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IO" sheetId="13" r:id="rId1"/>
    <sheet name="部门划分" sheetId="4" r:id="rId2"/>
    <sheet name="ELEC" sheetId="3" r:id="rId3"/>
    <sheet name="Sheet1" sheetId="14" r:id="rId4"/>
  </sheets>
  <definedNames>
    <definedName name="OLE_LINK132" localSheetId="1">部门划分!$F$1</definedName>
  </definedNames>
  <calcPr calcId="162913"/>
</workbook>
</file>

<file path=xl/calcChain.xml><?xml version="1.0" encoding="utf-8"?>
<calcChain xmlns="http://schemas.openxmlformats.org/spreadsheetml/2006/main">
  <c r="AF13" i="13" l="1"/>
  <c r="AF14" i="13"/>
  <c r="AF15" i="13"/>
  <c r="AF16" i="13"/>
  <c r="AJ16" i="13" s="1"/>
  <c r="AF17" i="13"/>
  <c r="AF18" i="13"/>
  <c r="AF19" i="13"/>
  <c r="AF20" i="13"/>
  <c r="AJ20" i="13" s="1"/>
  <c r="AF21" i="13"/>
  <c r="AF22" i="13"/>
  <c r="AF23" i="13"/>
  <c r="AF24" i="13"/>
  <c r="AJ24" i="13" s="1"/>
  <c r="AF25" i="13"/>
  <c r="AF26" i="13"/>
  <c r="AF27" i="13"/>
  <c r="AF28" i="13"/>
  <c r="AJ28" i="13" s="1"/>
  <c r="AF3" i="13"/>
  <c r="AF4" i="13"/>
  <c r="AF5" i="13"/>
  <c r="AF6" i="13"/>
  <c r="AJ6" i="13" s="1"/>
  <c r="AK6" i="13" s="1"/>
  <c r="AF7" i="13"/>
  <c r="AF8" i="13"/>
  <c r="AF9" i="13"/>
  <c r="AF10" i="13"/>
  <c r="AJ10" i="13" s="1"/>
  <c r="AK10" i="13" s="1"/>
  <c r="AF11" i="13"/>
  <c r="AF12" i="13"/>
  <c r="AF2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J27" i="13"/>
  <c r="AK27" i="13" s="1"/>
  <c r="AJ26" i="13"/>
  <c r="AK26" i="13" s="1"/>
  <c r="AJ25" i="13"/>
  <c r="AK25" i="13" s="1"/>
  <c r="AJ23" i="13"/>
  <c r="AK23" i="13" s="1"/>
  <c r="AJ22" i="13"/>
  <c r="AK22" i="13" s="1"/>
  <c r="AJ21" i="13"/>
  <c r="AK21" i="13" s="1"/>
  <c r="AJ19" i="13"/>
  <c r="AK19" i="13" s="1"/>
  <c r="AJ18" i="13"/>
  <c r="AK18" i="13" s="1"/>
  <c r="AJ17" i="13"/>
  <c r="AK17" i="13" s="1"/>
  <c r="AJ15" i="13"/>
  <c r="AK15" i="13" s="1"/>
  <c r="AJ14" i="13"/>
  <c r="AK14" i="13" s="1"/>
  <c r="AJ13" i="13"/>
  <c r="AK13" i="13" s="1"/>
  <c r="AJ12" i="13"/>
  <c r="AJ11" i="13"/>
  <c r="AK11" i="13" s="1"/>
  <c r="AJ9" i="13"/>
  <c r="AK9" i="13" s="1"/>
  <c r="AJ8" i="13"/>
  <c r="AJ7" i="13"/>
  <c r="AK7" i="13" s="1"/>
  <c r="AJ5" i="13"/>
  <c r="AJ4" i="13"/>
  <c r="AJ3" i="13"/>
  <c r="AK3" i="13" s="1"/>
  <c r="AJ2" i="13"/>
  <c r="AK2" i="13" s="1"/>
  <c r="AK5" i="13" l="1"/>
  <c r="AK16" i="13"/>
  <c r="AK12" i="13"/>
  <c r="AK28" i="13"/>
  <c r="AK20" i="13"/>
  <c r="AK8" i="13"/>
  <c r="AK24" i="13"/>
  <c r="AK4" i="13"/>
  <c r="N32" i="3"/>
  <c r="K34" i="3"/>
  <c r="K36" i="3"/>
  <c r="K38" i="3"/>
  <c r="K35" i="3"/>
  <c r="N35" i="3" s="1"/>
  <c r="H35" i="3" l="1"/>
  <c r="H37" i="3" s="1"/>
  <c r="C35" i="3"/>
  <c r="C37" i="3" s="1"/>
  <c r="G35" i="3"/>
  <c r="G37" i="3" s="1"/>
  <c r="B35" i="3"/>
  <c r="B37" i="3" s="1"/>
  <c r="J35" i="3"/>
  <c r="J37" i="3" s="1"/>
  <c r="F35" i="3"/>
  <c r="F37" i="3" s="1"/>
  <c r="I35" i="3"/>
  <c r="I37" i="3" s="1"/>
  <c r="E35" i="3"/>
  <c r="E37" i="3" s="1"/>
  <c r="D35" i="3"/>
  <c r="D37" i="3" s="1"/>
  <c r="K37" i="3" l="1"/>
</calcChain>
</file>

<file path=xl/sharedStrings.xml><?xml version="1.0" encoding="utf-8"?>
<sst xmlns="http://schemas.openxmlformats.org/spreadsheetml/2006/main" count="684" uniqueCount="259">
  <si>
    <t>Elec</t>
  </si>
  <si>
    <t>Coal</t>
  </si>
  <si>
    <t>Oilgas</t>
  </si>
  <si>
    <t>Roil</t>
  </si>
  <si>
    <t>Gas</t>
  </si>
  <si>
    <t>Agri</t>
  </si>
  <si>
    <t>IST</t>
  </si>
  <si>
    <t>NFM</t>
  </si>
  <si>
    <t>Household</t>
  </si>
  <si>
    <t>GOVERNMENT</t>
  </si>
  <si>
    <t>EXPORT</t>
  </si>
  <si>
    <t>IMPORT</t>
  </si>
  <si>
    <t>Mine</t>
  </si>
  <si>
    <t>PapMfg</t>
  </si>
  <si>
    <t>CheMfg</t>
  </si>
  <si>
    <t>CMMfg</t>
  </si>
  <si>
    <t>MetalPr</t>
  </si>
  <si>
    <t>GenEqp</t>
  </si>
  <si>
    <t>TransEqp</t>
  </si>
  <si>
    <t>ElecEqp</t>
  </si>
  <si>
    <t>OthMfg</t>
  </si>
  <si>
    <t>Constr</t>
  </si>
  <si>
    <t>AirTran</t>
  </si>
  <si>
    <t>OthTran</t>
  </si>
  <si>
    <t>RD</t>
  </si>
  <si>
    <t>Service</t>
  </si>
  <si>
    <t>INVESTMENT</t>
  </si>
  <si>
    <t>labor</t>
  </si>
  <si>
    <t>capital</t>
  </si>
  <si>
    <t>tax</t>
  </si>
  <si>
    <t>NX</t>
    <phoneticPr fontId="1" type="noConversion"/>
  </si>
  <si>
    <t>T_D</t>
  </si>
  <si>
    <t>Coal_Power</t>
  </si>
  <si>
    <t>Oil_Power</t>
  </si>
  <si>
    <t>Gas_Power</t>
  </si>
  <si>
    <t>Nuclear</t>
  </si>
  <si>
    <t>Hydro</t>
  </si>
  <si>
    <t>Wind</t>
  </si>
  <si>
    <t>Solar</t>
  </si>
  <si>
    <t>Biomass</t>
  </si>
  <si>
    <t>ECF</t>
    <phoneticPr fontId="1" type="noConversion"/>
  </si>
  <si>
    <t>FIT</t>
    <phoneticPr fontId="1" type="noConversion"/>
  </si>
  <si>
    <t>OthTax</t>
    <phoneticPr fontId="1" type="noConversion"/>
  </si>
  <si>
    <t>ToTax</t>
    <phoneticPr fontId="1" type="noConversion"/>
  </si>
  <si>
    <t>GWh</t>
    <phoneticPr fontId="1" type="noConversion"/>
  </si>
  <si>
    <t>total</t>
    <phoneticPr fontId="1" type="noConversion"/>
  </si>
  <si>
    <t>139 Sectors in Chinese</t>
    <phoneticPr fontId="2" type="noConversion"/>
  </si>
  <si>
    <t>农产品</t>
  </si>
  <si>
    <t>林产品</t>
  </si>
  <si>
    <t>畜牧产品</t>
  </si>
  <si>
    <t>渔产品</t>
  </si>
  <si>
    <t>农、林、牧、渔服务</t>
  </si>
  <si>
    <t>煤炭采选产品</t>
    <phoneticPr fontId="2" type="noConversion"/>
  </si>
  <si>
    <t>石油和天然气开采产品</t>
  </si>
  <si>
    <t>黑色金属矿采选产品</t>
  </si>
  <si>
    <t>有色金属矿采选产品</t>
  </si>
  <si>
    <t>非金属矿采选产品</t>
  </si>
  <si>
    <t>开采辅助服务和其他采矿产品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</si>
  <si>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</si>
  <si>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</si>
  <si>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</si>
  <si>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</si>
  <si>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</si>
  <si>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</si>
  <si>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  <phoneticPr fontId="2" type="noConversion"/>
  </si>
  <si>
    <t>方便食品</t>
  </si>
  <si>
    <t>乳制品</t>
  </si>
  <si>
    <t>调味品、发酵制品</t>
  </si>
  <si>
    <t>其他食品</t>
  </si>
  <si>
    <t>酒精和酒</t>
  </si>
  <si>
    <t>饮料和精制茶加工品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</si>
  <si>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</si>
  <si>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</si>
  <si>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</si>
  <si>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</si>
  <si>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  <phoneticPr fontId="2" type="noConversion"/>
  </si>
  <si>
    <t>纺织制成品</t>
  </si>
  <si>
    <t>纺织服装服饰</t>
  </si>
  <si>
    <t>皮革、毛皮、羽毛及其制品</t>
  </si>
  <si>
    <t>鞋</t>
  </si>
  <si>
    <t>木材加工品和木、竹、藤、棕、草制品</t>
    <phoneticPr fontId="1" type="noConversion"/>
  </si>
  <si>
    <t>家具</t>
  </si>
  <si>
    <t>造纸和纸制品</t>
  </si>
  <si>
    <t>印刷品和记录媒介复制品</t>
  </si>
  <si>
    <t>文教、工美、体育和娱乐用品</t>
  </si>
  <si>
    <t>精炼石油和核燃料加工品</t>
  </si>
  <si>
    <t>炼焦产品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</si>
  <si>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</si>
  <si>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</si>
  <si>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</si>
  <si>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</si>
  <si>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</si>
  <si>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</si>
  <si>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</si>
  <si>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</si>
  <si>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</si>
  <si>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</si>
  <si>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</si>
  <si>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</si>
  <si>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</si>
  <si>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</si>
  <si>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</si>
  <si>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</si>
  <si>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</si>
  <si>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</si>
  <si>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钢、铁及其铸件</t>
  </si>
  <si>
    <t>钢压延产品</t>
  </si>
  <si>
    <t>铁合金产品</t>
  </si>
  <si>
    <t>有色金属及其合金和铸件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</si>
  <si>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</si>
  <si>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</si>
  <si>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</si>
  <si>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</si>
  <si>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</si>
  <si>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</si>
  <si>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</si>
  <si>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</si>
  <si>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</si>
  <si>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</si>
  <si>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</si>
  <si>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</si>
  <si>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</si>
  <si>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</si>
  <si>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</si>
  <si>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</si>
  <si>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</si>
  <si>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</si>
  <si>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</si>
  <si>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</si>
  <si>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</si>
  <si>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</si>
  <si>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</si>
  <si>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</si>
  <si>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</si>
  <si>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</si>
  <si>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</si>
  <si>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</si>
  <si>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</si>
  <si>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</si>
  <si>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</si>
  <si>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</si>
  <si>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</si>
  <si>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</si>
  <si>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</si>
  <si>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</si>
  <si>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房屋建筑</t>
  </si>
  <si>
    <t>土木工程建筑</t>
  </si>
  <si>
    <t>建筑安装</t>
  </si>
  <si>
    <t>建筑装饰和其他建筑服务</t>
  </si>
  <si>
    <t>批发和零售</t>
  </si>
  <si>
    <t>铁路运输</t>
  </si>
  <si>
    <t>道路运输</t>
  </si>
  <si>
    <t>水上运输</t>
  </si>
  <si>
    <t>航空运输</t>
  </si>
  <si>
    <t>管道运输</t>
  </si>
  <si>
    <t>装卸搬运和运输代理</t>
  </si>
  <si>
    <t>仓储</t>
  </si>
  <si>
    <t>邮政</t>
  </si>
  <si>
    <t>住宿</t>
  </si>
  <si>
    <t>餐饮</t>
  </si>
  <si>
    <t>电信和其他信息传输服务</t>
  </si>
  <si>
    <t>软件和信息技术服务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</si>
  <si>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</si>
  <si>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</si>
  <si>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</si>
  <si>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</si>
  <si>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</si>
  <si>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</si>
  <si>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</si>
  <si>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</si>
  <si>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</si>
  <si>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</si>
  <si>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</si>
  <si>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</si>
  <si>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</si>
  <si>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</si>
  <si>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</si>
  <si>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</si>
  <si>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</si>
  <si>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</si>
  <si>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</si>
  <si>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</si>
  <si>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</si>
  <si>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</si>
  <si>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</si>
  <si>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</si>
  <si>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Sector in final paper</t>
    <phoneticPr fontId="1" type="noConversion"/>
  </si>
  <si>
    <t>.</t>
    <phoneticPr fontId="1" type="noConversion"/>
  </si>
  <si>
    <t>Oilgas</t>
    <phoneticPr fontId="1" type="noConversion"/>
  </si>
  <si>
    <t>Mine</t>
    <phoneticPr fontId="1" type="noConversion"/>
  </si>
  <si>
    <t>PapMfg</t>
    <phoneticPr fontId="1" type="noConversion"/>
  </si>
  <si>
    <t>RefPet</t>
  </si>
  <si>
    <t>CheMfg</t>
    <phoneticPr fontId="1" type="noConversion"/>
  </si>
  <si>
    <t>CMMfg</t>
    <phoneticPr fontId="1" type="noConversion"/>
  </si>
  <si>
    <t>.</t>
    <phoneticPr fontId="1" type="noConversion"/>
  </si>
  <si>
    <t>.</t>
    <phoneticPr fontId="1" type="noConversion"/>
  </si>
  <si>
    <t>IST</t>
    <phoneticPr fontId="1" type="noConversion"/>
  </si>
  <si>
    <t>MetalPr</t>
    <phoneticPr fontId="1" type="noConversion"/>
  </si>
  <si>
    <t>NFM</t>
    <phoneticPr fontId="1" type="noConversion"/>
  </si>
  <si>
    <t>MetalPr</t>
    <phoneticPr fontId="1" type="noConversion"/>
  </si>
  <si>
    <t>GenEqp</t>
    <phoneticPr fontId="1" type="noConversion"/>
  </si>
  <si>
    <t>Elec</t>
    <phoneticPr fontId="1" type="noConversion"/>
  </si>
  <si>
    <t>OthTran</t>
    <phoneticPr fontId="1" type="noConversion"/>
  </si>
  <si>
    <t>AirTran</t>
    <phoneticPr fontId="1" type="noConversion"/>
  </si>
  <si>
    <t>R&amp;D</t>
    <phoneticPr fontId="1" type="noConversion"/>
  </si>
  <si>
    <t>R&amp;D</t>
    <phoneticPr fontId="1" type="noConversion"/>
  </si>
  <si>
    <t>编号</t>
  </si>
  <si>
    <t>缩写</t>
  </si>
  <si>
    <t>部门名称</t>
  </si>
  <si>
    <t>分类</t>
  </si>
  <si>
    <t>电力</t>
  </si>
  <si>
    <t>电力部门</t>
  </si>
  <si>
    <t>煤炭</t>
  </si>
  <si>
    <t>Oil</t>
  </si>
  <si>
    <t>原油</t>
  </si>
  <si>
    <t>天然气</t>
  </si>
  <si>
    <t>农业</t>
  </si>
  <si>
    <t>采矿业</t>
  </si>
  <si>
    <t>石化</t>
  </si>
  <si>
    <t>普通制造业和服务业</t>
  </si>
  <si>
    <t>造纸</t>
  </si>
  <si>
    <t>化工</t>
  </si>
  <si>
    <t>建材</t>
  </si>
  <si>
    <t>钢铁</t>
  </si>
  <si>
    <t>钢铁部门</t>
  </si>
  <si>
    <t>有色金属</t>
  </si>
  <si>
    <t>通用装备制造</t>
  </si>
  <si>
    <t>运输装备制造</t>
  </si>
  <si>
    <t>电子装备制造</t>
  </si>
  <si>
    <t>其他制造业</t>
  </si>
  <si>
    <t>建筑业</t>
  </si>
  <si>
    <t>航空业</t>
  </si>
  <si>
    <t>其他交通服务</t>
  </si>
  <si>
    <t>其他服务业</t>
  </si>
  <si>
    <t>需要投入自然资源的部门</t>
  </si>
  <si>
    <t>研究&amp;开发</t>
  </si>
  <si>
    <t>SUM_OUTPUT</t>
    <phoneticPr fontId="1" type="noConversion"/>
  </si>
  <si>
    <t>SUM_INPUT</t>
    <phoneticPr fontId="1" type="noConversion"/>
  </si>
  <si>
    <t>林产品</t>
    <phoneticPr fontId="1" type="noConversion"/>
  </si>
  <si>
    <t>畜牧产品</t>
    <phoneticPr fontId="1" type="noConversion"/>
  </si>
  <si>
    <t>渔产品</t>
    <phoneticPr fontId="1" type="noConversion"/>
  </si>
  <si>
    <t>农、林、牧、渔服务</t>
    <phoneticPr fontId="1" type="noConversion"/>
  </si>
  <si>
    <t>生物乙醇</t>
    <phoneticPr fontId="1" type="noConversion"/>
  </si>
  <si>
    <t>农产品</t>
    <phoneticPr fontId="1" type="noConversion"/>
  </si>
  <si>
    <t>平衡</t>
    <phoneticPr fontId="1" type="noConversion"/>
  </si>
  <si>
    <t>AgriPr</t>
    <phoneticPr fontId="1" type="noConversion"/>
  </si>
  <si>
    <t>FrsPr</t>
    <phoneticPr fontId="1" type="noConversion"/>
  </si>
  <si>
    <t>FshPr</t>
    <phoneticPr fontId="1" type="noConversion"/>
  </si>
  <si>
    <t>OthAgri</t>
    <phoneticPr fontId="1" type="noConversion"/>
  </si>
  <si>
    <t>Biofuel</t>
    <phoneticPr fontId="1" type="noConversion"/>
  </si>
  <si>
    <t>AnimPr</t>
    <phoneticPr fontId="1" type="noConversion"/>
  </si>
  <si>
    <t>来自原来的Agri</t>
    <phoneticPr fontId="1" type="noConversion"/>
  </si>
  <si>
    <t>来自原来的OthMfg</t>
    <phoneticPr fontId="1" type="noConversion"/>
  </si>
  <si>
    <t>AnmlPr</t>
    <phoneticPr fontId="1" type="noConversion"/>
  </si>
  <si>
    <t>来自原Agri</t>
    <phoneticPr fontId="1" type="noConversion"/>
  </si>
  <si>
    <t>来自原OthMfg</t>
    <phoneticPr fontId="1" type="noConversion"/>
  </si>
  <si>
    <t>rgdp</t>
  </si>
  <si>
    <t>gprod</t>
  </si>
  <si>
    <t>lgrowth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</si>
</sst>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_);[Red]\(0\)"/>
    <numFmt numFmtId="178" formatCode="0.0000_);[Red]\(0.0000\)"/>
    <numFmt numFmtId="179" formatCode="0_ "/>
    <numFmt numFmtId="180" formatCode="0.000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178" fontId="0" fillId="0" borderId="0" xfId="0" applyNumberFormat="1"/>
    <xf numFmtId="0" fontId="3" fillId="0" borderId="0" xfId="0" applyFont="1"/>
    <xf numFmtId="0" fontId="0" fillId="2" borderId="0" xfId="0" applyFill="1"/>
    <xf numFmtId="177" fontId="5" fillId="0" borderId="0" xfId="0" applyNumberFormat="1" applyFont="1"/>
    <xf numFmtId="177" fontId="5" fillId="3" borderId="0" xfId="0" applyNumberFormat="1" applyFont="1" applyFill="1"/>
    <xf numFmtId="0" fontId="5" fillId="0" borderId="0" xfId="0" applyFont="1"/>
    <xf numFmtId="177" fontId="5" fillId="0" borderId="0" xfId="0" applyNumberFormat="1" applyFont="1" applyFill="1" applyBorder="1"/>
    <xf numFmtId="0" fontId="5" fillId="0" borderId="0" xfId="0" applyFont="1" applyFill="1" applyBorder="1"/>
    <xf numFmtId="177" fontId="5" fillId="3" borderId="0" xfId="0" applyNumberFormat="1" applyFont="1" applyFill="1" applyBorder="1"/>
    <xf numFmtId="179" fontId="4" fillId="3" borderId="0" xfId="0" applyNumberFormat="1" applyFont="1" applyFill="1" applyBorder="1" applyAlignment="1">
      <alignment horizontal="right"/>
    </xf>
    <xf numFmtId="0" fontId="3" fillId="0" borderId="0" xfId="0" applyFont="1"/>
    <xf numFmtId="0" fontId="5" fillId="3" borderId="0" xfId="0" applyFont="1" applyFill="1"/>
    <xf numFmtId="179" fontId="4" fillId="3" borderId="0" xfId="0" applyNumberFormat="1" applyFont="1" applyFill="1" applyBorder="1" applyAlignment="1">
      <alignment horizontal="center" vertical="center"/>
    </xf>
    <xf numFmtId="177" fontId="5" fillId="4" borderId="0" xfId="0" applyNumberFormat="1" applyFont="1" applyFill="1"/>
    <xf numFmtId="177" fontId="6" fillId="0" borderId="0" xfId="0" applyNumberFormat="1" applyFont="1"/>
    <xf numFmtId="0" fontId="7" fillId="0" borderId="0" xfId="0" applyFont="1" applyFill="1"/>
    <xf numFmtId="0" fontId="8" fillId="0" borderId="0" xfId="0" applyFont="1" applyFill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abSelected="1" topLeftCell="AD16" zoomScale="145" zoomScaleNormal="145" workbookViewId="0"/>
  </sheetViews>
  <sheetFormatPr defaultColWidth="9" defaultRowHeight="12" x14ac:dyDescent="0.25"/>
  <cols>
    <col min="1" max="1" width="9" style="7"/>
    <col min="2" max="2" width="12.08984375" style="7" customWidth="1"/>
    <col min="3" max="6" width="9.6328125" style="7" customWidth="1"/>
    <col min="7" max="7" width="12.453125" style="13" customWidth="1"/>
    <col min="8" max="10" width="9.6328125" style="13" customWidth="1"/>
    <col min="11" max="11" width="9.453125" style="13" customWidth="1"/>
    <col min="12" max="21" width="9.6328125" style="7" customWidth="1"/>
    <col min="22" max="22" width="9.6328125" style="13" customWidth="1"/>
    <col min="23" max="23" width="11.90625" style="13" customWidth="1"/>
    <col min="24" max="28" width="9.6328125" style="7" customWidth="1"/>
    <col min="29" max="29" width="14.90625" style="7" customWidth="1"/>
    <col min="30" max="37" width="9.6328125" style="7" customWidth="1"/>
    <col min="38" max="16384" width="9" style="7"/>
  </cols>
  <sheetData>
    <row r="1" spans="1:3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15" t="s">
        <v>245</v>
      </c>
      <c r="H1" s="15" t="s">
        <v>246</v>
      </c>
      <c r="I1" s="15" t="s">
        <v>250</v>
      </c>
      <c r="J1" s="15" t="s">
        <v>247</v>
      </c>
      <c r="K1" s="15" t="s">
        <v>248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6</v>
      </c>
      <c r="Q1" s="5" t="s">
        <v>7</v>
      </c>
      <c r="R1" s="5" t="s">
        <v>16</v>
      </c>
      <c r="S1" s="5" t="s">
        <v>17</v>
      </c>
      <c r="T1" s="5" t="s">
        <v>18</v>
      </c>
      <c r="U1" s="5" t="s">
        <v>19</v>
      </c>
      <c r="V1" s="15" t="s">
        <v>249</v>
      </c>
      <c r="W1" s="1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8</v>
      </c>
      <c r="AD1" s="5" t="s">
        <v>26</v>
      </c>
      <c r="AE1" s="5" t="s">
        <v>9</v>
      </c>
      <c r="AF1" s="5" t="s">
        <v>30</v>
      </c>
      <c r="AG1" s="5" t="s">
        <v>10</v>
      </c>
      <c r="AH1" s="5" t="s">
        <v>11</v>
      </c>
      <c r="AI1" s="5"/>
      <c r="AJ1" s="16" t="s">
        <v>236</v>
      </c>
      <c r="AK1" s="16" t="s">
        <v>244</v>
      </c>
    </row>
    <row r="2" spans="1:37" x14ac:dyDescent="0.25">
      <c r="A2" s="5" t="s">
        <v>0</v>
      </c>
      <c r="B2" s="8">
        <v>158906978.16022101</v>
      </c>
      <c r="C2" s="8">
        <v>10159850.289067701</v>
      </c>
      <c r="D2" s="8">
        <v>4340891.2070329497</v>
      </c>
      <c r="E2" s="8">
        <v>6907853.75855825</v>
      </c>
      <c r="F2" s="8">
        <v>1981469.47912649</v>
      </c>
      <c r="G2" s="10">
        <v>7243324.4949561972</v>
      </c>
      <c r="H2" s="11">
        <v>266323.6713647616</v>
      </c>
      <c r="I2" s="11">
        <v>525242.275071832</v>
      </c>
      <c r="J2" s="11">
        <v>524968.90907209902</v>
      </c>
      <c r="K2" s="11">
        <v>173154.00679808995</v>
      </c>
      <c r="L2" s="8">
        <v>16335566.464262201</v>
      </c>
      <c r="M2" s="8">
        <v>3946627.8564765402</v>
      </c>
      <c r="N2" s="8">
        <v>31517487.0609079</v>
      </c>
      <c r="O2" s="8">
        <v>22572436.487928201</v>
      </c>
      <c r="P2" s="8">
        <v>6676656.9073094903</v>
      </c>
      <c r="Q2" s="8">
        <v>19021712.487569399</v>
      </c>
      <c r="R2" s="8">
        <v>35522654.230783999</v>
      </c>
      <c r="S2" s="8">
        <v>17884082.7320536</v>
      </c>
      <c r="T2" s="8">
        <v>5697370.9785816297</v>
      </c>
      <c r="U2" s="8">
        <v>5565421.8156133201</v>
      </c>
      <c r="V2" s="10">
        <v>13823</v>
      </c>
      <c r="W2" s="10">
        <v>48704906.287783101</v>
      </c>
      <c r="X2" s="8">
        <v>17773613.805932101</v>
      </c>
      <c r="Y2" s="8">
        <v>166515.32349496699</v>
      </c>
      <c r="Z2" s="8">
        <v>5386754.8206944903</v>
      </c>
      <c r="AA2" s="8">
        <v>1356244.6781019501</v>
      </c>
      <c r="AB2" s="8">
        <v>29249526.373080902</v>
      </c>
      <c r="AC2" s="8">
        <v>27966730.213003401</v>
      </c>
      <c r="AD2" s="8"/>
      <c r="AE2" s="8"/>
      <c r="AF2" s="8">
        <f>AG2-AH2</f>
        <v>545402.872423772</v>
      </c>
      <c r="AG2" s="8">
        <v>762954.61073914298</v>
      </c>
      <c r="AH2" s="8">
        <v>217551.73831537101</v>
      </c>
      <c r="AI2" s="8"/>
      <c r="AJ2" s="8">
        <f>SUM(B2:AF2)</f>
        <v>486933590.64727032</v>
      </c>
      <c r="AK2" s="8">
        <f>B$33-$AJ2</f>
        <v>0</v>
      </c>
    </row>
    <row r="3" spans="1:37" x14ac:dyDescent="0.25">
      <c r="A3" s="5" t="s">
        <v>1</v>
      </c>
      <c r="B3" s="8">
        <v>87549620.523588002</v>
      </c>
      <c r="C3" s="8">
        <v>57614319.252589397</v>
      </c>
      <c r="D3" s="8">
        <v>112177.474492854</v>
      </c>
      <c r="E3" s="8">
        <v>1849858.30439544</v>
      </c>
      <c r="F3" s="8">
        <v>2839983.59857025</v>
      </c>
      <c r="G3" s="10">
        <v>15241.035019607509</v>
      </c>
      <c r="H3" s="11">
        <v>10337.886935329243</v>
      </c>
      <c r="I3" s="11">
        <v>7819.2887581949826</v>
      </c>
      <c r="J3" s="11">
        <v>11600.116648648509</v>
      </c>
      <c r="K3" s="11">
        <v>7517.9288275938525</v>
      </c>
      <c r="L3" s="8">
        <v>1593776.83595383</v>
      </c>
      <c r="M3" s="8">
        <v>2429003.5625458299</v>
      </c>
      <c r="N3" s="8">
        <v>17514168.189362001</v>
      </c>
      <c r="O3" s="8">
        <v>19752461.657935601</v>
      </c>
      <c r="P3" s="8">
        <v>18735212.716198999</v>
      </c>
      <c r="Q3" s="8">
        <v>3648785.5282344301</v>
      </c>
      <c r="R3" s="8">
        <v>47848441.093769901</v>
      </c>
      <c r="S3" s="8">
        <v>1685345.07141175</v>
      </c>
      <c r="T3" s="8">
        <v>321780.79279810598</v>
      </c>
      <c r="U3" s="8"/>
      <c r="V3" s="10">
        <v>10284</v>
      </c>
      <c r="W3" s="10">
        <v>20855007.1154023</v>
      </c>
      <c r="X3" s="8">
        <v>1389675.54121261</v>
      </c>
      <c r="Y3" s="8">
        <v>26953.009758401298</v>
      </c>
      <c r="Z3" s="8">
        <v>517513.16764757299</v>
      </c>
      <c r="AA3" s="8">
        <v>125210.365211804</v>
      </c>
      <c r="AB3" s="8">
        <v>1447359.32109018</v>
      </c>
      <c r="AC3" s="8">
        <v>1582249.62801035</v>
      </c>
      <c r="AD3" s="8">
        <v>2505737.3778985301</v>
      </c>
      <c r="AE3" s="8"/>
      <c r="AF3" s="8">
        <f t="shared" ref="AF3:AF28" si="0">AG3-AH3</f>
        <v>-16280675.039170589</v>
      </c>
      <c r="AG3" s="8">
        <v>1347644.0856457099</v>
      </c>
      <c r="AH3" s="8">
        <v>17628319.124816298</v>
      </c>
      <c r="AI3" s="8"/>
      <c r="AJ3" s="8">
        <f t="shared" ref="AJ3:AJ28" si="1">SUM(B3:AF3)</f>
        <v>275726765.34509689</v>
      </c>
      <c r="AK3" s="8">
        <f>C$33-$AJ3</f>
        <v>0</v>
      </c>
    </row>
    <row r="4" spans="1:37" x14ac:dyDescent="0.25">
      <c r="A4" s="5" t="s">
        <v>2</v>
      </c>
      <c r="B4" s="8">
        <v>193269.22777338099</v>
      </c>
      <c r="C4" s="8">
        <v>208776.643902101</v>
      </c>
      <c r="D4" s="8">
        <v>493011.49955499201</v>
      </c>
      <c r="E4" s="8">
        <v>178359874.24814701</v>
      </c>
      <c r="F4" s="8">
        <v>4903865.1299674604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8">
        <v>55473.086548705403</v>
      </c>
      <c r="M4" s="8">
        <v>0</v>
      </c>
      <c r="N4" s="8">
        <v>2177949.08468248</v>
      </c>
      <c r="O4" s="8">
        <v>8541.4990865754498</v>
      </c>
      <c r="P4" s="8">
        <v>1866.19346360234</v>
      </c>
      <c r="Q4" s="8">
        <v>1681.0594124301799</v>
      </c>
      <c r="R4" s="8">
        <v>132244.08490180201</v>
      </c>
      <c r="S4" s="8">
        <v>60104.933033984598</v>
      </c>
      <c r="T4" s="8">
        <v>30609.0006074925</v>
      </c>
      <c r="U4" s="8"/>
      <c r="V4" s="10">
        <v>0</v>
      </c>
      <c r="W4" s="10">
        <v>1445132.3131043401</v>
      </c>
      <c r="X4" s="8"/>
      <c r="Y4" s="8"/>
      <c r="Z4" s="8"/>
      <c r="AA4" s="8"/>
      <c r="AB4" s="8"/>
      <c r="AC4" s="8"/>
      <c r="AD4" s="8">
        <v>1939959.0417071099</v>
      </c>
      <c r="AE4" s="8"/>
      <c r="AF4" s="8">
        <f t="shared" si="0"/>
        <v>-76635590.248351857</v>
      </c>
      <c r="AG4" s="8">
        <v>1087494.60709674</v>
      </c>
      <c r="AH4" s="8">
        <v>77723084.855448604</v>
      </c>
      <c r="AI4" s="8"/>
      <c r="AJ4" s="8">
        <f t="shared" si="1"/>
        <v>113376766.7975416</v>
      </c>
      <c r="AK4" s="8">
        <f>D$33-$AJ4</f>
        <v>2.9802322387695313E-7</v>
      </c>
    </row>
    <row r="5" spans="1:37" x14ac:dyDescent="0.25">
      <c r="A5" s="5" t="s">
        <v>3</v>
      </c>
      <c r="B5" s="8">
        <v>18793873.647988301</v>
      </c>
      <c r="C5" s="8">
        <v>1626428.6579923199</v>
      </c>
      <c r="D5" s="8">
        <v>2838093.6128357602</v>
      </c>
      <c r="E5" s="8">
        <v>35894967.521079898</v>
      </c>
      <c r="F5" s="8">
        <v>1321801.69690246</v>
      </c>
      <c r="G5" s="10">
        <v>9877980.402425494</v>
      </c>
      <c r="H5" s="11">
        <v>885136.97581164679</v>
      </c>
      <c r="I5" s="11">
        <v>880312.67715680948</v>
      </c>
      <c r="J5" s="11">
        <v>1624577.9580435965</v>
      </c>
      <c r="K5" s="11">
        <v>683581.53205325303</v>
      </c>
      <c r="L5" s="8">
        <v>9510544.00985636</v>
      </c>
      <c r="M5" s="8">
        <v>325466.81957295298</v>
      </c>
      <c r="N5" s="8">
        <v>23209486.933947701</v>
      </c>
      <c r="O5" s="8">
        <v>11867265.0475873</v>
      </c>
      <c r="P5" s="8">
        <v>464118.28296067799</v>
      </c>
      <c r="Q5" s="8">
        <v>6210322.8654167</v>
      </c>
      <c r="R5" s="8">
        <v>5678004.2628121302</v>
      </c>
      <c r="S5" s="8">
        <v>5172597.2498649396</v>
      </c>
      <c r="T5" s="8">
        <v>2140003.1589857801</v>
      </c>
      <c r="U5" s="8">
        <v>1338524.8293419799</v>
      </c>
      <c r="V5" s="10">
        <v>9839</v>
      </c>
      <c r="W5" s="10">
        <v>51810649.3600877</v>
      </c>
      <c r="X5" s="8">
        <v>16015329.8747172</v>
      </c>
      <c r="Y5" s="8">
        <v>12664685.722727301</v>
      </c>
      <c r="Z5" s="8">
        <v>73936902.012584701</v>
      </c>
      <c r="AA5" s="8">
        <v>7029908.1400481099</v>
      </c>
      <c r="AB5" s="8">
        <v>37602867.586661696</v>
      </c>
      <c r="AC5" s="8">
        <v>22275872.0440621</v>
      </c>
      <c r="AD5" s="8">
        <v>4615529.9365520198</v>
      </c>
      <c r="AE5" s="8"/>
      <c r="AF5" s="8">
        <f t="shared" si="0"/>
        <v>-16817348.416573502</v>
      </c>
      <c r="AG5" s="8">
        <v>10823655.301930699</v>
      </c>
      <c r="AH5" s="8">
        <v>27641003.718504202</v>
      </c>
      <c r="AI5" s="8"/>
      <c r="AJ5" s="8">
        <f t="shared" si="1"/>
        <v>349487323.40350336</v>
      </c>
      <c r="AK5" s="8">
        <f>E$33-$AJ5</f>
        <v>-4.76837158203125E-7</v>
      </c>
    </row>
    <row r="6" spans="1:37" x14ac:dyDescent="0.25">
      <c r="A6" s="5" t="s">
        <v>4</v>
      </c>
      <c r="B6" s="8">
        <v>3280609.4708411801</v>
      </c>
      <c r="C6" s="8">
        <v>276402.47942241601</v>
      </c>
      <c r="D6" s="8">
        <v>112371.22458043401</v>
      </c>
      <c r="E6" s="8">
        <v>946866.76424340799</v>
      </c>
      <c r="F6" s="8">
        <v>9315679.8812180702</v>
      </c>
      <c r="G6" s="10">
        <v>1078.4933277896826</v>
      </c>
      <c r="H6" s="11">
        <v>561.78550684169625</v>
      </c>
      <c r="I6" s="11">
        <v>232.11624441661547</v>
      </c>
      <c r="J6" s="11">
        <v>3355.9904123867104</v>
      </c>
      <c r="K6" s="11">
        <v>2334.223916111675</v>
      </c>
      <c r="L6" s="8">
        <v>52159.970919562104</v>
      </c>
      <c r="M6" s="8">
        <v>13704.3030526937</v>
      </c>
      <c r="N6" s="8">
        <v>5347336.9786685295</v>
      </c>
      <c r="O6" s="8">
        <v>261088.924875898</v>
      </c>
      <c r="P6" s="8">
        <v>37986.451250234197</v>
      </c>
      <c r="Q6" s="8">
        <v>113199.440421259</v>
      </c>
      <c r="R6" s="8">
        <v>613291.39327442006</v>
      </c>
      <c r="S6" s="8">
        <v>659144.82720544504</v>
      </c>
      <c r="T6" s="8">
        <v>67648.601328770106</v>
      </c>
      <c r="U6" s="8">
        <v>51337.2226275672</v>
      </c>
      <c r="V6" s="10">
        <v>3</v>
      </c>
      <c r="W6" s="10">
        <v>1005711.9498606001</v>
      </c>
      <c r="X6" s="8">
        <v>10341.9502565412</v>
      </c>
      <c r="Y6" s="8">
        <v>9405.6651522694792</v>
      </c>
      <c r="Z6" s="8">
        <v>6619217.1187021397</v>
      </c>
      <c r="AA6" s="8">
        <v>43969.4909851919</v>
      </c>
      <c r="AB6" s="8">
        <v>2911693.1651240601</v>
      </c>
      <c r="AC6" s="8">
        <v>13377569.449650999</v>
      </c>
      <c r="AD6" s="8">
        <v>610392.86310288205</v>
      </c>
      <c r="AE6" s="8"/>
      <c r="AF6" s="8">
        <f t="shared" si="0"/>
        <v>-5253780.2981362836</v>
      </c>
      <c r="AG6" s="8">
        <v>739.89918363680999</v>
      </c>
      <c r="AH6" s="8">
        <v>5254520.1973199202</v>
      </c>
      <c r="AI6" s="8"/>
      <c r="AJ6" s="8">
        <f t="shared" si="1"/>
        <v>40490914.898035832</v>
      </c>
      <c r="AK6" s="8">
        <f>F$33-$AJ6</f>
        <v>-6.7055225372314453E-8</v>
      </c>
    </row>
    <row r="7" spans="1:37" s="13" customFormat="1" x14ac:dyDescent="0.25">
      <c r="A7" s="15" t="s">
        <v>245</v>
      </c>
      <c r="B7" s="10">
        <v>41594.78158233218</v>
      </c>
      <c r="C7" s="10">
        <v>0</v>
      </c>
      <c r="D7" s="10">
        <v>0</v>
      </c>
      <c r="E7" s="10">
        <v>4711.9837280461979</v>
      </c>
      <c r="F7" s="10">
        <v>265.27256989631604</v>
      </c>
      <c r="G7" s="10">
        <v>50625250.713984922</v>
      </c>
      <c r="H7" s="10">
        <v>329054.51216873899</v>
      </c>
      <c r="I7" s="10">
        <v>27705438.735172011</v>
      </c>
      <c r="J7" s="10">
        <v>2556357.7276825197</v>
      </c>
      <c r="K7" s="10">
        <v>2794168.7896809122</v>
      </c>
      <c r="L7" s="10">
        <v>0</v>
      </c>
      <c r="M7" s="10">
        <v>6406353.7831327645</v>
      </c>
      <c r="N7" s="10">
        <v>1898992.1905349342</v>
      </c>
      <c r="O7" s="10">
        <v>769.40187083595083</v>
      </c>
      <c r="P7" s="10">
        <v>348.67450204272973</v>
      </c>
      <c r="Q7" s="10">
        <v>1390.2250374994092</v>
      </c>
      <c r="R7" s="10">
        <v>44948.052086136362</v>
      </c>
      <c r="S7" s="10">
        <v>82063.986756790269</v>
      </c>
      <c r="T7" s="10">
        <v>0.46721375309789437</v>
      </c>
      <c r="U7" s="10">
        <v>0</v>
      </c>
      <c r="V7" s="10">
        <v>263033</v>
      </c>
      <c r="W7" s="10">
        <v>179506033.70800006</v>
      </c>
      <c r="X7" s="10">
        <v>3636765.3151309546</v>
      </c>
      <c r="Y7" s="10">
        <v>0</v>
      </c>
      <c r="Z7" s="10">
        <v>26824.184703989464</v>
      </c>
      <c r="AA7" s="10">
        <v>616248.10139770526</v>
      </c>
      <c r="AB7" s="10">
        <v>20886816.72586628</v>
      </c>
      <c r="AC7" s="10">
        <v>182829652.66498956</v>
      </c>
      <c r="AD7" s="10">
        <v>17716092.608925432</v>
      </c>
      <c r="AE7" s="10"/>
      <c r="AF7" s="8">
        <f t="shared" si="0"/>
        <v>-32128857.760098945</v>
      </c>
      <c r="AG7" s="10">
        <v>6481455.1875095107</v>
      </c>
      <c r="AH7" s="10">
        <v>38610312.947608456</v>
      </c>
      <c r="AI7" s="10"/>
      <c r="AJ7" s="10">
        <f t="shared" si="1"/>
        <v>465844317.84661913</v>
      </c>
      <c r="AK7" s="10">
        <f>G$33-$AJ7</f>
        <v>0</v>
      </c>
    </row>
    <row r="8" spans="1:37" s="13" customFormat="1" x14ac:dyDescent="0.25">
      <c r="A8" s="15" t="s">
        <v>246</v>
      </c>
      <c r="B8" s="11">
        <v>8099.9264343923205</v>
      </c>
      <c r="C8" s="10">
        <v>157703.49380138499</v>
      </c>
      <c r="D8" s="10">
        <v>3986.75746253329</v>
      </c>
      <c r="E8" s="11">
        <v>13488.372150316402</v>
      </c>
      <c r="F8" s="11">
        <v>505.30733576480196</v>
      </c>
      <c r="G8" s="10">
        <v>8804.2528918026946</v>
      </c>
      <c r="H8" s="11">
        <v>2768413.3818682102</v>
      </c>
      <c r="I8" s="11">
        <v>3605.8116633143572</v>
      </c>
      <c r="J8" s="11">
        <v>61304.145535499927</v>
      </c>
      <c r="K8" s="11">
        <v>91611.17997632052</v>
      </c>
      <c r="L8" s="10">
        <v>90732.995173631105</v>
      </c>
      <c r="M8" s="11">
        <v>3490414.3668481167</v>
      </c>
      <c r="N8" s="11">
        <v>36854.20259676197</v>
      </c>
      <c r="O8" s="11">
        <v>94134.166171295161</v>
      </c>
      <c r="P8" s="11">
        <v>14544.200085344417</v>
      </c>
      <c r="Q8" s="11">
        <v>11744.339153665182</v>
      </c>
      <c r="R8" s="11">
        <v>150300.89650290529</v>
      </c>
      <c r="S8" s="11">
        <v>49289.991555185246</v>
      </c>
      <c r="T8" s="11">
        <v>20569</v>
      </c>
      <c r="U8" s="11">
        <v>0</v>
      </c>
      <c r="V8" s="10">
        <v>0</v>
      </c>
      <c r="W8" s="11">
        <v>29468793.677743904</v>
      </c>
      <c r="X8" s="11">
        <v>7281966.5443614461</v>
      </c>
      <c r="Y8" s="11">
        <v>5299.6445029668503</v>
      </c>
      <c r="Z8" s="11">
        <v>18943.267383499184</v>
      </c>
      <c r="AA8" s="11">
        <v>1588.7782324660147</v>
      </c>
      <c r="AB8" s="11">
        <v>153125.76769966213</v>
      </c>
      <c r="AC8" s="10">
        <v>487543.70163797698</v>
      </c>
      <c r="AD8" s="10">
        <v>-506478.04728247999</v>
      </c>
      <c r="AE8" s="10"/>
      <c r="AF8" s="8">
        <f t="shared" si="0"/>
        <v>-9744584.4887557961</v>
      </c>
      <c r="AG8" s="11">
        <v>65346.71915670333</v>
      </c>
      <c r="AH8" s="11">
        <v>9809931.2079124991</v>
      </c>
      <c r="AI8" s="11"/>
      <c r="AJ8" s="10">
        <f t="shared" si="1"/>
        <v>34242305.632730082</v>
      </c>
      <c r="AK8" s="10">
        <f>H$33-$AJ8</f>
        <v>0</v>
      </c>
    </row>
    <row r="9" spans="1:37" s="13" customFormat="1" x14ac:dyDescent="0.25">
      <c r="A9" s="15" t="s">
        <v>250</v>
      </c>
      <c r="B9" s="10">
        <v>0</v>
      </c>
      <c r="C9" s="14">
        <v>0</v>
      </c>
      <c r="D9" s="11">
        <v>0</v>
      </c>
      <c r="E9" s="11">
        <v>0</v>
      </c>
      <c r="F9" s="11">
        <v>0</v>
      </c>
      <c r="G9" s="10">
        <v>90131.545640751719</v>
      </c>
      <c r="H9" s="11">
        <v>33294.099298652094</v>
      </c>
      <c r="I9" s="11">
        <v>21543221.577303059</v>
      </c>
      <c r="J9" s="11">
        <v>75154.713972845202</v>
      </c>
      <c r="K9" s="11">
        <v>1148693.7165480896</v>
      </c>
      <c r="L9" s="11">
        <v>0</v>
      </c>
      <c r="M9" s="11">
        <v>0</v>
      </c>
      <c r="N9" s="11">
        <v>1090728.2101641386</v>
      </c>
      <c r="O9" s="11">
        <v>30323.868379557847</v>
      </c>
      <c r="P9" s="11">
        <v>6883.9567304738421</v>
      </c>
      <c r="Q9" s="11">
        <v>56.832780787210424</v>
      </c>
      <c r="R9" s="11">
        <v>38060.43808200791</v>
      </c>
      <c r="S9" s="11">
        <v>23807.735138031087</v>
      </c>
      <c r="T9" s="11">
        <v>8598.5835105229653</v>
      </c>
      <c r="U9" s="10">
        <v>0</v>
      </c>
      <c r="V9" s="10">
        <v>0</v>
      </c>
      <c r="W9" s="10">
        <v>183646466.72741649</v>
      </c>
      <c r="X9" s="11">
        <v>0</v>
      </c>
      <c r="Y9" s="11">
        <v>0</v>
      </c>
      <c r="Z9" s="11">
        <v>1172.8937981658687</v>
      </c>
      <c r="AA9" s="11">
        <v>501807.64413345093</v>
      </c>
      <c r="AB9" s="11">
        <v>10682912.764837399</v>
      </c>
      <c r="AC9" s="11">
        <v>11184720.40897085</v>
      </c>
      <c r="AD9" s="10">
        <v>43590915.351557598</v>
      </c>
      <c r="AE9" s="10"/>
      <c r="AF9" s="8">
        <f t="shared" si="0"/>
        <v>-1574420.1407467192</v>
      </c>
      <c r="AG9" s="11">
        <v>643349.34642515623</v>
      </c>
      <c r="AH9" s="11">
        <v>2217769.4871718753</v>
      </c>
      <c r="AI9" s="11"/>
      <c r="AJ9" s="10">
        <f t="shared" si="1"/>
        <v>272122530.92751616</v>
      </c>
      <c r="AK9" s="10">
        <f>I$33-$AJ9</f>
        <v>0</v>
      </c>
    </row>
    <row r="10" spans="1:37" s="13" customFormat="1" x14ac:dyDescent="0.25">
      <c r="A10" s="15" t="s">
        <v>247</v>
      </c>
      <c r="B10" s="10">
        <v>0</v>
      </c>
      <c r="C10" s="14">
        <v>0</v>
      </c>
      <c r="D10" s="11">
        <v>0</v>
      </c>
      <c r="E10" s="11">
        <v>0</v>
      </c>
      <c r="F10" s="11">
        <v>0</v>
      </c>
      <c r="G10" s="10">
        <v>88.732461357489228</v>
      </c>
      <c r="H10" s="11">
        <v>270.30323217799793</v>
      </c>
      <c r="I10" s="11">
        <v>2335.7738665357924</v>
      </c>
      <c r="J10" s="11">
        <v>3565838.672399709</v>
      </c>
      <c r="K10" s="11">
        <v>258478.06387292413</v>
      </c>
      <c r="L10" s="11">
        <v>0</v>
      </c>
      <c r="M10" s="11">
        <v>0</v>
      </c>
      <c r="N10" s="11">
        <v>40024.249058495174</v>
      </c>
      <c r="O10" s="11">
        <v>9726.0031329900285</v>
      </c>
      <c r="P10" s="11">
        <v>1464.9787907488092</v>
      </c>
      <c r="Q10" s="11">
        <v>0</v>
      </c>
      <c r="R10" s="11">
        <v>9360.9287680854195</v>
      </c>
      <c r="S10" s="11">
        <v>4479.5753694944015</v>
      </c>
      <c r="T10" s="11">
        <v>2469.8465554976383</v>
      </c>
      <c r="U10" s="10">
        <v>0</v>
      </c>
      <c r="V10" s="10">
        <v>0</v>
      </c>
      <c r="W10" s="10">
        <v>48534704.015368059</v>
      </c>
      <c r="X10" s="11">
        <v>0</v>
      </c>
      <c r="Y10" s="11">
        <v>0</v>
      </c>
      <c r="Z10" s="11">
        <v>4522.7754857080854</v>
      </c>
      <c r="AA10" s="11">
        <v>1019173.1723408577</v>
      </c>
      <c r="AB10" s="11">
        <v>12681761.96967176</v>
      </c>
      <c r="AC10" s="11">
        <v>13700935.142012617</v>
      </c>
      <c r="AD10" s="10">
        <v>6864806.7677030461</v>
      </c>
      <c r="AE10" s="10"/>
      <c r="AF10" s="8">
        <f t="shared" si="0"/>
        <v>-38995.178131685476</v>
      </c>
      <c r="AG10" s="11">
        <v>705556.25921518949</v>
      </c>
      <c r="AH10" s="11">
        <v>744551.43734687497</v>
      </c>
      <c r="AI10" s="11"/>
      <c r="AJ10" s="10">
        <f t="shared" si="1"/>
        <v>86661445.791958362</v>
      </c>
      <c r="AK10" s="10">
        <f>J$33-$AJ10</f>
        <v>0</v>
      </c>
    </row>
    <row r="11" spans="1:37" s="13" customFormat="1" x14ac:dyDescent="0.25">
      <c r="A11" s="15" t="s">
        <v>248</v>
      </c>
      <c r="B11" s="10">
        <v>0</v>
      </c>
      <c r="C11" s="14">
        <v>0</v>
      </c>
      <c r="D11" s="11">
        <v>0</v>
      </c>
      <c r="E11" s="11">
        <v>0</v>
      </c>
      <c r="F11" s="11">
        <v>0</v>
      </c>
      <c r="G11" s="10">
        <v>4325208.7486194689</v>
      </c>
      <c r="H11" s="11">
        <v>1696280.0053772065</v>
      </c>
      <c r="I11" s="11">
        <v>317638.94511824957</v>
      </c>
      <c r="J11" s="11">
        <v>2397351.0626670779</v>
      </c>
      <c r="K11" s="11">
        <v>1777012.6070456493</v>
      </c>
      <c r="L11" s="11">
        <v>0</v>
      </c>
      <c r="M11" s="11">
        <v>150742.6722740187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0">
        <v>0</v>
      </c>
      <c r="V11" s="10">
        <v>0</v>
      </c>
      <c r="W11" s="10">
        <v>18597698.644302055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0">
        <v>0</v>
      </c>
      <c r="AE11" s="10">
        <v>6080940.3072992396</v>
      </c>
      <c r="AF11" s="8">
        <f t="shared" si="0"/>
        <v>0</v>
      </c>
      <c r="AG11" s="11">
        <v>0</v>
      </c>
      <c r="AH11" s="11">
        <v>0</v>
      </c>
      <c r="AI11" s="11"/>
      <c r="AJ11" s="10">
        <f t="shared" si="1"/>
        <v>35342872.992702968</v>
      </c>
      <c r="AK11" s="10">
        <f>K$33-$AJ11</f>
        <v>0</v>
      </c>
    </row>
    <row r="12" spans="1:37" x14ac:dyDescent="0.25">
      <c r="A12" s="5" t="s">
        <v>12</v>
      </c>
      <c r="B12" s="8">
        <v>179431.81409743</v>
      </c>
      <c r="C12" s="8">
        <v>747135.12952558405</v>
      </c>
      <c r="D12" s="8">
        <v>12683392.182016401</v>
      </c>
      <c r="E12" s="8">
        <v>118375.14177303899</v>
      </c>
      <c r="F12" s="8">
        <v>114691.11769613301</v>
      </c>
      <c r="G12" s="10">
        <v>232.71935180688342</v>
      </c>
      <c r="H12" s="11">
        <v>379.32213377587749</v>
      </c>
      <c r="I12" s="11">
        <v>92.922192381314218</v>
      </c>
      <c r="J12" s="11">
        <v>2592.6697012018967</v>
      </c>
      <c r="K12" s="11">
        <v>2014.5109387435184</v>
      </c>
      <c r="L12" s="8">
        <v>18755124.5308805</v>
      </c>
      <c r="M12" s="8">
        <v>16903.244370278499</v>
      </c>
      <c r="N12" s="8">
        <v>11932093.1930725</v>
      </c>
      <c r="O12" s="8">
        <v>26160681.238259699</v>
      </c>
      <c r="P12" s="8">
        <v>33740594.429333404</v>
      </c>
      <c r="Q12" s="8">
        <v>49183348.684273899</v>
      </c>
      <c r="R12" s="8">
        <v>96002711.886968106</v>
      </c>
      <c r="S12" s="8">
        <v>1538127.97333624</v>
      </c>
      <c r="T12" s="8">
        <v>107054.770163839</v>
      </c>
      <c r="U12" s="8">
        <v>0.37647636761908598</v>
      </c>
      <c r="V12" s="10">
        <v>26</v>
      </c>
      <c r="W12" s="10">
        <v>12510609.751752101</v>
      </c>
      <c r="X12" s="8">
        <v>7678757.4558466999</v>
      </c>
      <c r="Y12" s="8"/>
      <c r="Z12" s="8">
        <v>9708.3958217443796</v>
      </c>
      <c r="AA12" s="8">
        <v>99430.043393413303</v>
      </c>
      <c r="AB12" s="8">
        <v>17359.890912313302</v>
      </c>
      <c r="AC12" s="8"/>
      <c r="AD12" s="8">
        <v>-143578.074130503</v>
      </c>
      <c r="AE12" s="8"/>
      <c r="AF12" s="8">
        <f t="shared" si="0"/>
        <v>-83197900.432274461</v>
      </c>
      <c r="AG12" s="8">
        <v>1836419.7380558399</v>
      </c>
      <c r="AH12" s="8">
        <v>85034320.170330301</v>
      </c>
      <c r="AI12" s="8"/>
      <c r="AJ12" s="8">
        <f t="shared" si="1"/>
        <v>188259390.88788271</v>
      </c>
      <c r="AK12" s="8">
        <f>L$33-$AJ12</f>
        <v>0</v>
      </c>
    </row>
    <row r="13" spans="1:37" x14ac:dyDescent="0.25">
      <c r="A13" s="5" t="s">
        <v>13</v>
      </c>
      <c r="B13" s="8">
        <v>314694.67979258101</v>
      </c>
      <c r="C13" s="8">
        <v>52020.423214912596</v>
      </c>
      <c r="D13" s="8">
        <v>14335.049837299501</v>
      </c>
      <c r="E13" s="8">
        <v>92110.472037621104</v>
      </c>
      <c r="F13" s="8">
        <v>2131.1115888178701</v>
      </c>
      <c r="G13" s="10">
        <v>6991.3381402913183</v>
      </c>
      <c r="H13" s="11">
        <v>7222.5728419284787</v>
      </c>
      <c r="I13" s="11">
        <v>204.33608724109007</v>
      </c>
      <c r="J13" s="11">
        <v>11245.782410071726</v>
      </c>
      <c r="K13" s="11">
        <v>7228.2169807909841</v>
      </c>
      <c r="L13" s="8">
        <v>46738.330936024198</v>
      </c>
      <c r="M13" s="8">
        <v>37273935.619205199</v>
      </c>
      <c r="N13" s="8">
        <v>436907.714954981</v>
      </c>
      <c r="O13" s="8">
        <v>5621312.3289379496</v>
      </c>
      <c r="P13" s="8">
        <v>18635.7182154601</v>
      </c>
      <c r="Q13" s="8">
        <v>97451.857862639707</v>
      </c>
      <c r="R13" s="8">
        <v>1155105.5396948799</v>
      </c>
      <c r="S13" s="8">
        <v>6249784.3557557799</v>
      </c>
      <c r="T13" s="8">
        <v>680273.62089550705</v>
      </c>
      <c r="U13" s="8">
        <v>3476105.7771586902</v>
      </c>
      <c r="V13" s="10">
        <v>24084</v>
      </c>
      <c r="W13" s="10">
        <v>45107131.3680517</v>
      </c>
      <c r="X13" s="8">
        <v>563920.74253764004</v>
      </c>
      <c r="Y13" s="8">
        <v>10010.800366309801</v>
      </c>
      <c r="Z13" s="8">
        <v>312682.44404718099</v>
      </c>
      <c r="AA13" s="8">
        <v>499274.228158326</v>
      </c>
      <c r="AB13" s="8">
        <v>23707087.979458801</v>
      </c>
      <c r="AC13" s="8">
        <v>1581018.00244441</v>
      </c>
      <c r="AD13" s="8">
        <v>-102572.794019205</v>
      </c>
      <c r="AE13" s="8"/>
      <c r="AF13" s="8">
        <f t="shared" si="0"/>
        <v>-3092366.9968166705</v>
      </c>
      <c r="AG13" s="8">
        <v>5863218.1779245399</v>
      </c>
      <c r="AH13" s="8">
        <v>8955585.1747412104</v>
      </c>
      <c r="AI13" s="8"/>
      <c r="AJ13" s="8">
        <f t="shared" si="1"/>
        <v>124174704.62077717</v>
      </c>
      <c r="AK13" s="8">
        <f>M$33-$AJ13</f>
        <v>1.3411045074462891E-7</v>
      </c>
    </row>
    <row r="14" spans="1:37" x14ac:dyDescent="0.25">
      <c r="A14" s="5" t="s">
        <v>14</v>
      </c>
      <c r="B14" s="8">
        <v>268014.79672468401</v>
      </c>
      <c r="C14" s="8">
        <v>252821.11857995199</v>
      </c>
      <c r="D14" s="8">
        <v>1366726.5289332799</v>
      </c>
      <c r="E14" s="8">
        <v>5380134.0322343605</v>
      </c>
      <c r="F14" s="8">
        <v>52417.449792963896</v>
      </c>
      <c r="G14" s="10">
        <v>50841407.477188945</v>
      </c>
      <c r="H14" s="11">
        <v>1210727.8706211592</v>
      </c>
      <c r="I14" s="11">
        <v>715.26941132957108</v>
      </c>
      <c r="J14" s="11">
        <v>7024.7096495467313</v>
      </c>
      <c r="K14" s="11">
        <v>10044.520271024045</v>
      </c>
      <c r="L14" s="8">
        <v>2321937.9653928699</v>
      </c>
      <c r="M14" s="8">
        <v>6398962.9673351301</v>
      </c>
      <c r="N14" s="8">
        <v>67242748.478430405</v>
      </c>
      <c r="O14" s="8">
        <v>10030150.552980799</v>
      </c>
      <c r="P14" s="8">
        <v>96892.684862169306</v>
      </c>
      <c r="Q14" s="8">
        <v>9112608.9678102601</v>
      </c>
      <c r="R14" s="8">
        <v>5147621.70719638</v>
      </c>
      <c r="S14" s="8">
        <v>6129662.2312493697</v>
      </c>
      <c r="T14" s="8">
        <v>1243938.8060552501</v>
      </c>
      <c r="U14" s="8">
        <v>3313998.0769360201</v>
      </c>
      <c r="V14" s="10">
        <v>3702</v>
      </c>
      <c r="W14" s="10">
        <v>122139320.19243699</v>
      </c>
      <c r="X14" s="8">
        <v>3735991.7957960102</v>
      </c>
      <c r="Y14" s="8"/>
      <c r="Z14" s="8">
        <v>48858.554607843304</v>
      </c>
      <c r="AA14" s="8">
        <v>1582354.35131237</v>
      </c>
      <c r="AB14" s="8">
        <v>912346.855802587</v>
      </c>
      <c r="AC14" s="8"/>
      <c r="AD14" s="8">
        <v>-213512.48315558801</v>
      </c>
      <c r="AE14" s="8"/>
      <c r="AF14" s="8">
        <f t="shared" si="0"/>
        <v>-17142973.6481135</v>
      </c>
      <c r="AG14" s="8">
        <v>26322630.056286398</v>
      </c>
      <c r="AH14" s="8">
        <v>43465603.704399899</v>
      </c>
      <c r="AI14" s="8"/>
      <c r="AJ14" s="8">
        <f t="shared" si="1"/>
        <v>281494643.83034271</v>
      </c>
      <c r="AK14" s="8">
        <f>N$33-$AJ14</f>
        <v>0</v>
      </c>
    </row>
    <row r="15" spans="1:37" x14ac:dyDescent="0.25">
      <c r="A15" s="5" t="s">
        <v>15</v>
      </c>
      <c r="B15" s="8">
        <v>163203.51162603099</v>
      </c>
      <c r="C15" s="8">
        <v>919224.19323921495</v>
      </c>
      <c r="D15" s="8">
        <v>66202.783619087699</v>
      </c>
      <c r="E15" s="8">
        <v>304753.83020294801</v>
      </c>
      <c r="F15" s="8">
        <v>3311.76200934796</v>
      </c>
      <c r="G15" s="10">
        <v>9195.6755393768253</v>
      </c>
      <c r="H15" s="11">
        <v>19306.091602142842</v>
      </c>
      <c r="I15" s="11">
        <v>4179.0457151738246</v>
      </c>
      <c r="J15" s="11">
        <v>121913.43583177539</v>
      </c>
      <c r="K15" s="11">
        <v>44548.625164618112</v>
      </c>
      <c r="L15" s="8">
        <v>1827874.7721287799</v>
      </c>
      <c r="M15" s="8">
        <v>51345.935820820698</v>
      </c>
      <c r="N15" s="8">
        <v>794706.55243432405</v>
      </c>
      <c r="O15" s="8">
        <v>67302068.215389207</v>
      </c>
      <c r="P15" s="8">
        <v>257662.99872257299</v>
      </c>
      <c r="Q15" s="8">
        <v>206598.453526008</v>
      </c>
      <c r="R15" s="8">
        <v>3198079.9968206999</v>
      </c>
      <c r="S15" s="8">
        <v>12964022.4130037</v>
      </c>
      <c r="T15" s="8">
        <v>3584900.35959082</v>
      </c>
      <c r="U15" s="8">
        <v>5100106.7815196803</v>
      </c>
      <c r="V15" s="10">
        <v>50053</v>
      </c>
      <c r="W15" s="10">
        <v>12537069.0079566</v>
      </c>
      <c r="X15" s="8">
        <v>244824607.06416401</v>
      </c>
      <c r="Y15" s="8">
        <v>633.03515141010496</v>
      </c>
      <c r="Z15" s="8">
        <v>173410.65935931099</v>
      </c>
      <c r="AA15" s="8">
        <v>38665.388462524897</v>
      </c>
      <c r="AB15" s="8">
        <v>1245309.92597872</v>
      </c>
      <c r="AC15" s="8">
        <v>3103619.9318263899</v>
      </c>
      <c r="AD15" s="8">
        <v>-1089891.4253767601</v>
      </c>
      <c r="AE15" s="8"/>
      <c r="AF15" s="8">
        <f t="shared" si="0"/>
        <v>13541374.481333748</v>
      </c>
      <c r="AG15" s="8">
        <v>18046014.623572499</v>
      </c>
      <c r="AH15" s="8">
        <v>4504640.1422387501</v>
      </c>
      <c r="AI15" s="8"/>
      <c r="AJ15" s="8">
        <f t="shared" si="1"/>
        <v>371368056.50236231</v>
      </c>
      <c r="AK15" s="8">
        <f>O$33-$AJ15</f>
        <v>-4.76837158203125E-7</v>
      </c>
    </row>
    <row r="16" spans="1:37" x14ac:dyDescent="0.25">
      <c r="A16" s="5" t="s">
        <v>6</v>
      </c>
      <c r="B16" s="8">
        <v>20560.369608757799</v>
      </c>
      <c r="C16" s="8">
        <v>695651.06123875501</v>
      </c>
      <c r="D16" s="8">
        <v>134090.66457992699</v>
      </c>
      <c r="E16" s="8"/>
      <c r="F16" s="8">
        <v>29899.902898541899</v>
      </c>
      <c r="G16" s="10">
        <v>0</v>
      </c>
      <c r="H16" s="11">
        <v>0</v>
      </c>
      <c r="I16" s="11">
        <v>0</v>
      </c>
      <c r="J16" s="11">
        <v>0</v>
      </c>
      <c r="K16" s="11">
        <v>0</v>
      </c>
      <c r="L16" s="8">
        <v>486248.522965535</v>
      </c>
      <c r="M16" s="8"/>
      <c r="N16" s="8">
        <v>72125.031310613995</v>
      </c>
      <c r="O16" s="8">
        <v>413862.40615023603</v>
      </c>
      <c r="P16" s="8">
        <v>19035183.324666101</v>
      </c>
      <c r="Q16" s="8">
        <v>316770.88249762298</v>
      </c>
      <c r="R16" s="8">
        <v>108689197.80587301</v>
      </c>
      <c r="S16" s="8">
        <v>18367834.6886779</v>
      </c>
      <c r="T16" s="8">
        <v>6872520.2038348299</v>
      </c>
      <c r="U16" s="8">
        <v>643584.90204334306</v>
      </c>
      <c r="V16" s="10">
        <v>0</v>
      </c>
      <c r="W16" s="10">
        <v>1523844.9090372999</v>
      </c>
      <c r="X16" s="8">
        <v>2385074.6120441202</v>
      </c>
      <c r="Y16" s="8"/>
      <c r="Z16" s="8">
        <v>40416.217376453103</v>
      </c>
      <c r="AA16" s="8">
        <v>108387.158500563</v>
      </c>
      <c r="AB16" s="8">
        <v>129922.071800826</v>
      </c>
      <c r="AC16" s="8"/>
      <c r="AD16" s="8">
        <v>307945.10754316999</v>
      </c>
      <c r="AE16" s="8"/>
      <c r="AF16" s="8">
        <f t="shared" si="0"/>
        <v>978672.34684735502</v>
      </c>
      <c r="AG16" s="8">
        <v>1635251.05551611</v>
      </c>
      <c r="AH16" s="8">
        <v>656578.70866875502</v>
      </c>
      <c r="AI16" s="8"/>
      <c r="AJ16" s="8">
        <f t="shared" si="1"/>
        <v>161251792.18949494</v>
      </c>
      <c r="AK16" s="8">
        <f>P$33-$AJ16</f>
        <v>0</v>
      </c>
    </row>
    <row r="17" spans="1:37" x14ac:dyDescent="0.25">
      <c r="A17" s="5" t="s">
        <v>7</v>
      </c>
      <c r="B17" s="8">
        <v>24694.112504368401</v>
      </c>
      <c r="C17" s="8">
        <v>53395.818094715403</v>
      </c>
      <c r="D17" s="8">
        <v>775.17142129689501</v>
      </c>
      <c r="E17" s="8">
        <v>11493.073271654601</v>
      </c>
      <c r="F17" s="8">
        <v>7163.9490743619099</v>
      </c>
      <c r="G17" s="10">
        <v>38.653880576166898</v>
      </c>
      <c r="H17" s="11">
        <v>15.147716344541211</v>
      </c>
      <c r="I17" s="11">
        <v>7.7907682197038017E-2</v>
      </c>
      <c r="J17" s="11">
        <v>2.2821933023042198</v>
      </c>
      <c r="K17" s="11">
        <v>593.38369574398166</v>
      </c>
      <c r="L17" s="8">
        <v>453972.55568078998</v>
      </c>
      <c r="M17" s="8">
        <v>51109.853354662599</v>
      </c>
      <c r="N17" s="8">
        <v>976240.01307771401</v>
      </c>
      <c r="O17" s="8">
        <v>358335.38985362998</v>
      </c>
      <c r="P17" s="8">
        <v>1495903.6851588299</v>
      </c>
      <c r="Q17" s="8">
        <v>46805442.7273992</v>
      </c>
      <c r="R17" s="8">
        <v>123668752.82257199</v>
      </c>
      <c r="S17" s="8">
        <v>55103529.195346497</v>
      </c>
      <c r="T17" s="8">
        <v>17676670.324273199</v>
      </c>
      <c r="U17" s="8">
        <v>9235653.4420572799</v>
      </c>
      <c r="V17" s="10">
        <v>29</v>
      </c>
      <c r="W17" s="10">
        <v>17040142.585671701</v>
      </c>
      <c r="X17" s="8">
        <v>12163668.9169806</v>
      </c>
      <c r="Y17" s="8"/>
      <c r="Z17" s="8">
        <v>3385.7606720531098</v>
      </c>
      <c r="AA17" s="8"/>
      <c r="AB17" s="8">
        <v>660928.69198350003</v>
      </c>
      <c r="AC17" s="8"/>
      <c r="AD17" s="8">
        <v>525557.27493894799</v>
      </c>
      <c r="AE17" s="8"/>
      <c r="AF17" s="8">
        <f t="shared" si="0"/>
        <v>-52182010.892870471</v>
      </c>
      <c r="AG17" s="8">
        <v>4688608.9434039304</v>
      </c>
      <c r="AH17" s="8">
        <v>56870619.8362744</v>
      </c>
      <c r="AI17" s="8"/>
      <c r="AJ17" s="8">
        <f t="shared" si="1"/>
        <v>234135483.01591021</v>
      </c>
      <c r="AK17" s="8">
        <f>Q$33-$AJ17</f>
        <v>-2.384185791015625E-7</v>
      </c>
    </row>
    <row r="18" spans="1:37" x14ac:dyDescent="0.25">
      <c r="A18" s="5" t="s">
        <v>16</v>
      </c>
      <c r="B18" s="8">
        <v>339478.34895195201</v>
      </c>
      <c r="C18" s="8">
        <v>13582220.416947</v>
      </c>
      <c r="D18" s="8">
        <v>5140098.98021542</v>
      </c>
      <c r="E18" s="8">
        <v>266635.84911110002</v>
      </c>
      <c r="F18" s="8">
        <v>74643.495897021596</v>
      </c>
      <c r="G18" s="10">
        <v>63984.582618744462</v>
      </c>
      <c r="H18" s="11">
        <v>122588.87830074219</v>
      </c>
      <c r="I18" s="11">
        <v>6672.0403674766821</v>
      </c>
      <c r="J18" s="10">
        <v>92575.721389306316</v>
      </c>
      <c r="K18" s="11">
        <v>139717.14134061732</v>
      </c>
      <c r="L18" s="8">
        <v>6854537.72504446</v>
      </c>
      <c r="M18" s="8">
        <v>680793.46020298905</v>
      </c>
      <c r="N18" s="8">
        <v>1477527.04489953</v>
      </c>
      <c r="O18" s="8">
        <v>18204045.515790999</v>
      </c>
      <c r="P18" s="8">
        <v>6533259.99121287</v>
      </c>
      <c r="Q18" s="8">
        <v>8032725.3634347804</v>
      </c>
      <c r="R18" s="8">
        <v>233626645.19128501</v>
      </c>
      <c r="S18" s="8">
        <v>236344364.94804001</v>
      </c>
      <c r="T18" s="8">
        <v>65894300.300093897</v>
      </c>
      <c r="U18" s="8">
        <v>20132316.132792301</v>
      </c>
      <c r="V18" s="10">
        <v>9443</v>
      </c>
      <c r="W18" s="10">
        <v>42617437.4384913</v>
      </c>
      <c r="X18" s="8">
        <v>261091076.665057</v>
      </c>
      <c r="Y18" s="8">
        <v>19343.203211719599</v>
      </c>
      <c r="Z18" s="8">
        <v>3665000.2579481001</v>
      </c>
      <c r="AA18" s="8">
        <v>10454081.439769501</v>
      </c>
      <c r="AB18" s="8">
        <v>16489790.098537</v>
      </c>
      <c r="AC18" s="8">
        <v>4866208.5101070199</v>
      </c>
      <c r="AD18" s="8">
        <v>30055022.484782498</v>
      </c>
      <c r="AE18" s="8"/>
      <c r="AF18" s="8">
        <f t="shared" si="0"/>
        <v>41134185.387867704</v>
      </c>
      <c r="AG18" s="8">
        <v>80032700.688266903</v>
      </c>
      <c r="AH18" s="8">
        <v>38898515.300399199</v>
      </c>
      <c r="AI18" s="8"/>
      <c r="AJ18" s="8">
        <f t="shared" si="1"/>
        <v>1028010719.613708</v>
      </c>
      <c r="AK18" s="8">
        <f>R$33-$AJ18</f>
        <v>0</v>
      </c>
    </row>
    <row r="19" spans="1:37" x14ac:dyDescent="0.25">
      <c r="A19" s="5" t="s">
        <v>17</v>
      </c>
      <c r="B19" s="8">
        <v>24387864.029284298</v>
      </c>
      <c r="C19" s="8">
        <v>11412791.3410942</v>
      </c>
      <c r="D19" s="8">
        <v>5516806.6067560697</v>
      </c>
      <c r="E19" s="8">
        <v>3572873.7678799499</v>
      </c>
      <c r="F19" s="8">
        <v>153640.049881374</v>
      </c>
      <c r="G19" s="10">
        <v>613861.63277452008</v>
      </c>
      <c r="H19" s="11">
        <v>410633.32155447151</v>
      </c>
      <c r="I19" s="11">
        <v>611035.69444904837</v>
      </c>
      <c r="J19" s="10">
        <v>238933.83947282002</v>
      </c>
      <c r="K19" s="11">
        <v>4232972.590620501</v>
      </c>
      <c r="L19" s="8">
        <v>12753485.6133468</v>
      </c>
      <c r="M19" s="8">
        <v>1250369.7681362</v>
      </c>
      <c r="N19" s="8">
        <v>5679304.3976813797</v>
      </c>
      <c r="O19" s="8">
        <v>11954289.345583901</v>
      </c>
      <c r="P19" s="8">
        <v>5034353.8765201</v>
      </c>
      <c r="Q19" s="8">
        <v>1071735.2755770001</v>
      </c>
      <c r="R19" s="8">
        <v>33153139.630576301</v>
      </c>
      <c r="S19" s="8">
        <v>302394485.68033201</v>
      </c>
      <c r="T19" s="8">
        <v>56496127.388846703</v>
      </c>
      <c r="U19" s="8">
        <v>36036502.456789203</v>
      </c>
      <c r="V19" s="10">
        <v>12766</v>
      </c>
      <c r="W19" s="10">
        <v>30336176.811114401</v>
      </c>
      <c r="X19" s="8">
        <v>65355005.779703602</v>
      </c>
      <c r="Y19" s="8">
        <v>2972704.8993119202</v>
      </c>
      <c r="Z19" s="8">
        <v>5938624.4251637897</v>
      </c>
      <c r="AA19" s="8">
        <v>8304068.2785818297</v>
      </c>
      <c r="AB19" s="8">
        <v>56752342.990921304</v>
      </c>
      <c r="AC19" s="8">
        <v>37898901.1962566</v>
      </c>
      <c r="AD19" s="8">
        <v>425558622.95872003</v>
      </c>
      <c r="AE19" s="8"/>
      <c r="AF19" s="8">
        <f t="shared" si="0"/>
        <v>84031671.802987009</v>
      </c>
      <c r="AG19" s="8">
        <v>212992913.960747</v>
      </c>
      <c r="AH19" s="8">
        <v>128961242.15775999</v>
      </c>
      <c r="AI19" s="8"/>
      <c r="AJ19" s="8">
        <f t="shared" si="1"/>
        <v>1234136091.4499173</v>
      </c>
      <c r="AK19" s="8">
        <f>S$33-$AJ19</f>
        <v>0</v>
      </c>
    </row>
    <row r="20" spans="1:37" x14ac:dyDescent="0.25">
      <c r="A20" s="5" t="s">
        <v>18</v>
      </c>
      <c r="B20" s="8">
        <v>30053.756235585701</v>
      </c>
      <c r="C20" s="8">
        <v>182273.29589859099</v>
      </c>
      <c r="D20" s="8">
        <v>105365.860655792</v>
      </c>
      <c r="E20" s="8">
        <v>144603.08368080101</v>
      </c>
      <c r="F20" s="8">
        <v>7619.7786018727802</v>
      </c>
      <c r="G20" s="10">
        <v>129138.91961157962</v>
      </c>
      <c r="H20" s="11">
        <v>110558.49342694104</v>
      </c>
      <c r="I20" s="11">
        <v>85028.750516134023</v>
      </c>
      <c r="J20" s="10">
        <v>641437.78002061544</v>
      </c>
      <c r="K20" s="11">
        <v>148011.61093167993</v>
      </c>
      <c r="L20" s="8">
        <v>1040225.80090672</v>
      </c>
      <c r="M20" s="8">
        <v>16850.891363103299</v>
      </c>
      <c r="N20" s="8">
        <v>85295.704412380903</v>
      </c>
      <c r="O20" s="8">
        <v>2006303.4342787899</v>
      </c>
      <c r="P20" s="8">
        <v>29060.257938013499</v>
      </c>
      <c r="Q20" s="8">
        <v>35793.059589751101</v>
      </c>
      <c r="R20" s="8">
        <v>715676.895386455</v>
      </c>
      <c r="S20" s="8">
        <v>13585869.4534114</v>
      </c>
      <c r="T20" s="8">
        <v>204383151.35715401</v>
      </c>
      <c r="U20" s="8">
        <v>310796.118942787</v>
      </c>
      <c r="V20" s="10">
        <v>180</v>
      </c>
      <c r="W20" s="10">
        <v>539626.65324036102</v>
      </c>
      <c r="X20" s="8">
        <v>1243783.16057788</v>
      </c>
      <c r="Y20" s="8">
        <v>4142595.0454891799</v>
      </c>
      <c r="Z20" s="8">
        <v>37213455.1620754</v>
      </c>
      <c r="AA20" s="8">
        <v>2466359.7859090702</v>
      </c>
      <c r="AB20" s="8">
        <v>36982430.562132098</v>
      </c>
      <c r="AC20" s="8">
        <v>70038770.292178601</v>
      </c>
      <c r="AD20" s="8">
        <v>272047614.69077998</v>
      </c>
      <c r="AE20" s="8"/>
      <c r="AF20" s="8">
        <f t="shared" si="0"/>
        <v>-1902919.7344944999</v>
      </c>
      <c r="AG20" s="8">
        <v>58428077.599722899</v>
      </c>
      <c r="AH20" s="8">
        <v>60330997.334217399</v>
      </c>
      <c r="AI20" s="8"/>
      <c r="AJ20" s="8">
        <f t="shared" si="1"/>
        <v>646565009.92085123</v>
      </c>
      <c r="AK20" s="8">
        <f>T$33-$AJ20</f>
        <v>0</v>
      </c>
    </row>
    <row r="21" spans="1:37" x14ac:dyDescent="0.25">
      <c r="A21" s="5" t="s">
        <v>19</v>
      </c>
      <c r="B21" s="8">
        <v>235722.933879855</v>
      </c>
      <c r="C21" s="8">
        <v>830214.72653081804</v>
      </c>
      <c r="D21" s="8">
        <v>141681.934203927</v>
      </c>
      <c r="E21" s="8">
        <v>672064.40524050395</v>
      </c>
      <c r="F21" s="8">
        <v>29595.576577626998</v>
      </c>
      <c r="G21" s="10">
        <v>112.79533210797308</v>
      </c>
      <c r="H21" s="11">
        <v>5500.9227793507434</v>
      </c>
      <c r="I21" s="11">
        <v>480.32235259078107</v>
      </c>
      <c r="J21" s="11">
        <v>8908.5296609856032</v>
      </c>
      <c r="K21" s="11">
        <v>13363</v>
      </c>
      <c r="L21" s="8">
        <v>258517.704488869</v>
      </c>
      <c r="M21" s="8">
        <v>130564.505101027</v>
      </c>
      <c r="N21" s="8">
        <v>477109.64057511801</v>
      </c>
      <c r="O21" s="8">
        <v>183282.43136387199</v>
      </c>
      <c r="P21" s="8">
        <v>20866.206794137401</v>
      </c>
      <c r="Q21" s="8">
        <v>26026.167658136299</v>
      </c>
      <c r="R21" s="8">
        <v>652259.10039971594</v>
      </c>
      <c r="S21" s="8">
        <v>60238948.2969217</v>
      </c>
      <c r="T21" s="8">
        <v>10925279.932912599</v>
      </c>
      <c r="U21" s="8">
        <v>324329589.92339402</v>
      </c>
      <c r="V21" s="10">
        <v>158</v>
      </c>
      <c r="W21" s="10">
        <v>13015530.6793107</v>
      </c>
      <c r="X21" s="8">
        <v>3239680.1382957799</v>
      </c>
      <c r="Y21" s="8">
        <v>7991.1131266986104</v>
      </c>
      <c r="Z21" s="8">
        <v>467972.17564102</v>
      </c>
      <c r="AA21" s="8">
        <v>16807301.302623902</v>
      </c>
      <c r="AB21" s="8">
        <v>52479547.342536703</v>
      </c>
      <c r="AC21" s="8">
        <v>37061553.627097003</v>
      </c>
      <c r="AD21" s="8">
        <v>64354226.954551198</v>
      </c>
      <c r="AE21" s="8"/>
      <c r="AF21" s="8">
        <f t="shared" si="0"/>
        <v>61397782.944263965</v>
      </c>
      <c r="AG21" s="8">
        <v>299684457.31339997</v>
      </c>
      <c r="AH21" s="8">
        <v>238286674.36913601</v>
      </c>
      <c r="AI21" s="8"/>
      <c r="AJ21" s="8">
        <f t="shared" si="1"/>
        <v>648011833.33361387</v>
      </c>
      <c r="AK21" s="8">
        <f>U$33-$AJ21</f>
        <v>0</v>
      </c>
    </row>
    <row r="22" spans="1:37" s="13" customFormat="1" x14ac:dyDescent="0.25">
      <c r="A22" s="15" t="s">
        <v>249</v>
      </c>
      <c r="B22" s="10">
        <v>1323</v>
      </c>
      <c r="C22" s="10">
        <v>408</v>
      </c>
      <c r="D22" s="10">
        <v>469</v>
      </c>
      <c r="E22" s="10">
        <v>5470</v>
      </c>
      <c r="F22" s="10">
        <v>222</v>
      </c>
      <c r="G22" s="10">
        <v>262.91190404456893</v>
      </c>
      <c r="H22" s="11">
        <v>135.71986205592094</v>
      </c>
      <c r="I22" s="11">
        <v>116.25734162543766</v>
      </c>
      <c r="J22" s="11">
        <v>262.11526538150895</v>
      </c>
      <c r="K22" s="11">
        <v>3287.9956268925635</v>
      </c>
      <c r="L22" s="10">
        <v>4766</v>
      </c>
      <c r="M22" s="10">
        <v>2470</v>
      </c>
      <c r="N22" s="10">
        <v>22732</v>
      </c>
      <c r="O22" s="10">
        <v>7678</v>
      </c>
      <c r="P22" s="10">
        <v>1707</v>
      </c>
      <c r="Q22" s="10">
        <v>2114</v>
      </c>
      <c r="R22" s="10">
        <v>10251</v>
      </c>
      <c r="S22" s="10">
        <v>25149</v>
      </c>
      <c r="T22" s="10">
        <v>5998</v>
      </c>
      <c r="U22" s="10">
        <v>7323</v>
      </c>
      <c r="V22" s="10">
        <v>3418</v>
      </c>
      <c r="W22" s="10">
        <v>361588</v>
      </c>
      <c r="X22" s="10">
        <v>22291</v>
      </c>
      <c r="Y22" s="10">
        <v>10177</v>
      </c>
      <c r="Z22" s="10">
        <v>5180</v>
      </c>
      <c r="AA22" s="10">
        <v>7328</v>
      </c>
      <c r="AB22" s="10">
        <v>360069</v>
      </c>
      <c r="AC22" s="10">
        <v>681333</v>
      </c>
      <c r="AD22" s="10">
        <v>7020</v>
      </c>
      <c r="AE22" s="10"/>
      <c r="AF22" s="8">
        <f t="shared" si="0"/>
        <v>-57120</v>
      </c>
      <c r="AG22" s="10">
        <v>14678</v>
      </c>
      <c r="AH22" s="10">
        <v>71798</v>
      </c>
      <c r="AI22" s="10"/>
      <c r="AJ22" s="10">
        <f t="shared" si="1"/>
        <v>1503429</v>
      </c>
      <c r="AK22" s="10">
        <f>V$33-$AJ22</f>
        <v>0</v>
      </c>
    </row>
    <row r="23" spans="1:37" s="13" customFormat="1" x14ac:dyDescent="0.25">
      <c r="A23" s="15" t="s">
        <v>20</v>
      </c>
      <c r="B23" s="10">
        <v>15354704.302986899</v>
      </c>
      <c r="C23" s="10">
        <v>14168431.269556399</v>
      </c>
      <c r="D23" s="10">
        <v>4006852.8051500702</v>
      </c>
      <c r="E23" s="10">
        <v>12148921.650921101</v>
      </c>
      <c r="F23" s="10">
        <v>439644.56917157699</v>
      </c>
      <c r="G23" s="10">
        <v>19394394.384342596</v>
      </c>
      <c r="H23" s="10">
        <v>1098103.6716997086</v>
      </c>
      <c r="I23" s="10">
        <v>77610334.590442538</v>
      </c>
      <c r="J23" s="10">
        <v>16336645.529299412</v>
      </c>
      <c r="K23" s="10">
        <v>4131732.625671763</v>
      </c>
      <c r="L23" s="10">
        <v>12348557.9486511</v>
      </c>
      <c r="M23" s="10">
        <v>20033068.634619702</v>
      </c>
      <c r="N23" s="10">
        <v>29911579.219674699</v>
      </c>
      <c r="O23" s="10">
        <v>41098581.556840502</v>
      </c>
      <c r="P23" s="10">
        <v>23616696.127824999</v>
      </c>
      <c r="Q23" s="10">
        <v>27710750.770411</v>
      </c>
      <c r="R23" s="10">
        <v>50781602.194750398</v>
      </c>
      <c r="S23" s="10">
        <v>103238535.862931</v>
      </c>
      <c r="T23" s="10">
        <v>55197993.895885304</v>
      </c>
      <c r="U23" s="10">
        <v>43432879.910552599</v>
      </c>
      <c r="V23" s="10">
        <v>373373</v>
      </c>
      <c r="W23" s="10">
        <v>1136885353.20403</v>
      </c>
      <c r="X23" s="10">
        <v>127992439.413937</v>
      </c>
      <c r="Y23" s="10">
        <v>2514724.8506110702</v>
      </c>
      <c r="Z23" s="10">
        <v>12463174.727679599</v>
      </c>
      <c r="AA23" s="10">
        <v>28740875.958595298</v>
      </c>
      <c r="AB23" s="10">
        <v>341655869.94044602</v>
      </c>
      <c r="AC23" s="10">
        <v>593103616.52533996</v>
      </c>
      <c r="AD23" s="10">
        <v>62679729.356459796</v>
      </c>
      <c r="AE23" s="10"/>
      <c r="AF23" s="8">
        <f t="shared" si="0"/>
        <v>181807714.34553999</v>
      </c>
      <c r="AG23" s="10">
        <v>378339689.59590399</v>
      </c>
      <c r="AH23" s="10">
        <v>196531975.25036401</v>
      </c>
      <c r="AI23" s="10"/>
      <c r="AJ23" s="10">
        <f t="shared" si="1"/>
        <v>3060276882.8440218</v>
      </c>
      <c r="AK23" s="10">
        <f>W$33-$AJ23</f>
        <v>0</v>
      </c>
    </row>
    <row r="24" spans="1:37" x14ac:dyDescent="0.25">
      <c r="A24" s="5" t="s">
        <v>21</v>
      </c>
      <c r="B24" s="8">
        <v>1975172.0973884601</v>
      </c>
      <c r="C24" s="8">
        <v>624330.26671186404</v>
      </c>
      <c r="D24" s="8">
        <v>196600.38827000701</v>
      </c>
      <c r="E24" s="8">
        <v>663487.75289909798</v>
      </c>
      <c r="F24" s="8">
        <v>56169.125031373398</v>
      </c>
      <c r="G24" s="10">
        <v>33544.661673951719</v>
      </c>
      <c r="H24" s="11">
        <v>11670.309058073255</v>
      </c>
      <c r="I24" s="11">
        <v>1505.0083102773613</v>
      </c>
      <c r="J24" s="11">
        <v>11213.665249596266</v>
      </c>
      <c r="K24" s="11">
        <v>23799.730378935699</v>
      </c>
      <c r="L24" s="8">
        <v>478903.89344259398</v>
      </c>
      <c r="M24" s="8">
        <v>200539.58206874301</v>
      </c>
      <c r="N24" s="8">
        <v>425217.82701823401</v>
      </c>
      <c r="O24" s="8">
        <v>620437.03971394</v>
      </c>
      <c r="P24" s="8">
        <v>202695.86942078301</v>
      </c>
      <c r="Q24" s="8">
        <v>199138.701044416</v>
      </c>
      <c r="R24" s="8">
        <v>1349263.46323587</v>
      </c>
      <c r="S24" s="8">
        <v>1753715.6647516801</v>
      </c>
      <c r="T24" s="8">
        <v>827232.135066521</v>
      </c>
      <c r="U24" s="8">
        <v>1201498.72547301</v>
      </c>
      <c r="V24" s="10">
        <v>3136</v>
      </c>
      <c r="W24" s="10">
        <v>3850010.4266240601</v>
      </c>
      <c r="X24" s="8">
        <v>37483639.578108102</v>
      </c>
      <c r="Y24" s="8">
        <v>142157.74284350101</v>
      </c>
      <c r="Z24" s="8">
        <v>3677745.7252126401</v>
      </c>
      <c r="AA24" s="8">
        <v>1244494.0526888201</v>
      </c>
      <c r="AB24" s="8">
        <v>29660811.527890202</v>
      </c>
      <c r="AC24" s="8"/>
      <c r="AD24" s="8">
        <v>1293747449.0691199</v>
      </c>
      <c r="AE24" s="8"/>
      <c r="AF24" s="8">
        <f t="shared" si="0"/>
        <v>5460291.7189697493</v>
      </c>
      <c r="AG24" s="8">
        <v>7750680.8316434398</v>
      </c>
      <c r="AH24" s="8">
        <v>2290389.1126736901</v>
      </c>
      <c r="AI24" s="8"/>
      <c r="AJ24" s="8">
        <f t="shared" si="1"/>
        <v>1386125871.7476645</v>
      </c>
      <c r="AK24" s="8">
        <f>X$33-$AJ24</f>
        <v>-3.0994415283203125E-6</v>
      </c>
    </row>
    <row r="25" spans="1:37" x14ac:dyDescent="0.25">
      <c r="A25" s="5" t="s">
        <v>22</v>
      </c>
      <c r="B25" s="8">
        <v>251911.93633627801</v>
      </c>
      <c r="C25" s="8">
        <v>155653.00480962699</v>
      </c>
      <c r="D25" s="8">
        <v>46128.807905891801</v>
      </c>
      <c r="E25" s="8">
        <v>94443.510379240193</v>
      </c>
      <c r="F25" s="8">
        <v>24053.982172768701</v>
      </c>
      <c r="G25" s="10">
        <v>32806.84226157621</v>
      </c>
      <c r="H25" s="11">
        <v>33323.07631469339</v>
      </c>
      <c r="I25" s="11">
        <v>6937.1932641127078</v>
      </c>
      <c r="J25" s="11">
        <v>27361.227259349303</v>
      </c>
      <c r="K25" s="11">
        <v>83130.227727245408</v>
      </c>
      <c r="L25" s="8">
        <v>171893.46128462299</v>
      </c>
      <c r="M25" s="8">
        <v>108480.87727349999</v>
      </c>
      <c r="N25" s="8">
        <v>164091.919907173</v>
      </c>
      <c r="O25" s="8">
        <v>356037.20651847299</v>
      </c>
      <c r="P25" s="8">
        <v>74275.014897522604</v>
      </c>
      <c r="Q25" s="8">
        <v>100580.98191644999</v>
      </c>
      <c r="R25" s="8">
        <v>804947.22048192704</v>
      </c>
      <c r="S25" s="8">
        <v>2849180.5301928599</v>
      </c>
      <c r="T25" s="8">
        <v>1227155.1814919901</v>
      </c>
      <c r="U25" s="8">
        <v>2623052.5012929202</v>
      </c>
      <c r="V25" s="10">
        <v>1167</v>
      </c>
      <c r="W25" s="10">
        <v>3834905.0453679101</v>
      </c>
      <c r="X25" s="8">
        <v>2259596.5293339202</v>
      </c>
      <c r="Y25" s="8">
        <v>6949120.6370410305</v>
      </c>
      <c r="Z25" s="8">
        <v>2226209.2798204301</v>
      </c>
      <c r="AA25" s="8">
        <v>2279627.02142346</v>
      </c>
      <c r="AB25" s="8">
        <v>25615675.565583698</v>
      </c>
      <c r="AC25" s="8">
        <v>4428277.2734266603</v>
      </c>
      <c r="AD25" s="8">
        <v>293018.12867614999</v>
      </c>
      <c r="AE25" s="8">
        <v>771065.226983728</v>
      </c>
      <c r="AF25" s="8">
        <f t="shared" si="0"/>
        <v>-6980988.5122141</v>
      </c>
      <c r="AG25" s="8">
        <v>15100407.6909422</v>
      </c>
      <c r="AH25" s="8">
        <v>22081396.2031563</v>
      </c>
      <c r="AI25" s="8"/>
      <c r="AJ25" s="8">
        <f t="shared" si="1"/>
        <v>50913117.899131112</v>
      </c>
      <c r="AK25" s="8">
        <f>Y$33-$AJ25</f>
        <v>0</v>
      </c>
    </row>
    <row r="26" spans="1:37" x14ac:dyDescent="0.25">
      <c r="A26" s="5" t="s">
        <v>23</v>
      </c>
      <c r="B26" s="8">
        <v>6108567.0162023101</v>
      </c>
      <c r="C26" s="8">
        <v>6265654.6527267098</v>
      </c>
      <c r="D26" s="8">
        <v>810426.73909290403</v>
      </c>
      <c r="E26" s="8">
        <v>6494194.1266409997</v>
      </c>
      <c r="F26" s="8">
        <v>1008253.77411516</v>
      </c>
      <c r="G26" s="10">
        <v>3286100.0094253263</v>
      </c>
      <c r="H26" s="11">
        <v>494628.36383452459</v>
      </c>
      <c r="I26" s="11">
        <v>2999843.0973881208</v>
      </c>
      <c r="J26" s="11">
        <v>1072339.622263877</v>
      </c>
      <c r="K26" s="11">
        <v>942553.07535612199</v>
      </c>
      <c r="L26" s="8">
        <v>6355415.3468193002</v>
      </c>
      <c r="M26" s="8">
        <v>3839000.4627645202</v>
      </c>
      <c r="N26" s="8">
        <v>7683806.6098742001</v>
      </c>
      <c r="O26" s="8">
        <v>13714887.7433108</v>
      </c>
      <c r="P26" s="8">
        <v>4005905.3803242301</v>
      </c>
      <c r="Q26" s="8">
        <v>3341094.9535854599</v>
      </c>
      <c r="R26" s="8">
        <v>23063740.1264823</v>
      </c>
      <c r="S26" s="8">
        <v>28842242.425577201</v>
      </c>
      <c r="T26" s="8">
        <v>16691347.663703199</v>
      </c>
      <c r="U26" s="8">
        <v>7310683.3047547601</v>
      </c>
      <c r="V26" s="10">
        <v>37650</v>
      </c>
      <c r="W26" s="10">
        <v>74254047.291247502</v>
      </c>
      <c r="X26" s="8">
        <v>41091405.546137497</v>
      </c>
      <c r="Y26" s="8">
        <v>1485497.3792578401</v>
      </c>
      <c r="Z26" s="8">
        <v>49041188.677408099</v>
      </c>
      <c r="AA26" s="8">
        <v>4375020.3454445302</v>
      </c>
      <c r="AB26" s="8">
        <v>61473946.199316703</v>
      </c>
      <c r="AC26" s="8">
        <v>56425276.245519601</v>
      </c>
      <c r="AD26" s="8">
        <v>21758149.947666299</v>
      </c>
      <c r="AE26" s="8">
        <v>18509183.678222399</v>
      </c>
      <c r="AF26" s="8">
        <f t="shared" si="0"/>
        <v>30949412.2928591</v>
      </c>
      <c r="AG26" s="8">
        <v>41026730.440011702</v>
      </c>
      <c r="AH26" s="8">
        <v>10077318.147152601</v>
      </c>
      <c r="AI26" s="8"/>
      <c r="AJ26" s="8">
        <f t="shared" si="1"/>
        <v>503731462.09732163</v>
      </c>
      <c r="AK26" s="8">
        <f>Z$33-$AJ26</f>
        <v>0</v>
      </c>
    </row>
    <row r="27" spans="1:37" x14ac:dyDescent="0.25">
      <c r="A27" s="5" t="s">
        <v>24</v>
      </c>
      <c r="B27" s="8">
        <v>2088571.2350350199</v>
      </c>
      <c r="C27" s="8">
        <v>1886123.71880959</v>
      </c>
      <c r="D27" s="8"/>
      <c r="E27" s="8">
        <v>432553.38175516197</v>
      </c>
      <c r="F27" s="8">
        <v>1732581.0706025399</v>
      </c>
      <c r="G27" s="10">
        <v>2667782.4953131117</v>
      </c>
      <c r="H27" s="11">
        <v>508745.20849180722</v>
      </c>
      <c r="I27" s="11">
        <v>870259.90213914041</v>
      </c>
      <c r="J27" s="11">
        <v>428629.9776211842</v>
      </c>
      <c r="K27" s="11">
        <v>653597.24258151627</v>
      </c>
      <c r="L27" s="8">
        <v>2299496.2896962301</v>
      </c>
      <c r="M27" s="8">
        <v>768082.97083189699</v>
      </c>
      <c r="N27" s="8">
        <v>1362617.28726151</v>
      </c>
      <c r="O27" s="8">
        <v>1033988.62194726</v>
      </c>
      <c r="P27" s="8">
        <v>446770.801495208</v>
      </c>
      <c r="Q27" s="8">
        <v>632862.53843243397</v>
      </c>
      <c r="R27" s="8">
        <v>7034423.2749627698</v>
      </c>
      <c r="S27" s="8">
        <v>14484456.052367801</v>
      </c>
      <c r="T27" s="8">
        <v>10523034.4844696</v>
      </c>
      <c r="U27" s="8">
        <v>11092614.863795601</v>
      </c>
      <c r="V27" s="10">
        <v>5396</v>
      </c>
      <c r="W27" s="10">
        <v>16949799.9334535</v>
      </c>
      <c r="X27" s="8">
        <v>50012794.556318402</v>
      </c>
      <c r="Y27" s="8">
        <v>23999.845164394301</v>
      </c>
      <c r="Z27" s="8">
        <v>844004.37337595504</v>
      </c>
      <c r="AA27" s="8">
        <v>31674273.204954199</v>
      </c>
      <c r="AB27" s="8">
        <v>9897972.0369856507</v>
      </c>
      <c r="AC27" s="8">
        <v>2331992.4655079199</v>
      </c>
      <c r="AD27" s="8">
        <v>12018393.390507801</v>
      </c>
      <c r="AE27" s="8">
        <v>66577868.9716544</v>
      </c>
      <c r="AF27" s="8">
        <f t="shared" si="0"/>
        <v>-1947557.9709163369</v>
      </c>
      <c r="AG27" s="8">
        <v>261161.23700655301</v>
      </c>
      <c r="AH27" s="8">
        <v>2208719.2079228899</v>
      </c>
      <c r="AI27" s="8"/>
      <c r="AJ27" s="8">
        <f t="shared" si="1"/>
        <v>249336128.22461528</v>
      </c>
      <c r="AK27" s="8">
        <f>AA$33-$AJ27</f>
        <v>-2.384185791015625E-7</v>
      </c>
    </row>
    <row r="28" spans="1:37" x14ac:dyDescent="0.25">
      <c r="A28" s="5" t="s">
        <v>25</v>
      </c>
      <c r="B28" s="8">
        <v>38396248.012446098</v>
      </c>
      <c r="C28" s="8">
        <v>24870931.506806299</v>
      </c>
      <c r="D28" s="8">
        <v>4865790.7977364101</v>
      </c>
      <c r="E28" s="8">
        <v>15626435.101422099</v>
      </c>
      <c r="F28" s="8">
        <v>2713530.0307151801</v>
      </c>
      <c r="G28" s="10">
        <v>14084652.307622558</v>
      </c>
      <c r="H28" s="11">
        <v>1406230.9351812312</v>
      </c>
      <c r="I28" s="11">
        <v>7655718.5929084253</v>
      </c>
      <c r="J28" s="11">
        <v>4170803.6855140235</v>
      </c>
      <c r="K28" s="11">
        <v>3308424.1145307608</v>
      </c>
      <c r="L28" s="8">
        <v>16659111.983033599</v>
      </c>
      <c r="M28" s="8">
        <v>9340048.9315749798</v>
      </c>
      <c r="N28" s="8">
        <v>17738747.214869399</v>
      </c>
      <c r="O28" s="8">
        <v>28284698.118991099</v>
      </c>
      <c r="P28" s="8">
        <v>8842001.56752019</v>
      </c>
      <c r="Q28" s="8">
        <v>14479475.918791801</v>
      </c>
      <c r="R28" s="8">
        <v>57510114.876916803</v>
      </c>
      <c r="S28" s="8">
        <v>102713959.50782</v>
      </c>
      <c r="T28" s="8">
        <v>56827533.729105704</v>
      </c>
      <c r="U28" s="8">
        <v>61716606.737296604</v>
      </c>
      <c r="V28" s="10">
        <v>179969</v>
      </c>
      <c r="W28" s="10">
        <v>247941081.24610099</v>
      </c>
      <c r="X28" s="8">
        <v>107520453.415654</v>
      </c>
      <c r="Y28" s="8">
        <v>7436783.90857659</v>
      </c>
      <c r="Z28" s="8">
        <v>101139269.186533</v>
      </c>
      <c r="AA28" s="8">
        <v>37744381.5022268</v>
      </c>
      <c r="AB28" s="8">
        <v>805865332.46133196</v>
      </c>
      <c r="AC28" s="8">
        <v>904135920.53514898</v>
      </c>
      <c r="AD28" s="8">
        <v>227640016.54185399</v>
      </c>
      <c r="AE28" s="8">
        <v>638523703.94438803</v>
      </c>
      <c r="AF28" s="8">
        <f t="shared" si="0"/>
        <v>117409407.53745501</v>
      </c>
      <c r="AG28" s="8">
        <v>187513548.338943</v>
      </c>
      <c r="AH28" s="8">
        <v>70104140.801487997</v>
      </c>
      <c r="AI28" s="8"/>
      <c r="AJ28" s="8">
        <f t="shared" si="1"/>
        <v>3686747382.9500728</v>
      </c>
      <c r="AK28" s="8">
        <f>AB$33-$AJ28</f>
        <v>0</v>
      </c>
    </row>
    <row r="29" spans="1:37" x14ac:dyDescent="0.25">
      <c r="A29" s="5" t="s">
        <v>27</v>
      </c>
      <c r="B29" s="8">
        <v>36739557.545068197</v>
      </c>
      <c r="C29" s="8">
        <v>63549426.710409299</v>
      </c>
      <c r="D29" s="8">
        <v>15245976.4509356</v>
      </c>
      <c r="E29" s="8">
        <v>11507926.9617001</v>
      </c>
      <c r="F29" s="8">
        <v>2420082.4385140999</v>
      </c>
      <c r="G29" s="10">
        <v>307957516.92581809</v>
      </c>
      <c r="H29" s="11">
        <v>23142852.325483549</v>
      </c>
      <c r="I29" s="11">
        <v>131602009.24809001</v>
      </c>
      <c r="J29" s="11">
        <v>52868788.160903238</v>
      </c>
      <c r="K29" s="11">
        <v>14739157.247061118</v>
      </c>
      <c r="L29" s="8">
        <v>33212055.595309898</v>
      </c>
      <c r="M29" s="8">
        <v>11041909.770008501</v>
      </c>
      <c r="N29" s="8">
        <v>13090131.445880299</v>
      </c>
      <c r="O29" s="8">
        <v>35430216.217290901</v>
      </c>
      <c r="P29" s="8">
        <v>10185742.911238199</v>
      </c>
      <c r="Q29" s="8">
        <v>12772400.6492866</v>
      </c>
      <c r="R29" s="8">
        <v>68708827.736737505</v>
      </c>
      <c r="S29" s="8">
        <v>107782402.419296</v>
      </c>
      <c r="T29" s="8">
        <v>58005653.376534902</v>
      </c>
      <c r="U29" s="8">
        <v>59338458.571515404</v>
      </c>
      <c r="V29" s="10">
        <v>157488</v>
      </c>
      <c r="W29" s="10">
        <v>265542420.43915999</v>
      </c>
      <c r="X29" s="8">
        <v>226640819.97734299</v>
      </c>
      <c r="Y29" s="8">
        <v>5440292.0656032898</v>
      </c>
      <c r="Z29" s="8">
        <v>94962303.658643201</v>
      </c>
      <c r="AA29" s="8">
        <v>49854582.580520101</v>
      </c>
      <c r="AB29" s="8">
        <v>944033698.49351597</v>
      </c>
      <c r="AC29" s="8"/>
      <c r="AD29" s="8"/>
      <c r="AE29" s="8"/>
      <c r="AF29" s="8"/>
      <c r="AG29" s="8"/>
      <c r="AH29" s="8"/>
      <c r="AI29" s="8"/>
      <c r="AK29" s="9"/>
    </row>
    <row r="30" spans="1:37" x14ac:dyDescent="0.25">
      <c r="A30" s="5" t="s">
        <v>28</v>
      </c>
      <c r="B30" s="8">
        <v>70376400.132523403</v>
      </c>
      <c r="C30" s="8">
        <v>39602347.056174003</v>
      </c>
      <c r="D30" s="8">
        <v>37482660.518528</v>
      </c>
      <c r="E30" s="8">
        <v>15256009.5540387</v>
      </c>
      <c r="F30" s="8">
        <v>5249583.4000227097</v>
      </c>
      <c r="G30" s="10">
        <v>13041633.248002613</v>
      </c>
      <c r="H30" s="11">
        <v>968509.12038442388</v>
      </c>
      <c r="I30" s="11">
        <v>5743804.9346359</v>
      </c>
      <c r="J30" s="11">
        <v>2228380.9038915532</v>
      </c>
      <c r="K30" s="11">
        <v>613166.58334521065</v>
      </c>
      <c r="L30" s="8">
        <v>28020123.8050703</v>
      </c>
      <c r="M30" s="8">
        <v>11448654.2450686</v>
      </c>
      <c r="N30" s="8">
        <v>31086824.3780437</v>
      </c>
      <c r="O30" s="8">
        <v>35074686.951016001</v>
      </c>
      <c r="P30" s="8">
        <v>16515122.9210617</v>
      </c>
      <c r="Q30" s="8">
        <v>22619706.2497238</v>
      </c>
      <c r="R30" s="8">
        <v>93057547.393005297</v>
      </c>
      <c r="S30" s="8">
        <v>95292573.489625096</v>
      </c>
      <c r="T30" s="8">
        <v>48276623.410663903</v>
      </c>
      <c r="U30" s="8">
        <v>40081984.971495599</v>
      </c>
      <c r="V30" s="10">
        <v>202988</v>
      </c>
      <c r="W30" s="10">
        <v>293655366.01238298</v>
      </c>
      <c r="X30" s="8">
        <v>93035875.800872698</v>
      </c>
      <c r="Y30" s="8">
        <v>6162841.2572422801</v>
      </c>
      <c r="Z30" s="8">
        <v>99090909.682330698</v>
      </c>
      <c r="AA30" s="8">
        <v>36203675.318121299</v>
      </c>
      <c r="AB30" s="8">
        <v>867397665.47722602</v>
      </c>
      <c r="AC30" s="8"/>
      <c r="AD30" s="8"/>
      <c r="AE30" s="8"/>
      <c r="AF30" s="8"/>
      <c r="AG30" s="8"/>
      <c r="AH30" s="8"/>
      <c r="AI30" s="8"/>
      <c r="AK30" s="9"/>
    </row>
    <row r="31" spans="1:37" x14ac:dyDescent="0.25">
      <c r="A31" s="5" t="s">
        <v>29</v>
      </c>
      <c r="B31" s="8">
        <v>20903371.278149199</v>
      </c>
      <c r="C31" s="8">
        <v>25832230.817954</v>
      </c>
      <c r="D31" s="8">
        <v>17651853.751724999</v>
      </c>
      <c r="E31" s="8">
        <v>52717216.756012</v>
      </c>
      <c r="F31" s="8">
        <v>6008109.9479819098</v>
      </c>
      <c r="G31" s="10">
        <v>-18506448.153510045</v>
      </c>
      <c r="H31" s="10">
        <v>-1298498.3401203991</v>
      </c>
      <c r="I31" s="10">
        <v>-6062253.5563574694</v>
      </c>
      <c r="J31" s="10">
        <v>-2428123.1420732331</v>
      </c>
      <c r="K31" s="10">
        <v>-691021.49823925481</v>
      </c>
      <c r="L31" s="8">
        <v>16272149.6800892</v>
      </c>
      <c r="M31" s="8">
        <v>4759299.5377745396</v>
      </c>
      <c r="N31" s="8">
        <v>8001811.0570415799</v>
      </c>
      <c r="O31" s="8">
        <v>18915767.131175499</v>
      </c>
      <c r="P31" s="8">
        <v>5159379.0609967997</v>
      </c>
      <c r="Q31" s="8">
        <v>8379964.0350625496</v>
      </c>
      <c r="R31" s="8">
        <v>29643506.369381499</v>
      </c>
      <c r="S31" s="8">
        <v>38616331.1588929</v>
      </c>
      <c r="T31" s="8">
        <v>22829170.550527401</v>
      </c>
      <c r="U31" s="8">
        <v>11672792.891744301</v>
      </c>
      <c r="V31" s="10">
        <v>141421</v>
      </c>
      <c r="W31" s="10">
        <v>136060318.04952201</v>
      </c>
      <c r="X31" s="8">
        <v>51677296.567342602</v>
      </c>
      <c r="Y31" s="8">
        <v>721385.75049794395</v>
      </c>
      <c r="Z31" s="8">
        <v>5896112.4926048601</v>
      </c>
      <c r="AA31" s="8">
        <v>6157797.8934775097</v>
      </c>
      <c r="AB31" s="8">
        <v>295793212.16368002</v>
      </c>
      <c r="AC31" s="8"/>
      <c r="AD31" s="8"/>
      <c r="AE31" s="8"/>
      <c r="AF31" s="8"/>
      <c r="AG31" s="8"/>
      <c r="AH31" s="8"/>
      <c r="AI31" s="8"/>
      <c r="AK31" s="9"/>
    </row>
    <row r="33" spans="1:37" x14ac:dyDescent="0.25">
      <c r="A33" s="16" t="s">
        <v>237</v>
      </c>
      <c r="B33" s="5">
        <f>SUM(B2:B31)</f>
        <v>486933590.64726996</v>
      </c>
      <c r="C33" s="5">
        <f t="shared" ref="C33:AB33" si="2">SUM(C2:C31)</f>
        <v>275726765.34509683</v>
      </c>
      <c r="D33" s="5">
        <f t="shared" si="2"/>
        <v>113376766.7975419</v>
      </c>
      <c r="E33" s="5">
        <f t="shared" si="2"/>
        <v>349487323.40350288</v>
      </c>
      <c r="F33" s="5">
        <f t="shared" si="2"/>
        <v>40490914.898035765</v>
      </c>
      <c r="G33" s="6">
        <f t="shared" si="2"/>
        <v>465844317.84661913</v>
      </c>
      <c r="H33" s="6">
        <f t="shared" si="2"/>
        <v>34242305.632730089</v>
      </c>
      <c r="I33" s="6">
        <f t="shared" si="2"/>
        <v>272122530.92751616</v>
      </c>
      <c r="J33" s="6">
        <f t="shared" si="2"/>
        <v>86661445.791958392</v>
      </c>
      <c r="K33" s="6">
        <f t="shared" si="2"/>
        <v>35342872.992702968</v>
      </c>
      <c r="L33" s="5">
        <f t="shared" si="2"/>
        <v>188259390.8878825</v>
      </c>
      <c r="M33" s="5">
        <f t="shared" si="2"/>
        <v>124174704.62077731</v>
      </c>
      <c r="N33" s="5">
        <f t="shared" si="2"/>
        <v>281494643.83034271</v>
      </c>
      <c r="O33" s="5">
        <f t="shared" si="2"/>
        <v>371368056.50236183</v>
      </c>
      <c r="P33" s="5">
        <f t="shared" si="2"/>
        <v>161251792.18949491</v>
      </c>
      <c r="Q33" s="5">
        <f t="shared" si="2"/>
        <v>234135483.01590997</v>
      </c>
      <c r="R33" s="5">
        <f t="shared" si="2"/>
        <v>1028010719.6137081</v>
      </c>
      <c r="S33" s="5">
        <f t="shared" si="2"/>
        <v>1234136091.449918</v>
      </c>
      <c r="T33" s="5">
        <f t="shared" si="2"/>
        <v>646565009.92085063</v>
      </c>
      <c r="U33" s="5">
        <f t="shared" si="2"/>
        <v>648011833.3336134</v>
      </c>
      <c r="V33" s="6">
        <f t="shared" si="2"/>
        <v>1503429</v>
      </c>
      <c r="W33" s="6">
        <f t="shared" si="2"/>
        <v>3060276882.8440208</v>
      </c>
      <c r="X33" s="5">
        <f t="shared" si="2"/>
        <v>1386125871.7476614</v>
      </c>
      <c r="Y33" s="5">
        <f t="shared" si="2"/>
        <v>50913117.899131082</v>
      </c>
      <c r="Z33" s="5">
        <f t="shared" si="2"/>
        <v>503731462.09732163</v>
      </c>
      <c r="AA33" s="5">
        <f t="shared" si="2"/>
        <v>249336128.22461504</v>
      </c>
      <c r="AB33" s="5">
        <f t="shared" si="2"/>
        <v>3686747382.9500723</v>
      </c>
      <c r="AI33" s="5"/>
      <c r="AK33" s="5"/>
    </row>
    <row r="34" spans="1:37" x14ac:dyDescent="0.25">
      <c r="AI34" s="7">
        <v>-123766590.32346416</v>
      </c>
    </row>
    <row r="35" spans="1:37" ht="14" x14ac:dyDescent="0.25">
      <c r="A35" s="12" t="s">
        <v>251</v>
      </c>
      <c r="B35" s="12"/>
      <c r="C35" s="12"/>
      <c r="D35" s="12" t="s">
        <v>252</v>
      </c>
    </row>
    <row r="36" spans="1:37" x14ac:dyDescent="0.25">
      <c r="A36" s="15" t="s">
        <v>245</v>
      </c>
      <c r="B36" s="15" t="s">
        <v>243</v>
      </c>
      <c r="D36" s="15" t="s">
        <v>249</v>
      </c>
      <c r="E36" s="15" t="s">
        <v>242</v>
      </c>
    </row>
    <row r="37" spans="1:37" x14ac:dyDescent="0.25">
      <c r="A37" s="15" t="s">
        <v>246</v>
      </c>
      <c r="B37" s="15" t="s">
        <v>238</v>
      </c>
      <c r="D37" s="15" t="s">
        <v>20</v>
      </c>
      <c r="E37" s="15" t="s">
        <v>20</v>
      </c>
    </row>
    <row r="38" spans="1:37" x14ac:dyDescent="0.25">
      <c r="A38" s="15" t="s">
        <v>253</v>
      </c>
      <c r="B38" s="15" t="s">
        <v>239</v>
      </c>
    </row>
    <row r="39" spans="1:37" x14ac:dyDescent="0.25">
      <c r="A39" s="15" t="s">
        <v>247</v>
      </c>
      <c r="B39" s="15" t="s">
        <v>240</v>
      </c>
    </row>
    <row r="40" spans="1:37" x14ac:dyDescent="0.25">
      <c r="A40" s="15" t="s">
        <v>248</v>
      </c>
      <c r="B40" s="15" t="s">
        <v>241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4" zoomScale="106" zoomScaleNormal="106" workbookViewId="0">
      <selection activeCell="G32" sqref="G32"/>
    </sheetView>
  </sheetViews>
  <sheetFormatPr defaultRowHeight="14" x14ac:dyDescent="0.25"/>
  <cols>
    <col min="1" max="1" width="41.7265625" bestFit="1" customWidth="1"/>
    <col min="3" max="3" width="26.90625" bestFit="1" customWidth="1"/>
    <col min="8" max="8" width="13.453125" bestFit="1" customWidth="1"/>
    <col min="9" max="9" width="24.36328125" bestFit="1" customWidth="1"/>
    <col min="11" max="11" width="25.6328125" customWidth="1"/>
  </cols>
  <sheetData>
    <row r="1" spans="1:9" s="3" customFormat="1" x14ac:dyDescent="0.25">
      <c r="A1" s="17" t="s">
        <v>46</v>
      </c>
      <c r="B1" s="17"/>
      <c r="C1" s="17" t="s">
        <v>186</v>
      </c>
      <c r="D1" s="17"/>
      <c r="E1" s="17"/>
      <c r="F1" s="17" t="s">
        <v>206</v>
      </c>
      <c r="G1" s="17" t="s">
        <v>207</v>
      </c>
      <c r="H1" s="17" t="s">
        <v>208</v>
      </c>
      <c r="I1" s="17" t="s">
        <v>209</v>
      </c>
    </row>
    <row r="2" spans="1:9" x14ac:dyDescent="0.25">
      <c r="A2" s="18" t="s">
        <v>47</v>
      </c>
      <c r="B2" s="18" t="s">
        <v>187</v>
      </c>
      <c r="C2" s="18" t="s">
        <v>5</v>
      </c>
      <c r="D2" s="18"/>
      <c r="E2" s="18">
        <v>1</v>
      </c>
      <c r="F2" s="18">
        <v>1</v>
      </c>
      <c r="G2" s="18" t="s">
        <v>0</v>
      </c>
      <c r="H2" s="18" t="s">
        <v>210</v>
      </c>
      <c r="I2" s="18" t="s">
        <v>211</v>
      </c>
    </row>
    <row r="3" spans="1:9" x14ac:dyDescent="0.25">
      <c r="A3" s="18" t="s">
        <v>48</v>
      </c>
      <c r="B3" s="18" t="s">
        <v>187</v>
      </c>
      <c r="C3" s="18" t="s">
        <v>5</v>
      </c>
      <c r="D3" s="18"/>
      <c r="E3" s="18">
        <v>1</v>
      </c>
      <c r="F3" s="18">
        <v>2</v>
      </c>
      <c r="G3" s="18" t="s">
        <v>1</v>
      </c>
      <c r="H3" s="18" t="s">
        <v>212</v>
      </c>
      <c r="I3" s="18" t="s">
        <v>234</v>
      </c>
    </row>
    <row r="4" spans="1:9" x14ac:dyDescent="0.25">
      <c r="A4" s="18" t="s">
        <v>49</v>
      </c>
      <c r="B4" s="18" t="s">
        <v>187</v>
      </c>
      <c r="C4" s="18" t="s">
        <v>5</v>
      </c>
      <c r="D4" s="18"/>
      <c r="E4" s="18"/>
      <c r="F4" s="18">
        <v>3</v>
      </c>
      <c r="G4" s="18" t="s">
        <v>213</v>
      </c>
      <c r="H4" s="18" t="s">
        <v>214</v>
      </c>
      <c r="I4" s="18" t="s">
        <v>234</v>
      </c>
    </row>
    <row r="5" spans="1:9" x14ac:dyDescent="0.25">
      <c r="A5" s="18" t="s">
        <v>50</v>
      </c>
      <c r="B5" s="18" t="s">
        <v>187</v>
      </c>
      <c r="C5" s="18" t="s">
        <v>5</v>
      </c>
      <c r="D5" s="18"/>
      <c r="E5" s="18"/>
      <c r="F5" s="18">
        <v>4</v>
      </c>
      <c r="G5" s="18" t="s">
        <v>4</v>
      </c>
      <c r="H5" s="18" t="s">
        <v>215</v>
      </c>
      <c r="I5" s="18" t="s">
        <v>234</v>
      </c>
    </row>
    <row r="6" spans="1:9" x14ac:dyDescent="0.25">
      <c r="A6" s="18" t="s">
        <v>51</v>
      </c>
      <c r="B6" s="18" t="s">
        <v>187</v>
      </c>
      <c r="C6" s="18" t="s">
        <v>5</v>
      </c>
      <c r="D6" s="18"/>
      <c r="E6" s="18">
        <v>1</v>
      </c>
      <c r="F6" s="18">
        <v>5</v>
      </c>
      <c r="G6" s="18" t="s">
        <v>5</v>
      </c>
      <c r="H6" s="18" t="s">
        <v>216</v>
      </c>
      <c r="I6" s="18" t="s">
        <v>234</v>
      </c>
    </row>
    <row r="7" spans="1:9" x14ac:dyDescent="0.25">
      <c r="A7" s="18" t="s">
        <v>52</v>
      </c>
      <c r="B7" s="18" t="s">
        <v>187</v>
      </c>
      <c r="C7" s="18" t="s">
        <v>1</v>
      </c>
      <c r="D7" s="18"/>
      <c r="E7" s="18">
        <v>1</v>
      </c>
      <c r="F7" s="18">
        <v>6</v>
      </c>
      <c r="G7" s="18" t="s">
        <v>12</v>
      </c>
      <c r="H7" s="18" t="s">
        <v>217</v>
      </c>
      <c r="I7" s="18" t="s">
        <v>234</v>
      </c>
    </row>
    <row r="8" spans="1:9" x14ac:dyDescent="0.25">
      <c r="A8" s="18" t="s">
        <v>53</v>
      </c>
      <c r="B8" s="18" t="s">
        <v>187</v>
      </c>
      <c r="C8" s="18" t="s">
        <v>188</v>
      </c>
      <c r="D8" s="18"/>
      <c r="E8" s="18"/>
      <c r="F8" s="18">
        <v>7</v>
      </c>
      <c r="G8" s="18" t="s">
        <v>3</v>
      </c>
      <c r="H8" s="18" t="s">
        <v>218</v>
      </c>
      <c r="I8" s="18" t="s">
        <v>219</v>
      </c>
    </row>
    <row r="9" spans="1:9" x14ac:dyDescent="0.25">
      <c r="A9" s="18" t="s">
        <v>54</v>
      </c>
      <c r="B9" s="18" t="s">
        <v>187</v>
      </c>
      <c r="C9" s="18" t="s">
        <v>189</v>
      </c>
      <c r="D9" s="18"/>
      <c r="E9" s="18">
        <v>1</v>
      </c>
      <c r="F9" s="18">
        <v>8</v>
      </c>
      <c r="G9" s="18" t="s">
        <v>13</v>
      </c>
      <c r="H9" s="18" t="s">
        <v>220</v>
      </c>
      <c r="I9" s="18" t="s">
        <v>219</v>
      </c>
    </row>
    <row r="10" spans="1:9" x14ac:dyDescent="0.25">
      <c r="A10" s="18" t="s">
        <v>55</v>
      </c>
      <c r="B10" s="18" t="s">
        <v>187</v>
      </c>
      <c r="C10" s="18" t="s">
        <v>189</v>
      </c>
      <c r="D10" s="18"/>
      <c r="E10" s="18">
        <v>1</v>
      </c>
      <c r="F10" s="18">
        <v>9</v>
      </c>
      <c r="G10" s="18" t="s">
        <v>14</v>
      </c>
      <c r="H10" s="18" t="s">
        <v>221</v>
      </c>
      <c r="I10" s="18" t="s">
        <v>219</v>
      </c>
    </row>
    <row r="11" spans="1:9" x14ac:dyDescent="0.25">
      <c r="A11" s="18" t="s">
        <v>56</v>
      </c>
      <c r="B11" s="18" t="s">
        <v>187</v>
      </c>
      <c r="C11" s="18" t="s">
        <v>189</v>
      </c>
      <c r="D11" s="18"/>
      <c r="E11" s="18">
        <v>1</v>
      </c>
      <c r="F11" s="18">
        <v>10</v>
      </c>
      <c r="G11" s="18" t="s">
        <v>15</v>
      </c>
      <c r="H11" s="18" t="s">
        <v>222</v>
      </c>
      <c r="I11" s="18" t="s">
        <v>219</v>
      </c>
    </row>
    <row r="12" spans="1:9" x14ac:dyDescent="0.25">
      <c r="A12" s="18" t="s">
        <v>57</v>
      </c>
      <c r="B12" s="18" t="s">
        <v>187</v>
      </c>
      <c r="C12" s="18" t="s">
        <v>189</v>
      </c>
      <c r="D12" s="18"/>
      <c r="E12" s="18">
        <v>1</v>
      </c>
      <c r="F12" s="18">
        <v>11</v>
      </c>
      <c r="G12" s="18" t="s">
        <v>6</v>
      </c>
      <c r="H12" s="18" t="s">
        <v>223</v>
      </c>
      <c r="I12" s="18" t="s">
        <v>224</v>
      </c>
    </row>
    <row r="13" spans="1:9" x14ac:dyDescent="0.25">
      <c r="A13" s="18" t="s">
        <v>58</v>
      </c>
      <c r="B13" s="18" t="s">
        <v>187</v>
      </c>
      <c r="C13" s="18" t="s">
        <v>20</v>
      </c>
      <c r="D13" s="18"/>
      <c r="E13" s="18">
        <v>1</v>
      </c>
      <c r="F13" s="18">
        <v>12</v>
      </c>
      <c r="G13" s="18" t="s">
        <v>7</v>
      </c>
      <c r="H13" s="18" t="s">
        <v>225</v>
      </c>
      <c r="I13" s="18" t="s">
        <v>219</v>
      </c>
    </row>
    <row r="14" spans="1:9" x14ac:dyDescent="0.25">
      <c r="A14" s="18" t="s">
        <v>59</v>
      </c>
      <c r="B14" s="18" t="s">
        <v>187</v>
      </c>
      <c r="C14" s="18" t="s">
        <v>20</v>
      </c>
      <c r="D14" s="18"/>
      <c r="E14" s="18">
        <v>1</v>
      </c>
      <c r="F14" s="18">
        <v>13</v>
      </c>
      <c r="G14" s="18" t="s">
        <v>16</v>
      </c>
      <c r="H14" s="18" t="s">
        <v>110</v>
      </c>
      <c r="I14" s="18" t="s">
        <v>219</v>
      </c>
    </row>
    <row r="15" spans="1:9" x14ac:dyDescent="0.25">
      <c r="A15" s="18" t="s">
        <v>60</v>
      </c>
      <c r="B15" s="18" t="s">
        <v>187</v>
      </c>
      <c r="C15" s="18" t="s">
        <v>20</v>
      </c>
      <c r="D15" s="18"/>
      <c r="E15" s="18">
        <v>1</v>
      </c>
      <c r="F15" s="18">
        <v>14</v>
      </c>
      <c r="G15" s="18" t="s">
        <v>17</v>
      </c>
      <c r="H15" s="18" t="s">
        <v>226</v>
      </c>
      <c r="I15" s="18" t="s">
        <v>219</v>
      </c>
    </row>
    <row r="16" spans="1:9" x14ac:dyDescent="0.25">
      <c r="A16" s="18" t="s">
        <v>61</v>
      </c>
      <c r="B16" s="18" t="s">
        <v>187</v>
      </c>
      <c r="C16" s="18" t="s">
        <v>20</v>
      </c>
      <c r="D16" s="18"/>
      <c r="E16" s="18">
        <v>1</v>
      </c>
      <c r="F16" s="18">
        <v>15</v>
      </c>
      <c r="G16" s="18" t="s">
        <v>18</v>
      </c>
      <c r="H16" s="18" t="s">
        <v>227</v>
      </c>
      <c r="I16" s="18" t="s">
        <v>219</v>
      </c>
    </row>
    <row r="17" spans="1:9" x14ac:dyDescent="0.25">
      <c r="A17" s="18" t="s">
        <v>62</v>
      </c>
      <c r="B17" s="18" t="s">
        <v>187</v>
      </c>
      <c r="C17" s="18" t="s">
        <v>20</v>
      </c>
      <c r="D17" s="18"/>
      <c r="E17" s="18">
        <v>1</v>
      </c>
      <c r="F17" s="18">
        <v>16</v>
      </c>
      <c r="G17" s="18" t="s">
        <v>19</v>
      </c>
      <c r="H17" s="18" t="s">
        <v>228</v>
      </c>
      <c r="I17" s="18" t="s">
        <v>219</v>
      </c>
    </row>
    <row r="18" spans="1:9" x14ac:dyDescent="0.25">
      <c r="A18" s="18" t="s">
        <v>63</v>
      </c>
      <c r="B18" s="18" t="s">
        <v>187</v>
      </c>
      <c r="C18" s="18" t="s">
        <v>20</v>
      </c>
      <c r="D18" s="18"/>
      <c r="E18" s="18">
        <v>1</v>
      </c>
      <c r="F18" s="18">
        <v>17</v>
      </c>
      <c r="G18" s="18" t="s">
        <v>20</v>
      </c>
      <c r="H18" s="18" t="s">
        <v>229</v>
      </c>
      <c r="I18" s="18" t="s">
        <v>219</v>
      </c>
    </row>
    <row r="19" spans="1:9" x14ac:dyDescent="0.25">
      <c r="A19" s="18" t="s">
        <v>64</v>
      </c>
      <c r="B19" s="18" t="s">
        <v>187</v>
      </c>
      <c r="C19" s="18" t="s">
        <v>20</v>
      </c>
      <c r="D19" s="18"/>
      <c r="E19" s="18">
        <v>1</v>
      </c>
      <c r="F19" s="18">
        <v>18</v>
      </c>
      <c r="G19" s="18" t="s">
        <v>21</v>
      </c>
      <c r="H19" s="18" t="s">
        <v>230</v>
      </c>
      <c r="I19" s="18" t="s">
        <v>219</v>
      </c>
    </row>
    <row r="20" spans="1:9" x14ac:dyDescent="0.25">
      <c r="A20" s="18" t="s">
        <v>65</v>
      </c>
      <c r="B20" s="18" t="s">
        <v>187</v>
      </c>
      <c r="C20" s="18" t="s">
        <v>20</v>
      </c>
      <c r="D20" s="18"/>
      <c r="E20" s="18">
        <v>1</v>
      </c>
      <c r="F20" s="18">
        <v>19</v>
      </c>
      <c r="G20" s="18" t="s">
        <v>22</v>
      </c>
      <c r="H20" s="18" t="s">
        <v>231</v>
      </c>
      <c r="I20" s="18" t="s">
        <v>219</v>
      </c>
    </row>
    <row r="21" spans="1:9" x14ac:dyDescent="0.25">
      <c r="A21" s="18" t="s">
        <v>66</v>
      </c>
      <c r="B21" s="18" t="s">
        <v>187</v>
      </c>
      <c r="C21" s="18" t="s">
        <v>20</v>
      </c>
      <c r="D21" s="18"/>
      <c r="E21" s="18">
        <v>1</v>
      </c>
      <c r="F21" s="18">
        <v>20</v>
      </c>
      <c r="G21" s="18" t="s">
        <v>23</v>
      </c>
      <c r="H21" s="18" t="s">
        <v>232</v>
      </c>
      <c r="I21" s="18" t="s">
        <v>219</v>
      </c>
    </row>
    <row r="22" spans="1:9" x14ac:dyDescent="0.25">
      <c r="A22" s="18" t="s">
        <v>67</v>
      </c>
      <c r="B22" s="18" t="s">
        <v>187</v>
      </c>
      <c r="C22" s="18" t="s">
        <v>20</v>
      </c>
      <c r="D22" s="18"/>
      <c r="E22" s="18">
        <v>1</v>
      </c>
      <c r="F22" s="18">
        <v>21</v>
      </c>
      <c r="G22" s="18" t="s">
        <v>24</v>
      </c>
      <c r="H22" s="18" t="s">
        <v>235</v>
      </c>
      <c r="I22" s="18" t="s">
        <v>219</v>
      </c>
    </row>
    <row r="23" spans="1:9" x14ac:dyDescent="0.25">
      <c r="A23" s="18" t="s">
        <v>68</v>
      </c>
      <c r="B23" s="18" t="s">
        <v>187</v>
      </c>
      <c r="C23" s="18" t="s">
        <v>20</v>
      </c>
      <c r="D23" s="18"/>
      <c r="E23" s="18">
        <v>1</v>
      </c>
      <c r="F23" s="18">
        <v>22</v>
      </c>
      <c r="G23" s="18" t="s">
        <v>25</v>
      </c>
      <c r="H23" s="18" t="s">
        <v>233</v>
      </c>
      <c r="I23" s="18" t="s">
        <v>219</v>
      </c>
    </row>
    <row r="24" spans="1:9" x14ac:dyDescent="0.25">
      <c r="A24" s="18" t="s">
        <v>69</v>
      </c>
      <c r="B24" s="18" t="s">
        <v>187</v>
      </c>
      <c r="C24" s="18" t="s">
        <v>20</v>
      </c>
      <c r="D24" s="18"/>
      <c r="E24" s="18"/>
      <c r="F24" s="18"/>
      <c r="G24" s="18"/>
      <c r="H24" s="18"/>
      <c r="I24" s="18"/>
    </row>
    <row r="25" spans="1:9" x14ac:dyDescent="0.25">
      <c r="A25" s="18" t="s">
        <v>70</v>
      </c>
      <c r="B25" s="18" t="s">
        <v>187</v>
      </c>
      <c r="C25" s="18" t="s">
        <v>20</v>
      </c>
      <c r="D25" s="18"/>
      <c r="E25" s="18"/>
      <c r="F25" s="18"/>
      <c r="G25" s="18"/>
      <c r="H25" s="18"/>
      <c r="I25" s="18"/>
    </row>
    <row r="26" spans="1:9" x14ac:dyDescent="0.25">
      <c r="A26" s="18" t="s">
        <v>71</v>
      </c>
      <c r="B26" s="18" t="s">
        <v>187</v>
      </c>
      <c r="C26" s="18" t="s">
        <v>20</v>
      </c>
      <c r="D26" s="18"/>
      <c r="E26" s="18"/>
      <c r="F26" s="18"/>
      <c r="G26" s="18"/>
      <c r="H26" s="18"/>
      <c r="I26" s="18"/>
    </row>
    <row r="27" spans="1:9" x14ac:dyDescent="0.25">
      <c r="A27" s="18" t="s">
        <v>72</v>
      </c>
      <c r="B27" s="18" t="s">
        <v>187</v>
      </c>
      <c r="C27" s="18" t="s">
        <v>20</v>
      </c>
      <c r="D27" s="18"/>
      <c r="E27" s="18"/>
      <c r="F27" s="18"/>
      <c r="G27" s="18"/>
      <c r="H27" s="18"/>
      <c r="I27" s="18"/>
    </row>
    <row r="28" spans="1:9" x14ac:dyDescent="0.25">
      <c r="A28" s="18" t="s">
        <v>73</v>
      </c>
      <c r="B28" s="18" t="s">
        <v>187</v>
      </c>
      <c r="C28" s="18" t="s">
        <v>20</v>
      </c>
      <c r="D28" s="12" t="s">
        <v>254</v>
      </c>
      <c r="E28" s="12"/>
      <c r="F28" s="12"/>
      <c r="G28" s="12" t="s">
        <v>255</v>
      </c>
      <c r="H28" s="7"/>
      <c r="I28" s="18"/>
    </row>
    <row r="29" spans="1:9" x14ac:dyDescent="0.25">
      <c r="A29" s="18" t="s">
        <v>74</v>
      </c>
      <c r="B29" s="18" t="s">
        <v>187</v>
      </c>
      <c r="C29" s="18" t="s">
        <v>20</v>
      </c>
      <c r="D29" s="15" t="s">
        <v>245</v>
      </c>
      <c r="E29" s="15" t="s">
        <v>243</v>
      </c>
      <c r="F29" s="7"/>
      <c r="G29" s="15" t="s">
        <v>249</v>
      </c>
      <c r="H29" s="15" t="s">
        <v>242</v>
      </c>
      <c r="I29" s="18"/>
    </row>
    <row r="30" spans="1:9" x14ac:dyDescent="0.25">
      <c r="A30" s="18" t="s">
        <v>75</v>
      </c>
      <c r="B30" s="18" t="s">
        <v>187</v>
      </c>
      <c r="C30" s="18" t="s">
        <v>20</v>
      </c>
      <c r="D30" s="15" t="s">
        <v>246</v>
      </c>
      <c r="E30" s="15" t="s">
        <v>238</v>
      </c>
      <c r="F30" s="7"/>
      <c r="G30" s="15" t="s">
        <v>20</v>
      </c>
      <c r="H30" s="15" t="s">
        <v>20</v>
      </c>
      <c r="I30" s="18"/>
    </row>
    <row r="31" spans="1:9" x14ac:dyDescent="0.25">
      <c r="A31" s="18" t="s">
        <v>76</v>
      </c>
      <c r="B31" s="18" t="s">
        <v>187</v>
      </c>
      <c r="C31" s="18" t="s">
        <v>20</v>
      </c>
      <c r="D31" s="15" t="s">
        <v>253</v>
      </c>
      <c r="E31" s="15" t="s">
        <v>239</v>
      </c>
      <c r="F31" s="7"/>
      <c r="G31" s="7"/>
      <c r="H31" s="7"/>
      <c r="I31" s="18"/>
    </row>
    <row r="32" spans="1:9" x14ac:dyDescent="0.25">
      <c r="A32" s="18" t="s">
        <v>77</v>
      </c>
      <c r="B32" s="18" t="s">
        <v>187</v>
      </c>
      <c r="C32" s="18" t="s">
        <v>20</v>
      </c>
      <c r="D32" s="15" t="s">
        <v>247</v>
      </c>
      <c r="E32" s="15" t="s">
        <v>240</v>
      </c>
      <c r="F32" s="7"/>
      <c r="G32" s="7"/>
      <c r="H32" s="7"/>
      <c r="I32" s="18"/>
    </row>
    <row r="33" spans="1:9" x14ac:dyDescent="0.25">
      <c r="A33" s="18" t="s">
        <v>78</v>
      </c>
      <c r="B33" s="18" t="s">
        <v>187</v>
      </c>
      <c r="C33" s="18" t="s">
        <v>20</v>
      </c>
      <c r="D33" s="15" t="s">
        <v>248</v>
      </c>
      <c r="E33" s="15" t="s">
        <v>241</v>
      </c>
      <c r="F33" s="7"/>
      <c r="G33" s="7"/>
      <c r="H33" s="7"/>
      <c r="I33" s="18"/>
    </row>
    <row r="34" spans="1:9" x14ac:dyDescent="0.25">
      <c r="A34" s="18" t="s">
        <v>79</v>
      </c>
      <c r="B34" s="18" t="s">
        <v>187</v>
      </c>
      <c r="C34" s="18" t="s">
        <v>20</v>
      </c>
      <c r="D34" s="18"/>
      <c r="E34" s="18"/>
      <c r="F34" s="18"/>
      <c r="G34" s="18"/>
      <c r="H34" s="18"/>
      <c r="I34" s="18"/>
    </row>
    <row r="35" spans="1:9" x14ac:dyDescent="0.25">
      <c r="A35" s="18" t="s">
        <v>80</v>
      </c>
      <c r="B35" s="18" t="s">
        <v>187</v>
      </c>
      <c r="C35" s="18" t="s">
        <v>20</v>
      </c>
      <c r="D35" s="18"/>
      <c r="E35" s="18"/>
      <c r="F35" s="18"/>
      <c r="G35" s="18"/>
      <c r="H35" s="18"/>
      <c r="I35" s="18"/>
    </row>
    <row r="36" spans="1:9" x14ac:dyDescent="0.25">
      <c r="A36" s="18" t="s">
        <v>81</v>
      </c>
      <c r="B36" s="18" t="s">
        <v>187</v>
      </c>
      <c r="C36" s="18" t="s">
        <v>20</v>
      </c>
      <c r="D36" s="18"/>
      <c r="E36" s="18"/>
      <c r="F36" s="18"/>
      <c r="G36" s="18"/>
      <c r="H36" s="18"/>
      <c r="I36" s="18"/>
    </row>
    <row r="37" spans="1:9" x14ac:dyDescent="0.25">
      <c r="A37" s="18" t="s">
        <v>82</v>
      </c>
      <c r="B37" s="18" t="s">
        <v>187</v>
      </c>
      <c r="C37" s="18" t="s">
        <v>190</v>
      </c>
      <c r="D37" s="18"/>
      <c r="E37" s="18"/>
      <c r="F37" s="18"/>
      <c r="G37" s="18"/>
      <c r="H37" s="18"/>
      <c r="I37" s="18"/>
    </row>
    <row r="38" spans="1:9" x14ac:dyDescent="0.25">
      <c r="A38" s="18" t="s">
        <v>83</v>
      </c>
      <c r="B38" s="18" t="s">
        <v>187</v>
      </c>
      <c r="C38" s="18" t="s">
        <v>20</v>
      </c>
      <c r="D38" s="18"/>
      <c r="E38" s="18"/>
      <c r="F38" s="18"/>
      <c r="G38" s="18"/>
      <c r="H38" s="18"/>
      <c r="I38" s="18"/>
    </row>
    <row r="39" spans="1:9" x14ac:dyDescent="0.25">
      <c r="A39" s="18" t="s">
        <v>84</v>
      </c>
      <c r="B39" s="18" t="s">
        <v>187</v>
      </c>
      <c r="C39" s="18" t="s">
        <v>20</v>
      </c>
      <c r="D39" s="18"/>
      <c r="E39" s="18"/>
      <c r="F39" s="18"/>
      <c r="G39" s="18"/>
      <c r="H39" s="18"/>
      <c r="I39" s="18"/>
    </row>
    <row r="40" spans="1:9" x14ac:dyDescent="0.25">
      <c r="A40" s="18" t="s">
        <v>85</v>
      </c>
      <c r="B40" s="18" t="s">
        <v>187</v>
      </c>
      <c r="C40" s="18" t="s">
        <v>191</v>
      </c>
      <c r="D40" s="18"/>
      <c r="E40" s="18"/>
      <c r="F40" s="18"/>
      <c r="G40" s="18"/>
      <c r="H40" s="18"/>
      <c r="I40" s="18"/>
    </row>
    <row r="41" spans="1:9" x14ac:dyDescent="0.25">
      <c r="A41" s="18" t="s">
        <v>86</v>
      </c>
      <c r="B41" s="18" t="s">
        <v>187</v>
      </c>
      <c r="C41" s="18" t="s">
        <v>1</v>
      </c>
      <c r="D41" s="18"/>
      <c r="E41" s="18"/>
      <c r="F41" s="18"/>
      <c r="G41" s="18"/>
      <c r="H41" s="18"/>
      <c r="I41" s="18"/>
    </row>
    <row r="42" spans="1:9" x14ac:dyDescent="0.25">
      <c r="A42" s="18" t="s">
        <v>87</v>
      </c>
      <c r="B42" s="18" t="s">
        <v>187</v>
      </c>
      <c r="C42" s="18" t="s">
        <v>192</v>
      </c>
      <c r="D42" s="18"/>
      <c r="E42" s="18"/>
      <c r="F42" s="18"/>
      <c r="G42" s="18"/>
      <c r="H42" s="18"/>
      <c r="I42" s="18"/>
    </row>
    <row r="43" spans="1:9" x14ac:dyDescent="0.25">
      <c r="A43" s="18" t="s">
        <v>88</v>
      </c>
      <c r="B43" s="18" t="s">
        <v>187</v>
      </c>
      <c r="C43" s="18" t="s">
        <v>192</v>
      </c>
      <c r="D43" s="18"/>
      <c r="E43" s="18"/>
      <c r="F43" s="18"/>
      <c r="G43" s="18"/>
      <c r="H43" s="18"/>
      <c r="I43" s="18"/>
    </row>
    <row r="44" spans="1:9" x14ac:dyDescent="0.25">
      <c r="A44" s="18" t="s">
        <v>89</v>
      </c>
      <c r="B44" s="18" t="s">
        <v>187</v>
      </c>
      <c r="C44" s="18" t="s">
        <v>20</v>
      </c>
      <c r="D44" s="18"/>
      <c r="E44" s="18"/>
      <c r="F44" s="18"/>
      <c r="G44" s="18"/>
      <c r="H44" s="18"/>
      <c r="I44" s="18"/>
    </row>
    <row r="45" spans="1:9" x14ac:dyDescent="0.25">
      <c r="A45" s="18" t="s">
        <v>90</v>
      </c>
      <c r="B45" s="18" t="s">
        <v>187</v>
      </c>
      <c r="C45" s="18" t="s">
        <v>20</v>
      </c>
      <c r="D45" s="18"/>
      <c r="E45" s="18"/>
      <c r="F45" s="18"/>
      <c r="G45" s="18"/>
      <c r="H45" s="18"/>
      <c r="I45" s="18"/>
    </row>
    <row r="46" spans="1:9" x14ac:dyDescent="0.25">
      <c r="A46" s="18" t="s">
        <v>91</v>
      </c>
      <c r="B46" s="18" t="s">
        <v>187</v>
      </c>
      <c r="C46" s="18" t="s">
        <v>20</v>
      </c>
      <c r="D46" s="18"/>
      <c r="E46" s="18"/>
      <c r="F46" s="18"/>
      <c r="G46" s="18"/>
      <c r="H46" s="18"/>
      <c r="I46" s="18"/>
    </row>
    <row r="47" spans="1:9" x14ac:dyDescent="0.25">
      <c r="A47" s="18" t="s">
        <v>92</v>
      </c>
      <c r="B47" s="18" t="s">
        <v>187</v>
      </c>
      <c r="C47" s="18" t="s">
        <v>20</v>
      </c>
      <c r="D47" s="18"/>
      <c r="E47" s="18"/>
      <c r="F47" s="18"/>
      <c r="G47" s="18"/>
      <c r="H47" s="18"/>
      <c r="I47" s="18"/>
    </row>
    <row r="48" spans="1:9" x14ac:dyDescent="0.25">
      <c r="A48" s="18" t="s">
        <v>93</v>
      </c>
      <c r="B48" s="18" t="s">
        <v>187</v>
      </c>
      <c r="C48" s="18" t="s">
        <v>20</v>
      </c>
      <c r="D48" s="18"/>
      <c r="E48" s="18"/>
      <c r="F48" s="18"/>
      <c r="G48" s="18"/>
      <c r="H48" s="18"/>
      <c r="I48" s="18"/>
    </row>
    <row r="49" spans="1:9" x14ac:dyDescent="0.25">
      <c r="A49" s="18" t="s">
        <v>94</v>
      </c>
      <c r="B49" s="18" t="s">
        <v>187</v>
      </c>
      <c r="C49" s="18" t="s">
        <v>20</v>
      </c>
      <c r="D49" s="18"/>
      <c r="E49" s="18"/>
      <c r="F49" s="18"/>
      <c r="G49" s="18"/>
      <c r="H49" s="18"/>
      <c r="I49" s="18"/>
    </row>
    <row r="50" spans="1:9" x14ac:dyDescent="0.25">
      <c r="A50" s="18" t="s">
        <v>95</v>
      </c>
      <c r="B50" s="18" t="s">
        <v>187</v>
      </c>
      <c r="C50" s="18" t="s">
        <v>20</v>
      </c>
      <c r="D50" s="18"/>
      <c r="E50" s="18"/>
      <c r="F50" s="18"/>
      <c r="G50" s="18"/>
      <c r="H50" s="18"/>
      <c r="I50" s="18"/>
    </row>
    <row r="51" spans="1:9" x14ac:dyDescent="0.25">
      <c r="A51" s="18" t="s">
        <v>96</v>
      </c>
      <c r="B51" s="18" t="s">
        <v>187</v>
      </c>
      <c r="C51" s="18" t="s">
        <v>20</v>
      </c>
      <c r="D51" s="18"/>
      <c r="E51" s="18"/>
      <c r="F51" s="18"/>
      <c r="G51" s="18"/>
      <c r="H51" s="18"/>
      <c r="I51" s="18"/>
    </row>
    <row r="52" spans="1:9" x14ac:dyDescent="0.25">
      <c r="A52" s="18" t="s">
        <v>97</v>
      </c>
      <c r="B52" s="18" t="s">
        <v>187</v>
      </c>
      <c r="C52" s="18" t="s">
        <v>20</v>
      </c>
      <c r="D52" s="18"/>
      <c r="E52" s="18"/>
      <c r="F52" s="18"/>
      <c r="G52" s="18"/>
      <c r="H52" s="18"/>
      <c r="I52" s="18"/>
    </row>
    <row r="53" spans="1:9" x14ac:dyDescent="0.25">
      <c r="A53" s="18" t="s">
        <v>98</v>
      </c>
      <c r="B53" s="18" t="s">
        <v>187</v>
      </c>
      <c r="C53" s="18" t="s">
        <v>193</v>
      </c>
      <c r="D53" s="18"/>
      <c r="E53" s="18"/>
      <c r="F53" s="18"/>
      <c r="G53" s="18"/>
      <c r="H53" s="18"/>
      <c r="I53" s="18"/>
    </row>
    <row r="54" spans="1:9" x14ac:dyDescent="0.25">
      <c r="A54" s="18" t="s">
        <v>99</v>
      </c>
      <c r="B54" s="18" t="s">
        <v>187</v>
      </c>
      <c r="C54" s="18" t="s">
        <v>193</v>
      </c>
      <c r="D54" s="18"/>
      <c r="E54" s="18"/>
      <c r="F54" s="18"/>
      <c r="G54" s="18"/>
      <c r="H54" s="18"/>
      <c r="I54" s="18"/>
    </row>
    <row r="55" spans="1:9" x14ac:dyDescent="0.25">
      <c r="A55" s="18" t="s">
        <v>100</v>
      </c>
      <c r="B55" s="18" t="s">
        <v>187</v>
      </c>
      <c r="C55" s="18" t="s">
        <v>193</v>
      </c>
      <c r="D55" s="18"/>
      <c r="E55" s="18"/>
      <c r="F55" s="18"/>
      <c r="G55" s="18"/>
      <c r="H55" s="18"/>
      <c r="I55" s="18"/>
    </row>
    <row r="56" spans="1:9" x14ac:dyDescent="0.25">
      <c r="A56" s="18" t="s">
        <v>101</v>
      </c>
      <c r="B56" s="18" t="s">
        <v>187</v>
      </c>
      <c r="C56" s="18" t="s">
        <v>193</v>
      </c>
      <c r="D56" s="18"/>
      <c r="E56" s="18"/>
      <c r="F56" s="18"/>
      <c r="G56" s="18"/>
      <c r="H56" s="18"/>
      <c r="I56" s="18"/>
    </row>
    <row r="57" spans="1:9" x14ac:dyDescent="0.25">
      <c r="A57" s="18" t="s">
        <v>102</v>
      </c>
      <c r="B57" s="18" t="s">
        <v>187</v>
      </c>
      <c r="C57" s="18" t="s">
        <v>20</v>
      </c>
      <c r="D57" s="18"/>
      <c r="E57" s="18"/>
      <c r="F57" s="18"/>
      <c r="G57" s="18"/>
      <c r="H57" s="18"/>
      <c r="I57" s="18"/>
    </row>
    <row r="58" spans="1:9" x14ac:dyDescent="0.25">
      <c r="A58" s="18" t="s">
        <v>103</v>
      </c>
      <c r="B58" s="18" t="s">
        <v>187</v>
      </c>
      <c r="C58" s="18" t="s">
        <v>20</v>
      </c>
      <c r="D58" s="18"/>
      <c r="E58" s="18"/>
      <c r="F58" s="18"/>
      <c r="G58" s="18"/>
      <c r="H58" s="18"/>
      <c r="I58" s="18"/>
    </row>
    <row r="59" spans="1:9" x14ac:dyDescent="0.25">
      <c r="A59" s="18" t="s">
        <v>104</v>
      </c>
      <c r="B59" s="18" t="s">
        <v>194</v>
      </c>
      <c r="C59" s="18" t="s">
        <v>20</v>
      </c>
      <c r="D59" s="18"/>
      <c r="E59" s="18"/>
      <c r="F59" s="18"/>
      <c r="G59" s="18"/>
      <c r="H59" s="18"/>
      <c r="I59" s="18"/>
    </row>
    <row r="60" spans="1:9" x14ac:dyDescent="0.25">
      <c r="A60" s="18" t="s">
        <v>105</v>
      </c>
      <c r="B60" s="18" t="s">
        <v>195</v>
      </c>
      <c r="C60" s="18" t="s">
        <v>196</v>
      </c>
      <c r="D60" s="18"/>
      <c r="E60" s="18"/>
      <c r="F60" s="18"/>
      <c r="G60" s="18"/>
      <c r="H60" s="18"/>
      <c r="I60" s="18"/>
    </row>
    <row r="61" spans="1:9" x14ac:dyDescent="0.25">
      <c r="A61" s="18" t="s">
        <v>106</v>
      </c>
      <c r="B61" s="18" t="s">
        <v>195</v>
      </c>
      <c r="C61" s="18" t="s">
        <v>197</v>
      </c>
      <c r="D61" s="18"/>
      <c r="E61" s="18"/>
      <c r="F61" s="18"/>
      <c r="G61" s="18"/>
      <c r="H61" s="18"/>
      <c r="I61" s="18"/>
    </row>
    <row r="62" spans="1:9" x14ac:dyDescent="0.25">
      <c r="A62" s="18" t="s">
        <v>107</v>
      </c>
      <c r="B62" s="18" t="s">
        <v>195</v>
      </c>
      <c r="C62" s="18" t="s">
        <v>197</v>
      </c>
      <c r="D62" s="18"/>
      <c r="E62" s="18"/>
      <c r="F62" s="18"/>
      <c r="G62" s="18"/>
      <c r="H62" s="18"/>
      <c r="I62" s="18"/>
    </row>
    <row r="63" spans="1:9" x14ac:dyDescent="0.25">
      <c r="A63" s="18" t="s">
        <v>108</v>
      </c>
      <c r="B63" s="18" t="s">
        <v>194</v>
      </c>
      <c r="C63" s="18" t="s">
        <v>198</v>
      </c>
      <c r="D63" s="18"/>
      <c r="E63" s="18"/>
      <c r="F63" s="18"/>
      <c r="G63" s="18"/>
      <c r="H63" s="18"/>
      <c r="I63" s="18"/>
    </row>
    <row r="64" spans="1:9" x14ac:dyDescent="0.25">
      <c r="A64" s="18" t="s">
        <v>109</v>
      </c>
      <c r="B64" s="18" t="s">
        <v>194</v>
      </c>
      <c r="C64" s="18" t="s">
        <v>199</v>
      </c>
      <c r="D64" s="18"/>
      <c r="E64" s="18"/>
      <c r="F64" s="18"/>
      <c r="G64" s="18"/>
      <c r="H64" s="18"/>
      <c r="I64" s="18"/>
    </row>
    <row r="65" spans="1:9" x14ac:dyDescent="0.25">
      <c r="A65" s="18" t="s">
        <v>110</v>
      </c>
      <c r="B65" s="18" t="s">
        <v>194</v>
      </c>
      <c r="C65" s="18" t="s">
        <v>199</v>
      </c>
      <c r="D65" s="18"/>
      <c r="E65" s="18"/>
      <c r="F65" s="18"/>
      <c r="G65" s="18"/>
      <c r="H65" s="18"/>
      <c r="I65" s="18"/>
    </row>
    <row r="66" spans="1:9" x14ac:dyDescent="0.25">
      <c r="A66" s="18" t="s">
        <v>111</v>
      </c>
      <c r="B66" s="18" t="s">
        <v>194</v>
      </c>
      <c r="C66" s="18" t="s">
        <v>17</v>
      </c>
      <c r="D66" s="18"/>
      <c r="E66" s="18"/>
      <c r="F66" s="18"/>
      <c r="G66" s="18"/>
      <c r="H66" s="18"/>
      <c r="I66" s="18"/>
    </row>
    <row r="67" spans="1:9" x14ac:dyDescent="0.25">
      <c r="A67" s="18" t="s">
        <v>112</v>
      </c>
      <c r="B67" s="18" t="s">
        <v>194</v>
      </c>
      <c r="C67" s="18" t="s">
        <v>17</v>
      </c>
      <c r="D67" s="18"/>
      <c r="E67" s="18"/>
      <c r="F67" s="18"/>
      <c r="G67" s="18"/>
      <c r="H67" s="18"/>
      <c r="I67" s="18"/>
    </row>
    <row r="68" spans="1:9" x14ac:dyDescent="0.25">
      <c r="A68" s="18" t="s">
        <v>113</v>
      </c>
      <c r="B68" s="18" t="s">
        <v>194</v>
      </c>
      <c r="C68" s="18" t="s">
        <v>17</v>
      </c>
      <c r="D68" s="18"/>
      <c r="E68" s="18"/>
      <c r="F68" s="18"/>
      <c r="G68" s="18"/>
      <c r="H68" s="18"/>
      <c r="I68" s="18"/>
    </row>
    <row r="69" spans="1:9" x14ac:dyDescent="0.25">
      <c r="A69" s="18" t="s">
        <v>114</v>
      </c>
      <c r="B69" s="18" t="s">
        <v>194</v>
      </c>
      <c r="C69" s="18" t="s">
        <v>17</v>
      </c>
      <c r="D69" s="18"/>
      <c r="E69" s="18"/>
      <c r="F69" s="18"/>
      <c r="G69" s="18"/>
      <c r="H69" s="18"/>
      <c r="I69" s="18"/>
    </row>
    <row r="70" spans="1:9" x14ac:dyDescent="0.25">
      <c r="A70" s="18" t="s">
        <v>115</v>
      </c>
      <c r="B70" s="18" t="s">
        <v>194</v>
      </c>
      <c r="C70" s="18" t="s">
        <v>17</v>
      </c>
      <c r="D70" s="18"/>
      <c r="E70" s="18"/>
      <c r="F70" s="18"/>
      <c r="G70" s="18"/>
      <c r="H70" s="18"/>
      <c r="I70" s="18"/>
    </row>
    <row r="71" spans="1:9" x14ac:dyDescent="0.25">
      <c r="A71" s="18" t="s">
        <v>116</v>
      </c>
      <c r="B71" s="18" t="s">
        <v>195</v>
      </c>
      <c r="C71" s="18" t="s">
        <v>17</v>
      </c>
      <c r="D71" s="18"/>
      <c r="E71" s="18"/>
      <c r="F71" s="18"/>
      <c r="G71" s="18"/>
      <c r="H71" s="18"/>
      <c r="I71" s="18"/>
    </row>
    <row r="72" spans="1:9" x14ac:dyDescent="0.25">
      <c r="A72" s="18" t="s">
        <v>117</v>
      </c>
      <c r="B72" s="18" t="s">
        <v>194</v>
      </c>
      <c r="C72" s="18" t="s">
        <v>17</v>
      </c>
      <c r="D72" s="18"/>
      <c r="E72" s="18"/>
      <c r="F72" s="18"/>
      <c r="G72" s="18"/>
      <c r="H72" s="18"/>
      <c r="I72" s="18"/>
    </row>
    <row r="73" spans="1:9" x14ac:dyDescent="0.25">
      <c r="A73" s="18" t="s">
        <v>118</v>
      </c>
      <c r="B73" s="18" t="s">
        <v>194</v>
      </c>
      <c r="C73" s="18" t="s">
        <v>17</v>
      </c>
      <c r="D73" s="18"/>
      <c r="E73" s="18"/>
      <c r="F73" s="18"/>
      <c r="G73" s="18"/>
      <c r="H73" s="18"/>
      <c r="I73" s="18"/>
    </row>
    <row r="74" spans="1:9" x14ac:dyDescent="0.25">
      <c r="A74" s="18" t="s">
        <v>119</v>
      </c>
      <c r="B74" s="18" t="s">
        <v>194</v>
      </c>
      <c r="C74" s="18" t="s">
        <v>17</v>
      </c>
      <c r="D74" s="18"/>
      <c r="E74" s="18"/>
      <c r="F74" s="18"/>
      <c r="G74" s="18"/>
      <c r="H74" s="18"/>
      <c r="I74" s="18"/>
    </row>
    <row r="75" spans="1:9" x14ac:dyDescent="0.25">
      <c r="A75" s="18" t="s">
        <v>120</v>
      </c>
      <c r="B75" s="18" t="s">
        <v>194</v>
      </c>
      <c r="C75" s="18" t="s">
        <v>17</v>
      </c>
      <c r="D75" s="18"/>
      <c r="E75" s="18"/>
      <c r="F75" s="18"/>
      <c r="G75" s="18"/>
      <c r="H75" s="18"/>
      <c r="I75" s="18"/>
    </row>
    <row r="76" spans="1:9" x14ac:dyDescent="0.25">
      <c r="A76" s="18" t="s">
        <v>121</v>
      </c>
      <c r="B76" s="18" t="s">
        <v>194</v>
      </c>
      <c r="C76" s="18" t="s">
        <v>18</v>
      </c>
      <c r="D76" s="18"/>
      <c r="E76" s="18"/>
      <c r="F76" s="18"/>
      <c r="G76" s="18"/>
      <c r="H76" s="18"/>
      <c r="I76" s="18"/>
    </row>
    <row r="77" spans="1:9" x14ac:dyDescent="0.25">
      <c r="A77" s="18" t="s">
        <v>122</v>
      </c>
      <c r="B77" s="18" t="s">
        <v>194</v>
      </c>
      <c r="C77" s="18" t="s">
        <v>18</v>
      </c>
      <c r="D77" s="18"/>
      <c r="E77" s="18"/>
      <c r="F77" s="18"/>
      <c r="G77" s="18"/>
      <c r="H77" s="18"/>
      <c r="I77" s="18"/>
    </row>
    <row r="78" spans="1:9" x14ac:dyDescent="0.25">
      <c r="A78" s="18" t="s">
        <v>123</v>
      </c>
      <c r="B78" s="18" t="s">
        <v>195</v>
      </c>
      <c r="C78" s="18" t="s">
        <v>18</v>
      </c>
      <c r="D78" s="18"/>
      <c r="E78" s="18"/>
      <c r="F78" s="18"/>
      <c r="G78" s="18"/>
      <c r="H78" s="18"/>
      <c r="I78" s="18"/>
    </row>
    <row r="79" spans="1:9" x14ac:dyDescent="0.25">
      <c r="A79" s="18" t="s">
        <v>124</v>
      </c>
      <c r="B79" s="18" t="s">
        <v>194</v>
      </c>
      <c r="C79" s="18" t="s">
        <v>18</v>
      </c>
      <c r="D79" s="18"/>
      <c r="E79" s="18"/>
      <c r="F79" s="18"/>
      <c r="G79" s="18"/>
      <c r="H79" s="18"/>
      <c r="I79" s="18"/>
    </row>
    <row r="80" spans="1:9" x14ac:dyDescent="0.25">
      <c r="A80" s="18" t="s">
        <v>125</v>
      </c>
      <c r="B80" s="18" t="s">
        <v>194</v>
      </c>
      <c r="C80" s="18" t="s">
        <v>18</v>
      </c>
      <c r="D80" s="18"/>
      <c r="E80" s="18"/>
      <c r="F80" s="18"/>
      <c r="G80" s="18"/>
      <c r="H80" s="18"/>
      <c r="I80" s="18"/>
    </row>
    <row r="81" spans="1:9" x14ac:dyDescent="0.25">
      <c r="A81" s="18" t="s">
        <v>126</v>
      </c>
      <c r="B81" s="18" t="s">
        <v>194</v>
      </c>
      <c r="C81" s="18" t="s">
        <v>17</v>
      </c>
      <c r="D81" s="18"/>
      <c r="E81" s="18"/>
      <c r="F81" s="18"/>
      <c r="G81" s="18"/>
      <c r="H81" s="18"/>
      <c r="I81" s="18"/>
    </row>
    <row r="82" spans="1:9" x14ac:dyDescent="0.25">
      <c r="A82" s="18" t="s">
        <v>127</v>
      </c>
      <c r="B82" s="18" t="s">
        <v>194</v>
      </c>
      <c r="C82" s="18" t="s">
        <v>17</v>
      </c>
      <c r="D82" s="18"/>
      <c r="E82" s="18"/>
      <c r="F82" s="18"/>
      <c r="G82" s="18"/>
      <c r="H82" s="18"/>
      <c r="I82" s="18"/>
    </row>
    <row r="83" spans="1:9" x14ac:dyDescent="0.25">
      <c r="A83" s="18" t="s">
        <v>128</v>
      </c>
      <c r="B83" s="18" t="s">
        <v>194</v>
      </c>
      <c r="C83" s="18" t="s">
        <v>17</v>
      </c>
      <c r="D83" s="18"/>
      <c r="E83" s="18"/>
      <c r="F83" s="18"/>
      <c r="G83" s="18"/>
      <c r="H83" s="18"/>
      <c r="I83" s="18"/>
    </row>
    <row r="84" spans="1:9" x14ac:dyDescent="0.25">
      <c r="A84" s="18" t="s">
        <v>129</v>
      </c>
      <c r="B84" s="18" t="s">
        <v>194</v>
      </c>
      <c r="C84" s="18" t="s">
        <v>17</v>
      </c>
      <c r="D84" s="18"/>
      <c r="E84" s="18"/>
      <c r="F84" s="18"/>
      <c r="G84" s="18"/>
      <c r="H84" s="18"/>
      <c r="I84" s="18"/>
    </row>
    <row r="85" spans="1:9" x14ac:dyDescent="0.25">
      <c r="A85" s="18" t="s">
        <v>130</v>
      </c>
      <c r="B85" s="18" t="s">
        <v>194</v>
      </c>
      <c r="C85" s="18" t="s">
        <v>17</v>
      </c>
      <c r="D85" s="18"/>
      <c r="E85" s="18"/>
      <c r="F85" s="18"/>
      <c r="G85" s="18"/>
      <c r="H85" s="18"/>
      <c r="I85" s="18"/>
    </row>
    <row r="86" spans="1:9" x14ac:dyDescent="0.25">
      <c r="A86" s="18" t="s">
        <v>131</v>
      </c>
      <c r="B86" s="18" t="s">
        <v>194</v>
      </c>
      <c r="C86" s="18" t="s">
        <v>200</v>
      </c>
      <c r="D86" s="18"/>
      <c r="E86" s="18"/>
      <c r="F86" s="18"/>
      <c r="G86" s="18"/>
      <c r="H86" s="18"/>
      <c r="I86" s="18"/>
    </row>
    <row r="87" spans="1:9" x14ac:dyDescent="0.25">
      <c r="A87" s="18" t="s">
        <v>132</v>
      </c>
      <c r="B87" s="18" t="s">
        <v>194</v>
      </c>
      <c r="C87" s="18" t="s">
        <v>19</v>
      </c>
      <c r="D87" s="18"/>
      <c r="E87" s="18"/>
      <c r="F87" s="18"/>
      <c r="G87" s="18"/>
      <c r="H87" s="18"/>
      <c r="I87" s="18"/>
    </row>
    <row r="88" spans="1:9" x14ac:dyDescent="0.25">
      <c r="A88" s="18" t="s">
        <v>133</v>
      </c>
      <c r="B88" s="18" t="s">
        <v>194</v>
      </c>
      <c r="C88" s="18" t="s">
        <v>19</v>
      </c>
      <c r="D88" s="18"/>
      <c r="E88" s="18"/>
      <c r="F88" s="18"/>
      <c r="G88" s="18"/>
      <c r="H88" s="18"/>
      <c r="I88" s="18"/>
    </row>
    <row r="89" spans="1:9" x14ac:dyDescent="0.25">
      <c r="A89" s="18" t="s">
        <v>134</v>
      </c>
      <c r="B89" s="18" t="s">
        <v>194</v>
      </c>
      <c r="C89" s="18" t="s">
        <v>19</v>
      </c>
      <c r="D89" s="18"/>
      <c r="E89" s="18"/>
      <c r="F89" s="18"/>
      <c r="G89" s="18"/>
      <c r="H89" s="18"/>
      <c r="I89" s="18"/>
    </row>
    <row r="90" spans="1:9" x14ac:dyDescent="0.25">
      <c r="A90" s="18" t="s">
        <v>135</v>
      </c>
      <c r="B90" s="18" t="s">
        <v>194</v>
      </c>
      <c r="C90" s="18" t="s">
        <v>19</v>
      </c>
      <c r="D90" s="18"/>
      <c r="E90" s="18"/>
      <c r="F90" s="18"/>
      <c r="G90" s="18"/>
      <c r="H90" s="18"/>
      <c r="I90" s="18"/>
    </row>
    <row r="91" spans="1:9" x14ac:dyDescent="0.25">
      <c r="A91" s="18" t="s">
        <v>136</v>
      </c>
      <c r="B91" s="18" t="s">
        <v>194</v>
      </c>
      <c r="C91" s="18" t="s">
        <v>19</v>
      </c>
      <c r="D91" s="18"/>
      <c r="E91" s="18"/>
      <c r="F91" s="18"/>
      <c r="G91" s="18"/>
      <c r="H91" s="18"/>
      <c r="I91" s="18"/>
    </row>
    <row r="92" spans="1:9" x14ac:dyDescent="0.25">
      <c r="A92" s="18" t="s">
        <v>137</v>
      </c>
      <c r="B92" s="18" t="s">
        <v>194</v>
      </c>
      <c r="C92" s="18" t="s">
        <v>19</v>
      </c>
      <c r="D92" s="18"/>
      <c r="E92" s="18"/>
      <c r="F92" s="18"/>
      <c r="G92" s="18"/>
      <c r="H92" s="18"/>
      <c r="I92" s="18"/>
    </row>
    <row r="93" spans="1:9" x14ac:dyDescent="0.25">
      <c r="A93" s="18" t="s">
        <v>138</v>
      </c>
      <c r="B93" s="18" t="s">
        <v>194</v>
      </c>
      <c r="C93" s="18" t="s">
        <v>20</v>
      </c>
      <c r="D93" s="18"/>
      <c r="E93" s="18"/>
      <c r="F93" s="18"/>
      <c r="G93" s="18"/>
      <c r="H93" s="18"/>
      <c r="I93" s="18"/>
    </row>
    <row r="94" spans="1:9" x14ac:dyDescent="0.25">
      <c r="A94" s="18" t="s">
        <v>139</v>
      </c>
      <c r="B94" s="18" t="s">
        <v>194</v>
      </c>
      <c r="C94" s="18" t="s">
        <v>20</v>
      </c>
      <c r="D94" s="18"/>
      <c r="E94" s="18"/>
      <c r="F94" s="18"/>
      <c r="G94" s="18"/>
      <c r="H94" s="18"/>
      <c r="I94" s="18"/>
    </row>
    <row r="95" spans="1:9" x14ac:dyDescent="0.25">
      <c r="A95" s="18" t="s">
        <v>140</v>
      </c>
      <c r="B95" s="18" t="s">
        <v>194</v>
      </c>
      <c r="C95" s="18" t="s">
        <v>20</v>
      </c>
      <c r="D95" s="18"/>
      <c r="E95" s="18"/>
      <c r="F95" s="18"/>
      <c r="G95" s="18"/>
      <c r="H95" s="18"/>
      <c r="I95" s="18"/>
    </row>
    <row r="96" spans="1:9" x14ac:dyDescent="0.25">
      <c r="A96" s="18" t="s">
        <v>141</v>
      </c>
      <c r="B96" s="18" t="s">
        <v>194</v>
      </c>
      <c r="C96" s="18" t="s">
        <v>25</v>
      </c>
      <c r="D96" s="18"/>
      <c r="E96" s="18"/>
      <c r="F96" s="18"/>
      <c r="G96" s="18"/>
      <c r="H96" s="18"/>
      <c r="I96" s="18"/>
    </row>
    <row r="97" spans="1:9" x14ac:dyDescent="0.25">
      <c r="A97" s="18" t="s">
        <v>142</v>
      </c>
      <c r="B97" s="18" t="s">
        <v>194</v>
      </c>
      <c r="C97" s="18" t="s">
        <v>201</v>
      </c>
      <c r="D97" s="18"/>
      <c r="E97" s="18"/>
      <c r="F97" s="18"/>
      <c r="G97" s="18"/>
      <c r="H97" s="18"/>
      <c r="I97" s="18"/>
    </row>
    <row r="98" spans="1:9" x14ac:dyDescent="0.25">
      <c r="A98" s="18" t="s">
        <v>143</v>
      </c>
      <c r="B98" s="18" t="s">
        <v>194</v>
      </c>
      <c r="C98" s="18" t="s">
        <v>4</v>
      </c>
      <c r="D98" s="18"/>
      <c r="E98" s="18"/>
      <c r="F98" s="18"/>
      <c r="G98" s="18"/>
      <c r="H98" s="18"/>
      <c r="I98" s="18"/>
    </row>
    <row r="99" spans="1:9" x14ac:dyDescent="0.25">
      <c r="A99" s="18" t="s">
        <v>144</v>
      </c>
      <c r="B99" s="18" t="s">
        <v>194</v>
      </c>
      <c r="C99" s="18" t="s">
        <v>20</v>
      </c>
      <c r="D99" s="18"/>
      <c r="E99" s="18"/>
      <c r="F99" s="18"/>
      <c r="G99" s="18"/>
      <c r="H99" s="18"/>
      <c r="I99" s="18"/>
    </row>
    <row r="100" spans="1:9" x14ac:dyDescent="0.25">
      <c r="A100" s="18" t="s">
        <v>145</v>
      </c>
      <c r="B100" s="18" t="s">
        <v>195</v>
      </c>
      <c r="C100" s="18" t="s">
        <v>21</v>
      </c>
      <c r="D100" s="18"/>
      <c r="E100" s="18"/>
      <c r="F100" s="18"/>
      <c r="G100" s="18"/>
      <c r="H100" s="18"/>
      <c r="I100" s="18"/>
    </row>
    <row r="101" spans="1:9" x14ac:dyDescent="0.25">
      <c r="A101" s="18" t="s">
        <v>146</v>
      </c>
      <c r="B101" s="18" t="s">
        <v>195</v>
      </c>
      <c r="C101" s="18" t="s">
        <v>21</v>
      </c>
      <c r="D101" s="18"/>
      <c r="E101" s="18"/>
      <c r="F101" s="18"/>
      <c r="G101" s="18"/>
      <c r="H101" s="18"/>
      <c r="I101" s="18"/>
    </row>
    <row r="102" spans="1:9" x14ac:dyDescent="0.25">
      <c r="A102" s="18" t="s">
        <v>147</v>
      </c>
      <c r="B102" s="18" t="s">
        <v>195</v>
      </c>
      <c r="C102" s="18" t="s">
        <v>21</v>
      </c>
      <c r="D102" s="18"/>
      <c r="E102" s="18"/>
      <c r="F102" s="18"/>
      <c r="G102" s="18"/>
      <c r="H102" s="18"/>
      <c r="I102" s="18"/>
    </row>
    <row r="103" spans="1:9" x14ac:dyDescent="0.25">
      <c r="A103" s="18" t="s">
        <v>148</v>
      </c>
      <c r="B103" s="18" t="s">
        <v>195</v>
      </c>
      <c r="C103" s="18" t="s">
        <v>21</v>
      </c>
      <c r="D103" s="18"/>
      <c r="E103" s="18"/>
      <c r="F103" s="18"/>
      <c r="G103" s="18"/>
      <c r="H103" s="18"/>
      <c r="I103" s="18"/>
    </row>
    <row r="104" spans="1:9" x14ac:dyDescent="0.25">
      <c r="A104" s="18" t="s">
        <v>149</v>
      </c>
      <c r="B104" s="18" t="s">
        <v>195</v>
      </c>
      <c r="C104" s="18" t="s">
        <v>25</v>
      </c>
      <c r="D104" s="18"/>
      <c r="E104" s="18"/>
      <c r="F104" s="18"/>
      <c r="G104" s="18"/>
      <c r="H104" s="18"/>
      <c r="I104" s="18"/>
    </row>
    <row r="105" spans="1:9" x14ac:dyDescent="0.25">
      <c r="A105" s="18" t="s">
        <v>150</v>
      </c>
      <c r="B105" s="18" t="s">
        <v>195</v>
      </c>
      <c r="C105" s="18" t="s">
        <v>202</v>
      </c>
      <c r="D105" s="18"/>
      <c r="E105" s="18"/>
      <c r="F105" s="18"/>
      <c r="G105" s="18"/>
      <c r="H105" s="18"/>
      <c r="I105" s="18"/>
    </row>
    <row r="106" spans="1:9" x14ac:dyDescent="0.25">
      <c r="A106" s="18" t="s">
        <v>151</v>
      </c>
      <c r="B106" s="18" t="s">
        <v>195</v>
      </c>
      <c r="C106" s="18" t="s">
        <v>202</v>
      </c>
      <c r="D106" s="18"/>
      <c r="E106" s="18"/>
      <c r="F106" s="18"/>
      <c r="G106" s="18"/>
      <c r="H106" s="18"/>
      <c r="I106" s="18"/>
    </row>
    <row r="107" spans="1:9" x14ac:dyDescent="0.25">
      <c r="A107" s="18" t="s">
        <v>152</v>
      </c>
      <c r="B107" s="18" t="s">
        <v>195</v>
      </c>
      <c r="C107" s="18" t="s">
        <v>202</v>
      </c>
      <c r="D107" s="18"/>
      <c r="E107" s="18"/>
      <c r="F107" s="18"/>
      <c r="G107" s="18"/>
      <c r="H107" s="18"/>
      <c r="I107" s="18"/>
    </row>
    <row r="108" spans="1:9" x14ac:dyDescent="0.25">
      <c r="A108" s="18" t="s">
        <v>153</v>
      </c>
      <c r="B108" s="18" t="s">
        <v>195</v>
      </c>
      <c r="C108" s="18" t="s">
        <v>203</v>
      </c>
      <c r="D108" s="18"/>
      <c r="E108" s="18"/>
      <c r="F108" s="18"/>
      <c r="G108" s="18"/>
      <c r="H108" s="18"/>
      <c r="I108" s="18"/>
    </row>
    <row r="109" spans="1:9" x14ac:dyDescent="0.25">
      <c r="A109" s="18" t="s">
        <v>154</v>
      </c>
      <c r="B109" s="18" t="s">
        <v>195</v>
      </c>
      <c r="C109" s="18" t="s">
        <v>202</v>
      </c>
      <c r="D109" s="18"/>
      <c r="E109" s="18"/>
      <c r="F109" s="18"/>
      <c r="G109" s="18"/>
      <c r="H109" s="18"/>
      <c r="I109" s="18"/>
    </row>
    <row r="110" spans="1:9" x14ac:dyDescent="0.25">
      <c r="A110" s="18" t="s">
        <v>155</v>
      </c>
      <c r="B110" s="18" t="s">
        <v>195</v>
      </c>
      <c r="C110" s="18" t="s">
        <v>202</v>
      </c>
      <c r="D110" s="18"/>
      <c r="E110" s="18"/>
      <c r="F110" s="18"/>
      <c r="G110" s="18"/>
      <c r="H110" s="18"/>
      <c r="I110" s="18"/>
    </row>
    <row r="111" spans="1:9" x14ac:dyDescent="0.25">
      <c r="A111" s="18" t="s">
        <v>156</v>
      </c>
      <c r="B111" s="18" t="s">
        <v>195</v>
      </c>
      <c r="C111" s="18" t="s">
        <v>25</v>
      </c>
      <c r="D111" s="18"/>
      <c r="E111" s="18"/>
      <c r="F111" s="18"/>
      <c r="G111" s="18"/>
      <c r="H111" s="18"/>
      <c r="I111" s="18"/>
    </row>
    <row r="112" spans="1:9" x14ac:dyDescent="0.25">
      <c r="A112" s="18" t="s">
        <v>157</v>
      </c>
      <c r="B112" s="18" t="s">
        <v>195</v>
      </c>
      <c r="C112" s="18" t="s">
        <v>25</v>
      </c>
      <c r="D112" s="18"/>
      <c r="E112" s="18"/>
      <c r="F112" s="18"/>
      <c r="G112" s="18"/>
      <c r="H112" s="18"/>
      <c r="I112" s="18"/>
    </row>
    <row r="113" spans="1:9" x14ac:dyDescent="0.25">
      <c r="A113" s="18" t="s">
        <v>158</v>
      </c>
      <c r="B113" s="18" t="s">
        <v>195</v>
      </c>
      <c r="C113" s="18" t="s">
        <v>25</v>
      </c>
      <c r="D113" s="18"/>
      <c r="E113" s="18"/>
      <c r="F113" s="18"/>
      <c r="G113" s="18"/>
      <c r="H113" s="18"/>
      <c r="I113" s="18"/>
    </row>
    <row r="114" spans="1:9" x14ac:dyDescent="0.25">
      <c r="A114" s="18" t="s">
        <v>159</v>
      </c>
      <c r="B114" s="18" t="s">
        <v>195</v>
      </c>
      <c r="C114" s="18" t="s">
        <v>25</v>
      </c>
      <c r="D114" s="18"/>
      <c r="E114" s="18"/>
      <c r="F114" s="18"/>
      <c r="G114" s="18"/>
      <c r="H114" s="18"/>
      <c r="I114" s="18"/>
    </row>
    <row r="115" spans="1:9" x14ac:dyDescent="0.25">
      <c r="A115" s="18" t="s">
        <v>160</v>
      </c>
      <c r="B115" s="18" t="s">
        <v>194</v>
      </c>
      <c r="C115" s="18" t="s">
        <v>25</v>
      </c>
      <c r="D115" s="18"/>
      <c r="E115" s="18"/>
      <c r="F115" s="18"/>
      <c r="G115" s="18"/>
      <c r="H115" s="18"/>
      <c r="I115" s="18"/>
    </row>
    <row r="116" spans="1:9" x14ac:dyDescent="0.25">
      <c r="A116" s="18" t="s">
        <v>161</v>
      </c>
      <c r="B116" s="18" t="s">
        <v>195</v>
      </c>
      <c r="C116" s="18" t="s">
        <v>25</v>
      </c>
      <c r="D116" s="18"/>
      <c r="E116" s="18"/>
      <c r="F116" s="18"/>
      <c r="G116" s="18"/>
      <c r="H116" s="18"/>
      <c r="I116" s="18"/>
    </row>
    <row r="117" spans="1:9" x14ac:dyDescent="0.25">
      <c r="A117" s="18" t="s">
        <v>162</v>
      </c>
      <c r="B117" s="18" t="s">
        <v>194</v>
      </c>
      <c r="C117" s="18" t="s">
        <v>25</v>
      </c>
      <c r="D117" s="18"/>
      <c r="E117" s="18"/>
      <c r="F117" s="18"/>
      <c r="G117" s="18"/>
      <c r="H117" s="18"/>
      <c r="I117" s="18"/>
    </row>
    <row r="118" spans="1:9" x14ac:dyDescent="0.25">
      <c r="A118" s="18" t="s">
        <v>163</v>
      </c>
      <c r="B118" s="18" t="s">
        <v>195</v>
      </c>
      <c r="C118" s="18" t="s">
        <v>25</v>
      </c>
      <c r="D118" s="18"/>
      <c r="E118" s="18"/>
      <c r="F118" s="18"/>
      <c r="G118" s="18"/>
      <c r="H118" s="18"/>
      <c r="I118" s="18"/>
    </row>
    <row r="119" spans="1:9" x14ac:dyDescent="0.25">
      <c r="A119" s="18" t="s">
        <v>164</v>
      </c>
      <c r="B119" s="18" t="s">
        <v>194</v>
      </c>
      <c r="C119" s="18" t="s">
        <v>25</v>
      </c>
      <c r="D119" s="18"/>
      <c r="E119" s="18"/>
      <c r="F119" s="18"/>
      <c r="G119" s="18"/>
      <c r="H119" s="18"/>
      <c r="I119" s="18"/>
    </row>
    <row r="120" spans="1:9" x14ac:dyDescent="0.25">
      <c r="A120" s="18" t="s">
        <v>165</v>
      </c>
      <c r="B120" s="18" t="s">
        <v>194</v>
      </c>
      <c r="C120" s="18" t="s">
        <v>25</v>
      </c>
      <c r="D120" s="18"/>
      <c r="E120" s="18"/>
      <c r="F120" s="18"/>
      <c r="G120" s="18"/>
      <c r="H120" s="18"/>
      <c r="I120" s="18"/>
    </row>
    <row r="121" spans="1:9" x14ac:dyDescent="0.25">
      <c r="A121" s="18" t="s">
        <v>166</v>
      </c>
      <c r="B121" s="18" t="s">
        <v>195</v>
      </c>
      <c r="C121" s="18" t="s">
        <v>25</v>
      </c>
      <c r="D121" s="18"/>
      <c r="E121" s="18"/>
      <c r="F121" s="18"/>
      <c r="G121" s="18"/>
      <c r="H121" s="18"/>
      <c r="I121" s="18"/>
    </row>
    <row r="122" spans="1:9" x14ac:dyDescent="0.25">
      <c r="A122" s="18" t="s">
        <v>167</v>
      </c>
      <c r="B122" s="18" t="s">
        <v>195</v>
      </c>
      <c r="C122" s="18" t="s">
        <v>25</v>
      </c>
      <c r="D122" s="18"/>
      <c r="E122" s="18"/>
      <c r="F122" s="18"/>
      <c r="G122" s="18"/>
      <c r="H122" s="18"/>
      <c r="I122" s="18"/>
    </row>
    <row r="123" spans="1:9" x14ac:dyDescent="0.25">
      <c r="A123" s="18" t="s">
        <v>168</v>
      </c>
      <c r="B123" s="18" t="s">
        <v>194</v>
      </c>
      <c r="C123" s="18" t="s">
        <v>204</v>
      </c>
      <c r="D123" s="18"/>
      <c r="E123" s="18"/>
      <c r="F123" s="18"/>
      <c r="G123" s="18"/>
      <c r="H123" s="18"/>
      <c r="I123" s="18"/>
    </row>
    <row r="124" spans="1:9" x14ac:dyDescent="0.25">
      <c r="A124" s="18" t="s">
        <v>169</v>
      </c>
      <c r="B124" s="18" t="s">
        <v>194</v>
      </c>
      <c r="C124" s="18" t="s">
        <v>205</v>
      </c>
      <c r="D124" s="18"/>
      <c r="E124" s="18"/>
      <c r="F124" s="18"/>
      <c r="G124" s="18"/>
      <c r="H124" s="18"/>
      <c r="I124" s="18"/>
    </row>
    <row r="125" spans="1:9" x14ac:dyDescent="0.25">
      <c r="A125" s="18" t="s">
        <v>170</v>
      </c>
      <c r="B125" s="18" t="s">
        <v>195</v>
      </c>
      <c r="C125" s="18" t="s">
        <v>205</v>
      </c>
      <c r="D125" s="18"/>
      <c r="E125" s="18"/>
      <c r="F125" s="18"/>
      <c r="G125" s="18"/>
      <c r="H125" s="18"/>
      <c r="I125" s="18"/>
    </row>
    <row r="126" spans="1:9" x14ac:dyDescent="0.25">
      <c r="A126" s="18" t="s">
        <v>171</v>
      </c>
      <c r="B126" s="18" t="s">
        <v>195</v>
      </c>
      <c r="C126" s="18" t="s">
        <v>25</v>
      </c>
      <c r="D126" s="18"/>
      <c r="E126" s="18"/>
      <c r="F126" s="18"/>
      <c r="G126" s="18"/>
      <c r="H126" s="18"/>
      <c r="I126" s="18"/>
    </row>
    <row r="127" spans="1:9" x14ac:dyDescent="0.25">
      <c r="A127" s="18" t="s">
        <v>172</v>
      </c>
      <c r="B127" s="18" t="s">
        <v>195</v>
      </c>
      <c r="C127" s="18" t="s">
        <v>25</v>
      </c>
      <c r="D127" s="18"/>
      <c r="E127" s="18"/>
      <c r="F127" s="18"/>
      <c r="G127" s="18"/>
      <c r="H127" s="18"/>
      <c r="I127" s="18"/>
    </row>
    <row r="128" spans="1:9" x14ac:dyDescent="0.25">
      <c r="A128" s="18" t="s">
        <v>173</v>
      </c>
      <c r="B128" s="18" t="s">
        <v>195</v>
      </c>
      <c r="C128" s="18" t="s">
        <v>25</v>
      </c>
      <c r="D128" s="18"/>
      <c r="E128" s="18"/>
      <c r="F128" s="18"/>
      <c r="G128" s="18"/>
      <c r="H128" s="18"/>
      <c r="I128" s="18"/>
    </row>
    <row r="129" spans="1:9" x14ac:dyDescent="0.25">
      <c r="A129" s="18" t="s">
        <v>174</v>
      </c>
      <c r="B129" s="18" t="s">
        <v>195</v>
      </c>
      <c r="C129" s="18" t="s">
        <v>25</v>
      </c>
      <c r="D129" s="18"/>
      <c r="E129" s="18"/>
      <c r="F129" s="18"/>
      <c r="G129" s="18"/>
      <c r="H129" s="18"/>
      <c r="I129" s="18"/>
    </row>
    <row r="130" spans="1:9" x14ac:dyDescent="0.25">
      <c r="A130" s="18" t="s">
        <v>175</v>
      </c>
      <c r="B130" s="18" t="s">
        <v>194</v>
      </c>
      <c r="C130" s="18" t="s">
        <v>25</v>
      </c>
      <c r="D130" s="18"/>
      <c r="E130" s="18"/>
      <c r="F130" s="18"/>
      <c r="G130" s="18"/>
      <c r="H130" s="18"/>
      <c r="I130" s="18"/>
    </row>
    <row r="131" spans="1:9" x14ac:dyDescent="0.25">
      <c r="A131" s="18" t="s">
        <v>176</v>
      </c>
      <c r="B131" s="18" t="s">
        <v>195</v>
      </c>
      <c r="C131" s="18" t="s">
        <v>25</v>
      </c>
      <c r="D131" s="18"/>
      <c r="E131" s="18"/>
      <c r="F131" s="18"/>
      <c r="G131" s="18"/>
      <c r="H131" s="18"/>
      <c r="I131" s="18"/>
    </row>
    <row r="132" spans="1:9" x14ac:dyDescent="0.25">
      <c r="A132" s="18" t="s">
        <v>177</v>
      </c>
      <c r="B132" s="18" t="s">
        <v>194</v>
      </c>
      <c r="C132" s="18" t="s">
        <v>25</v>
      </c>
      <c r="D132" s="18"/>
      <c r="E132" s="18"/>
      <c r="F132" s="18"/>
      <c r="G132" s="18"/>
      <c r="H132" s="18"/>
      <c r="I132" s="18"/>
    </row>
    <row r="133" spans="1:9" x14ac:dyDescent="0.25">
      <c r="A133" s="18" t="s">
        <v>178</v>
      </c>
      <c r="B133" s="18" t="s">
        <v>194</v>
      </c>
      <c r="C133" s="18" t="s">
        <v>25</v>
      </c>
      <c r="D133" s="18"/>
      <c r="E133" s="18"/>
      <c r="F133" s="18"/>
      <c r="G133" s="18"/>
      <c r="H133" s="18"/>
      <c r="I133" s="18"/>
    </row>
    <row r="134" spans="1:9" x14ac:dyDescent="0.25">
      <c r="A134" s="18" t="s">
        <v>179</v>
      </c>
      <c r="B134" s="18" t="s">
        <v>195</v>
      </c>
      <c r="C134" s="18" t="s">
        <v>25</v>
      </c>
      <c r="D134" s="18"/>
      <c r="E134" s="18"/>
      <c r="F134" s="18"/>
      <c r="G134" s="18"/>
      <c r="H134" s="18"/>
      <c r="I134" s="18"/>
    </row>
    <row r="135" spans="1:9" x14ac:dyDescent="0.25">
      <c r="A135" s="18" t="s">
        <v>180</v>
      </c>
      <c r="B135" s="18" t="s">
        <v>195</v>
      </c>
      <c r="C135" s="18" t="s">
        <v>25</v>
      </c>
      <c r="D135" s="18"/>
      <c r="E135" s="18"/>
      <c r="F135" s="18"/>
      <c r="G135" s="18"/>
      <c r="H135" s="18"/>
      <c r="I135" s="18"/>
    </row>
    <row r="136" spans="1:9" x14ac:dyDescent="0.25">
      <c r="A136" s="18" t="s">
        <v>181</v>
      </c>
      <c r="B136" s="18" t="s">
        <v>194</v>
      </c>
      <c r="C136" s="18" t="s">
        <v>25</v>
      </c>
      <c r="D136" s="18"/>
      <c r="E136" s="18"/>
      <c r="F136" s="18"/>
      <c r="G136" s="18"/>
      <c r="H136" s="18"/>
      <c r="I136" s="18"/>
    </row>
    <row r="137" spans="1:9" x14ac:dyDescent="0.25">
      <c r="A137" s="18" t="s">
        <v>182</v>
      </c>
      <c r="B137" s="18" t="s">
        <v>194</v>
      </c>
      <c r="C137" s="18" t="s">
        <v>25</v>
      </c>
      <c r="D137" s="18"/>
      <c r="E137" s="18"/>
      <c r="F137" s="18"/>
      <c r="G137" s="18"/>
      <c r="H137" s="18"/>
      <c r="I137" s="18"/>
    </row>
    <row r="138" spans="1:9" x14ac:dyDescent="0.25">
      <c r="A138" s="18" t="s">
        <v>183</v>
      </c>
      <c r="B138" s="18" t="s">
        <v>194</v>
      </c>
      <c r="C138" s="18" t="s">
        <v>25</v>
      </c>
      <c r="D138" s="18"/>
      <c r="E138" s="18"/>
      <c r="F138" s="18"/>
      <c r="G138" s="18"/>
      <c r="H138" s="18"/>
      <c r="I138" s="18"/>
    </row>
    <row r="139" spans="1:9" x14ac:dyDescent="0.25">
      <c r="A139" s="18" t="s">
        <v>184</v>
      </c>
      <c r="B139" s="18" t="s">
        <v>194</v>
      </c>
      <c r="C139" s="18" t="s">
        <v>25</v>
      </c>
      <c r="D139" s="18"/>
      <c r="E139" s="18"/>
      <c r="F139" s="18"/>
      <c r="G139" s="18"/>
      <c r="H139" s="18"/>
      <c r="I139" s="18"/>
    </row>
    <row r="140" spans="1:9" x14ac:dyDescent="0.25">
      <c r="A140" s="18" t="s">
        <v>185</v>
      </c>
      <c r="B140" s="18" t="s">
        <v>194</v>
      </c>
      <c r="C140" s="18" t="s">
        <v>25</v>
      </c>
      <c r="D140" s="18"/>
      <c r="E140" s="18"/>
      <c r="F140" s="18"/>
      <c r="G140" s="18"/>
      <c r="H140" s="18"/>
      <c r="I140" s="18"/>
    </row>
    <row r="141" spans="1:9" x14ac:dyDescent="0.25">
      <c r="A141" s="18"/>
      <c r="B141" s="18"/>
      <c r="C141" s="18"/>
      <c r="D141" s="18"/>
      <c r="E141" s="18"/>
      <c r="F141" s="18"/>
      <c r="G141" s="18"/>
      <c r="H141" s="18"/>
      <c r="I141" s="18"/>
    </row>
    <row r="142" spans="1:9" x14ac:dyDescent="0.25">
      <c r="A142" s="18"/>
      <c r="B142" s="18"/>
      <c r="C142" s="18"/>
      <c r="D142" s="18"/>
      <c r="E142" s="18"/>
      <c r="F142" s="18"/>
      <c r="G142" s="18"/>
      <c r="H142" s="18"/>
      <c r="I142" s="18"/>
    </row>
    <row r="143" spans="1:9" x14ac:dyDescent="0.25">
      <c r="A143" s="18"/>
      <c r="B143" s="18"/>
      <c r="C143" s="18"/>
      <c r="D143" s="18"/>
      <c r="E143" s="18"/>
      <c r="F143" s="18"/>
      <c r="G143" s="18"/>
      <c r="H143" s="18"/>
      <c r="I143" s="18"/>
    </row>
    <row r="145" spans="1:3" x14ac:dyDescent="0.25">
      <c r="A145" s="4" t="s">
        <v>53</v>
      </c>
      <c r="B145" t="s">
        <v>187</v>
      </c>
      <c r="C145" t="s">
        <v>188</v>
      </c>
    </row>
    <row r="146" spans="1:3" x14ac:dyDescent="0.25">
      <c r="A146" s="4" t="s">
        <v>85</v>
      </c>
      <c r="B146" t="s">
        <v>187</v>
      </c>
      <c r="C146" t="s">
        <v>191</v>
      </c>
    </row>
    <row r="147" spans="1:3" x14ac:dyDescent="0.25">
      <c r="A147" s="4" t="s">
        <v>143</v>
      </c>
      <c r="B147" t="s">
        <v>187</v>
      </c>
      <c r="C147" t="s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N2" sqref="N2:N31"/>
    </sheetView>
  </sheetViews>
  <sheetFormatPr defaultRowHeight="14" x14ac:dyDescent="0.25"/>
  <cols>
    <col min="1" max="1" width="10.26953125" bestFit="1" customWidth="1"/>
    <col min="2" max="2" width="11.36328125" bestFit="1" customWidth="1"/>
    <col min="11" max="11" width="11.36328125" bestFit="1" customWidth="1"/>
    <col min="14" max="14" width="14.453125" style="1" customWidth="1"/>
  </cols>
  <sheetData>
    <row r="1" spans="1:14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N1" s="1" t="s">
        <v>0</v>
      </c>
    </row>
    <row r="2" spans="1:14" x14ac:dyDescent="0.25">
      <c r="A2" t="s">
        <v>0</v>
      </c>
      <c r="B2">
        <v>20582767.6976013</v>
      </c>
      <c r="C2">
        <v>97239828.786562905</v>
      </c>
      <c r="D2">
        <v>247488.97036540799</v>
      </c>
      <c r="E2">
        <v>2096426.7743969799</v>
      </c>
      <c r="F2">
        <v>3888596.2171069798</v>
      </c>
      <c r="G2">
        <v>29532183.886429802</v>
      </c>
      <c r="H2">
        <v>3992228.52802771</v>
      </c>
      <c r="I2">
        <v>108172.97674727099</v>
      </c>
      <c r="J2">
        <v>1219284.32298305</v>
      </c>
      <c r="M2" t="s">
        <v>0</v>
      </c>
      <c r="N2" s="1">
        <v>158906978.16022101</v>
      </c>
    </row>
    <row r="3" spans="1:14" x14ac:dyDescent="0.25">
      <c r="A3" t="s">
        <v>1</v>
      </c>
      <c r="C3">
        <v>87549620.523588002</v>
      </c>
      <c r="M3" t="s">
        <v>1</v>
      </c>
      <c r="N3" s="1">
        <v>87549620.523588002</v>
      </c>
    </row>
    <row r="4" spans="1:14" x14ac:dyDescent="0.25">
      <c r="A4" t="s">
        <v>2</v>
      </c>
      <c r="B4">
        <v>193269.22777338099</v>
      </c>
      <c r="M4" t="s">
        <v>2</v>
      </c>
      <c r="N4" s="1">
        <v>193269.22777338099</v>
      </c>
    </row>
    <row r="5" spans="1:14" x14ac:dyDescent="0.25">
      <c r="A5" t="s">
        <v>3</v>
      </c>
      <c r="B5">
        <v>14410593.801839299</v>
      </c>
      <c r="D5">
        <v>1220568.1332129899</v>
      </c>
      <c r="F5">
        <v>3162711.71293604</v>
      </c>
      <c r="M5" t="s">
        <v>3</v>
      </c>
      <c r="N5" s="1">
        <v>18793873.647988301</v>
      </c>
    </row>
    <row r="6" spans="1:14" x14ac:dyDescent="0.25">
      <c r="A6" t="s">
        <v>4</v>
      </c>
      <c r="E6">
        <v>3280609.4708411801</v>
      </c>
      <c r="M6" t="s">
        <v>4</v>
      </c>
      <c r="N6" s="1">
        <v>3280609.4708411801</v>
      </c>
    </row>
    <row r="7" spans="1:14" x14ac:dyDescent="0.25">
      <c r="A7" s="15" t="s">
        <v>245</v>
      </c>
      <c r="J7">
        <v>49694.7080167245</v>
      </c>
      <c r="M7" s="15" t="s">
        <v>245</v>
      </c>
      <c r="N7" s="1">
        <v>49694.7080167245</v>
      </c>
    </row>
    <row r="8" spans="1:14" x14ac:dyDescent="0.25">
      <c r="A8" s="15" t="s">
        <v>246</v>
      </c>
      <c r="M8" s="15" t="s">
        <v>246</v>
      </c>
    </row>
    <row r="9" spans="1:14" x14ac:dyDescent="0.25">
      <c r="A9" s="15" t="s">
        <v>250</v>
      </c>
      <c r="M9" s="15" t="s">
        <v>250</v>
      </c>
    </row>
    <row r="10" spans="1:14" x14ac:dyDescent="0.25">
      <c r="A10" s="15" t="s">
        <v>247</v>
      </c>
      <c r="M10" s="15" t="s">
        <v>247</v>
      </c>
    </row>
    <row r="11" spans="1:14" x14ac:dyDescent="0.25">
      <c r="A11" s="15" t="s">
        <v>248</v>
      </c>
      <c r="M11" s="15" t="s">
        <v>248</v>
      </c>
    </row>
    <row r="12" spans="1:14" x14ac:dyDescent="0.25">
      <c r="A12" t="s">
        <v>12</v>
      </c>
      <c r="B12">
        <v>66282.790397474702</v>
      </c>
      <c r="C12">
        <v>37525.177544754697</v>
      </c>
      <c r="D12">
        <v>650.62299757746302</v>
      </c>
      <c r="E12">
        <v>1126.8216857892101</v>
      </c>
      <c r="F12">
        <v>8686.2878596985793</v>
      </c>
      <c r="G12">
        <v>28666.7425139724</v>
      </c>
      <c r="H12">
        <v>25799.1442709736</v>
      </c>
      <c r="I12">
        <v>645.15937058189297</v>
      </c>
      <c r="J12">
        <v>10049.0674566077</v>
      </c>
      <c r="M12" t="s">
        <v>12</v>
      </c>
      <c r="N12" s="1">
        <v>179431.81409743</v>
      </c>
    </row>
    <row r="13" spans="1:14" x14ac:dyDescent="0.25">
      <c r="A13" t="s">
        <v>13</v>
      </c>
      <c r="B13">
        <v>116249.404292183</v>
      </c>
      <c r="C13">
        <v>65813.154657145293</v>
      </c>
      <c r="D13">
        <v>1141.08859077327</v>
      </c>
      <c r="E13">
        <v>1976.26486348861</v>
      </c>
      <c r="F13">
        <v>15234.3584683914</v>
      </c>
      <c r="G13">
        <v>50276.877606734903</v>
      </c>
      <c r="H13">
        <v>45247.569312698099</v>
      </c>
      <c r="I13">
        <v>1131.50626360055</v>
      </c>
      <c r="J13">
        <v>17624.455737565298</v>
      </c>
      <c r="M13" t="s">
        <v>13</v>
      </c>
      <c r="N13" s="1">
        <v>314694.67979258101</v>
      </c>
    </row>
    <row r="14" spans="1:14" x14ac:dyDescent="0.25">
      <c r="A14" t="s">
        <v>14</v>
      </c>
      <c r="B14">
        <v>99005.679032358705</v>
      </c>
      <c r="C14">
        <v>56050.834030213096</v>
      </c>
      <c r="D14">
        <v>971.82649195890701</v>
      </c>
      <c r="E14">
        <v>1683.11782713056</v>
      </c>
      <c r="F14">
        <v>12974.586957835099</v>
      </c>
      <c r="G14">
        <v>42819.113245264904</v>
      </c>
      <c r="H14">
        <v>38535.821767377602</v>
      </c>
      <c r="I14">
        <v>963.66554856120001</v>
      </c>
      <c r="J14">
        <v>15010.151823984301</v>
      </c>
      <c r="M14" t="s">
        <v>14</v>
      </c>
      <c r="N14" s="1">
        <v>268014.79672468401</v>
      </c>
    </row>
    <row r="15" spans="1:14" x14ac:dyDescent="0.25">
      <c r="A15" t="s">
        <v>15</v>
      </c>
      <c r="B15">
        <v>60287.994119962197</v>
      </c>
      <c r="C15">
        <v>34131.298178643097</v>
      </c>
      <c r="D15">
        <v>591.77887981247</v>
      </c>
      <c r="E15">
        <v>1024.90886035018</v>
      </c>
      <c r="F15">
        <v>7900.6763032981698</v>
      </c>
      <c r="G15">
        <v>26074.0441637576</v>
      </c>
      <c r="H15">
        <v>23465.799324099899</v>
      </c>
      <c r="I15">
        <v>586.80939813845896</v>
      </c>
      <c r="J15">
        <v>9140.2023979689402</v>
      </c>
      <c r="M15" t="s">
        <v>15</v>
      </c>
      <c r="N15" s="1">
        <v>163203.51162603099</v>
      </c>
    </row>
    <row r="16" spans="1:14" x14ac:dyDescent="0.25">
      <c r="A16" t="s">
        <v>6</v>
      </c>
      <c r="B16">
        <v>7595.0782536920296</v>
      </c>
      <c r="C16">
        <v>4299.8591071228902</v>
      </c>
      <c r="D16">
        <v>74.552271420980802</v>
      </c>
      <c r="E16">
        <v>129.117963052025</v>
      </c>
      <c r="F16">
        <v>995.326775364897</v>
      </c>
      <c r="G16">
        <v>3284.8066800814099</v>
      </c>
      <c r="H16">
        <v>2956.2201355934599</v>
      </c>
      <c r="I16">
        <v>73.926216387215703</v>
      </c>
      <c r="J16">
        <v>1151.4822060429301</v>
      </c>
      <c r="M16" t="s">
        <v>6</v>
      </c>
      <c r="N16" s="1">
        <v>20560.369608757799</v>
      </c>
    </row>
    <row r="17" spans="1:14" x14ac:dyDescent="0.25">
      <c r="A17" t="s">
        <v>7</v>
      </c>
      <c r="B17">
        <v>9122.0985052847791</v>
      </c>
      <c r="C17">
        <v>5164.3626337824599</v>
      </c>
      <c r="D17">
        <v>89.541297795625198</v>
      </c>
      <c r="E17">
        <v>155.077635597729</v>
      </c>
      <c r="F17">
        <v>1195.4411247063099</v>
      </c>
      <c r="G17">
        <v>3945.22993781587</v>
      </c>
      <c r="H17">
        <v>3550.5797806732298</v>
      </c>
      <c r="I17">
        <v>88.789371943517096</v>
      </c>
      <c r="J17">
        <v>1382.9922167688301</v>
      </c>
      <c r="M17" t="s">
        <v>7</v>
      </c>
      <c r="N17" s="1">
        <v>24694.112504368401</v>
      </c>
    </row>
    <row r="18" spans="1:14" x14ac:dyDescent="0.25">
      <c r="A18" t="s">
        <v>16</v>
      </c>
      <c r="B18">
        <v>125404.58536435899</v>
      </c>
      <c r="C18">
        <v>70996.246574785298</v>
      </c>
      <c r="D18">
        <v>1230.9546226169</v>
      </c>
      <c r="E18">
        <v>2131.9049098353598</v>
      </c>
      <c r="F18">
        <v>16434.135027641601</v>
      </c>
      <c r="G18">
        <v>54236.415473065499</v>
      </c>
      <c r="H18">
        <v>48811.025767858897</v>
      </c>
      <c r="I18">
        <v>1220.61764262773</v>
      </c>
      <c r="J18">
        <v>19012.4635691617</v>
      </c>
      <c r="M18" t="s">
        <v>16</v>
      </c>
      <c r="N18" s="1">
        <v>339478.34895195201</v>
      </c>
    </row>
    <row r="19" spans="1:14" x14ac:dyDescent="0.25">
      <c r="A19" t="s">
        <v>17</v>
      </c>
      <c r="B19">
        <v>9008969.1609394196</v>
      </c>
      <c r="C19">
        <v>5100315.8622656902</v>
      </c>
      <c r="D19">
        <v>88430.835295622295</v>
      </c>
      <c r="E19">
        <v>153154.41242406599</v>
      </c>
      <c r="F19">
        <v>1180615.64671316</v>
      </c>
      <c r="G19">
        <v>3896302.4595718901</v>
      </c>
      <c r="H19">
        <v>3506546.6272929101</v>
      </c>
      <c r="I19">
        <v>87688.234587130704</v>
      </c>
      <c r="J19">
        <v>1365840.7901944399</v>
      </c>
      <c r="M19" t="s">
        <v>17</v>
      </c>
      <c r="N19" s="1">
        <v>24387864.029284298</v>
      </c>
    </row>
    <row r="20" spans="1:14" x14ac:dyDescent="0.25">
      <c r="A20" t="s">
        <v>18</v>
      </c>
      <c r="B20">
        <v>11101.9711595763</v>
      </c>
      <c r="C20">
        <v>6285.2429169264196</v>
      </c>
      <c r="D20">
        <v>108.97546273394801</v>
      </c>
      <c r="E20">
        <v>188.735896340501</v>
      </c>
      <c r="F20">
        <v>1454.9012907251599</v>
      </c>
      <c r="G20">
        <v>4801.5080041235897</v>
      </c>
      <c r="H20">
        <v>4321.2024406415103</v>
      </c>
      <c r="I20">
        <v>108.060337873214</v>
      </c>
      <c r="J20">
        <v>1683.1587266450699</v>
      </c>
      <c r="M20" t="s">
        <v>18</v>
      </c>
      <c r="N20" s="1">
        <v>30053.756235585701</v>
      </c>
    </row>
    <row r="21" spans="1:14" x14ac:dyDescent="0.25">
      <c r="A21" t="s">
        <v>19</v>
      </c>
      <c r="B21">
        <v>87076.942831064996</v>
      </c>
      <c r="C21">
        <v>49297.528365894803</v>
      </c>
      <c r="D21">
        <v>854.73561425059404</v>
      </c>
      <c r="E21">
        <v>1480.32674734843</v>
      </c>
      <c r="F21">
        <v>11411.339004248801</v>
      </c>
      <c r="G21">
        <v>37660.036399691802</v>
      </c>
      <c r="H21">
        <v>33892.818894654702</v>
      </c>
      <c r="I21">
        <v>847.557945164991</v>
      </c>
      <c r="J21">
        <v>13201.648077536</v>
      </c>
      <c r="M21" t="s">
        <v>19</v>
      </c>
      <c r="N21" s="1">
        <v>235722.933879855</v>
      </c>
    </row>
    <row r="22" spans="1:14" x14ac:dyDescent="0.25">
      <c r="A22" s="15" t="s">
        <v>249</v>
      </c>
      <c r="M22" s="15" t="s">
        <v>249</v>
      </c>
    </row>
    <row r="23" spans="1:14" x14ac:dyDescent="0.25">
      <c r="A23" t="s">
        <v>20</v>
      </c>
      <c r="B23">
        <v>5672574.53301505</v>
      </c>
      <c r="C23">
        <v>3211457.5323514901</v>
      </c>
      <c r="D23">
        <v>55681.232255310199</v>
      </c>
      <c r="E23">
        <v>96434.986513488795</v>
      </c>
      <c r="F23">
        <v>743384.74593311199</v>
      </c>
      <c r="G23">
        <v>2453340.18912178</v>
      </c>
      <c r="H23">
        <v>2207927.09370731</v>
      </c>
      <c r="I23">
        <v>55213.647363860997</v>
      </c>
      <c r="J23">
        <v>860013.34272546205</v>
      </c>
      <c r="M23" t="s">
        <v>20</v>
      </c>
      <c r="N23" s="1">
        <v>15356027.302986899</v>
      </c>
    </row>
    <row r="24" spans="1:14" x14ac:dyDescent="0.25">
      <c r="A24" t="s">
        <v>21</v>
      </c>
      <c r="B24">
        <v>729636.03911985701</v>
      </c>
      <c r="C24">
        <v>413074.37038841599</v>
      </c>
      <c r="D24">
        <v>7162.0096870694697</v>
      </c>
      <c r="E24">
        <v>12403.969517326201</v>
      </c>
      <c r="F24">
        <v>95618.012316615495</v>
      </c>
      <c r="G24">
        <v>315561.374784254</v>
      </c>
      <c r="H24">
        <v>283995.06607483001</v>
      </c>
      <c r="I24">
        <v>7101.8664864532802</v>
      </c>
      <c r="J24">
        <v>110619.38901363499</v>
      </c>
      <c r="M24" t="s">
        <v>21</v>
      </c>
      <c r="N24" s="1">
        <v>1975172.0973884601</v>
      </c>
    </row>
    <row r="25" spans="1:14" x14ac:dyDescent="0.25">
      <c r="A25" t="s">
        <v>22</v>
      </c>
      <c r="B25">
        <v>92621.096946061298</v>
      </c>
      <c r="C25">
        <v>53670.937254831901</v>
      </c>
      <c r="F25">
        <v>12423.6910042404</v>
      </c>
      <c r="G25">
        <v>41001.0302265145</v>
      </c>
      <c r="H25">
        <v>36899.605651281803</v>
      </c>
      <c r="I25">
        <v>922.74868137719795</v>
      </c>
      <c r="J25">
        <v>14372.8265719706</v>
      </c>
      <c r="M25" t="s">
        <v>22</v>
      </c>
      <c r="N25" s="1">
        <v>251911.93633627801</v>
      </c>
    </row>
    <row r="26" spans="1:14" x14ac:dyDescent="0.25">
      <c r="A26" t="s">
        <v>23</v>
      </c>
      <c r="B26">
        <v>1824304.1734830299</v>
      </c>
      <c r="C26">
        <v>1940316.0298882399</v>
      </c>
      <c r="D26">
        <v>106187.746136581</v>
      </c>
      <c r="E26">
        <v>183907.816887889</v>
      </c>
      <c r="F26">
        <v>241587.170413796</v>
      </c>
      <c r="G26">
        <v>797293.08086408803</v>
      </c>
      <c r="H26">
        <v>717538.07428367797</v>
      </c>
      <c r="I26">
        <v>17943.479346105101</v>
      </c>
      <c r="J26">
        <v>279489.44489890098</v>
      </c>
      <c r="M26" t="s">
        <v>23</v>
      </c>
      <c r="N26" s="1">
        <v>6108567.0162023101</v>
      </c>
    </row>
    <row r="27" spans="1:14" x14ac:dyDescent="0.25">
      <c r="A27" t="s">
        <v>24</v>
      </c>
      <c r="B27">
        <v>1086034.83647301</v>
      </c>
      <c r="C27">
        <v>332485.02835166297</v>
      </c>
      <c r="D27">
        <v>5764.7269973006396</v>
      </c>
      <c r="E27">
        <v>9983.9991349769298</v>
      </c>
      <c r="F27">
        <v>76963.277838147202</v>
      </c>
      <c r="G27">
        <v>253996.47173260999</v>
      </c>
      <c r="H27">
        <v>228588.63769941099</v>
      </c>
      <c r="I27">
        <v>5716.3175674105696</v>
      </c>
      <c r="J27">
        <v>89037.939240486405</v>
      </c>
      <c r="M27" t="s">
        <v>24</v>
      </c>
      <c r="N27" s="1">
        <v>2088571.2350350199</v>
      </c>
    </row>
    <row r="28" spans="1:14" x14ac:dyDescent="0.25">
      <c r="A28" t="s">
        <v>25</v>
      </c>
      <c r="B28">
        <v>18754922.442488499</v>
      </c>
      <c r="C28">
        <v>6513924.7794706402</v>
      </c>
      <c r="D28">
        <v>112940.418093592</v>
      </c>
      <c r="E28">
        <v>195602.850708702</v>
      </c>
      <c r="F28">
        <v>1507836.3230507099</v>
      </c>
      <c r="G28">
        <v>4976205.75374371</v>
      </c>
      <c r="H28">
        <v>4478424.7844107598</v>
      </c>
      <c r="I28">
        <v>111991.998058615</v>
      </c>
      <c r="J28">
        <v>1744398.66242083</v>
      </c>
      <c r="M28" t="s">
        <v>25</v>
      </c>
      <c r="N28" s="1">
        <v>38396248.012446098</v>
      </c>
    </row>
    <row r="29" spans="1:14" x14ac:dyDescent="0.25">
      <c r="A29" t="s">
        <v>27</v>
      </c>
      <c r="B29">
        <v>14175584.330881201</v>
      </c>
      <c r="C29">
        <v>8212722.1283480497</v>
      </c>
      <c r="D29">
        <v>347046.65631598001</v>
      </c>
      <c r="E29">
        <v>333919.01110781799</v>
      </c>
      <c r="F29">
        <v>1107281.03331491</v>
      </c>
      <c r="G29">
        <v>9254349.0326248892</v>
      </c>
      <c r="H29">
        <v>2626717.3038638099</v>
      </c>
      <c r="I29">
        <v>53083.104783812203</v>
      </c>
      <c r="J29">
        <v>628854.94382768997</v>
      </c>
      <c r="M29" t="s">
        <v>27</v>
      </c>
      <c r="N29" s="1">
        <v>36739557.545068197</v>
      </c>
    </row>
    <row r="30" spans="1:14" x14ac:dyDescent="0.25">
      <c r="A30" t="s">
        <v>28</v>
      </c>
      <c r="B30">
        <v>12483330.860835601</v>
      </c>
      <c r="C30">
        <v>23412717.0193827</v>
      </c>
      <c r="D30">
        <v>179233.11239212501</v>
      </c>
      <c r="E30">
        <v>486633.30908656499</v>
      </c>
      <c r="F30">
        <v>2677740.23839352</v>
      </c>
      <c r="G30">
        <v>19624580.332283299</v>
      </c>
      <c r="H30">
        <v>9085259.9202719405</v>
      </c>
      <c r="I30">
        <v>658267.09540368</v>
      </c>
      <c r="J30">
        <v>1768638.2444738999</v>
      </c>
      <c r="M30" t="s">
        <v>28</v>
      </c>
      <c r="N30" s="1">
        <v>70376400.132523403</v>
      </c>
    </row>
    <row r="31" spans="1:14" x14ac:dyDescent="0.25">
      <c r="A31" t="s">
        <v>29</v>
      </c>
      <c r="B31">
        <v>5029283.9684113404</v>
      </c>
      <c r="C31">
        <v>14276628.051911</v>
      </c>
      <c r="D31">
        <v>20777.7575141007</v>
      </c>
      <c r="E31">
        <v>420172.429729592</v>
      </c>
      <c r="F31">
        <v>181632.141414093</v>
      </c>
      <c r="G31">
        <v>3292120.2461230699</v>
      </c>
      <c r="H31">
        <v>-1148683.5140829</v>
      </c>
      <c r="I31">
        <v>-184148.161657266</v>
      </c>
      <c r="J31">
        <v>-984411.64121378202</v>
      </c>
      <c r="M31" t="s">
        <v>29</v>
      </c>
      <c r="N31" s="1">
        <v>20903371.278149199</v>
      </c>
    </row>
    <row r="32" spans="1:14" x14ac:dyDescent="0.25">
      <c r="N32" s="1">
        <f>SUM(N2:N31)</f>
        <v>486933590.64726996</v>
      </c>
    </row>
    <row r="33" spans="1:14" x14ac:dyDescent="0.25">
      <c r="B33" t="s">
        <v>31</v>
      </c>
      <c r="C33" t="s">
        <v>32</v>
      </c>
      <c r="D33" t="s">
        <v>33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t="s">
        <v>39</v>
      </c>
      <c r="K33" t="s">
        <v>45</v>
      </c>
    </row>
    <row r="34" spans="1:14" x14ac:dyDescent="0.25">
      <c r="A34" t="s">
        <v>43</v>
      </c>
      <c r="B34">
        <v>5029283.9684113404</v>
      </c>
      <c r="C34">
        <v>14276628.051911</v>
      </c>
      <c r="D34">
        <v>20777.7575141007</v>
      </c>
      <c r="E34">
        <v>420172.429729592</v>
      </c>
      <c r="F34">
        <v>181632.141414093</v>
      </c>
      <c r="G34">
        <v>3292120.2461230699</v>
      </c>
      <c r="H34">
        <v>-1148683.5140829</v>
      </c>
      <c r="I34">
        <v>-184148.161657266</v>
      </c>
      <c r="J34">
        <v>-984411.64121378202</v>
      </c>
      <c r="K34">
        <f>SUM(B34:J34)</f>
        <v>20903371.278149247</v>
      </c>
    </row>
    <row r="35" spans="1:14" x14ac:dyDescent="0.25">
      <c r="A35" t="s">
        <v>40</v>
      </c>
      <c r="B35">
        <f t="shared" ref="B35:I35" si="0">B38/$K38*$K35</f>
        <v>1522800</v>
      </c>
      <c r="C35">
        <f t="shared" si="0"/>
        <v>1149091.3587277052</v>
      </c>
      <c r="D35">
        <f t="shared" si="0"/>
        <v>1672.3515893514468</v>
      </c>
      <c r="E35">
        <f t="shared" si="0"/>
        <v>33818.665473551482</v>
      </c>
      <c r="F35">
        <f t="shared" si="0"/>
        <v>30442.992820971711</v>
      </c>
      <c r="G35">
        <f t="shared" si="0"/>
        <v>264974.81849057373</v>
      </c>
      <c r="H35">
        <f t="shared" si="0"/>
        <v>31898.558093185009</v>
      </c>
      <c r="I35">
        <f t="shared" si="0"/>
        <v>1114.9010595676314</v>
      </c>
      <c r="J35">
        <f>J38/$K38*$K35</f>
        <v>9786.3537450936528</v>
      </c>
      <c r="K35">
        <f>SUM(C36:J36)</f>
        <v>3045600</v>
      </c>
      <c r="N35" s="2">
        <f>K35/N32</f>
        <v>6.2546516783768234E-3</v>
      </c>
    </row>
    <row r="36" spans="1:14" x14ac:dyDescent="0.25">
      <c r="A36" t="s">
        <v>41</v>
      </c>
      <c r="F36">
        <v>196600</v>
      </c>
      <c r="H36">
        <v>1545000</v>
      </c>
      <c r="I36">
        <v>198000</v>
      </c>
      <c r="J36">
        <v>1106000</v>
      </c>
      <c r="K36">
        <f>SUM(B36:J36)</f>
        <v>3045600</v>
      </c>
    </row>
    <row r="37" spans="1:14" x14ac:dyDescent="0.25">
      <c r="A37" t="s">
        <v>42</v>
      </c>
      <c r="B37">
        <f>B34-B35+B36</f>
        <v>3506483.9684113404</v>
      </c>
      <c r="C37">
        <f t="shared" ref="C37:J37" si="1">C34-C35+C36</f>
        <v>13127536.693183295</v>
      </c>
      <c r="D37">
        <f t="shared" si="1"/>
        <v>19105.405924749255</v>
      </c>
      <c r="E37">
        <f t="shared" si="1"/>
        <v>386353.76425604051</v>
      </c>
      <c r="F37">
        <f t="shared" si="1"/>
        <v>347789.14859312132</v>
      </c>
      <c r="G37">
        <f t="shared" si="1"/>
        <v>3027145.4276324962</v>
      </c>
      <c r="H37">
        <f t="shared" si="1"/>
        <v>364417.92782391491</v>
      </c>
      <c r="I37">
        <f t="shared" si="1"/>
        <v>12736.937283166364</v>
      </c>
      <c r="J37">
        <f t="shared" si="1"/>
        <v>111802.0050411243</v>
      </c>
      <c r="K37">
        <f>SUM(B37:J37)</f>
        <v>20903371.278149247</v>
      </c>
    </row>
    <row r="38" spans="1:14" x14ac:dyDescent="0.25">
      <c r="A38" t="s">
        <v>44</v>
      </c>
      <c r="B38">
        <v>4917100000</v>
      </c>
      <c r="C38">
        <v>3710400000</v>
      </c>
      <c r="D38">
        <v>5400000</v>
      </c>
      <c r="E38">
        <v>109200000</v>
      </c>
      <c r="F38">
        <v>98300000</v>
      </c>
      <c r="G38">
        <v>855600000</v>
      </c>
      <c r="H38">
        <v>103000000</v>
      </c>
      <c r="I38">
        <v>3600000</v>
      </c>
      <c r="J38">
        <v>31600000</v>
      </c>
      <c r="K38">
        <f>SUM(B38:J38)</f>
        <v>9834200000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1" sqref="G1"/>
    </sheetView>
  </sheetViews>
  <sheetFormatPr defaultRowHeight="14" x14ac:dyDescent="0.25"/>
  <cols>
    <col min="2" max="2" width="12.453125" bestFit="1" customWidth="1"/>
    <col min="3" max="4" width="9.08984375" bestFit="1" customWidth="1"/>
  </cols>
  <sheetData>
    <row r="1" spans="1:4" x14ac:dyDescent="0.25">
      <c r="B1" t="s">
        <v>256</v>
      </c>
      <c r="C1" t="s">
        <v>257</v>
      </c>
      <c r="D1" t="s">
        <v>258</v>
      </c>
    </row>
    <row r="2" spans="1:4" x14ac:dyDescent="0.25">
      <c r="A2">
        <v>2012</v>
      </c>
      <c r="B2" s="19">
        <v>53680.017999999996</v>
      </c>
      <c r="C2" s="19">
        <v>1.00000084317837</v>
      </c>
      <c r="D2" s="19"/>
    </row>
    <row r="3" spans="1:4" x14ac:dyDescent="0.25">
      <c r="A3">
        <v>2015</v>
      </c>
      <c r="B3" s="19">
        <v>66314.085250779302</v>
      </c>
      <c r="C3" s="19">
        <v>1.0910381554211499</v>
      </c>
      <c r="D3" s="19">
        <v>1.06741408168332E-2</v>
      </c>
    </row>
    <row r="4" spans="1:4" x14ac:dyDescent="0.25">
      <c r="A4">
        <v>2016</v>
      </c>
      <c r="B4" s="19">
        <v>70624.500792079896</v>
      </c>
      <c r="C4" s="19">
        <v>1</v>
      </c>
      <c r="D4" s="19">
        <v>5.6801847217089196E-3</v>
      </c>
    </row>
    <row r="5" spans="1:4" x14ac:dyDescent="0.25">
      <c r="A5">
        <v>2017</v>
      </c>
      <c r="B5" s="19">
        <v>75215.093343565095</v>
      </c>
      <c r="C5" s="19">
        <v>1</v>
      </c>
      <c r="D5" s="19">
        <v>6.8622862658469395E-4</v>
      </c>
    </row>
    <row r="6" spans="1:4" x14ac:dyDescent="0.25">
      <c r="A6">
        <v>2018</v>
      </c>
      <c r="B6" s="19">
        <v>80104.074410896807</v>
      </c>
      <c r="C6" s="19">
        <v>1</v>
      </c>
      <c r="D6" s="19">
        <v>-4.3077274685395404E-3</v>
      </c>
    </row>
    <row r="7" spans="1:4" x14ac:dyDescent="0.25">
      <c r="A7">
        <v>2019</v>
      </c>
      <c r="B7" s="19">
        <v>85310.839247605094</v>
      </c>
      <c r="C7" s="19">
        <v>1</v>
      </c>
      <c r="D7" s="19">
        <v>-9.30168356366377E-3</v>
      </c>
    </row>
    <row r="8" spans="1:4" x14ac:dyDescent="0.25">
      <c r="A8">
        <v>2020</v>
      </c>
      <c r="B8" s="19">
        <v>90856.043798699495</v>
      </c>
      <c r="C8" s="19">
        <v>1.3794369671681801</v>
      </c>
      <c r="D8" s="19">
        <v>-1.4295639658788E-2</v>
      </c>
    </row>
    <row r="9" spans="1:4" x14ac:dyDescent="0.25">
      <c r="A9">
        <v>2021</v>
      </c>
      <c r="B9" s="19">
        <v>96307.406426621397</v>
      </c>
      <c r="C9" s="19">
        <v>1</v>
      </c>
      <c r="D9" s="19">
        <v>-1.32265150830822E-2</v>
      </c>
    </row>
    <row r="10" spans="1:4" x14ac:dyDescent="0.25">
      <c r="A10">
        <v>2022</v>
      </c>
      <c r="B10" s="19">
        <v>102085.850812219</v>
      </c>
      <c r="C10" s="19">
        <v>1</v>
      </c>
      <c r="D10" s="19">
        <v>-1.21573905073764E-2</v>
      </c>
    </row>
    <row r="11" spans="1:4" x14ac:dyDescent="0.25">
      <c r="A11">
        <v>2023</v>
      </c>
      <c r="B11" s="19">
        <v>108211.001860952</v>
      </c>
      <c r="C11" s="19">
        <v>1</v>
      </c>
      <c r="D11" s="19">
        <v>-1.10882659316706E-2</v>
      </c>
    </row>
    <row r="12" spans="1:4" x14ac:dyDescent="0.25">
      <c r="A12">
        <v>2024</v>
      </c>
      <c r="B12" s="19">
        <v>114703.661972609</v>
      </c>
      <c r="C12" s="19">
        <v>1</v>
      </c>
      <c r="D12" s="19">
        <v>-1.00191413559648E-2</v>
      </c>
    </row>
    <row r="13" spans="1:4" x14ac:dyDescent="0.25">
      <c r="A13">
        <v>2025</v>
      </c>
      <c r="B13" s="19">
        <v>121585.88169096599</v>
      </c>
      <c r="C13" s="19">
        <v>1.7325446810410099</v>
      </c>
      <c r="D13" s="19">
        <v>-8.9500167802589702E-3</v>
      </c>
    </row>
    <row r="14" spans="1:4" x14ac:dyDescent="0.25">
      <c r="A14">
        <v>2026</v>
      </c>
      <c r="B14" s="19">
        <v>127665.175775514</v>
      </c>
      <c r="C14" s="19">
        <v>1</v>
      </c>
      <c r="D14" s="19">
        <v>-1.15463012063723E-2</v>
      </c>
    </row>
    <row r="15" spans="1:4" x14ac:dyDescent="0.25">
      <c r="A15">
        <v>2027</v>
      </c>
      <c r="B15" s="19">
        <v>134048.434564289</v>
      </c>
      <c r="C15" s="19">
        <v>1</v>
      </c>
      <c r="D15" s="19">
        <v>-1.41425856324857E-2</v>
      </c>
    </row>
    <row r="16" spans="1:4" x14ac:dyDescent="0.25">
      <c r="A16">
        <v>2028</v>
      </c>
      <c r="B16" s="19">
        <v>140750.856292504</v>
      </c>
      <c r="C16" s="19">
        <v>1</v>
      </c>
      <c r="D16" s="19">
        <v>-1.6738870058599101E-2</v>
      </c>
    </row>
    <row r="17" spans="1:4" x14ac:dyDescent="0.25">
      <c r="A17">
        <v>2029</v>
      </c>
      <c r="B17" s="19">
        <v>147788.39910712899</v>
      </c>
      <c r="C17" s="19">
        <v>1</v>
      </c>
      <c r="D17" s="19">
        <v>-1.93351544847125E-2</v>
      </c>
    </row>
    <row r="18" spans="1:4" x14ac:dyDescent="0.25">
      <c r="A18">
        <v>2030</v>
      </c>
      <c r="B18" s="19">
        <v>155177.819062486</v>
      </c>
      <c r="C18" s="19">
        <v>2.2679712206642599</v>
      </c>
      <c r="D18" s="19">
        <v>-2.1931438910825801E-2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IO</vt:lpstr>
      <vt:lpstr>部门划分</vt:lpstr>
      <vt:lpstr>ELEC</vt:lpstr>
      <vt:lpstr>Sheet1</vt:lpstr>
      <vt:lpstr>部门划分!OLE_LINK132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2018-01-27T01:47:40Z</dcterms:modified>
</cp:coreProperties>
</file>