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lqja\OneDrive\바탕 화면\과제\실험계획법\실험계획법 팀플\"/>
    </mc:Choice>
  </mc:AlternateContent>
  <xr:revisionPtr revIDLastSave="0" documentId="13_ncr:1_{43080F7E-3240-420D-AF65-3D75964656C1}" xr6:coauthVersionLast="45" xr6:coauthVersionMax="45" xr10:uidLastSave="{00000000-0000-0000-0000-000000000000}"/>
  <bookViews>
    <workbookView xWindow="-110" yWindow="-110" windowWidth="19420" windowHeight="10420" activeTab="4" xr2:uid="{EC19E8E2-9A84-49F7-88B1-0719C4AA0BE5}"/>
  </bookViews>
  <sheets>
    <sheet name="Main_Table" sheetId="4" r:id="rId1"/>
    <sheet name="Residual Plot" sheetId="13" r:id="rId2"/>
    <sheet name="Show_Curvature" sheetId="9" r:id="rId3"/>
    <sheet name="For_minitab" sheetId="6" r:id="rId4"/>
    <sheet name="SN_Ratio_Minitab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8" i="12" l="1"/>
  <c r="Q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Q4" i="12"/>
  <c r="Q3" i="12"/>
  <c r="Z8" i="9"/>
  <c r="N2" i="13"/>
  <c r="M2" i="13" l="1"/>
  <c r="N9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M3" i="13"/>
  <c r="N3" i="13" s="1"/>
  <c r="M4" i="13"/>
  <c r="N4" i="13" s="1"/>
  <c r="M5" i="13"/>
  <c r="N5" i="13" s="1"/>
  <c r="M6" i="13"/>
  <c r="N6" i="13" s="1"/>
  <c r="M7" i="13"/>
  <c r="N7" i="13" s="1"/>
  <c r="M8" i="13"/>
  <c r="N8" i="13" s="1"/>
  <c r="M9" i="13"/>
  <c r="M10" i="13"/>
  <c r="N10" i="13" s="1"/>
  <c r="M11" i="13"/>
  <c r="N11" i="13" s="1"/>
  <c r="M12" i="13"/>
  <c r="N12" i="13" s="1"/>
  <c r="M13" i="13"/>
  <c r="N13" i="13" s="1"/>
  <c r="M14" i="13"/>
  <c r="N14" i="13" s="1"/>
  <c r="M15" i="13"/>
  <c r="N15" i="13" s="1"/>
  <c r="M16" i="13"/>
  <c r="N16" i="13" s="1"/>
  <c r="M17" i="13"/>
  <c r="N17" i="13" s="1"/>
  <c r="M18" i="13"/>
  <c r="N18" i="13" s="1"/>
  <c r="M19" i="13"/>
  <c r="N19" i="13" s="1"/>
  <c r="M20" i="13"/>
  <c r="N20" i="13" s="1"/>
  <c r="M21" i="13"/>
  <c r="N21" i="13" s="1"/>
  <c r="U25" i="4" l="1"/>
  <c r="Y19" i="6"/>
  <c r="X19" i="6"/>
  <c r="W19" i="6"/>
  <c r="V19" i="6"/>
  <c r="U19" i="6"/>
  <c r="T19" i="6"/>
  <c r="S19" i="6"/>
  <c r="R19" i="6"/>
  <c r="Y18" i="6"/>
  <c r="X18" i="6"/>
  <c r="W18" i="6"/>
  <c r="V18" i="6"/>
  <c r="U18" i="6"/>
  <c r="T18" i="6"/>
  <c r="S18" i="6"/>
  <c r="R18" i="6"/>
  <c r="Y17" i="6"/>
  <c r="X17" i="6"/>
  <c r="W17" i="6"/>
  <c r="V17" i="6"/>
  <c r="U17" i="6"/>
  <c r="T17" i="6"/>
  <c r="S17" i="6"/>
  <c r="R17" i="6"/>
  <c r="Y16" i="6"/>
  <c r="X16" i="6"/>
  <c r="W16" i="6"/>
  <c r="V16" i="6"/>
  <c r="U16" i="6"/>
  <c r="T16" i="6"/>
  <c r="S16" i="6"/>
  <c r="R16" i="6"/>
  <c r="Y15" i="6"/>
  <c r="X15" i="6"/>
  <c r="W15" i="6"/>
  <c r="V15" i="6"/>
  <c r="U15" i="6"/>
  <c r="T15" i="6"/>
  <c r="S15" i="6"/>
  <c r="R15" i="6"/>
  <c r="Y14" i="6"/>
  <c r="X14" i="6"/>
  <c r="W14" i="6"/>
  <c r="V14" i="6"/>
  <c r="U14" i="6"/>
  <c r="T14" i="6"/>
  <c r="S14" i="6"/>
  <c r="R14" i="6"/>
  <c r="Y13" i="6"/>
  <c r="X13" i="6"/>
  <c r="W13" i="6"/>
  <c r="V13" i="6"/>
  <c r="U13" i="6"/>
  <c r="T13" i="6"/>
  <c r="S13" i="6"/>
  <c r="R13" i="6"/>
  <c r="Y12" i="6"/>
  <c r="X12" i="6"/>
  <c r="W12" i="6"/>
  <c r="V12" i="6"/>
  <c r="U12" i="6"/>
  <c r="T12" i="6"/>
  <c r="S12" i="6"/>
  <c r="R12" i="6"/>
  <c r="Y11" i="6"/>
  <c r="X11" i="6"/>
  <c r="W11" i="6"/>
  <c r="V11" i="6"/>
  <c r="U11" i="6"/>
  <c r="T11" i="6"/>
  <c r="S11" i="6"/>
  <c r="R11" i="6"/>
  <c r="Y10" i="6"/>
  <c r="X10" i="6"/>
  <c r="W10" i="6"/>
  <c r="V10" i="6"/>
  <c r="U10" i="6"/>
  <c r="T10" i="6"/>
  <c r="S10" i="6"/>
  <c r="R10" i="6"/>
  <c r="Y9" i="6"/>
  <c r="X9" i="6"/>
  <c r="W9" i="6"/>
  <c r="V9" i="6"/>
  <c r="U9" i="6"/>
  <c r="T9" i="6"/>
  <c r="S9" i="6"/>
  <c r="R9" i="6"/>
  <c r="Y8" i="6"/>
  <c r="X8" i="6"/>
  <c r="W8" i="6"/>
  <c r="V8" i="6"/>
  <c r="U8" i="6"/>
  <c r="T8" i="6"/>
  <c r="S8" i="6"/>
  <c r="R8" i="6"/>
  <c r="Y7" i="6"/>
  <c r="X7" i="6"/>
  <c r="W7" i="6"/>
  <c r="V7" i="6"/>
  <c r="U7" i="6"/>
  <c r="T7" i="6"/>
  <c r="S7" i="6"/>
  <c r="R7" i="6"/>
  <c r="Y6" i="6"/>
  <c r="X6" i="6"/>
  <c r="W6" i="6"/>
  <c r="V6" i="6"/>
  <c r="U6" i="6"/>
  <c r="T6" i="6"/>
  <c r="S6" i="6"/>
  <c r="R6" i="6"/>
  <c r="Y5" i="6"/>
  <c r="X5" i="6"/>
  <c r="W5" i="6"/>
  <c r="V5" i="6"/>
  <c r="U5" i="6"/>
  <c r="T5" i="6"/>
  <c r="S5" i="6"/>
  <c r="R5" i="6"/>
  <c r="Y4" i="6"/>
  <c r="X4" i="6"/>
  <c r="W4" i="6"/>
  <c r="V4" i="6"/>
  <c r="U4" i="6"/>
  <c r="T4" i="6"/>
  <c r="S4" i="6"/>
  <c r="R4" i="6"/>
  <c r="Z6" i="9"/>
  <c r="Y4" i="9"/>
  <c r="Y3" i="9"/>
  <c r="Y6" i="4"/>
  <c r="Z4" i="4"/>
  <c r="U24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Z10" i="9" l="1"/>
  <c r="Z11" i="9" s="1"/>
  <c r="AC3" i="4"/>
  <c r="AC9" i="4" s="1"/>
  <c r="AE3" i="4"/>
  <c r="AE9" i="4" s="1"/>
  <c r="AK3" i="4"/>
  <c r="AK9" i="4" s="1"/>
  <c r="Z6" i="4"/>
  <c r="AH6" i="4"/>
  <c r="AD6" i="4"/>
  <c r="AA3" i="4"/>
  <c r="AA9" i="4" s="1"/>
  <c r="AK6" i="4"/>
  <c r="AJ6" i="4"/>
  <c r="AB6" i="4"/>
  <c r="AA6" i="4"/>
  <c r="AL6" i="4"/>
  <c r="AC6" i="4"/>
  <c r="AI6" i="4"/>
  <c r="AG3" i="4"/>
  <c r="AG9" i="4" s="1"/>
  <c r="AF3" i="4"/>
  <c r="AF9" i="4" s="1"/>
  <c r="AI3" i="4"/>
  <c r="AI9" i="4" s="1"/>
  <c r="AL3" i="4"/>
  <c r="AL9" i="4" s="1"/>
  <c r="AB3" i="4"/>
  <c r="AB9" i="4" s="1"/>
  <c r="AG6" i="4"/>
  <c r="AD3" i="4"/>
  <c r="AD9" i="4" s="1"/>
  <c r="AJ3" i="4"/>
  <c r="AJ9" i="4" s="1"/>
  <c r="AF6" i="4"/>
  <c r="AH3" i="4"/>
  <c r="AH9" i="4" s="1"/>
  <c r="AE6" i="4"/>
  <c r="Y3" i="4"/>
  <c r="Y9" i="4" s="1"/>
  <c r="Z3" i="4"/>
  <c r="Z9" i="4" s="1"/>
  <c r="AI11" i="4" l="1"/>
  <c r="AE11" i="4"/>
  <c r="AG11" i="4"/>
  <c r="AC11" i="4"/>
  <c r="AK11" i="4"/>
  <c r="AL11" i="4"/>
  <c r="Y11" i="4"/>
  <c r="AJ11" i="4"/>
  <c r="AF11" i="4"/>
  <c r="Z11" i="4"/>
  <c r="AH11" i="4"/>
  <c r="AB11" i="4"/>
  <c r="AD12" i="4"/>
  <c r="AA11" i="4"/>
  <c r="AD11" i="4"/>
</calcChain>
</file>

<file path=xl/sharedStrings.xml><?xml version="1.0" encoding="utf-8"?>
<sst xmlns="http://schemas.openxmlformats.org/spreadsheetml/2006/main" count="151" uniqueCount="78">
  <si>
    <t>Run</t>
  </si>
  <si>
    <t>ID #</t>
  </si>
  <si>
    <t>A</t>
  </si>
  <si>
    <t>B</t>
  </si>
  <si>
    <t>C</t>
  </si>
  <si>
    <t>D</t>
  </si>
  <si>
    <t>G =</t>
  </si>
  <si>
    <t>Block</t>
  </si>
  <si>
    <t>AB</t>
    <phoneticPr fontId="3" type="noConversion"/>
  </si>
  <si>
    <t>AC</t>
    <phoneticPr fontId="3" type="noConversion"/>
  </si>
  <si>
    <t>AD</t>
    <phoneticPr fontId="3" type="noConversion"/>
  </si>
  <si>
    <t>BC</t>
    <phoneticPr fontId="3" type="noConversion"/>
  </si>
  <si>
    <t>BD</t>
    <phoneticPr fontId="3" type="noConversion"/>
  </si>
  <si>
    <t>CD</t>
    <phoneticPr fontId="3" type="noConversion"/>
  </si>
  <si>
    <t>F</t>
  </si>
  <si>
    <t>G</t>
    <phoneticPr fontId="3" type="noConversion"/>
  </si>
  <si>
    <t>F</t>
    <phoneticPr fontId="3" type="noConversion"/>
  </si>
  <si>
    <t>E</t>
    <phoneticPr fontId="3" type="noConversion"/>
  </si>
  <si>
    <t>AB</t>
  </si>
  <si>
    <t>AC</t>
  </si>
  <si>
    <t>AD</t>
  </si>
  <si>
    <t>BC</t>
  </si>
  <si>
    <t>BD</t>
  </si>
  <si>
    <t>CD</t>
  </si>
  <si>
    <t>ABCD</t>
  </si>
  <si>
    <t>ABCD</t>
    <phoneticPr fontId="3" type="noConversion"/>
  </si>
  <si>
    <t>Block</t>
    <phoneticPr fontId="3" type="noConversion"/>
  </si>
  <si>
    <t>Test1</t>
  </si>
  <si>
    <t>Test1</t>
    <phoneticPr fontId="3" type="noConversion"/>
  </si>
  <si>
    <t>Test2</t>
  </si>
  <si>
    <t>Test2</t>
    <phoneticPr fontId="3" type="noConversion"/>
  </si>
  <si>
    <t>Test3</t>
  </si>
  <si>
    <t>Test3</t>
    <phoneticPr fontId="3" type="noConversion"/>
  </si>
  <si>
    <t>average</t>
  </si>
  <si>
    <t>average</t>
    <phoneticPr fontId="3" type="noConversion"/>
  </si>
  <si>
    <t>S.T</t>
  </si>
  <si>
    <t>S.T</t>
    <phoneticPr fontId="3" type="noConversion"/>
  </si>
  <si>
    <t>G =</t>
    <phoneticPr fontId="3" type="noConversion"/>
  </si>
  <si>
    <t xml:space="preserve">E </t>
  </si>
  <si>
    <t xml:space="preserve">E </t>
    <phoneticPr fontId="3" type="noConversion"/>
  </si>
  <si>
    <t>Total</t>
  </si>
  <si>
    <t>Total</t>
    <phoneticPr fontId="3" type="noConversion"/>
  </si>
  <si>
    <t>C</t>
    <phoneticPr fontId="3" type="noConversion"/>
  </si>
  <si>
    <t>BG</t>
    <phoneticPr fontId="3" type="noConversion"/>
  </si>
  <si>
    <t>Percentage</t>
    <phoneticPr fontId="3" type="noConversion"/>
  </si>
  <si>
    <t>equal to BG</t>
    <phoneticPr fontId="3" type="noConversion"/>
  </si>
  <si>
    <t xml:space="preserve">G </t>
  </si>
  <si>
    <t xml:space="preserve">G </t>
    <phoneticPr fontId="3" type="noConversion"/>
  </si>
  <si>
    <t>sum_total</t>
    <phoneticPr fontId="3" type="noConversion"/>
  </si>
  <si>
    <t>Block=ABD</t>
    <phoneticPr fontId="3" type="noConversion"/>
  </si>
  <si>
    <t>d.f</t>
    <phoneticPr fontId="3" type="noConversion"/>
  </si>
  <si>
    <t>F-statistics</t>
    <phoneticPr fontId="3" type="noConversion"/>
  </si>
  <si>
    <t>y</t>
    <phoneticPr fontId="3" type="noConversion"/>
  </si>
  <si>
    <t>b_0</t>
    <phoneticPr fontId="3" type="noConversion"/>
  </si>
  <si>
    <t>Sum Square</t>
    <phoneticPr fontId="3" type="noConversion"/>
  </si>
  <si>
    <t>Coef</t>
    <phoneticPr fontId="3" type="noConversion"/>
  </si>
  <si>
    <t>MSE</t>
    <phoneticPr fontId="3" type="noConversion"/>
  </si>
  <si>
    <t>P-value</t>
    <phoneticPr fontId="3" type="noConversion"/>
  </si>
  <si>
    <t>y_c_hat</t>
    <phoneticPr fontId="3" type="noConversion"/>
  </si>
  <si>
    <t>y_f_hat</t>
    <phoneticPr fontId="3" type="noConversion"/>
  </si>
  <si>
    <t>SS_pure_quad</t>
    <phoneticPr fontId="3" type="noConversion"/>
  </si>
  <si>
    <t>Whether pure quadratic is significant or not</t>
    <phoneticPr fontId="3" type="noConversion"/>
  </si>
  <si>
    <t>Main, Interaction Effect</t>
    <phoneticPr fontId="3" type="noConversion"/>
  </si>
  <si>
    <t>aver</t>
    <phoneticPr fontId="3" type="noConversion"/>
  </si>
  <si>
    <t>Residual</t>
    <phoneticPr fontId="3" type="noConversion"/>
  </si>
  <si>
    <t>Y_hat</t>
    <phoneticPr fontId="3" type="noConversion"/>
  </si>
  <si>
    <t>Nominal</t>
    <phoneticPr fontId="3" type="noConversion"/>
  </si>
  <si>
    <t xml:space="preserve">This sheete is for Minitab. I put the y value into one line. </t>
    <phoneticPr fontId="3" type="noConversion"/>
  </si>
  <si>
    <t>E =  ABC</t>
    <phoneticPr fontId="3" type="noConversion"/>
  </si>
  <si>
    <t>F =  BCD</t>
    <phoneticPr fontId="3" type="noConversion"/>
  </si>
  <si>
    <t>G =ACD</t>
    <phoneticPr fontId="3" type="noConversion"/>
  </si>
  <si>
    <t>ABCD=BG</t>
    <phoneticPr fontId="3" type="noConversion"/>
  </si>
  <si>
    <t>Replicate</t>
    <phoneticPr fontId="3" type="noConversion"/>
  </si>
  <si>
    <t>y_hat</t>
    <phoneticPr fontId="3" type="noConversion"/>
  </si>
  <si>
    <t>log(s^2)</t>
  </si>
  <si>
    <t>log(s^2)</t>
    <phoneticPr fontId="3" type="noConversion"/>
  </si>
  <si>
    <t>i</t>
    <phoneticPr fontId="3" type="noConversion"/>
  </si>
  <si>
    <t>SN_Ratio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</si>
</sst>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2"/>
      <color rgb="FF000000"/>
      <name val="Times New Roman"/>
      <family val="1"/>
    </font>
    <font>
      <sz val="10"/>
      <color rgb="FF000000"/>
      <name val="Times New Roman"/>
      <family val="1"/>
    </font>
    <font>
      <sz val="8"/>
      <name val="맑은 고딕"/>
      <family val="2"/>
      <charset val="129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vertical="center" wrapText="1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'Residual Plot'!$P$2:$P$49</c:f>
              <c:numCache>
                <c:formatCode>General</c:formatCode>
                <c:ptCount val="48"/>
                <c:pt idx="0">
                  <c:v>12.283916666666657</c:v>
                </c:pt>
                <c:pt idx="1">
                  <c:v>21.537916666666657</c:v>
                </c:pt>
                <c:pt idx="2">
                  <c:v>21.297916666666659</c:v>
                </c:pt>
                <c:pt idx="3">
                  <c:v>19.151916666666658</c:v>
                </c:pt>
                <c:pt idx="4">
                  <c:v>25.751916666666659</c:v>
                </c:pt>
                <c:pt idx="5">
                  <c:v>16.497916666666658</c:v>
                </c:pt>
                <c:pt idx="6">
                  <c:v>23.397916666666656</c:v>
                </c:pt>
                <c:pt idx="7">
                  <c:v>25.543916666666657</c:v>
                </c:pt>
                <c:pt idx="8">
                  <c:v>22.809916666666656</c:v>
                </c:pt>
                <c:pt idx="9">
                  <c:v>17.863916666666658</c:v>
                </c:pt>
                <c:pt idx="10">
                  <c:v>20.939916666666658</c:v>
                </c:pt>
                <c:pt idx="11">
                  <c:v>18.777916666666655</c:v>
                </c:pt>
                <c:pt idx="12">
                  <c:v>18.285916666666658</c:v>
                </c:pt>
                <c:pt idx="13">
                  <c:v>23.231916666666656</c:v>
                </c:pt>
                <c:pt idx="14">
                  <c:v>26.815916666666659</c:v>
                </c:pt>
                <c:pt idx="15">
                  <c:v>28.977916666666658</c:v>
                </c:pt>
                <c:pt idx="16">
                  <c:v>12.283916666666657</c:v>
                </c:pt>
                <c:pt idx="17">
                  <c:v>21.537916666666657</c:v>
                </c:pt>
                <c:pt idx="18">
                  <c:v>21.297916666666659</c:v>
                </c:pt>
                <c:pt idx="19">
                  <c:v>19.151916666666658</c:v>
                </c:pt>
                <c:pt idx="20">
                  <c:v>25.751916666666659</c:v>
                </c:pt>
                <c:pt idx="21">
                  <c:v>16.497916666666658</c:v>
                </c:pt>
                <c:pt idx="22">
                  <c:v>23.397916666666656</c:v>
                </c:pt>
                <c:pt idx="23">
                  <c:v>25.543916666666657</c:v>
                </c:pt>
                <c:pt idx="24">
                  <c:v>22.809916666666656</c:v>
                </c:pt>
                <c:pt idx="25">
                  <c:v>17.863916666666658</c:v>
                </c:pt>
                <c:pt idx="26">
                  <c:v>20.939916666666658</c:v>
                </c:pt>
                <c:pt idx="27">
                  <c:v>18.777916666666655</c:v>
                </c:pt>
                <c:pt idx="28">
                  <c:v>18.285916666666658</c:v>
                </c:pt>
                <c:pt idx="29">
                  <c:v>23.231916666666656</c:v>
                </c:pt>
                <c:pt idx="30">
                  <c:v>26.815916666666659</c:v>
                </c:pt>
                <c:pt idx="31">
                  <c:v>28.977916666666658</c:v>
                </c:pt>
                <c:pt idx="32">
                  <c:v>12.283916666666657</c:v>
                </c:pt>
                <c:pt idx="33">
                  <c:v>21.537916666666657</c:v>
                </c:pt>
                <c:pt idx="34">
                  <c:v>21.297916666666659</c:v>
                </c:pt>
                <c:pt idx="35">
                  <c:v>19.151916666666658</c:v>
                </c:pt>
                <c:pt idx="36">
                  <c:v>25.751916666666659</c:v>
                </c:pt>
                <c:pt idx="37">
                  <c:v>16.497916666666658</c:v>
                </c:pt>
                <c:pt idx="38">
                  <c:v>23.397916666666656</c:v>
                </c:pt>
                <c:pt idx="39">
                  <c:v>25.543916666666657</c:v>
                </c:pt>
                <c:pt idx="40">
                  <c:v>22.809916666666656</c:v>
                </c:pt>
                <c:pt idx="41">
                  <c:v>17.863916666666658</c:v>
                </c:pt>
                <c:pt idx="42">
                  <c:v>20.939916666666658</c:v>
                </c:pt>
                <c:pt idx="43">
                  <c:v>18.777916666666655</c:v>
                </c:pt>
                <c:pt idx="44">
                  <c:v>18.285916666666658</c:v>
                </c:pt>
                <c:pt idx="45">
                  <c:v>23.231916666666656</c:v>
                </c:pt>
                <c:pt idx="46">
                  <c:v>26.815916666666659</c:v>
                </c:pt>
                <c:pt idx="47">
                  <c:v>28.977916666666658</c:v>
                </c:pt>
              </c:numCache>
            </c:numRef>
          </c:xVal>
          <c:yVal>
            <c:numRef>
              <c:f>'Residual Plot'!$Q$2:$Q$49</c:f>
              <c:numCache>
                <c:formatCode>General</c:formatCode>
                <c:ptCount val="48"/>
                <c:pt idx="0">
                  <c:v>-4.5839166666666573</c:v>
                </c:pt>
                <c:pt idx="1">
                  <c:v>3.8620833333333415</c:v>
                </c:pt>
                <c:pt idx="2">
                  <c:v>3.7020833333333414</c:v>
                </c:pt>
                <c:pt idx="3">
                  <c:v>-0.65191666666665782</c:v>
                </c:pt>
                <c:pt idx="4">
                  <c:v>-1.3519166666666607</c:v>
                </c:pt>
                <c:pt idx="5">
                  <c:v>9.9020833333333407</c:v>
                </c:pt>
                <c:pt idx="6">
                  <c:v>4.4020833333333442</c:v>
                </c:pt>
                <c:pt idx="7">
                  <c:v>-5.7439166666666566</c:v>
                </c:pt>
                <c:pt idx="8">
                  <c:v>0.29008333333334591</c:v>
                </c:pt>
                <c:pt idx="9">
                  <c:v>-6.5639166666666569</c:v>
                </c:pt>
                <c:pt idx="10">
                  <c:v>-1.0399166666666595</c:v>
                </c:pt>
                <c:pt idx="11">
                  <c:v>7.0220833333333452</c:v>
                </c:pt>
                <c:pt idx="12">
                  <c:v>7.0140833333333426</c:v>
                </c:pt>
                <c:pt idx="13">
                  <c:v>-5.9319166666666554</c:v>
                </c:pt>
                <c:pt idx="14">
                  <c:v>-6.7159166666666579</c:v>
                </c:pt>
                <c:pt idx="15">
                  <c:v>8.0220833333333417</c:v>
                </c:pt>
                <c:pt idx="16">
                  <c:v>-6.8839166666666571</c:v>
                </c:pt>
                <c:pt idx="17">
                  <c:v>3.5620833333333444</c:v>
                </c:pt>
                <c:pt idx="18">
                  <c:v>6.0020833333333421</c:v>
                </c:pt>
                <c:pt idx="19">
                  <c:v>-10.551916666666658</c:v>
                </c:pt>
                <c:pt idx="20">
                  <c:v>-11.351916666666659</c:v>
                </c:pt>
                <c:pt idx="21">
                  <c:v>-0.19791666666665719</c:v>
                </c:pt>
                <c:pt idx="22">
                  <c:v>2.5020833333333421</c:v>
                </c:pt>
                <c:pt idx="23">
                  <c:v>-7.6439166666666587</c:v>
                </c:pt>
                <c:pt idx="24">
                  <c:v>4.5900833333333431</c:v>
                </c:pt>
                <c:pt idx="25">
                  <c:v>-10.863916666666658</c:v>
                </c:pt>
                <c:pt idx="26">
                  <c:v>-12.739916666666659</c:v>
                </c:pt>
                <c:pt idx="27">
                  <c:v>5.1220833333333431</c:v>
                </c:pt>
                <c:pt idx="28">
                  <c:v>2.6140833333333404</c:v>
                </c:pt>
                <c:pt idx="29">
                  <c:v>-7.7319166666666561</c:v>
                </c:pt>
                <c:pt idx="30">
                  <c:v>-7.2159166666666579</c:v>
                </c:pt>
                <c:pt idx="31">
                  <c:v>-0.37791666666665691</c:v>
                </c:pt>
                <c:pt idx="32">
                  <c:v>-3.2839166666666575</c:v>
                </c:pt>
                <c:pt idx="33">
                  <c:v>8.8620833333333415</c:v>
                </c:pt>
                <c:pt idx="34">
                  <c:v>5.2020833333333414</c:v>
                </c:pt>
                <c:pt idx="35">
                  <c:v>-8.0519166666666582</c:v>
                </c:pt>
                <c:pt idx="36">
                  <c:v>-1.0519166666666599</c:v>
                </c:pt>
                <c:pt idx="37">
                  <c:v>8.4020833333333407</c:v>
                </c:pt>
                <c:pt idx="38">
                  <c:v>9.0020833333333421</c:v>
                </c:pt>
                <c:pt idx="39">
                  <c:v>-4.0439166666666573</c:v>
                </c:pt>
                <c:pt idx="40">
                  <c:v>14.490083333333342</c:v>
                </c:pt>
                <c:pt idx="41">
                  <c:v>-3.4639166666666572</c:v>
                </c:pt>
                <c:pt idx="42">
                  <c:v>-2.1399166666666574</c:v>
                </c:pt>
                <c:pt idx="43">
                  <c:v>8.1220833333333431</c:v>
                </c:pt>
                <c:pt idx="44">
                  <c:v>7.9140833333333411</c:v>
                </c:pt>
                <c:pt idx="45">
                  <c:v>-8.2319166666666561</c:v>
                </c:pt>
                <c:pt idx="46">
                  <c:v>-3.8159166666666593</c:v>
                </c:pt>
                <c:pt idx="47">
                  <c:v>11.622083333333343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76-4A90-96E9-DC0727216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290176"/>
        <c:axId val="1054901200"/>
      </c:scatterChart>
      <c:valAx>
        <c:axId val="112329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4901200"/>
        <c:crosses val="autoZero"/>
        <c:crossBetween val="midCat"/>
      </c:valAx>
      <c:valAx>
        <c:axId val="10549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329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307975</xdr:colOff>
      <xdr:row>10</xdr:row>
      <xdr:rowOff>203200</xdr:rowOff>
    </xdr:from>
    <xdr:to>
      <xdr:col>23</xdr:col>
      <xdr:colOff>625475</xdr:colOff>
      <xdr:row>23</xdr:row>
      <xdr:rowOff>139700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2CE4D46-80F0-4CB7-ACEE-A36DF137D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FBCEE-DAAC-4A43-BF86-BD873E378F79}">
  <dimension ref="A1:AL25"/>
  <sheetViews>
    <sheetView zoomScaleNormal="100" workbookViewId="0">
      <selection activeCell="D32" sqref="D32:D80"/>
    </sheetView>
  </sheetViews>
  <sheetFormatPr defaultRowHeight="17" x14ac:dyDescent="0.45"/>
  <cols>
    <col min="15" max="15" width="11.6640625" customWidth="1"/>
    <col min="16" max="16" width="14.4140625" customWidth="1"/>
  </cols>
  <sheetData>
    <row r="1" spans="1:38" ht="31" customHeight="1" x14ac:dyDescent="0.45">
      <c r="A1" s="1" t="s">
        <v>0</v>
      </c>
      <c r="B1" s="1"/>
      <c r="C1" s="1"/>
      <c r="D1" s="1"/>
      <c r="E1" s="1"/>
      <c r="F1" s="3" t="s">
        <v>68</v>
      </c>
      <c r="G1" s="3" t="s">
        <v>69</v>
      </c>
      <c r="H1" s="3" t="s">
        <v>70</v>
      </c>
      <c r="O1" t="s">
        <v>71</v>
      </c>
      <c r="P1" t="s">
        <v>49</v>
      </c>
      <c r="Y1" t="s">
        <v>62</v>
      </c>
      <c r="AL1" t="s">
        <v>45</v>
      </c>
    </row>
    <row r="2" spans="1:38" ht="31" customHeight="1" x14ac:dyDescent="0.4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4" t="s">
        <v>39</v>
      </c>
      <c r="G2" s="4" t="s">
        <v>16</v>
      </c>
      <c r="H2" s="4" t="s">
        <v>47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25</v>
      </c>
      <c r="P2" s="6" t="s">
        <v>26</v>
      </c>
      <c r="Q2" s="6" t="s">
        <v>28</v>
      </c>
      <c r="R2" s="6" t="s">
        <v>30</v>
      </c>
      <c r="S2" s="6" t="s">
        <v>32</v>
      </c>
      <c r="T2" s="6" t="s">
        <v>34</v>
      </c>
      <c r="U2" s="6" t="s">
        <v>41</v>
      </c>
      <c r="V2" s="6" t="s">
        <v>36</v>
      </c>
      <c r="Y2" s="2" t="s">
        <v>2</v>
      </c>
      <c r="Z2" s="11" t="s">
        <v>3</v>
      </c>
      <c r="AA2" s="11" t="s">
        <v>4</v>
      </c>
      <c r="AB2" s="11" t="s">
        <v>5</v>
      </c>
      <c r="AC2" s="10" t="s">
        <v>39</v>
      </c>
      <c r="AD2" s="10" t="s">
        <v>16</v>
      </c>
      <c r="AE2" s="10" t="s">
        <v>47</v>
      </c>
      <c r="AF2" s="6" t="s">
        <v>8</v>
      </c>
      <c r="AG2" s="6" t="s">
        <v>9</v>
      </c>
      <c r="AH2" s="6" t="s">
        <v>10</v>
      </c>
      <c r="AI2" s="9" t="s">
        <v>11</v>
      </c>
      <c r="AJ2" s="6" t="s">
        <v>12</v>
      </c>
      <c r="AK2" s="6" t="s">
        <v>13</v>
      </c>
      <c r="AL2" s="9" t="s">
        <v>25</v>
      </c>
    </row>
    <row r="3" spans="1:38" x14ac:dyDescent="0.45">
      <c r="A3" s="5">
        <v>1</v>
      </c>
      <c r="B3" s="5">
        <v>-1</v>
      </c>
      <c r="C3" s="5">
        <v>-1</v>
      </c>
      <c r="D3" s="5">
        <v>-1</v>
      </c>
      <c r="E3" s="5">
        <v>-1</v>
      </c>
      <c r="F3" s="5">
        <v>-1</v>
      </c>
      <c r="G3" s="5">
        <v>-1</v>
      </c>
      <c r="H3" s="5">
        <v>-1</v>
      </c>
      <c r="I3">
        <f>B3*C3</f>
        <v>1</v>
      </c>
      <c r="J3">
        <f>B3*D3</f>
        <v>1</v>
      </c>
      <c r="K3">
        <f>B3*E3</f>
        <v>1</v>
      </c>
      <c r="L3">
        <f>C3*D3</f>
        <v>1</v>
      </c>
      <c r="M3">
        <f>C3*E3</f>
        <v>1</v>
      </c>
      <c r="N3">
        <f>D3*E3</f>
        <v>1</v>
      </c>
      <c r="O3">
        <f t="shared" ref="O3:O22" si="0">B3*C3*D3*E3</f>
        <v>1</v>
      </c>
      <c r="P3">
        <f t="shared" ref="P3:P22" si="1">B3*C3*E3</f>
        <v>-1</v>
      </c>
      <c r="Q3" s="7">
        <v>7.7</v>
      </c>
      <c r="R3" s="7">
        <v>5.4</v>
      </c>
      <c r="S3" s="7">
        <v>9</v>
      </c>
      <c r="T3" s="7">
        <v>7.37</v>
      </c>
      <c r="U3" s="7">
        <v>22.1</v>
      </c>
      <c r="V3" s="7">
        <v>1.82</v>
      </c>
      <c r="Y3">
        <f t="shared" ref="Y3:AL3" si="2">SUMPRODUCT(B3:B22,$U$3:$U$22)/(8*3)</f>
        <v>-0.46249999999999974</v>
      </c>
      <c r="Z3">
        <f t="shared" si="2"/>
        <v>3.3291666666666662</v>
      </c>
      <c r="AA3">
        <f t="shared" si="2"/>
        <v>4.229166666666667</v>
      </c>
      <c r="AB3">
        <f t="shared" si="2"/>
        <v>1.5291666666666643</v>
      </c>
      <c r="AC3">
        <f t="shared" si="2"/>
        <v>2.1541666666666663</v>
      </c>
      <c r="AD3">
        <f t="shared" si="2"/>
        <v>1.8958333333333333</v>
      </c>
      <c r="AE3">
        <f t="shared" si="2"/>
        <v>3.5541666666666658</v>
      </c>
      <c r="AF3">
        <f t="shared" si="2"/>
        <v>0.9375</v>
      </c>
      <c r="AG3">
        <f t="shared" si="2"/>
        <v>0.1374999999999981</v>
      </c>
      <c r="AH3">
        <f t="shared" si="2"/>
        <v>-7.9166666666668092E-2</v>
      </c>
      <c r="AI3">
        <f t="shared" si="2"/>
        <v>1.9125000000000003</v>
      </c>
      <c r="AJ3">
        <f t="shared" si="2"/>
        <v>0.9791666666666673</v>
      </c>
      <c r="AK3">
        <f t="shared" si="2"/>
        <v>-0.47083333333333321</v>
      </c>
      <c r="AL3">
        <f t="shared" si="2"/>
        <v>-3.5458333333333321</v>
      </c>
    </row>
    <row r="4" spans="1:38" x14ac:dyDescent="0.45">
      <c r="A4" s="5">
        <v>2</v>
      </c>
      <c r="B4" s="5">
        <v>1</v>
      </c>
      <c r="C4" s="5">
        <v>-1</v>
      </c>
      <c r="D4" s="5">
        <v>-1</v>
      </c>
      <c r="E4" s="5">
        <v>-1</v>
      </c>
      <c r="F4" s="5">
        <v>1</v>
      </c>
      <c r="G4" s="5">
        <v>-1</v>
      </c>
      <c r="H4" s="5">
        <v>1</v>
      </c>
      <c r="I4">
        <f t="shared" ref="I4:I22" si="3">B4*C4</f>
        <v>-1</v>
      </c>
      <c r="J4">
        <f t="shared" ref="J4:J22" si="4">B4*D4</f>
        <v>-1</v>
      </c>
      <c r="K4">
        <f t="shared" ref="K4:K22" si="5">B4*E4</f>
        <v>-1</v>
      </c>
      <c r="L4">
        <f t="shared" ref="L4:L22" si="6">C4*D4</f>
        <v>1</v>
      </c>
      <c r="M4">
        <f t="shared" ref="M4:M22" si="7">C4*E4</f>
        <v>1</v>
      </c>
      <c r="N4">
        <f t="shared" ref="N4:N22" si="8">D4*E4</f>
        <v>1</v>
      </c>
      <c r="O4">
        <f t="shared" si="0"/>
        <v>-1</v>
      </c>
      <c r="P4">
        <f t="shared" si="1"/>
        <v>1</v>
      </c>
      <c r="Q4" s="7">
        <v>25.4</v>
      </c>
      <c r="R4" s="7">
        <v>25.1</v>
      </c>
      <c r="S4" s="7">
        <v>30.4</v>
      </c>
      <c r="T4" s="7">
        <v>27</v>
      </c>
      <c r="U4" s="7">
        <v>80.900000000000006</v>
      </c>
      <c r="V4" s="7">
        <v>2.98</v>
      </c>
      <c r="Y4" t="s">
        <v>53</v>
      </c>
      <c r="Z4">
        <f>AVERAGE(Q3:S18)</f>
        <v>21.447916666666657</v>
      </c>
    </row>
    <row r="5" spans="1:38" x14ac:dyDescent="0.45">
      <c r="A5" s="5">
        <v>3</v>
      </c>
      <c r="B5" s="5">
        <v>-1</v>
      </c>
      <c r="C5" s="5">
        <v>1</v>
      </c>
      <c r="D5" s="5">
        <v>-1</v>
      </c>
      <c r="E5" s="5">
        <v>-1</v>
      </c>
      <c r="F5" s="5">
        <v>1</v>
      </c>
      <c r="G5" s="5">
        <v>1</v>
      </c>
      <c r="H5" s="5">
        <v>-1</v>
      </c>
      <c r="I5">
        <f t="shared" si="3"/>
        <v>-1</v>
      </c>
      <c r="J5">
        <f t="shared" si="4"/>
        <v>1</v>
      </c>
      <c r="K5">
        <f t="shared" si="5"/>
        <v>1</v>
      </c>
      <c r="L5">
        <f t="shared" si="6"/>
        <v>-1</v>
      </c>
      <c r="M5">
        <f t="shared" si="7"/>
        <v>-1</v>
      </c>
      <c r="N5">
        <f t="shared" si="8"/>
        <v>1</v>
      </c>
      <c r="O5">
        <f t="shared" si="0"/>
        <v>-1</v>
      </c>
      <c r="P5">
        <f t="shared" si="1"/>
        <v>1</v>
      </c>
      <c r="Q5" s="7">
        <v>25</v>
      </c>
      <c r="R5" s="7">
        <v>27.3</v>
      </c>
      <c r="S5" s="7">
        <v>26.5</v>
      </c>
      <c r="T5" s="7">
        <v>26.3</v>
      </c>
      <c r="U5" s="7">
        <v>78.8</v>
      </c>
      <c r="V5" s="7">
        <v>1.17</v>
      </c>
      <c r="Y5" t="s">
        <v>54</v>
      </c>
    </row>
    <row r="6" spans="1:38" x14ac:dyDescent="0.45">
      <c r="A6" s="5">
        <v>4</v>
      </c>
      <c r="B6" s="5">
        <v>1</v>
      </c>
      <c r="C6" s="5">
        <v>1</v>
      </c>
      <c r="D6" s="5">
        <v>-1</v>
      </c>
      <c r="E6" s="5">
        <v>-1</v>
      </c>
      <c r="F6" s="5">
        <v>-1</v>
      </c>
      <c r="G6" s="5">
        <v>1</v>
      </c>
      <c r="H6" s="5">
        <v>1</v>
      </c>
      <c r="I6">
        <f t="shared" si="3"/>
        <v>1</v>
      </c>
      <c r="J6">
        <f t="shared" si="4"/>
        <v>-1</v>
      </c>
      <c r="K6">
        <f t="shared" si="5"/>
        <v>-1</v>
      </c>
      <c r="L6">
        <f t="shared" si="6"/>
        <v>-1</v>
      </c>
      <c r="M6">
        <f t="shared" si="7"/>
        <v>-1</v>
      </c>
      <c r="N6">
        <f t="shared" si="8"/>
        <v>1</v>
      </c>
      <c r="O6">
        <f t="shared" si="0"/>
        <v>1</v>
      </c>
      <c r="P6">
        <f t="shared" si="1"/>
        <v>-1</v>
      </c>
      <c r="Q6" s="7">
        <v>18.5</v>
      </c>
      <c r="R6" s="7">
        <v>8.6</v>
      </c>
      <c r="S6" s="7">
        <v>11.1</v>
      </c>
      <c r="T6" s="7">
        <v>12.7</v>
      </c>
      <c r="U6" s="7">
        <v>38.200000000000003</v>
      </c>
      <c r="V6" s="7">
        <v>5.15</v>
      </c>
      <c r="Y6">
        <f>SUMPRODUCT($U$3:$U$22,B3:B22)^2/48</f>
        <v>2.5668749999999974</v>
      </c>
      <c r="Z6">
        <f t="shared" ref="Z6:AL6" si="9">SUMPRODUCT($U$3:$U$22,C3:C22)^2/48</f>
        <v>133.00020833333329</v>
      </c>
      <c r="AA6">
        <f>SUMPRODUCT($U$3:$U$22,D3:D22)^2/48</f>
        <v>214.63020833333334</v>
      </c>
      <c r="AB6">
        <f t="shared" si="9"/>
        <v>28.06020833333325</v>
      </c>
      <c r="AC6">
        <f t="shared" si="9"/>
        <v>55.685208333333321</v>
      </c>
      <c r="AD6">
        <f t="shared" si="9"/>
        <v>43.130208333333336</v>
      </c>
      <c r="AE6">
        <f t="shared" si="9"/>
        <v>151.58520833333327</v>
      </c>
      <c r="AF6">
        <f t="shared" si="9"/>
        <v>10.546875</v>
      </c>
      <c r="AG6">
        <f t="shared" si="9"/>
        <v>0.22687499999999375</v>
      </c>
      <c r="AH6">
        <f t="shared" si="9"/>
        <v>7.5208333333336028E-2</v>
      </c>
      <c r="AI6">
        <f t="shared" si="9"/>
        <v>43.891875000000006</v>
      </c>
      <c r="AJ6">
        <f t="shared" si="9"/>
        <v>11.505208333333348</v>
      </c>
      <c r="AK6">
        <f t="shared" si="9"/>
        <v>2.660208333333332</v>
      </c>
      <c r="AL6">
        <f t="shared" si="9"/>
        <v>150.87520833333321</v>
      </c>
    </row>
    <row r="7" spans="1:38" x14ac:dyDescent="0.45">
      <c r="A7" s="5">
        <v>5</v>
      </c>
      <c r="B7" s="5">
        <v>-1</v>
      </c>
      <c r="C7" s="5">
        <v>-1</v>
      </c>
      <c r="D7" s="5">
        <v>1</v>
      </c>
      <c r="E7" s="5">
        <v>-1</v>
      </c>
      <c r="F7" s="5">
        <v>1</v>
      </c>
      <c r="G7" s="5">
        <v>1</v>
      </c>
      <c r="H7" s="5">
        <v>1</v>
      </c>
      <c r="I7">
        <f t="shared" si="3"/>
        <v>1</v>
      </c>
      <c r="J7">
        <f t="shared" si="4"/>
        <v>-1</v>
      </c>
      <c r="K7">
        <f t="shared" si="5"/>
        <v>1</v>
      </c>
      <c r="L7">
        <f t="shared" si="6"/>
        <v>-1</v>
      </c>
      <c r="M7">
        <f t="shared" si="7"/>
        <v>1</v>
      </c>
      <c r="N7">
        <f t="shared" si="8"/>
        <v>-1</v>
      </c>
      <c r="O7">
        <f t="shared" si="0"/>
        <v>-1</v>
      </c>
      <c r="P7">
        <f t="shared" si="1"/>
        <v>-1</v>
      </c>
      <c r="Q7" s="7">
        <v>24.4</v>
      </c>
      <c r="R7" s="7">
        <v>14.4</v>
      </c>
      <c r="S7" s="7">
        <v>24.7</v>
      </c>
      <c r="T7" s="7">
        <v>21.2</v>
      </c>
      <c r="U7" s="7">
        <v>63.5</v>
      </c>
      <c r="V7" s="7">
        <v>5.86</v>
      </c>
    </row>
    <row r="8" spans="1:38" x14ac:dyDescent="0.45">
      <c r="A8" s="5">
        <v>6</v>
      </c>
      <c r="B8" s="5">
        <v>1</v>
      </c>
      <c r="C8" s="5">
        <v>-1</v>
      </c>
      <c r="D8" s="5">
        <v>1</v>
      </c>
      <c r="E8" s="5">
        <v>-1</v>
      </c>
      <c r="F8" s="5">
        <v>-1</v>
      </c>
      <c r="G8" s="5">
        <v>1</v>
      </c>
      <c r="H8" s="5">
        <v>-1</v>
      </c>
      <c r="I8">
        <f t="shared" si="3"/>
        <v>-1</v>
      </c>
      <c r="J8">
        <f t="shared" si="4"/>
        <v>1</v>
      </c>
      <c r="K8">
        <f t="shared" si="5"/>
        <v>-1</v>
      </c>
      <c r="L8">
        <f t="shared" si="6"/>
        <v>-1</v>
      </c>
      <c r="M8">
        <f t="shared" si="7"/>
        <v>1</v>
      </c>
      <c r="N8">
        <f t="shared" si="8"/>
        <v>-1</v>
      </c>
      <c r="O8">
        <f t="shared" si="0"/>
        <v>1</v>
      </c>
      <c r="P8">
        <f t="shared" si="1"/>
        <v>1</v>
      </c>
      <c r="Q8" s="7">
        <v>26.4</v>
      </c>
      <c r="R8" s="7">
        <v>16.3</v>
      </c>
      <c r="S8" s="7">
        <v>24.9</v>
      </c>
      <c r="T8" s="7">
        <v>22.5</v>
      </c>
      <c r="U8" s="7">
        <v>67.599999999999994</v>
      </c>
      <c r="V8" s="7">
        <v>5.45</v>
      </c>
      <c r="Y8" t="s">
        <v>55</v>
      </c>
    </row>
    <row r="9" spans="1:38" x14ac:dyDescent="0.45">
      <c r="A9" s="5">
        <v>7</v>
      </c>
      <c r="B9" s="5">
        <v>-1</v>
      </c>
      <c r="C9" s="5">
        <v>1</v>
      </c>
      <c r="D9" s="5">
        <v>1</v>
      </c>
      <c r="E9" s="5">
        <v>-1</v>
      </c>
      <c r="F9" s="5">
        <v>-1</v>
      </c>
      <c r="G9" s="5">
        <v>-1</v>
      </c>
      <c r="H9" s="5">
        <v>1</v>
      </c>
      <c r="I9">
        <f t="shared" si="3"/>
        <v>-1</v>
      </c>
      <c r="J9">
        <f t="shared" si="4"/>
        <v>-1</v>
      </c>
      <c r="K9">
        <f t="shared" si="5"/>
        <v>1</v>
      </c>
      <c r="L9">
        <f t="shared" si="6"/>
        <v>1</v>
      </c>
      <c r="M9">
        <f t="shared" si="7"/>
        <v>-1</v>
      </c>
      <c r="N9">
        <f t="shared" si="8"/>
        <v>-1</v>
      </c>
      <c r="O9">
        <f t="shared" si="0"/>
        <v>1</v>
      </c>
      <c r="P9">
        <f t="shared" si="1"/>
        <v>1</v>
      </c>
      <c r="Q9" s="7">
        <v>27.8</v>
      </c>
      <c r="R9" s="7">
        <v>25.9</v>
      </c>
      <c r="S9" s="7">
        <v>32.4</v>
      </c>
      <c r="T9" s="7">
        <v>28.7</v>
      </c>
      <c r="U9" s="7">
        <v>86.1</v>
      </c>
      <c r="V9" s="7">
        <v>3.34</v>
      </c>
      <c r="Y9">
        <f>Y3/2</f>
        <v>-0.23124999999999987</v>
      </c>
      <c r="Z9">
        <f t="shared" ref="Z9:AL9" si="10">Z3/2</f>
        <v>1.6645833333333331</v>
      </c>
      <c r="AA9">
        <f t="shared" si="10"/>
        <v>2.1145833333333335</v>
      </c>
      <c r="AB9">
        <f t="shared" si="10"/>
        <v>0.76458333333333217</v>
      </c>
      <c r="AC9">
        <f t="shared" si="10"/>
        <v>1.0770833333333332</v>
      </c>
      <c r="AD9">
        <f t="shared" si="10"/>
        <v>0.94791666666666663</v>
      </c>
      <c r="AE9">
        <f t="shared" si="10"/>
        <v>1.7770833333333329</v>
      </c>
      <c r="AF9">
        <f t="shared" si="10"/>
        <v>0.46875</v>
      </c>
      <c r="AG9">
        <f t="shared" si="10"/>
        <v>6.8749999999999048E-2</v>
      </c>
      <c r="AH9">
        <f t="shared" si="10"/>
        <v>-3.9583333333334046E-2</v>
      </c>
      <c r="AI9">
        <f t="shared" si="10"/>
        <v>0.95625000000000016</v>
      </c>
      <c r="AJ9">
        <f t="shared" si="10"/>
        <v>0.48958333333333365</v>
      </c>
      <c r="AK9">
        <f t="shared" si="10"/>
        <v>-0.23541666666666661</v>
      </c>
      <c r="AL9">
        <f t="shared" si="10"/>
        <v>-1.772916666666666</v>
      </c>
    </row>
    <row r="10" spans="1:38" x14ac:dyDescent="0.45">
      <c r="A10" s="5">
        <v>8</v>
      </c>
      <c r="B10" s="5">
        <v>1</v>
      </c>
      <c r="C10" s="5">
        <v>1</v>
      </c>
      <c r="D10" s="5">
        <v>1</v>
      </c>
      <c r="E10" s="5">
        <v>-1</v>
      </c>
      <c r="F10" s="5">
        <v>1</v>
      </c>
      <c r="G10" s="5">
        <v>-1</v>
      </c>
      <c r="H10" s="5">
        <v>-1</v>
      </c>
      <c r="I10">
        <f t="shared" si="3"/>
        <v>1</v>
      </c>
      <c r="J10">
        <f t="shared" si="4"/>
        <v>1</v>
      </c>
      <c r="K10">
        <f t="shared" si="5"/>
        <v>-1</v>
      </c>
      <c r="L10">
        <f t="shared" si="6"/>
        <v>1</v>
      </c>
      <c r="M10">
        <f t="shared" si="7"/>
        <v>-1</v>
      </c>
      <c r="N10">
        <f t="shared" si="8"/>
        <v>-1</v>
      </c>
      <c r="O10">
        <f t="shared" si="0"/>
        <v>-1</v>
      </c>
      <c r="P10">
        <f t="shared" si="1"/>
        <v>-1</v>
      </c>
      <c r="Q10" s="7">
        <v>19.8</v>
      </c>
      <c r="R10" s="7">
        <v>17.899999999999999</v>
      </c>
      <c r="S10" s="7">
        <v>21.5</v>
      </c>
      <c r="T10" s="7">
        <v>19.7</v>
      </c>
      <c r="U10" s="7">
        <v>59.2</v>
      </c>
      <c r="V10" s="7">
        <v>1.8</v>
      </c>
      <c r="Y10" t="s">
        <v>44</v>
      </c>
    </row>
    <row r="11" spans="1:38" x14ac:dyDescent="0.45">
      <c r="A11" s="5">
        <v>9</v>
      </c>
      <c r="B11" s="5">
        <v>-1</v>
      </c>
      <c r="C11" s="5">
        <v>-1</v>
      </c>
      <c r="D11" s="5">
        <v>-1</v>
      </c>
      <c r="E11" s="5">
        <v>1</v>
      </c>
      <c r="F11" s="5">
        <v>-1</v>
      </c>
      <c r="G11" s="5">
        <v>1</v>
      </c>
      <c r="H11" s="5">
        <v>1</v>
      </c>
      <c r="I11">
        <f t="shared" si="3"/>
        <v>1</v>
      </c>
      <c r="J11">
        <f t="shared" si="4"/>
        <v>1</v>
      </c>
      <c r="K11">
        <f t="shared" si="5"/>
        <v>-1</v>
      </c>
      <c r="L11">
        <f t="shared" si="6"/>
        <v>1</v>
      </c>
      <c r="M11">
        <f t="shared" si="7"/>
        <v>-1</v>
      </c>
      <c r="N11">
        <f t="shared" si="8"/>
        <v>-1</v>
      </c>
      <c r="O11">
        <f t="shared" si="0"/>
        <v>-1</v>
      </c>
      <c r="P11">
        <f t="shared" si="1"/>
        <v>1</v>
      </c>
      <c r="Q11" s="7">
        <v>23.1</v>
      </c>
      <c r="R11" s="7">
        <v>27.4</v>
      </c>
      <c r="S11" s="7">
        <v>37.299999999999997</v>
      </c>
      <c r="T11" s="7">
        <v>29.3</v>
      </c>
      <c r="U11" s="7">
        <v>87.8</v>
      </c>
      <c r="V11" s="7">
        <v>7.28</v>
      </c>
      <c r="Y11">
        <f t="shared" ref="Y11:AL11" si="11">(Y6/SUM($Y$6:$AL$6))*100</f>
        <v>0.3025406935771795</v>
      </c>
      <c r="Z11" s="14">
        <f t="shared" si="11"/>
        <v>15.675860832754246</v>
      </c>
      <c r="AA11" s="14">
        <f t="shared" si="11"/>
        <v>25.29705267758705</v>
      </c>
      <c r="AB11" s="14">
        <f t="shared" si="11"/>
        <v>3.30727241922057</v>
      </c>
      <c r="AC11" s="14">
        <f t="shared" si="11"/>
        <v>6.5632496912223672</v>
      </c>
      <c r="AD11" s="14">
        <f t="shared" si="11"/>
        <v>5.0834743192773031</v>
      </c>
      <c r="AE11" s="14">
        <f t="shared" si="11"/>
        <v>17.86635269158332</v>
      </c>
      <c r="AF11" s="14">
        <f t="shared" si="11"/>
        <v>1.2430908702495516</v>
      </c>
      <c r="AG11" s="14">
        <f t="shared" si="11"/>
        <v>2.6740265831145176E-2</v>
      </c>
      <c r="AH11" s="14">
        <f t="shared" si="11"/>
        <v>8.8643121809403296E-3</v>
      </c>
      <c r="AI11" s="14">
        <f t="shared" si="11"/>
        <v>5.1732469656305344</v>
      </c>
      <c r="AJ11" s="14">
        <f t="shared" si="11"/>
        <v>1.3560433246327224</v>
      </c>
      <c r="AK11" s="14">
        <f t="shared" si="11"/>
        <v>0.31354128043884477</v>
      </c>
      <c r="AL11" s="14">
        <f t="shared" si="11"/>
        <v>17.782669655814217</v>
      </c>
    </row>
    <row r="12" spans="1:38" x14ac:dyDescent="0.45">
      <c r="A12" s="5">
        <v>10</v>
      </c>
      <c r="B12" s="5">
        <v>1</v>
      </c>
      <c r="C12" s="5">
        <v>-1</v>
      </c>
      <c r="D12" s="5">
        <v>-1</v>
      </c>
      <c r="E12" s="5">
        <v>1</v>
      </c>
      <c r="F12" s="5">
        <v>1</v>
      </c>
      <c r="G12" s="5">
        <v>1</v>
      </c>
      <c r="H12" s="5">
        <v>-1</v>
      </c>
      <c r="I12">
        <f t="shared" si="3"/>
        <v>-1</v>
      </c>
      <c r="J12">
        <f t="shared" si="4"/>
        <v>-1</v>
      </c>
      <c r="K12">
        <f t="shared" si="5"/>
        <v>1</v>
      </c>
      <c r="L12">
        <f t="shared" si="6"/>
        <v>1</v>
      </c>
      <c r="M12">
        <f t="shared" si="7"/>
        <v>-1</v>
      </c>
      <c r="N12">
        <f t="shared" si="8"/>
        <v>-1</v>
      </c>
      <c r="O12">
        <f t="shared" si="0"/>
        <v>1</v>
      </c>
      <c r="P12">
        <f t="shared" si="1"/>
        <v>-1</v>
      </c>
      <c r="Q12" s="7">
        <v>11.3</v>
      </c>
      <c r="R12" s="7">
        <v>7</v>
      </c>
      <c r="S12" s="7">
        <v>14.4</v>
      </c>
      <c r="T12" s="7">
        <v>10.9</v>
      </c>
      <c r="U12" s="7">
        <v>32.700000000000003</v>
      </c>
      <c r="V12" s="7">
        <v>3.72</v>
      </c>
      <c r="AD12">
        <f>SUM(Y6:AL6)</f>
        <v>848.43958333333308</v>
      </c>
    </row>
    <row r="13" spans="1:38" x14ac:dyDescent="0.45">
      <c r="A13" s="5">
        <v>11</v>
      </c>
      <c r="B13" s="5">
        <v>-1</v>
      </c>
      <c r="C13" s="5">
        <v>1</v>
      </c>
      <c r="D13" s="5">
        <v>-1</v>
      </c>
      <c r="E13" s="5">
        <v>1</v>
      </c>
      <c r="F13" s="5">
        <v>1</v>
      </c>
      <c r="G13" s="5">
        <v>-1</v>
      </c>
      <c r="H13" s="5">
        <v>1</v>
      </c>
      <c r="I13">
        <f t="shared" si="3"/>
        <v>-1</v>
      </c>
      <c r="J13">
        <f t="shared" si="4"/>
        <v>1</v>
      </c>
      <c r="K13">
        <f t="shared" si="5"/>
        <v>-1</v>
      </c>
      <c r="L13">
        <f t="shared" si="6"/>
        <v>-1</v>
      </c>
      <c r="M13">
        <f t="shared" si="7"/>
        <v>1</v>
      </c>
      <c r="N13">
        <f t="shared" si="8"/>
        <v>-1</v>
      </c>
      <c r="O13">
        <f t="shared" si="0"/>
        <v>1</v>
      </c>
      <c r="P13">
        <f t="shared" si="1"/>
        <v>-1</v>
      </c>
      <c r="Q13" s="7">
        <v>19.899999999999999</v>
      </c>
      <c r="R13" s="7">
        <v>8.1999999999999993</v>
      </c>
      <c r="S13" s="7">
        <v>18.8</v>
      </c>
      <c r="T13" s="7">
        <v>15.6</v>
      </c>
      <c r="U13" s="7">
        <v>46.9</v>
      </c>
      <c r="V13" s="7">
        <v>6.46</v>
      </c>
    </row>
    <row r="14" spans="1:38" x14ac:dyDescent="0.45">
      <c r="A14" s="5">
        <v>12</v>
      </c>
      <c r="B14" s="5">
        <v>1</v>
      </c>
      <c r="C14" s="5">
        <v>1</v>
      </c>
      <c r="D14" s="5">
        <v>-1</v>
      </c>
      <c r="E14" s="5">
        <v>1</v>
      </c>
      <c r="F14" s="5">
        <v>-1</v>
      </c>
      <c r="G14" s="5">
        <v>-1</v>
      </c>
      <c r="H14" s="5">
        <v>-1</v>
      </c>
      <c r="I14">
        <f t="shared" si="3"/>
        <v>1</v>
      </c>
      <c r="J14">
        <f t="shared" si="4"/>
        <v>-1</v>
      </c>
      <c r="K14">
        <f t="shared" si="5"/>
        <v>1</v>
      </c>
      <c r="L14">
        <f t="shared" si="6"/>
        <v>-1</v>
      </c>
      <c r="M14">
        <f t="shared" si="7"/>
        <v>1</v>
      </c>
      <c r="N14">
        <f t="shared" si="8"/>
        <v>-1</v>
      </c>
      <c r="O14">
        <f t="shared" si="0"/>
        <v>-1</v>
      </c>
      <c r="P14">
        <f t="shared" si="1"/>
        <v>1</v>
      </c>
      <c r="Q14" s="7">
        <v>25.8</v>
      </c>
      <c r="R14" s="7">
        <v>23.9</v>
      </c>
      <c r="S14" s="7">
        <v>26.9</v>
      </c>
      <c r="T14" s="7">
        <v>25.5</v>
      </c>
      <c r="U14" s="7">
        <v>76.599999999999994</v>
      </c>
      <c r="V14" s="7">
        <v>1.52</v>
      </c>
    </row>
    <row r="15" spans="1:38" x14ac:dyDescent="0.45">
      <c r="A15" s="5">
        <v>13</v>
      </c>
      <c r="B15" s="5">
        <v>-1</v>
      </c>
      <c r="C15" s="5">
        <v>-1</v>
      </c>
      <c r="D15" s="5">
        <v>1</v>
      </c>
      <c r="E15" s="5">
        <v>1</v>
      </c>
      <c r="F15" s="5">
        <v>1</v>
      </c>
      <c r="G15" s="5">
        <v>-1</v>
      </c>
      <c r="H15" s="5">
        <v>-1</v>
      </c>
      <c r="I15">
        <f t="shared" si="3"/>
        <v>1</v>
      </c>
      <c r="J15">
        <f t="shared" si="4"/>
        <v>-1</v>
      </c>
      <c r="K15">
        <f t="shared" si="5"/>
        <v>-1</v>
      </c>
      <c r="L15">
        <f t="shared" si="6"/>
        <v>-1</v>
      </c>
      <c r="M15">
        <f t="shared" si="7"/>
        <v>-1</v>
      </c>
      <c r="N15">
        <f t="shared" si="8"/>
        <v>1</v>
      </c>
      <c r="O15">
        <f t="shared" si="0"/>
        <v>1</v>
      </c>
      <c r="P15">
        <f t="shared" si="1"/>
        <v>1</v>
      </c>
      <c r="Q15" s="7">
        <v>25.3</v>
      </c>
      <c r="R15" s="7">
        <v>20.9</v>
      </c>
      <c r="S15" s="7">
        <v>26.2</v>
      </c>
      <c r="T15" s="7">
        <v>24.1</v>
      </c>
      <c r="U15" s="7">
        <v>72.400000000000006</v>
      </c>
      <c r="V15" s="7">
        <v>2.84</v>
      </c>
    </row>
    <row r="16" spans="1:38" x14ac:dyDescent="0.45">
      <c r="A16" s="5">
        <v>14</v>
      </c>
      <c r="B16" s="5">
        <v>1</v>
      </c>
      <c r="C16" s="5">
        <v>-1</v>
      </c>
      <c r="D16" s="5">
        <v>1</v>
      </c>
      <c r="E16" s="5">
        <v>1</v>
      </c>
      <c r="F16" s="5">
        <v>-1</v>
      </c>
      <c r="G16" s="5">
        <v>-1</v>
      </c>
      <c r="H16" s="5">
        <v>1</v>
      </c>
      <c r="I16">
        <f t="shared" si="3"/>
        <v>-1</v>
      </c>
      <c r="J16">
        <f t="shared" si="4"/>
        <v>1</v>
      </c>
      <c r="K16">
        <f t="shared" si="5"/>
        <v>1</v>
      </c>
      <c r="L16">
        <f t="shared" si="6"/>
        <v>-1</v>
      </c>
      <c r="M16">
        <f t="shared" si="7"/>
        <v>-1</v>
      </c>
      <c r="N16">
        <f t="shared" si="8"/>
        <v>1</v>
      </c>
      <c r="O16">
        <f t="shared" si="0"/>
        <v>-1</v>
      </c>
      <c r="P16">
        <f t="shared" si="1"/>
        <v>-1</v>
      </c>
      <c r="Q16" s="7">
        <v>17.3</v>
      </c>
      <c r="R16" s="7">
        <v>15.5</v>
      </c>
      <c r="S16" s="7">
        <v>15</v>
      </c>
      <c r="T16" s="7">
        <v>15.9</v>
      </c>
      <c r="U16" s="7">
        <v>47.8</v>
      </c>
      <c r="V16" s="7">
        <v>1.21</v>
      </c>
    </row>
    <row r="17" spans="1:22" x14ac:dyDescent="0.45">
      <c r="A17" s="5">
        <v>15</v>
      </c>
      <c r="B17" s="5">
        <v>-1</v>
      </c>
      <c r="C17" s="5">
        <v>1</v>
      </c>
      <c r="D17" s="5">
        <v>1</v>
      </c>
      <c r="E17" s="5">
        <v>1</v>
      </c>
      <c r="F17" s="5">
        <v>-1</v>
      </c>
      <c r="G17" s="5">
        <v>1</v>
      </c>
      <c r="H17" s="5">
        <v>-1</v>
      </c>
      <c r="I17">
        <f t="shared" si="3"/>
        <v>-1</v>
      </c>
      <c r="J17">
        <f t="shared" si="4"/>
        <v>-1</v>
      </c>
      <c r="K17">
        <f t="shared" si="5"/>
        <v>-1</v>
      </c>
      <c r="L17">
        <f t="shared" si="6"/>
        <v>1</v>
      </c>
      <c r="M17">
        <f t="shared" si="7"/>
        <v>1</v>
      </c>
      <c r="N17">
        <f t="shared" si="8"/>
        <v>1</v>
      </c>
      <c r="O17">
        <f t="shared" si="0"/>
        <v>-1</v>
      </c>
      <c r="P17">
        <f t="shared" si="1"/>
        <v>-1</v>
      </c>
      <c r="Q17" s="7">
        <v>20.100000000000001</v>
      </c>
      <c r="R17" s="7">
        <v>19.600000000000001</v>
      </c>
      <c r="S17" s="7">
        <v>23</v>
      </c>
      <c r="T17" s="7">
        <v>20.9</v>
      </c>
      <c r="U17" s="7">
        <v>62.7</v>
      </c>
      <c r="V17" s="7">
        <v>1.84</v>
      </c>
    </row>
    <row r="18" spans="1:22" x14ac:dyDescent="0.45">
      <c r="A18" s="5">
        <v>16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>
        <f t="shared" si="3"/>
        <v>1</v>
      </c>
      <c r="J18">
        <f t="shared" si="4"/>
        <v>1</v>
      </c>
      <c r="K18">
        <f t="shared" si="5"/>
        <v>1</v>
      </c>
      <c r="L18">
        <f t="shared" si="6"/>
        <v>1</v>
      </c>
      <c r="M18">
        <f t="shared" si="7"/>
        <v>1</v>
      </c>
      <c r="N18">
        <f t="shared" si="8"/>
        <v>1</v>
      </c>
      <c r="O18">
        <f t="shared" si="0"/>
        <v>1</v>
      </c>
      <c r="P18">
        <f t="shared" si="1"/>
        <v>1</v>
      </c>
      <c r="Q18" s="7">
        <v>37</v>
      </c>
      <c r="R18" s="7">
        <v>28.6</v>
      </c>
      <c r="S18" s="7">
        <v>40.6</v>
      </c>
      <c r="T18" s="7">
        <v>35.4</v>
      </c>
      <c r="U18" s="7">
        <v>106.19999999999999</v>
      </c>
      <c r="V18" s="7">
        <v>6.16</v>
      </c>
    </row>
    <row r="19" spans="1:22" x14ac:dyDescent="0.45">
      <c r="A19" s="2">
        <v>17</v>
      </c>
      <c r="B19" s="2">
        <v>0</v>
      </c>
      <c r="C19" s="2">
        <v>0</v>
      </c>
      <c r="D19" s="2">
        <v>0</v>
      </c>
      <c r="E19" s="2">
        <v>0</v>
      </c>
      <c r="F19" s="5">
        <v>0</v>
      </c>
      <c r="G19" s="5">
        <v>0</v>
      </c>
      <c r="H19" s="5">
        <v>0</v>
      </c>
      <c r="I19">
        <f t="shared" si="3"/>
        <v>0</v>
      </c>
      <c r="J19">
        <f t="shared" si="4"/>
        <v>0</v>
      </c>
      <c r="K19">
        <f t="shared" si="5"/>
        <v>0</v>
      </c>
      <c r="L19">
        <f t="shared" si="6"/>
        <v>0</v>
      </c>
      <c r="M19">
        <f t="shared" si="7"/>
        <v>0</v>
      </c>
      <c r="N19">
        <f t="shared" si="8"/>
        <v>0</v>
      </c>
      <c r="O19">
        <f t="shared" si="0"/>
        <v>0</v>
      </c>
      <c r="P19">
        <f t="shared" si="1"/>
        <v>0</v>
      </c>
      <c r="Q19" s="7">
        <v>9.9</v>
      </c>
      <c r="R19" s="7">
        <v>15</v>
      </c>
      <c r="S19" s="7">
        <v>9.3000000000000007</v>
      </c>
      <c r="T19" s="7">
        <v>11.4</v>
      </c>
      <c r="U19" s="7">
        <v>34.200000000000003</v>
      </c>
      <c r="V19" s="7">
        <v>3.13</v>
      </c>
    </row>
    <row r="20" spans="1:22" x14ac:dyDescent="0.45">
      <c r="A20" s="5">
        <v>18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>
        <f t="shared" si="3"/>
        <v>0</v>
      </c>
      <c r="J20">
        <f t="shared" si="4"/>
        <v>0</v>
      </c>
      <c r="K20">
        <f t="shared" si="5"/>
        <v>0</v>
      </c>
      <c r="L20">
        <f t="shared" si="6"/>
        <v>0</v>
      </c>
      <c r="M20">
        <f t="shared" si="7"/>
        <v>0</v>
      </c>
      <c r="N20">
        <f t="shared" si="8"/>
        <v>0</v>
      </c>
      <c r="O20">
        <f t="shared" si="0"/>
        <v>0</v>
      </c>
      <c r="P20">
        <f t="shared" si="1"/>
        <v>0</v>
      </c>
      <c r="Q20" s="7">
        <v>10.6</v>
      </c>
      <c r="R20" s="7">
        <v>8.8000000000000007</v>
      </c>
      <c r="S20" s="7">
        <v>13.2</v>
      </c>
      <c r="T20" s="7">
        <v>10.9</v>
      </c>
      <c r="U20" s="7">
        <v>32.599999999999994</v>
      </c>
      <c r="V20" s="7">
        <v>2.21</v>
      </c>
    </row>
    <row r="21" spans="1:22" x14ac:dyDescent="0.45">
      <c r="A21" s="5">
        <v>19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>
        <f t="shared" si="3"/>
        <v>0</v>
      </c>
      <c r="J21">
        <f t="shared" si="4"/>
        <v>0</v>
      </c>
      <c r="K21">
        <f t="shared" si="5"/>
        <v>0</v>
      </c>
      <c r="L21">
        <f t="shared" si="6"/>
        <v>0</v>
      </c>
      <c r="M21">
        <f t="shared" si="7"/>
        <v>0</v>
      </c>
      <c r="N21">
        <f t="shared" si="8"/>
        <v>0</v>
      </c>
      <c r="O21">
        <f t="shared" si="0"/>
        <v>0</v>
      </c>
      <c r="P21">
        <f t="shared" si="1"/>
        <v>0</v>
      </c>
      <c r="Q21" s="7">
        <v>29.2</v>
      </c>
      <c r="R21" s="7">
        <v>19.899999999999999</v>
      </c>
      <c r="S21" s="7">
        <v>19.100000000000001</v>
      </c>
      <c r="T21" s="7">
        <v>22.7</v>
      </c>
      <c r="U21" s="7">
        <v>68.199999999999989</v>
      </c>
      <c r="V21" s="7">
        <v>5.61</v>
      </c>
    </row>
    <row r="22" spans="1:22" x14ac:dyDescent="0.45">
      <c r="A22" s="5">
        <v>20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>
        <f t="shared" si="3"/>
        <v>0</v>
      </c>
      <c r="J22">
        <f t="shared" si="4"/>
        <v>0</v>
      </c>
      <c r="K22">
        <f t="shared" si="5"/>
        <v>0</v>
      </c>
      <c r="L22">
        <f t="shared" si="6"/>
        <v>0</v>
      </c>
      <c r="M22">
        <f t="shared" si="7"/>
        <v>0</v>
      </c>
      <c r="N22">
        <f t="shared" si="8"/>
        <v>0</v>
      </c>
      <c r="O22">
        <f t="shared" si="0"/>
        <v>0</v>
      </c>
      <c r="P22">
        <f t="shared" si="1"/>
        <v>0</v>
      </c>
      <c r="Q22" s="7">
        <v>21.5</v>
      </c>
      <c r="R22" s="7">
        <v>17.2</v>
      </c>
      <c r="S22" s="7">
        <v>18.600000000000001</v>
      </c>
      <c r="T22" s="7">
        <v>19.100000000000001</v>
      </c>
      <c r="U22" s="7">
        <v>57.300000000000004</v>
      </c>
      <c r="V22" s="7">
        <v>2.19</v>
      </c>
    </row>
    <row r="23" spans="1:22" x14ac:dyDescent="0.45">
      <c r="A23" s="5"/>
      <c r="B23" s="5"/>
      <c r="C23" s="5"/>
      <c r="D23" s="5"/>
      <c r="E23" s="5"/>
      <c r="F23" s="5"/>
      <c r="G23" s="5"/>
      <c r="H23" s="5"/>
    </row>
    <row r="24" spans="1:22" x14ac:dyDescent="0.45">
      <c r="T24" t="s">
        <v>48</v>
      </c>
      <c r="U24" s="12">
        <f>SUM(Q3:S18)</f>
        <v>1029.4999999999995</v>
      </c>
    </row>
    <row r="25" spans="1:22" x14ac:dyDescent="0.45">
      <c r="T25" t="s">
        <v>63</v>
      </c>
      <c r="U25">
        <f>AVERAGE(Q3:S18)</f>
        <v>21.447916666666657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BA08-B73C-4EB1-9974-28FDD12B24E7}">
  <dimension ref="A1:Z61"/>
  <sheetViews>
    <sheetView topLeftCell="H1" workbookViewId="0">
      <selection activeCell="R7" sqref="R7"/>
    </sheetView>
  </sheetViews>
  <sheetFormatPr defaultRowHeight="17" x14ac:dyDescent="0.45"/>
  <cols>
    <col min="18" max="18" width="12.5" bestFit="1" customWidth="1"/>
  </cols>
  <sheetData>
    <row r="1" spans="1:26" x14ac:dyDescent="0.45">
      <c r="A1" s="2" t="s">
        <v>1</v>
      </c>
      <c r="B1" s="2" t="s">
        <v>3</v>
      </c>
      <c r="C1" s="2" t="s">
        <v>4</v>
      </c>
      <c r="D1" s="2" t="s">
        <v>5</v>
      </c>
      <c r="E1" s="4" t="s">
        <v>38</v>
      </c>
      <c r="F1" s="4" t="s">
        <v>14</v>
      </c>
      <c r="G1" s="4" t="s">
        <v>46</v>
      </c>
      <c r="H1" s="6" t="s">
        <v>21</v>
      </c>
      <c r="I1" s="6" t="s">
        <v>24</v>
      </c>
      <c r="J1" s="6" t="s">
        <v>28</v>
      </c>
      <c r="K1" s="6" t="s">
        <v>30</v>
      </c>
      <c r="L1" s="6" t="s">
        <v>32</v>
      </c>
      <c r="M1" s="6" t="s">
        <v>73</v>
      </c>
      <c r="N1" s="13" t="s">
        <v>64</v>
      </c>
      <c r="P1" s="8" t="s">
        <v>65</v>
      </c>
      <c r="Q1" s="8" t="s">
        <v>64</v>
      </c>
      <c r="R1" s="2" t="s">
        <v>3</v>
      </c>
      <c r="S1" s="2" t="s">
        <v>4</v>
      </c>
      <c r="T1" s="2" t="s">
        <v>5</v>
      </c>
      <c r="U1" s="4" t="s">
        <v>38</v>
      </c>
      <c r="V1" s="4" t="s">
        <v>14</v>
      </c>
      <c r="W1" s="4" t="s">
        <v>46</v>
      </c>
      <c r="X1" s="6" t="s">
        <v>21</v>
      </c>
      <c r="Y1" s="6" t="s">
        <v>24</v>
      </c>
    </row>
    <row r="2" spans="1:26" x14ac:dyDescent="0.45">
      <c r="A2" s="5">
        <v>1</v>
      </c>
      <c r="B2" s="5">
        <v>-1</v>
      </c>
      <c r="C2" s="5">
        <v>-1</v>
      </c>
      <c r="D2" s="5">
        <v>-1</v>
      </c>
      <c r="E2" s="5">
        <v>-1</v>
      </c>
      <c r="F2" s="5">
        <v>-1</v>
      </c>
      <c r="G2" s="5">
        <v>-1</v>
      </c>
      <c r="H2">
        <v>1</v>
      </c>
      <c r="I2">
        <v>1</v>
      </c>
      <c r="J2" s="7">
        <v>7.7</v>
      </c>
      <c r="K2" s="7">
        <v>5.4</v>
      </c>
      <c r="L2" s="7">
        <v>9</v>
      </c>
      <c r="M2">
        <f>$Z$2+SUMPRODUCT($R$2:$Y$2,B2:I2)</f>
        <v>12.283916666666657</v>
      </c>
      <c r="N2">
        <f>J2-M2</f>
        <v>-4.5839166666666573</v>
      </c>
      <c r="P2">
        <v>12.283916666666657</v>
      </c>
      <c r="Q2">
        <v>-4.5839166666666573</v>
      </c>
      <c r="R2">
        <v>1.665</v>
      </c>
      <c r="S2">
        <v>2.1150000000000002</v>
      </c>
      <c r="T2">
        <v>0.76500000000000001</v>
      </c>
      <c r="U2">
        <v>1.077</v>
      </c>
      <c r="V2">
        <v>0.94799999999999995</v>
      </c>
      <c r="W2">
        <v>1.7769999999999999</v>
      </c>
      <c r="X2">
        <v>0.95599999999999996</v>
      </c>
      <c r="Y2">
        <v>-1.7729999999999999</v>
      </c>
      <c r="Z2">
        <v>21.447916666666657</v>
      </c>
    </row>
    <row r="3" spans="1:26" x14ac:dyDescent="0.45">
      <c r="A3" s="5">
        <v>2</v>
      </c>
      <c r="B3" s="5">
        <v>-1</v>
      </c>
      <c r="C3" s="5">
        <v>-1</v>
      </c>
      <c r="D3" s="5">
        <v>-1</v>
      </c>
      <c r="E3" s="5">
        <v>1</v>
      </c>
      <c r="F3" s="5">
        <v>-1</v>
      </c>
      <c r="G3" s="5">
        <v>1</v>
      </c>
      <c r="H3">
        <v>1</v>
      </c>
      <c r="I3">
        <v>-1</v>
      </c>
      <c r="J3" s="7">
        <v>25.4</v>
      </c>
      <c r="K3" s="7">
        <v>25.1</v>
      </c>
      <c r="L3" s="7">
        <v>30.4</v>
      </c>
      <c r="M3">
        <f t="shared" ref="M3:M21" si="0">$Z$2+SUMPRODUCT($R$2:$Y$2,B3:I3)</f>
        <v>21.537916666666657</v>
      </c>
      <c r="N3">
        <f t="shared" ref="N3:N61" si="1">J3-M3</f>
        <v>3.8620833333333415</v>
      </c>
      <c r="P3">
        <v>21.537916666666657</v>
      </c>
      <c r="Q3">
        <v>3.8620833333333415</v>
      </c>
    </row>
    <row r="4" spans="1:26" x14ac:dyDescent="0.45">
      <c r="A4" s="5">
        <v>3</v>
      </c>
      <c r="B4" s="5">
        <v>1</v>
      </c>
      <c r="C4" s="5">
        <v>-1</v>
      </c>
      <c r="D4" s="5">
        <v>-1</v>
      </c>
      <c r="E4" s="5">
        <v>1</v>
      </c>
      <c r="F4" s="5">
        <v>1</v>
      </c>
      <c r="G4" s="5">
        <v>-1</v>
      </c>
      <c r="H4">
        <v>-1</v>
      </c>
      <c r="I4">
        <v>-1</v>
      </c>
      <c r="J4" s="7">
        <v>25</v>
      </c>
      <c r="K4" s="7">
        <v>27.3</v>
      </c>
      <c r="L4" s="7">
        <v>26.5</v>
      </c>
      <c r="M4">
        <f t="shared" si="0"/>
        <v>21.297916666666659</v>
      </c>
      <c r="N4">
        <f t="shared" si="1"/>
        <v>3.7020833333333414</v>
      </c>
      <c r="P4">
        <v>21.297916666666659</v>
      </c>
      <c r="Q4">
        <v>3.7020833333333414</v>
      </c>
    </row>
    <row r="5" spans="1:26" x14ac:dyDescent="0.45">
      <c r="A5" s="5">
        <v>4</v>
      </c>
      <c r="B5" s="5">
        <v>1</v>
      </c>
      <c r="C5" s="5">
        <v>-1</v>
      </c>
      <c r="D5" s="5">
        <v>-1</v>
      </c>
      <c r="E5" s="5">
        <v>-1</v>
      </c>
      <c r="F5" s="5">
        <v>1</v>
      </c>
      <c r="G5" s="5">
        <v>1</v>
      </c>
      <c r="H5">
        <v>-1</v>
      </c>
      <c r="I5">
        <v>1</v>
      </c>
      <c r="J5" s="7">
        <v>18.5</v>
      </c>
      <c r="K5" s="7">
        <v>8.6</v>
      </c>
      <c r="L5" s="7">
        <v>11.1</v>
      </c>
      <c r="M5">
        <f t="shared" si="0"/>
        <v>19.151916666666658</v>
      </c>
      <c r="N5">
        <f t="shared" si="1"/>
        <v>-0.65191666666665782</v>
      </c>
      <c r="P5">
        <v>19.151916666666658</v>
      </c>
      <c r="Q5">
        <v>-0.65191666666665782</v>
      </c>
    </row>
    <row r="6" spans="1:26" x14ac:dyDescent="0.45">
      <c r="A6" s="5">
        <v>5</v>
      </c>
      <c r="B6" s="5">
        <v>-1</v>
      </c>
      <c r="C6" s="5">
        <v>1</v>
      </c>
      <c r="D6" s="5">
        <v>-1</v>
      </c>
      <c r="E6" s="5">
        <v>1</v>
      </c>
      <c r="F6" s="5">
        <v>1</v>
      </c>
      <c r="G6" s="5">
        <v>1</v>
      </c>
      <c r="H6">
        <v>-1</v>
      </c>
      <c r="I6">
        <v>-1</v>
      </c>
      <c r="J6" s="7">
        <v>24.4</v>
      </c>
      <c r="K6" s="7">
        <v>14.4</v>
      </c>
      <c r="L6" s="7">
        <v>24.7</v>
      </c>
      <c r="M6">
        <f t="shared" si="0"/>
        <v>25.751916666666659</v>
      </c>
      <c r="N6">
        <f t="shared" si="1"/>
        <v>-1.3519166666666607</v>
      </c>
      <c r="P6">
        <v>25.751916666666659</v>
      </c>
      <c r="Q6">
        <v>-1.3519166666666607</v>
      </c>
    </row>
    <row r="7" spans="1:26" x14ac:dyDescent="0.45">
      <c r="A7" s="5">
        <v>6</v>
      </c>
      <c r="B7" s="5">
        <v>-1</v>
      </c>
      <c r="C7" s="5">
        <v>1</v>
      </c>
      <c r="D7" s="5">
        <v>-1</v>
      </c>
      <c r="E7" s="5">
        <v>-1</v>
      </c>
      <c r="F7" s="5">
        <v>1</v>
      </c>
      <c r="G7" s="5">
        <v>-1</v>
      </c>
      <c r="H7">
        <v>-1</v>
      </c>
      <c r="I7">
        <v>1</v>
      </c>
      <c r="J7" s="7">
        <v>26.4</v>
      </c>
      <c r="K7" s="7">
        <v>16.3</v>
      </c>
      <c r="L7" s="7">
        <v>24.9</v>
      </c>
      <c r="M7">
        <f t="shared" si="0"/>
        <v>16.497916666666658</v>
      </c>
      <c r="N7">
        <f t="shared" si="1"/>
        <v>9.9020833333333407</v>
      </c>
      <c r="P7">
        <v>16.497916666666658</v>
      </c>
      <c r="Q7">
        <v>9.9020833333333407</v>
      </c>
    </row>
    <row r="8" spans="1:26" x14ac:dyDescent="0.45">
      <c r="A8" s="5">
        <v>7</v>
      </c>
      <c r="B8" s="5">
        <v>1</v>
      </c>
      <c r="C8" s="5">
        <v>1</v>
      </c>
      <c r="D8" s="5">
        <v>-1</v>
      </c>
      <c r="E8" s="5">
        <v>-1</v>
      </c>
      <c r="F8" s="5">
        <v>-1</v>
      </c>
      <c r="G8" s="5">
        <v>1</v>
      </c>
      <c r="H8">
        <v>1</v>
      </c>
      <c r="I8">
        <v>1</v>
      </c>
      <c r="J8" s="7">
        <v>27.8</v>
      </c>
      <c r="K8" s="7">
        <v>25.9</v>
      </c>
      <c r="L8" s="7">
        <v>32.4</v>
      </c>
      <c r="M8">
        <f t="shared" si="0"/>
        <v>23.397916666666656</v>
      </c>
      <c r="N8">
        <f t="shared" si="1"/>
        <v>4.4020833333333442</v>
      </c>
      <c r="P8">
        <v>23.397916666666656</v>
      </c>
      <c r="Q8">
        <v>4.4020833333333442</v>
      </c>
    </row>
    <row r="9" spans="1:26" x14ac:dyDescent="0.45">
      <c r="A9" s="5">
        <v>8</v>
      </c>
      <c r="B9" s="5">
        <v>1</v>
      </c>
      <c r="C9" s="5">
        <v>1</v>
      </c>
      <c r="D9" s="5">
        <v>-1</v>
      </c>
      <c r="E9" s="5">
        <v>1</v>
      </c>
      <c r="F9" s="5">
        <v>-1</v>
      </c>
      <c r="G9" s="5">
        <v>-1</v>
      </c>
      <c r="H9">
        <v>1</v>
      </c>
      <c r="I9">
        <v>-1</v>
      </c>
      <c r="J9" s="7">
        <v>19.8</v>
      </c>
      <c r="K9" s="7">
        <v>17.899999999999999</v>
      </c>
      <c r="L9" s="7">
        <v>21.5</v>
      </c>
      <c r="M9">
        <f t="shared" si="0"/>
        <v>25.543916666666657</v>
      </c>
      <c r="N9">
        <f t="shared" si="1"/>
        <v>-5.7439166666666566</v>
      </c>
      <c r="P9">
        <v>25.543916666666657</v>
      </c>
      <c r="Q9">
        <v>-5.7439166666666566</v>
      </c>
    </row>
    <row r="10" spans="1:26" x14ac:dyDescent="0.45">
      <c r="A10" s="5">
        <v>9</v>
      </c>
      <c r="B10" s="5">
        <v>-1</v>
      </c>
      <c r="C10" s="5">
        <v>-1</v>
      </c>
      <c r="D10" s="5">
        <v>1</v>
      </c>
      <c r="E10" s="5">
        <v>-1</v>
      </c>
      <c r="F10" s="5">
        <v>1</v>
      </c>
      <c r="G10" s="5">
        <v>1</v>
      </c>
      <c r="H10">
        <v>1</v>
      </c>
      <c r="I10">
        <v>-1</v>
      </c>
      <c r="J10" s="7">
        <v>23.1</v>
      </c>
      <c r="K10" s="7">
        <v>27.4</v>
      </c>
      <c r="L10" s="7">
        <v>37.299999999999997</v>
      </c>
      <c r="M10">
        <f t="shared" si="0"/>
        <v>22.809916666666656</v>
      </c>
      <c r="N10">
        <f t="shared" si="1"/>
        <v>0.29008333333334591</v>
      </c>
      <c r="P10">
        <v>22.809916666666656</v>
      </c>
      <c r="Q10">
        <v>0.29008333333334591</v>
      </c>
    </row>
    <row r="11" spans="1:26" x14ac:dyDescent="0.45">
      <c r="A11" s="5">
        <v>10</v>
      </c>
      <c r="B11" s="5">
        <v>-1</v>
      </c>
      <c r="C11" s="5">
        <v>-1</v>
      </c>
      <c r="D11" s="5">
        <v>1</v>
      </c>
      <c r="E11" s="5">
        <v>1</v>
      </c>
      <c r="F11" s="5">
        <v>1</v>
      </c>
      <c r="G11" s="5">
        <v>-1</v>
      </c>
      <c r="H11">
        <v>1</v>
      </c>
      <c r="I11">
        <v>1</v>
      </c>
      <c r="J11" s="7">
        <v>11.3</v>
      </c>
      <c r="K11" s="7">
        <v>7</v>
      </c>
      <c r="L11" s="7">
        <v>14.4</v>
      </c>
      <c r="M11">
        <f t="shared" si="0"/>
        <v>17.863916666666658</v>
      </c>
      <c r="N11">
        <f t="shared" si="1"/>
        <v>-6.5639166666666569</v>
      </c>
      <c r="P11">
        <v>17.863916666666658</v>
      </c>
      <c r="Q11">
        <v>-6.5639166666666569</v>
      </c>
    </row>
    <row r="12" spans="1:26" x14ac:dyDescent="0.45">
      <c r="A12" s="5">
        <v>11</v>
      </c>
      <c r="B12" s="5">
        <v>1</v>
      </c>
      <c r="C12" s="5">
        <v>-1</v>
      </c>
      <c r="D12" s="5">
        <v>1</v>
      </c>
      <c r="E12" s="5">
        <v>1</v>
      </c>
      <c r="F12" s="5">
        <v>-1</v>
      </c>
      <c r="G12" s="5">
        <v>1</v>
      </c>
      <c r="H12">
        <v>-1</v>
      </c>
      <c r="I12">
        <v>1</v>
      </c>
      <c r="J12" s="7">
        <v>19.899999999999999</v>
      </c>
      <c r="K12" s="7">
        <v>8.1999999999999993</v>
      </c>
      <c r="L12" s="7">
        <v>18.8</v>
      </c>
      <c r="M12">
        <f t="shared" si="0"/>
        <v>20.939916666666658</v>
      </c>
      <c r="N12">
        <f t="shared" si="1"/>
        <v>-1.0399166666666595</v>
      </c>
      <c r="P12">
        <v>20.939916666666658</v>
      </c>
      <c r="Q12">
        <v>-1.0399166666666595</v>
      </c>
    </row>
    <row r="13" spans="1:26" x14ac:dyDescent="0.45">
      <c r="A13" s="5">
        <v>12</v>
      </c>
      <c r="B13" s="5">
        <v>1</v>
      </c>
      <c r="C13" s="5">
        <v>-1</v>
      </c>
      <c r="D13" s="5">
        <v>1</v>
      </c>
      <c r="E13" s="5">
        <v>-1</v>
      </c>
      <c r="F13" s="5">
        <v>-1</v>
      </c>
      <c r="G13" s="5">
        <v>-1</v>
      </c>
      <c r="H13">
        <v>-1</v>
      </c>
      <c r="I13">
        <v>-1</v>
      </c>
      <c r="J13" s="7">
        <v>25.8</v>
      </c>
      <c r="K13" s="7">
        <v>23.9</v>
      </c>
      <c r="L13" s="7">
        <v>26.9</v>
      </c>
      <c r="M13">
        <f t="shared" si="0"/>
        <v>18.777916666666655</v>
      </c>
      <c r="N13">
        <f t="shared" si="1"/>
        <v>7.0220833333333452</v>
      </c>
      <c r="P13">
        <v>18.777916666666655</v>
      </c>
      <c r="Q13">
        <v>7.0220833333333452</v>
      </c>
    </row>
    <row r="14" spans="1:26" x14ac:dyDescent="0.45">
      <c r="A14" s="5">
        <v>13</v>
      </c>
      <c r="B14" s="5">
        <v>-1</v>
      </c>
      <c r="C14" s="5">
        <v>1</v>
      </c>
      <c r="D14" s="5">
        <v>1</v>
      </c>
      <c r="E14" s="5">
        <v>1</v>
      </c>
      <c r="F14" s="5">
        <v>-1</v>
      </c>
      <c r="G14" s="5">
        <v>-1</v>
      </c>
      <c r="H14">
        <v>-1</v>
      </c>
      <c r="I14">
        <v>1</v>
      </c>
      <c r="J14" s="7">
        <v>25.3</v>
      </c>
      <c r="K14" s="7">
        <v>20.9</v>
      </c>
      <c r="L14" s="7">
        <v>26.2</v>
      </c>
      <c r="M14">
        <f t="shared" si="0"/>
        <v>18.285916666666658</v>
      </c>
      <c r="N14">
        <f t="shared" si="1"/>
        <v>7.0140833333333426</v>
      </c>
      <c r="P14">
        <v>18.285916666666658</v>
      </c>
      <c r="Q14">
        <v>7.0140833333333426</v>
      </c>
    </row>
    <row r="15" spans="1:26" x14ac:dyDescent="0.45">
      <c r="A15" s="5">
        <v>14</v>
      </c>
      <c r="B15" s="5">
        <v>-1</v>
      </c>
      <c r="C15" s="5">
        <v>1</v>
      </c>
      <c r="D15" s="5">
        <v>1</v>
      </c>
      <c r="E15" s="5">
        <v>-1</v>
      </c>
      <c r="F15" s="5">
        <v>-1</v>
      </c>
      <c r="G15" s="5">
        <v>1</v>
      </c>
      <c r="H15">
        <v>-1</v>
      </c>
      <c r="I15">
        <v>-1</v>
      </c>
      <c r="J15" s="7">
        <v>17.3</v>
      </c>
      <c r="K15" s="7">
        <v>15.5</v>
      </c>
      <c r="L15" s="7">
        <v>15</v>
      </c>
      <c r="M15">
        <f t="shared" si="0"/>
        <v>23.231916666666656</v>
      </c>
      <c r="N15">
        <f t="shared" si="1"/>
        <v>-5.9319166666666554</v>
      </c>
      <c r="P15">
        <v>23.231916666666656</v>
      </c>
      <c r="Q15">
        <v>-5.9319166666666554</v>
      </c>
    </row>
    <row r="16" spans="1:26" x14ac:dyDescent="0.45">
      <c r="A16" s="5">
        <v>15</v>
      </c>
      <c r="B16" s="5">
        <v>1</v>
      </c>
      <c r="C16" s="5">
        <v>1</v>
      </c>
      <c r="D16" s="5">
        <v>1</v>
      </c>
      <c r="E16" s="5">
        <v>-1</v>
      </c>
      <c r="F16" s="5">
        <v>1</v>
      </c>
      <c r="G16" s="5">
        <v>-1</v>
      </c>
      <c r="H16">
        <v>1</v>
      </c>
      <c r="I16">
        <v>-1</v>
      </c>
      <c r="J16" s="7">
        <v>20.100000000000001</v>
      </c>
      <c r="K16" s="7">
        <v>19.600000000000001</v>
      </c>
      <c r="L16" s="7">
        <v>23</v>
      </c>
      <c r="M16">
        <f t="shared" si="0"/>
        <v>26.815916666666659</v>
      </c>
      <c r="N16">
        <f t="shared" si="1"/>
        <v>-6.7159166666666579</v>
      </c>
      <c r="P16">
        <v>26.815916666666659</v>
      </c>
      <c r="Q16">
        <v>-6.7159166666666579</v>
      </c>
    </row>
    <row r="17" spans="1:17" x14ac:dyDescent="0.45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>
        <v>1</v>
      </c>
      <c r="I17">
        <v>1</v>
      </c>
      <c r="J17" s="7">
        <v>37</v>
      </c>
      <c r="K17" s="7">
        <v>28.6</v>
      </c>
      <c r="L17" s="7">
        <v>40.6</v>
      </c>
      <c r="M17">
        <f t="shared" si="0"/>
        <v>28.977916666666658</v>
      </c>
      <c r="N17">
        <f t="shared" si="1"/>
        <v>8.0220833333333417</v>
      </c>
      <c r="P17">
        <v>28.977916666666658</v>
      </c>
      <c r="Q17">
        <v>8.0220833333333417</v>
      </c>
    </row>
    <row r="18" spans="1:17" x14ac:dyDescent="0.45">
      <c r="A18" s="2">
        <v>17</v>
      </c>
      <c r="B18" s="2">
        <v>0</v>
      </c>
      <c r="C18" s="2">
        <v>0</v>
      </c>
      <c r="D18" s="2">
        <v>0</v>
      </c>
      <c r="E18" s="5">
        <v>0</v>
      </c>
      <c r="F18" s="5">
        <v>0</v>
      </c>
      <c r="G18" s="5">
        <v>0</v>
      </c>
      <c r="H18">
        <v>0</v>
      </c>
      <c r="I18">
        <v>0</v>
      </c>
      <c r="J18" s="7">
        <v>9.9</v>
      </c>
      <c r="K18" s="7">
        <v>15</v>
      </c>
      <c r="L18" s="7">
        <v>9.3000000000000007</v>
      </c>
      <c r="M18">
        <f t="shared" si="0"/>
        <v>21.447916666666657</v>
      </c>
      <c r="N18">
        <f t="shared" si="1"/>
        <v>-11.547916666666657</v>
      </c>
      <c r="P18">
        <v>12.283916666666657</v>
      </c>
      <c r="Q18">
        <v>-6.8839166666666571</v>
      </c>
    </row>
    <row r="19" spans="1:17" x14ac:dyDescent="0.45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>
        <v>0</v>
      </c>
      <c r="I19">
        <v>0</v>
      </c>
      <c r="J19" s="7">
        <v>10.6</v>
      </c>
      <c r="K19" s="7">
        <v>8.8000000000000007</v>
      </c>
      <c r="L19" s="7">
        <v>13.2</v>
      </c>
      <c r="M19">
        <f t="shared" si="0"/>
        <v>21.447916666666657</v>
      </c>
      <c r="N19">
        <f t="shared" si="1"/>
        <v>-10.847916666666658</v>
      </c>
      <c r="P19">
        <v>21.537916666666657</v>
      </c>
      <c r="Q19">
        <v>3.5620833333333444</v>
      </c>
    </row>
    <row r="20" spans="1:17" x14ac:dyDescent="0.45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>
        <v>0</v>
      </c>
      <c r="I20">
        <v>0</v>
      </c>
      <c r="J20" s="7">
        <v>29.2</v>
      </c>
      <c r="K20" s="7">
        <v>19.899999999999999</v>
      </c>
      <c r="L20" s="7">
        <v>19.100000000000001</v>
      </c>
      <c r="M20">
        <f t="shared" si="0"/>
        <v>21.447916666666657</v>
      </c>
      <c r="N20">
        <f t="shared" si="1"/>
        <v>7.7520833333333421</v>
      </c>
      <c r="P20">
        <v>21.297916666666659</v>
      </c>
      <c r="Q20">
        <v>6.0020833333333421</v>
      </c>
    </row>
    <row r="21" spans="1:17" x14ac:dyDescent="0.45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>
        <v>0</v>
      </c>
      <c r="I21">
        <v>0</v>
      </c>
      <c r="J21" s="7">
        <v>21.5</v>
      </c>
      <c r="K21" s="7">
        <v>17.2</v>
      </c>
      <c r="L21" s="7">
        <v>18.600000000000001</v>
      </c>
      <c r="M21">
        <f t="shared" si="0"/>
        <v>21.447916666666657</v>
      </c>
      <c r="N21">
        <f t="shared" si="1"/>
        <v>5.2083333333342807E-2</v>
      </c>
      <c r="P21">
        <v>19.151916666666658</v>
      </c>
      <c r="Q21">
        <v>-10.551916666666658</v>
      </c>
    </row>
    <row r="22" spans="1:17" x14ac:dyDescent="0.45">
      <c r="M22">
        <v>12.283916666666657</v>
      </c>
      <c r="N22">
        <f t="shared" si="1"/>
        <v>-12.283916666666657</v>
      </c>
      <c r="P22">
        <v>25.751916666666659</v>
      </c>
      <c r="Q22">
        <v>-11.351916666666659</v>
      </c>
    </row>
    <row r="23" spans="1:17" x14ac:dyDescent="0.45">
      <c r="M23">
        <v>21.537916666666657</v>
      </c>
      <c r="N23">
        <f t="shared" si="1"/>
        <v>-21.537916666666657</v>
      </c>
      <c r="P23">
        <v>16.497916666666658</v>
      </c>
      <c r="Q23">
        <v>-0.19791666666665719</v>
      </c>
    </row>
    <row r="24" spans="1:17" x14ac:dyDescent="0.45">
      <c r="M24">
        <v>21.297916666666659</v>
      </c>
      <c r="N24">
        <f t="shared" si="1"/>
        <v>-21.297916666666659</v>
      </c>
      <c r="P24">
        <v>23.397916666666656</v>
      </c>
      <c r="Q24">
        <v>2.5020833333333421</v>
      </c>
    </row>
    <row r="25" spans="1:17" x14ac:dyDescent="0.45">
      <c r="M25">
        <v>19.151916666666658</v>
      </c>
      <c r="N25">
        <f t="shared" si="1"/>
        <v>-19.151916666666658</v>
      </c>
      <c r="P25">
        <v>25.543916666666657</v>
      </c>
      <c r="Q25">
        <v>-7.6439166666666587</v>
      </c>
    </row>
    <row r="26" spans="1:17" x14ac:dyDescent="0.45">
      <c r="M26">
        <v>25.751916666666659</v>
      </c>
      <c r="N26">
        <f t="shared" si="1"/>
        <v>-25.751916666666659</v>
      </c>
      <c r="P26">
        <v>22.809916666666656</v>
      </c>
      <c r="Q26">
        <v>4.5900833333333431</v>
      </c>
    </row>
    <row r="27" spans="1:17" x14ac:dyDescent="0.45">
      <c r="M27">
        <v>16.497916666666658</v>
      </c>
      <c r="N27">
        <f t="shared" si="1"/>
        <v>-16.497916666666658</v>
      </c>
      <c r="P27">
        <v>17.863916666666658</v>
      </c>
      <c r="Q27">
        <v>-10.863916666666658</v>
      </c>
    </row>
    <row r="28" spans="1:17" x14ac:dyDescent="0.45">
      <c r="M28">
        <v>23.397916666666656</v>
      </c>
      <c r="N28">
        <f t="shared" si="1"/>
        <v>-23.397916666666656</v>
      </c>
      <c r="P28">
        <v>20.939916666666658</v>
      </c>
      <c r="Q28">
        <v>-12.739916666666659</v>
      </c>
    </row>
    <row r="29" spans="1:17" x14ac:dyDescent="0.45">
      <c r="M29">
        <v>25.543916666666657</v>
      </c>
      <c r="N29">
        <f t="shared" si="1"/>
        <v>-25.543916666666657</v>
      </c>
      <c r="P29">
        <v>18.777916666666655</v>
      </c>
      <c r="Q29">
        <v>5.1220833333333431</v>
      </c>
    </row>
    <row r="30" spans="1:17" x14ac:dyDescent="0.45">
      <c r="M30">
        <v>22.809916666666656</v>
      </c>
      <c r="N30">
        <f t="shared" si="1"/>
        <v>-22.809916666666656</v>
      </c>
      <c r="P30">
        <v>18.285916666666658</v>
      </c>
      <c r="Q30">
        <v>2.6140833333333404</v>
      </c>
    </row>
    <row r="31" spans="1:17" x14ac:dyDescent="0.45">
      <c r="M31">
        <v>17.863916666666658</v>
      </c>
      <c r="N31">
        <f t="shared" si="1"/>
        <v>-17.863916666666658</v>
      </c>
      <c r="P31">
        <v>23.231916666666656</v>
      </c>
      <c r="Q31">
        <v>-7.7319166666666561</v>
      </c>
    </row>
    <row r="32" spans="1:17" x14ac:dyDescent="0.45">
      <c r="M32">
        <v>20.939916666666658</v>
      </c>
      <c r="N32">
        <f t="shared" si="1"/>
        <v>-20.939916666666658</v>
      </c>
      <c r="P32">
        <v>26.815916666666659</v>
      </c>
      <c r="Q32">
        <v>-7.2159166666666579</v>
      </c>
    </row>
    <row r="33" spans="13:17" x14ac:dyDescent="0.45">
      <c r="M33">
        <v>18.777916666666655</v>
      </c>
      <c r="N33">
        <f t="shared" si="1"/>
        <v>-18.777916666666655</v>
      </c>
      <c r="P33">
        <v>28.977916666666658</v>
      </c>
      <c r="Q33">
        <v>-0.37791666666665691</v>
      </c>
    </row>
    <row r="34" spans="13:17" x14ac:dyDescent="0.45">
      <c r="M34">
        <v>18.285916666666658</v>
      </c>
      <c r="N34">
        <f t="shared" si="1"/>
        <v>-18.285916666666658</v>
      </c>
      <c r="P34">
        <v>12.283916666666657</v>
      </c>
      <c r="Q34">
        <v>-3.2839166666666575</v>
      </c>
    </row>
    <row r="35" spans="13:17" x14ac:dyDescent="0.45">
      <c r="M35">
        <v>23.231916666666656</v>
      </c>
      <c r="N35">
        <f t="shared" si="1"/>
        <v>-23.231916666666656</v>
      </c>
      <c r="P35">
        <v>21.537916666666657</v>
      </c>
      <c r="Q35">
        <v>8.8620833333333415</v>
      </c>
    </row>
    <row r="36" spans="13:17" x14ac:dyDescent="0.45">
      <c r="M36">
        <v>26.815916666666659</v>
      </c>
      <c r="N36">
        <f t="shared" si="1"/>
        <v>-26.815916666666659</v>
      </c>
      <c r="P36">
        <v>21.297916666666659</v>
      </c>
      <c r="Q36">
        <v>5.2020833333333414</v>
      </c>
    </row>
    <row r="37" spans="13:17" x14ac:dyDescent="0.45">
      <c r="M37">
        <v>28.977916666666658</v>
      </c>
      <c r="N37">
        <f t="shared" si="1"/>
        <v>-28.977916666666658</v>
      </c>
      <c r="P37">
        <v>19.151916666666658</v>
      </c>
      <c r="Q37">
        <v>-8.0519166666666582</v>
      </c>
    </row>
    <row r="38" spans="13:17" x14ac:dyDescent="0.45">
      <c r="M38">
        <v>21.447916666666657</v>
      </c>
      <c r="N38">
        <f t="shared" si="1"/>
        <v>-21.447916666666657</v>
      </c>
      <c r="P38">
        <v>25.751916666666659</v>
      </c>
      <c r="Q38">
        <v>-1.0519166666666599</v>
      </c>
    </row>
    <row r="39" spans="13:17" x14ac:dyDescent="0.45">
      <c r="M39">
        <v>21.447916666666657</v>
      </c>
      <c r="N39">
        <f t="shared" si="1"/>
        <v>-21.447916666666657</v>
      </c>
      <c r="P39">
        <v>16.497916666666658</v>
      </c>
      <c r="Q39">
        <v>8.4020833333333407</v>
      </c>
    </row>
    <row r="40" spans="13:17" x14ac:dyDescent="0.45">
      <c r="M40">
        <v>21.447916666666657</v>
      </c>
      <c r="N40">
        <f t="shared" si="1"/>
        <v>-21.447916666666657</v>
      </c>
      <c r="P40">
        <v>23.397916666666656</v>
      </c>
      <c r="Q40">
        <v>9.0020833333333421</v>
      </c>
    </row>
    <row r="41" spans="13:17" x14ac:dyDescent="0.45">
      <c r="M41">
        <v>21.447916666666657</v>
      </c>
      <c r="N41">
        <f t="shared" si="1"/>
        <v>-21.447916666666657</v>
      </c>
      <c r="P41">
        <v>25.543916666666657</v>
      </c>
      <c r="Q41">
        <v>-4.0439166666666573</v>
      </c>
    </row>
    <row r="42" spans="13:17" x14ac:dyDescent="0.45">
      <c r="M42">
        <v>12.283916666666657</v>
      </c>
      <c r="N42">
        <f t="shared" si="1"/>
        <v>-12.283916666666657</v>
      </c>
      <c r="P42">
        <v>22.809916666666656</v>
      </c>
      <c r="Q42">
        <v>14.490083333333342</v>
      </c>
    </row>
    <row r="43" spans="13:17" x14ac:dyDescent="0.45">
      <c r="M43">
        <v>21.537916666666657</v>
      </c>
      <c r="N43">
        <f t="shared" si="1"/>
        <v>-21.537916666666657</v>
      </c>
      <c r="P43">
        <v>17.863916666666658</v>
      </c>
      <c r="Q43">
        <v>-3.4639166666666572</v>
      </c>
    </row>
    <row r="44" spans="13:17" x14ac:dyDescent="0.45">
      <c r="M44">
        <v>21.297916666666659</v>
      </c>
      <c r="N44">
        <f t="shared" si="1"/>
        <v>-21.297916666666659</v>
      </c>
      <c r="P44">
        <v>20.939916666666658</v>
      </c>
      <c r="Q44">
        <v>-2.1399166666666574</v>
      </c>
    </row>
    <row r="45" spans="13:17" x14ac:dyDescent="0.45">
      <c r="M45">
        <v>19.151916666666658</v>
      </c>
      <c r="N45">
        <f t="shared" si="1"/>
        <v>-19.151916666666658</v>
      </c>
      <c r="P45">
        <v>18.777916666666655</v>
      </c>
      <c r="Q45">
        <v>8.1220833333333431</v>
      </c>
    </row>
    <row r="46" spans="13:17" x14ac:dyDescent="0.45">
      <c r="M46">
        <v>25.751916666666659</v>
      </c>
      <c r="N46">
        <f t="shared" si="1"/>
        <v>-25.751916666666659</v>
      </c>
      <c r="P46">
        <v>18.285916666666658</v>
      </c>
      <c r="Q46">
        <v>7.9140833333333411</v>
      </c>
    </row>
    <row r="47" spans="13:17" x14ac:dyDescent="0.45">
      <c r="M47">
        <v>16.497916666666658</v>
      </c>
      <c r="N47">
        <f t="shared" si="1"/>
        <v>-16.497916666666658</v>
      </c>
      <c r="P47">
        <v>23.231916666666656</v>
      </c>
      <c r="Q47">
        <v>-8.2319166666666561</v>
      </c>
    </row>
    <row r="48" spans="13:17" x14ac:dyDescent="0.45">
      <c r="M48">
        <v>23.397916666666656</v>
      </c>
      <c r="N48">
        <f t="shared" si="1"/>
        <v>-23.397916666666656</v>
      </c>
      <c r="P48">
        <v>26.815916666666659</v>
      </c>
      <c r="Q48">
        <v>-3.8159166666666593</v>
      </c>
    </row>
    <row r="49" spans="13:17" x14ac:dyDescent="0.45">
      <c r="M49">
        <v>25.543916666666657</v>
      </c>
      <c r="N49">
        <f t="shared" si="1"/>
        <v>-25.543916666666657</v>
      </c>
      <c r="P49">
        <v>28.977916666666658</v>
      </c>
      <c r="Q49">
        <v>11.622083333333343</v>
      </c>
    </row>
    <row r="50" spans="13:17" x14ac:dyDescent="0.45">
      <c r="M50">
        <v>22.809916666666656</v>
      </c>
      <c r="N50">
        <f t="shared" si="1"/>
        <v>-22.809916666666656</v>
      </c>
    </row>
    <row r="51" spans="13:17" x14ac:dyDescent="0.45">
      <c r="M51">
        <v>17.863916666666658</v>
      </c>
      <c r="N51">
        <f t="shared" si="1"/>
        <v>-17.863916666666658</v>
      </c>
    </row>
    <row r="52" spans="13:17" x14ac:dyDescent="0.45">
      <c r="M52">
        <v>20.939916666666658</v>
      </c>
      <c r="N52">
        <f t="shared" si="1"/>
        <v>-20.939916666666658</v>
      </c>
    </row>
    <row r="53" spans="13:17" x14ac:dyDescent="0.45">
      <c r="M53">
        <v>18.777916666666655</v>
      </c>
      <c r="N53">
        <f t="shared" si="1"/>
        <v>-18.777916666666655</v>
      </c>
    </row>
    <row r="54" spans="13:17" x14ac:dyDescent="0.45">
      <c r="M54">
        <v>18.285916666666658</v>
      </c>
      <c r="N54">
        <f t="shared" si="1"/>
        <v>-18.285916666666658</v>
      </c>
    </row>
    <row r="55" spans="13:17" x14ac:dyDescent="0.45">
      <c r="M55">
        <v>23.231916666666656</v>
      </c>
      <c r="N55">
        <f t="shared" si="1"/>
        <v>-23.231916666666656</v>
      </c>
    </row>
    <row r="56" spans="13:17" x14ac:dyDescent="0.45">
      <c r="M56">
        <v>26.815916666666659</v>
      </c>
      <c r="N56">
        <f t="shared" si="1"/>
        <v>-26.815916666666659</v>
      </c>
    </row>
    <row r="57" spans="13:17" x14ac:dyDescent="0.45">
      <c r="M57">
        <v>28.977916666666658</v>
      </c>
      <c r="N57">
        <f t="shared" si="1"/>
        <v>-28.977916666666658</v>
      </c>
    </row>
    <row r="58" spans="13:17" x14ac:dyDescent="0.45">
      <c r="M58">
        <v>21.447916666666657</v>
      </c>
      <c r="N58">
        <f t="shared" si="1"/>
        <v>-21.447916666666657</v>
      </c>
    </row>
    <row r="59" spans="13:17" x14ac:dyDescent="0.45">
      <c r="M59">
        <v>21.447916666666657</v>
      </c>
      <c r="N59">
        <f t="shared" si="1"/>
        <v>-21.447916666666657</v>
      </c>
    </row>
    <row r="60" spans="13:17" x14ac:dyDescent="0.45">
      <c r="M60">
        <v>21.447916666666657</v>
      </c>
      <c r="N60">
        <f t="shared" si="1"/>
        <v>-21.447916666666657</v>
      </c>
    </row>
    <row r="61" spans="13:17" x14ac:dyDescent="0.45">
      <c r="M61">
        <v>21.447916666666657</v>
      </c>
      <c r="N61">
        <f t="shared" si="1"/>
        <v>-21.447916666666657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D4989-F753-4E5F-A7B5-0284E0D04DE7}">
  <dimension ref="A1:AA21"/>
  <sheetViews>
    <sheetView workbookViewId="0">
      <selection activeCell="AA15" sqref="AA15"/>
    </sheetView>
  </sheetViews>
  <sheetFormatPr defaultRowHeight="17" x14ac:dyDescent="0.45"/>
  <cols>
    <col min="27" max="27" width="12.5" customWidth="1"/>
  </cols>
  <sheetData>
    <row r="1" spans="1:27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38</v>
      </c>
      <c r="G1" t="s">
        <v>14</v>
      </c>
      <c r="H1" t="s">
        <v>6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7</v>
      </c>
      <c r="Q1" t="s">
        <v>27</v>
      </c>
      <c r="R1" t="s">
        <v>29</v>
      </c>
      <c r="S1" t="s">
        <v>31</v>
      </c>
      <c r="T1" t="s">
        <v>33</v>
      </c>
      <c r="U1" t="s">
        <v>40</v>
      </c>
      <c r="V1" t="s">
        <v>35</v>
      </c>
      <c r="X1" t="s">
        <v>61</v>
      </c>
    </row>
    <row r="2" spans="1:27" x14ac:dyDescent="0.45">
      <c r="A2">
        <v>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-1</v>
      </c>
      <c r="Q2">
        <v>7.7</v>
      </c>
      <c r="R2">
        <v>5.4</v>
      </c>
      <c r="S2">
        <v>9</v>
      </c>
      <c r="T2">
        <v>7.37</v>
      </c>
      <c r="U2">
        <v>22.1</v>
      </c>
      <c r="V2">
        <v>1.82</v>
      </c>
    </row>
    <row r="3" spans="1:27" x14ac:dyDescent="0.45">
      <c r="A3">
        <v>2</v>
      </c>
      <c r="B3">
        <v>1</v>
      </c>
      <c r="C3">
        <v>-1</v>
      </c>
      <c r="D3">
        <v>-1</v>
      </c>
      <c r="E3">
        <v>-1</v>
      </c>
      <c r="F3">
        <v>1</v>
      </c>
      <c r="G3">
        <v>-1</v>
      </c>
      <c r="H3">
        <v>1</v>
      </c>
      <c r="I3">
        <v>-1</v>
      </c>
      <c r="J3">
        <v>-1</v>
      </c>
      <c r="K3">
        <v>-1</v>
      </c>
      <c r="L3">
        <v>1</v>
      </c>
      <c r="M3">
        <v>1</v>
      </c>
      <c r="N3">
        <v>1</v>
      </c>
      <c r="O3">
        <v>-1</v>
      </c>
      <c r="P3">
        <v>1</v>
      </c>
      <c r="Q3">
        <v>25.4</v>
      </c>
      <c r="R3">
        <v>25.1</v>
      </c>
      <c r="S3">
        <v>30.4</v>
      </c>
      <c r="T3">
        <v>27</v>
      </c>
      <c r="U3">
        <v>80.900000000000006</v>
      </c>
      <c r="V3">
        <v>2.98</v>
      </c>
      <c r="X3" t="s">
        <v>58</v>
      </c>
      <c r="Y3">
        <f>AVERAGE(Q18:S21)</f>
        <v>16.024999999999999</v>
      </c>
    </row>
    <row r="4" spans="1:27" x14ac:dyDescent="0.45">
      <c r="A4">
        <v>3</v>
      </c>
      <c r="B4">
        <v>-1</v>
      </c>
      <c r="C4">
        <v>1</v>
      </c>
      <c r="D4">
        <v>-1</v>
      </c>
      <c r="E4">
        <v>-1</v>
      </c>
      <c r="F4">
        <v>1</v>
      </c>
      <c r="G4">
        <v>1</v>
      </c>
      <c r="H4">
        <v>-1</v>
      </c>
      <c r="I4">
        <v>-1</v>
      </c>
      <c r="J4">
        <v>1</v>
      </c>
      <c r="K4">
        <v>1</v>
      </c>
      <c r="L4">
        <v>-1</v>
      </c>
      <c r="M4">
        <v>-1</v>
      </c>
      <c r="N4">
        <v>1</v>
      </c>
      <c r="O4">
        <v>-1</v>
      </c>
      <c r="P4">
        <v>1</v>
      </c>
      <c r="Q4">
        <v>25</v>
      </c>
      <c r="R4">
        <v>27.3</v>
      </c>
      <c r="S4">
        <v>26.5</v>
      </c>
      <c r="T4">
        <v>26.3</v>
      </c>
      <c r="U4">
        <v>78.8</v>
      </c>
      <c r="V4">
        <v>1.17</v>
      </c>
      <c r="X4" t="s">
        <v>59</v>
      </c>
      <c r="Y4">
        <f>AVERAGE(Q2:S17)</f>
        <v>21.447916666666657</v>
      </c>
    </row>
    <row r="5" spans="1:27" x14ac:dyDescent="0.45">
      <c r="A5">
        <v>4</v>
      </c>
      <c r="B5">
        <v>1</v>
      </c>
      <c r="C5">
        <v>1</v>
      </c>
      <c r="D5">
        <v>-1</v>
      </c>
      <c r="E5">
        <v>-1</v>
      </c>
      <c r="F5">
        <v>-1</v>
      </c>
      <c r="G5">
        <v>1</v>
      </c>
      <c r="H5">
        <v>1</v>
      </c>
      <c r="I5">
        <v>1</v>
      </c>
      <c r="J5">
        <v>-1</v>
      </c>
      <c r="K5">
        <v>-1</v>
      </c>
      <c r="L5">
        <v>-1</v>
      </c>
      <c r="M5">
        <v>-1</v>
      </c>
      <c r="N5">
        <v>1</v>
      </c>
      <c r="O5">
        <v>1</v>
      </c>
      <c r="P5">
        <v>-1</v>
      </c>
      <c r="Q5">
        <v>18.5</v>
      </c>
      <c r="R5">
        <v>8.6</v>
      </c>
      <c r="S5">
        <v>11.1</v>
      </c>
      <c r="T5">
        <v>12.7</v>
      </c>
      <c r="U5">
        <v>38.200000000000003</v>
      </c>
      <c r="V5">
        <v>5.15</v>
      </c>
      <c r="AA5" t="s">
        <v>50</v>
      </c>
    </row>
    <row r="6" spans="1:27" x14ac:dyDescent="0.45">
      <c r="A6">
        <v>5</v>
      </c>
      <c r="B6">
        <v>-1</v>
      </c>
      <c r="C6">
        <v>-1</v>
      </c>
      <c r="D6">
        <v>1</v>
      </c>
      <c r="E6">
        <v>-1</v>
      </c>
      <c r="F6">
        <v>1</v>
      </c>
      <c r="G6">
        <v>1</v>
      </c>
      <c r="H6">
        <v>1</v>
      </c>
      <c r="I6">
        <v>1</v>
      </c>
      <c r="J6">
        <v>-1</v>
      </c>
      <c r="K6">
        <v>1</v>
      </c>
      <c r="L6">
        <v>-1</v>
      </c>
      <c r="M6">
        <v>1</v>
      </c>
      <c r="N6">
        <v>-1</v>
      </c>
      <c r="O6">
        <v>-1</v>
      </c>
      <c r="P6">
        <v>-1</v>
      </c>
      <c r="Q6">
        <v>24.4</v>
      </c>
      <c r="R6">
        <v>14.4</v>
      </c>
      <c r="S6">
        <v>24.7</v>
      </c>
      <c r="T6">
        <v>21.2</v>
      </c>
      <c r="U6">
        <v>63.5</v>
      </c>
      <c r="V6">
        <v>5.86</v>
      </c>
      <c r="X6" t="s">
        <v>60</v>
      </c>
      <c r="Z6">
        <f>(Y4-Y3)^2/(1/48+1/12)</f>
        <v>282.31704166666583</v>
      </c>
      <c r="AA6">
        <v>1</v>
      </c>
    </row>
    <row r="7" spans="1:27" x14ac:dyDescent="0.45">
      <c r="A7">
        <v>6</v>
      </c>
      <c r="B7">
        <v>1</v>
      </c>
      <c r="C7">
        <v>-1</v>
      </c>
      <c r="D7">
        <v>1</v>
      </c>
      <c r="E7">
        <v>-1</v>
      </c>
      <c r="F7">
        <v>-1</v>
      </c>
      <c r="G7">
        <v>1</v>
      </c>
      <c r="H7">
        <v>-1</v>
      </c>
      <c r="I7">
        <v>-1</v>
      </c>
      <c r="J7">
        <v>1</v>
      </c>
      <c r="K7">
        <v>-1</v>
      </c>
      <c r="L7">
        <v>-1</v>
      </c>
      <c r="M7">
        <v>1</v>
      </c>
      <c r="N7">
        <v>-1</v>
      </c>
      <c r="O7">
        <v>1</v>
      </c>
      <c r="P7">
        <v>1</v>
      </c>
      <c r="Q7">
        <v>26.4</v>
      </c>
      <c r="R7">
        <v>16.3</v>
      </c>
      <c r="S7">
        <v>24.9</v>
      </c>
      <c r="T7">
        <v>22.5</v>
      </c>
      <c r="U7">
        <v>67.599999999999994</v>
      </c>
      <c r="V7">
        <v>5.45</v>
      </c>
    </row>
    <row r="8" spans="1:27" x14ac:dyDescent="0.45">
      <c r="A8">
        <v>7</v>
      </c>
      <c r="B8">
        <v>-1</v>
      </c>
      <c r="C8">
        <v>1</v>
      </c>
      <c r="D8">
        <v>1</v>
      </c>
      <c r="E8">
        <v>-1</v>
      </c>
      <c r="F8">
        <v>-1</v>
      </c>
      <c r="G8">
        <v>-1</v>
      </c>
      <c r="H8">
        <v>1</v>
      </c>
      <c r="I8">
        <v>-1</v>
      </c>
      <c r="J8">
        <v>-1</v>
      </c>
      <c r="K8">
        <v>1</v>
      </c>
      <c r="L8">
        <v>1</v>
      </c>
      <c r="M8">
        <v>-1</v>
      </c>
      <c r="N8">
        <v>-1</v>
      </c>
      <c r="O8">
        <v>1</v>
      </c>
      <c r="P8">
        <v>1</v>
      </c>
      <c r="Q8">
        <v>27.8</v>
      </c>
      <c r="R8">
        <v>25.9</v>
      </c>
      <c r="S8">
        <v>32.4</v>
      </c>
      <c r="T8">
        <v>28.7</v>
      </c>
      <c r="U8">
        <v>86.1</v>
      </c>
      <c r="V8">
        <v>3.34</v>
      </c>
      <c r="X8" t="s">
        <v>56</v>
      </c>
      <c r="Z8">
        <f>259.03/AA8</f>
        <v>9.2510714285714268</v>
      </c>
      <c r="AA8">
        <v>28</v>
      </c>
    </row>
    <row r="9" spans="1:27" x14ac:dyDescent="0.45">
      <c r="A9">
        <v>8</v>
      </c>
      <c r="B9">
        <v>1</v>
      </c>
      <c r="C9">
        <v>1</v>
      </c>
      <c r="D9">
        <v>1</v>
      </c>
      <c r="E9">
        <v>-1</v>
      </c>
      <c r="F9">
        <v>1</v>
      </c>
      <c r="G9">
        <v>-1</v>
      </c>
      <c r="H9">
        <v>-1</v>
      </c>
      <c r="I9">
        <v>1</v>
      </c>
      <c r="J9">
        <v>1</v>
      </c>
      <c r="K9">
        <v>-1</v>
      </c>
      <c r="L9">
        <v>1</v>
      </c>
      <c r="M9">
        <v>-1</v>
      </c>
      <c r="N9">
        <v>-1</v>
      </c>
      <c r="O9">
        <v>-1</v>
      </c>
      <c r="P9">
        <v>-1</v>
      </c>
      <c r="Q9">
        <v>19.8</v>
      </c>
      <c r="R9">
        <v>17.899999999999999</v>
      </c>
      <c r="S9">
        <v>21.5</v>
      </c>
      <c r="T9">
        <v>19.7</v>
      </c>
      <c r="U9">
        <v>59.2</v>
      </c>
      <c r="V9">
        <v>1.8</v>
      </c>
    </row>
    <row r="10" spans="1:27" x14ac:dyDescent="0.45">
      <c r="A10">
        <v>9</v>
      </c>
      <c r="B10">
        <v>-1</v>
      </c>
      <c r="C10">
        <v>-1</v>
      </c>
      <c r="D10">
        <v>-1</v>
      </c>
      <c r="E10">
        <v>1</v>
      </c>
      <c r="F10">
        <v>-1</v>
      </c>
      <c r="G10">
        <v>1</v>
      </c>
      <c r="H10">
        <v>1</v>
      </c>
      <c r="I10">
        <v>1</v>
      </c>
      <c r="J10">
        <v>1</v>
      </c>
      <c r="K10">
        <v>-1</v>
      </c>
      <c r="L10">
        <v>1</v>
      </c>
      <c r="M10">
        <v>-1</v>
      </c>
      <c r="N10">
        <v>-1</v>
      </c>
      <c r="O10">
        <v>-1</v>
      </c>
      <c r="P10">
        <v>1</v>
      </c>
      <c r="Q10">
        <v>23.1</v>
      </c>
      <c r="R10">
        <v>27.4</v>
      </c>
      <c r="S10">
        <v>37.299999999999997</v>
      </c>
      <c r="T10">
        <v>29.3</v>
      </c>
      <c r="U10">
        <v>87.8</v>
      </c>
      <c r="V10">
        <v>7.28</v>
      </c>
      <c r="X10" t="s">
        <v>51</v>
      </c>
      <c r="Z10">
        <f>Z6/Z8^2</f>
        <v>3.2987775181517005</v>
      </c>
    </row>
    <row r="11" spans="1:27" x14ac:dyDescent="0.45">
      <c r="A11">
        <v>10</v>
      </c>
      <c r="B11">
        <v>1</v>
      </c>
      <c r="C11">
        <v>-1</v>
      </c>
      <c r="D11">
        <v>-1</v>
      </c>
      <c r="E11">
        <v>1</v>
      </c>
      <c r="F11">
        <v>1</v>
      </c>
      <c r="G11">
        <v>1</v>
      </c>
      <c r="H11">
        <v>-1</v>
      </c>
      <c r="I11">
        <v>-1</v>
      </c>
      <c r="J11">
        <v>-1</v>
      </c>
      <c r="K11">
        <v>1</v>
      </c>
      <c r="L11">
        <v>1</v>
      </c>
      <c r="M11">
        <v>-1</v>
      </c>
      <c r="N11">
        <v>-1</v>
      </c>
      <c r="O11">
        <v>1</v>
      </c>
      <c r="P11">
        <v>-1</v>
      </c>
      <c r="Q11">
        <v>11.3</v>
      </c>
      <c r="R11">
        <v>7</v>
      </c>
      <c r="S11">
        <v>14.4</v>
      </c>
      <c r="T11">
        <v>10.9</v>
      </c>
      <c r="U11">
        <v>32.700000000000003</v>
      </c>
      <c r="V11">
        <v>3.72</v>
      </c>
      <c r="X11" t="s">
        <v>57</v>
      </c>
      <c r="Z11">
        <f>1-_xlfn.F.DIST(Z10,1,31,TRUE)</f>
        <v>7.9013552343440319E-2</v>
      </c>
    </row>
    <row r="12" spans="1:27" x14ac:dyDescent="0.45">
      <c r="A12">
        <v>11</v>
      </c>
      <c r="B12">
        <v>-1</v>
      </c>
      <c r="C12">
        <v>1</v>
      </c>
      <c r="D12">
        <v>-1</v>
      </c>
      <c r="E12">
        <v>1</v>
      </c>
      <c r="F12">
        <v>1</v>
      </c>
      <c r="G12">
        <v>-1</v>
      </c>
      <c r="H12">
        <v>1</v>
      </c>
      <c r="I12">
        <v>-1</v>
      </c>
      <c r="J12">
        <v>1</v>
      </c>
      <c r="K12">
        <v>-1</v>
      </c>
      <c r="L12">
        <v>-1</v>
      </c>
      <c r="M12">
        <v>1</v>
      </c>
      <c r="N12">
        <v>-1</v>
      </c>
      <c r="O12">
        <v>1</v>
      </c>
      <c r="P12">
        <v>-1</v>
      </c>
      <c r="Q12">
        <v>19.899999999999999</v>
      </c>
      <c r="R12">
        <v>8.1999999999999993</v>
      </c>
      <c r="S12">
        <v>18.8</v>
      </c>
      <c r="T12">
        <v>15.6</v>
      </c>
      <c r="U12">
        <v>46.9</v>
      </c>
      <c r="V12">
        <v>6.46</v>
      </c>
    </row>
    <row r="13" spans="1:27" x14ac:dyDescent="0.45">
      <c r="A13">
        <v>12</v>
      </c>
      <c r="B13">
        <v>1</v>
      </c>
      <c r="C13">
        <v>1</v>
      </c>
      <c r="D13">
        <v>-1</v>
      </c>
      <c r="E13">
        <v>1</v>
      </c>
      <c r="F13">
        <v>-1</v>
      </c>
      <c r="G13">
        <v>-1</v>
      </c>
      <c r="H13">
        <v>-1</v>
      </c>
      <c r="I13">
        <v>1</v>
      </c>
      <c r="J13">
        <v>-1</v>
      </c>
      <c r="K13">
        <v>1</v>
      </c>
      <c r="L13">
        <v>-1</v>
      </c>
      <c r="M13">
        <v>1</v>
      </c>
      <c r="N13">
        <v>-1</v>
      </c>
      <c r="O13">
        <v>-1</v>
      </c>
      <c r="P13">
        <v>1</v>
      </c>
      <c r="Q13">
        <v>25.8</v>
      </c>
      <c r="R13">
        <v>23.9</v>
      </c>
      <c r="S13">
        <v>26.9</v>
      </c>
      <c r="T13">
        <v>25.5</v>
      </c>
      <c r="U13">
        <v>76.599999999999994</v>
      </c>
      <c r="V13">
        <v>1.52</v>
      </c>
    </row>
    <row r="14" spans="1:27" x14ac:dyDescent="0.45">
      <c r="A14">
        <v>13</v>
      </c>
      <c r="B14">
        <v>-1</v>
      </c>
      <c r="C14">
        <v>-1</v>
      </c>
      <c r="D14">
        <v>1</v>
      </c>
      <c r="E14">
        <v>1</v>
      </c>
      <c r="F14">
        <v>1</v>
      </c>
      <c r="G14">
        <v>-1</v>
      </c>
      <c r="H14">
        <v>-1</v>
      </c>
      <c r="I14">
        <v>1</v>
      </c>
      <c r="J14">
        <v>-1</v>
      </c>
      <c r="K14">
        <v>-1</v>
      </c>
      <c r="L14">
        <v>-1</v>
      </c>
      <c r="M14">
        <v>-1</v>
      </c>
      <c r="N14">
        <v>1</v>
      </c>
      <c r="O14">
        <v>1</v>
      </c>
      <c r="P14">
        <v>1</v>
      </c>
      <c r="Q14">
        <v>25.3</v>
      </c>
      <c r="R14">
        <v>20.9</v>
      </c>
      <c r="S14">
        <v>26.2</v>
      </c>
      <c r="T14">
        <v>24.1</v>
      </c>
      <c r="U14">
        <v>72.400000000000006</v>
      </c>
      <c r="V14">
        <v>2.84</v>
      </c>
    </row>
    <row r="15" spans="1:27" x14ac:dyDescent="0.45">
      <c r="A15">
        <v>14</v>
      </c>
      <c r="B15">
        <v>1</v>
      </c>
      <c r="C15">
        <v>-1</v>
      </c>
      <c r="D15">
        <v>1</v>
      </c>
      <c r="E15">
        <v>1</v>
      </c>
      <c r="F15">
        <v>-1</v>
      </c>
      <c r="G15">
        <v>-1</v>
      </c>
      <c r="H15">
        <v>1</v>
      </c>
      <c r="I15">
        <v>-1</v>
      </c>
      <c r="J15">
        <v>1</v>
      </c>
      <c r="K15">
        <v>1</v>
      </c>
      <c r="L15">
        <v>-1</v>
      </c>
      <c r="M15">
        <v>-1</v>
      </c>
      <c r="N15">
        <v>1</v>
      </c>
      <c r="O15">
        <v>-1</v>
      </c>
      <c r="P15">
        <v>-1</v>
      </c>
      <c r="Q15">
        <v>17.3</v>
      </c>
      <c r="R15">
        <v>15.5</v>
      </c>
      <c r="S15">
        <v>15</v>
      </c>
      <c r="T15">
        <v>15.9</v>
      </c>
      <c r="U15">
        <v>47.8</v>
      </c>
      <c r="V15">
        <v>1.21</v>
      </c>
    </row>
    <row r="16" spans="1:27" x14ac:dyDescent="0.45">
      <c r="A16">
        <v>15</v>
      </c>
      <c r="B16">
        <v>-1</v>
      </c>
      <c r="C16">
        <v>1</v>
      </c>
      <c r="D16">
        <v>1</v>
      </c>
      <c r="E16">
        <v>1</v>
      </c>
      <c r="F16">
        <v>-1</v>
      </c>
      <c r="G16">
        <v>1</v>
      </c>
      <c r="H16">
        <v>-1</v>
      </c>
      <c r="I16">
        <v>-1</v>
      </c>
      <c r="J16">
        <v>-1</v>
      </c>
      <c r="K16">
        <v>-1</v>
      </c>
      <c r="L16">
        <v>1</v>
      </c>
      <c r="M16">
        <v>1</v>
      </c>
      <c r="N16">
        <v>1</v>
      </c>
      <c r="O16">
        <v>-1</v>
      </c>
      <c r="P16">
        <v>-1</v>
      </c>
      <c r="Q16">
        <v>20.100000000000001</v>
      </c>
      <c r="R16">
        <v>19.600000000000001</v>
      </c>
      <c r="S16">
        <v>23</v>
      </c>
      <c r="T16">
        <v>20.9</v>
      </c>
      <c r="U16">
        <v>62.7</v>
      </c>
      <c r="V16">
        <v>1.84</v>
      </c>
    </row>
    <row r="17" spans="1:22" x14ac:dyDescent="0.45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37</v>
      </c>
      <c r="R17">
        <v>28.6</v>
      </c>
      <c r="S17">
        <v>40.6</v>
      </c>
      <c r="T17">
        <v>35.4</v>
      </c>
      <c r="U17">
        <v>106.19999999999999</v>
      </c>
      <c r="V17">
        <v>6.16</v>
      </c>
    </row>
    <row r="18" spans="1:22" x14ac:dyDescent="0.4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9.9</v>
      </c>
      <c r="R18">
        <v>15</v>
      </c>
      <c r="S18">
        <v>9.3000000000000007</v>
      </c>
      <c r="T18">
        <v>11.4</v>
      </c>
      <c r="U18">
        <v>34.200000000000003</v>
      </c>
      <c r="V18">
        <v>3.13</v>
      </c>
    </row>
    <row r="19" spans="1:22" x14ac:dyDescent="0.4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10.6</v>
      </c>
      <c r="R19">
        <v>8.8000000000000007</v>
      </c>
      <c r="S19">
        <v>13.2</v>
      </c>
      <c r="T19">
        <v>10.9</v>
      </c>
      <c r="U19">
        <v>32.599999999999994</v>
      </c>
      <c r="V19">
        <v>2.21</v>
      </c>
    </row>
    <row r="20" spans="1:22" x14ac:dyDescent="0.4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29.2</v>
      </c>
      <c r="R20">
        <v>19.899999999999999</v>
      </c>
      <c r="S20">
        <v>19.100000000000001</v>
      </c>
      <c r="T20">
        <v>22.7</v>
      </c>
      <c r="U20">
        <v>68.199999999999989</v>
      </c>
      <c r="V20">
        <v>5.61</v>
      </c>
    </row>
    <row r="21" spans="1:22" x14ac:dyDescent="0.4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21.5</v>
      </c>
      <c r="R21">
        <v>17.2</v>
      </c>
      <c r="S21">
        <v>18.600000000000001</v>
      </c>
      <c r="T21">
        <v>19.100000000000001</v>
      </c>
      <c r="U21">
        <v>57.300000000000004</v>
      </c>
      <c r="V21">
        <v>2.19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C4DC7-B181-4B9F-99A2-296AB5E3DA94}">
  <dimension ref="A1:AA51"/>
  <sheetViews>
    <sheetView topLeftCell="D1" zoomScaleNormal="100" workbookViewId="0">
      <selection activeCell="J3" sqref="J3:AA51"/>
    </sheetView>
  </sheetViews>
  <sheetFormatPr defaultRowHeight="17" x14ac:dyDescent="0.45"/>
  <sheetData>
    <row r="1" spans="1:27" x14ac:dyDescent="0.45">
      <c r="B1" t="s">
        <v>67</v>
      </c>
    </row>
    <row r="3" spans="1:27" x14ac:dyDescent="0.45">
      <c r="A3" t="s">
        <v>52</v>
      </c>
      <c r="B3" s="2" t="s">
        <v>3</v>
      </c>
      <c r="C3" t="s">
        <v>42</v>
      </c>
      <c r="D3" t="s">
        <v>15</v>
      </c>
      <c r="E3" t="s">
        <v>17</v>
      </c>
      <c r="F3" t="s">
        <v>43</v>
      </c>
      <c r="G3" t="s">
        <v>7</v>
      </c>
      <c r="J3" s="2" t="s">
        <v>1</v>
      </c>
      <c r="K3" s="2" t="s">
        <v>2</v>
      </c>
      <c r="L3" s="2" t="s">
        <v>3</v>
      </c>
      <c r="M3" s="2" t="s">
        <v>4</v>
      </c>
      <c r="N3" s="2" t="s">
        <v>5</v>
      </c>
      <c r="O3" s="4" t="s">
        <v>39</v>
      </c>
      <c r="P3" s="4" t="s">
        <v>16</v>
      </c>
      <c r="Q3" s="4" t="s">
        <v>37</v>
      </c>
      <c r="R3" s="6" t="s">
        <v>8</v>
      </c>
      <c r="S3" s="6" t="s">
        <v>9</v>
      </c>
      <c r="T3" s="6" t="s">
        <v>10</v>
      </c>
      <c r="U3" s="6" t="s">
        <v>11</v>
      </c>
      <c r="V3" s="6" t="s">
        <v>12</v>
      </c>
      <c r="W3" s="6" t="s">
        <v>13</v>
      </c>
      <c r="X3" s="6" t="s">
        <v>25</v>
      </c>
      <c r="Y3" s="6" t="s">
        <v>26</v>
      </c>
      <c r="Z3" t="s">
        <v>52</v>
      </c>
      <c r="AA3" s="13" t="s">
        <v>72</v>
      </c>
    </row>
    <row r="4" spans="1:27" x14ac:dyDescent="0.45">
      <c r="A4" s="7">
        <v>7.7</v>
      </c>
      <c r="B4" s="5">
        <v>-1</v>
      </c>
      <c r="C4" s="5">
        <v>-1</v>
      </c>
      <c r="D4">
        <v>-1</v>
      </c>
      <c r="E4">
        <v>-1</v>
      </c>
      <c r="F4">
        <v>1</v>
      </c>
      <c r="G4">
        <v>-1</v>
      </c>
      <c r="J4" s="5">
        <v>1</v>
      </c>
      <c r="K4" s="5">
        <v>-1</v>
      </c>
      <c r="L4" s="5">
        <v>-1</v>
      </c>
      <c r="M4" s="5">
        <v>-1</v>
      </c>
      <c r="N4" s="5">
        <v>-1</v>
      </c>
      <c r="O4" s="5">
        <v>-1</v>
      </c>
      <c r="P4" s="5">
        <v>-1</v>
      </c>
      <c r="Q4" s="5">
        <v>-1</v>
      </c>
      <c r="R4">
        <f>K4*L4</f>
        <v>1</v>
      </c>
      <c r="S4">
        <f>K4*M4</f>
        <v>1</v>
      </c>
      <c r="T4">
        <f>K4*N4</f>
        <v>1</v>
      </c>
      <c r="U4">
        <f>L4*M4</f>
        <v>1</v>
      </c>
      <c r="V4">
        <f>L4*N4</f>
        <v>1</v>
      </c>
      <c r="W4">
        <f>M4*N4</f>
        <v>1</v>
      </c>
      <c r="X4">
        <f t="shared" ref="X4:X19" si="0">K4*L4*M4*N4</f>
        <v>1</v>
      </c>
      <c r="Y4">
        <f t="shared" ref="Y4:Y19" si="1">K4*L4*N4</f>
        <v>-1</v>
      </c>
      <c r="Z4" s="7">
        <v>7.7</v>
      </c>
      <c r="AA4">
        <v>1</v>
      </c>
    </row>
    <row r="5" spans="1:27" x14ac:dyDescent="0.45">
      <c r="A5" s="7">
        <v>25.4</v>
      </c>
      <c r="B5" s="5">
        <v>-1</v>
      </c>
      <c r="C5" s="5">
        <v>-1</v>
      </c>
      <c r="D5">
        <v>1</v>
      </c>
      <c r="E5">
        <v>1</v>
      </c>
      <c r="F5">
        <v>-1</v>
      </c>
      <c r="G5">
        <v>1</v>
      </c>
      <c r="J5" s="5">
        <v>2</v>
      </c>
      <c r="K5" s="5">
        <v>1</v>
      </c>
      <c r="L5" s="5">
        <v>-1</v>
      </c>
      <c r="M5" s="5">
        <v>-1</v>
      </c>
      <c r="N5" s="5">
        <v>-1</v>
      </c>
      <c r="O5" s="5">
        <v>1</v>
      </c>
      <c r="P5" s="5">
        <v>-1</v>
      </c>
      <c r="Q5" s="5">
        <v>1</v>
      </c>
      <c r="R5">
        <f t="shared" ref="R5:R19" si="2">K5*L5</f>
        <v>-1</v>
      </c>
      <c r="S5">
        <f t="shared" ref="S5:S19" si="3">K5*M5</f>
        <v>-1</v>
      </c>
      <c r="T5">
        <f t="shared" ref="T5:T19" si="4">K5*N5</f>
        <v>-1</v>
      </c>
      <c r="U5">
        <f t="shared" ref="U5:U19" si="5">L5*M5</f>
        <v>1</v>
      </c>
      <c r="V5">
        <f t="shared" ref="V5:V19" si="6">L5*N5</f>
        <v>1</v>
      </c>
      <c r="W5">
        <f t="shared" ref="W5:W19" si="7">M5*N5</f>
        <v>1</v>
      </c>
      <c r="X5">
        <f t="shared" si="0"/>
        <v>-1</v>
      </c>
      <c r="Y5">
        <f t="shared" si="1"/>
        <v>1</v>
      </c>
      <c r="Z5" s="7">
        <v>25.4</v>
      </c>
      <c r="AA5">
        <v>1</v>
      </c>
    </row>
    <row r="6" spans="1:27" x14ac:dyDescent="0.45">
      <c r="A6" s="7">
        <v>25</v>
      </c>
      <c r="B6" s="5">
        <v>1</v>
      </c>
      <c r="C6" s="5">
        <v>-1</v>
      </c>
      <c r="D6">
        <v>-1</v>
      </c>
      <c r="E6">
        <v>1</v>
      </c>
      <c r="F6">
        <v>-1</v>
      </c>
      <c r="G6">
        <v>1</v>
      </c>
      <c r="J6" s="5">
        <v>3</v>
      </c>
      <c r="K6" s="5">
        <v>-1</v>
      </c>
      <c r="L6" s="5">
        <v>1</v>
      </c>
      <c r="M6" s="5">
        <v>-1</v>
      </c>
      <c r="N6" s="5">
        <v>-1</v>
      </c>
      <c r="O6" s="5">
        <v>1</v>
      </c>
      <c r="P6" s="5">
        <v>1</v>
      </c>
      <c r="Q6" s="5">
        <v>-1</v>
      </c>
      <c r="R6">
        <f t="shared" si="2"/>
        <v>-1</v>
      </c>
      <c r="S6">
        <f t="shared" si="3"/>
        <v>1</v>
      </c>
      <c r="T6">
        <f t="shared" si="4"/>
        <v>1</v>
      </c>
      <c r="U6">
        <f t="shared" si="5"/>
        <v>-1</v>
      </c>
      <c r="V6">
        <f t="shared" si="6"/>
        <v>-1</v>
      </c>
      <c r="W6">
        <f t="shared" si="7"/>
        <v>1</v>
      </c>
      <c r="X6">
        <f t="shared" si="0"/>
        <v>-1</v>
      </c>
      <c r="Y6">
        <f t="shared" si="1"/>
        <v>1</v>
      </c>
      <c r="Z6" s="7">
        <v>25</v>
      </c>
      <c r="AA6">
        <v>1</v>
      </c>
    </row>
    <row r="7" spans="1:27" x14ac:dyDescent="0.45">
      <c r="A7" s="7">
        <v>18.5</v>
      </c>
      <c r="B7" s="5">
        <v>1</v>
      </c>
      <c r="C7" s="5">
        <v>-1</v>
      </c>
      <c r="D7">
        <v>1</v>
      </c>
      <c r="E7">
        <v>-1</v>
      </c>
      <c r="F7">
        <v>1</v>
      </c>
      <c r="G7">
        <v>-1</v>
      </c>
      <c r="J7" s="5">
        <v>4</v>
      </c>
      <c r="K7" s="5">
        <v>1</v>
      </c>
      <c r="L7" s="5">
        <v>1</v>
      </c>
      <c r="M7" s="5">
        <v>-1</v>
      </c>
      <c r="N7" s="5">
        <v>-1</v>
      </c>
      <c r="O7" s="5">
        <v>-1</v>
      </c>
      <c r="P7" s="5">
        <v>1</v>
      </c>
      <c r="Q7" s="5">
        <v>1</v>
      </c>
      <c r="R7">
        <f t="shared" si="2"/>
        <v>1</v>
      </c>
      <c r="S7">
        <f t="shared" si="3"/>
        <v>-1</v>
      </c>
      <c r="T7">
        <f t="shared" si="4"/>
        <v>-1</v>
      </c>
      <c r="U7">
        <f t="shared" si="5"/>
        <v>-1</v>
      </c>
      <c r="V7">
        <f t="shared" si="6"/>
        <v>-1</v>
      </c>
      <c r="W7">
        <f t="shared" si="7"/>
        <v>1</v>
      </c>
      <c r="X7">
        <f t="shared" si="0"/>
        <v>1</v>
      </c>
      <c r="Y7">
        <f t="shared" si="1"/>
        <v>-1</v>
      </c>
      <c r="Z7" s="7">
        <v>18.5</v>
      </c>
      <c r="AA7">
        <v>1</v>
      </c>
    </row>
    <row r="8" spans="1:27" x14ac:dyDescent="0.45">
      <c r="A8" s="7">
        <v>24.4</v>
      </c>
      <c r="B8" s="5">
        <v>-1</v>
      </c>
      <c r="C8" s="5">
        <v>1</v>
      </c>
      <c r="D8">
        <v>1</v>
      </c>
      <c r="E8">
        <v>1</v>
      </c>
      <c r="F8">
        <v>-1</v>
      </c>
      <c r="G8">
        <v>-1</v>
      </c>
      <c r="J8" s="5">
        <v>5</v>
      </c>
      <c r="K8" s="5">
        <v>-1</v>
      </c>
      <c r="L8" s="5">
        <v>-1</v>
      </c>
      <c r="M8" s="5">
        <v>1</v>
      </c>
      <c r="N8" s="5">
        <v>-1</v>
      </c>
      <c r="O8" s="5">
        <v>1</v>
      </c>
      <c r="P8" s="5">
        <v>1</v>
      </c>
      <c r="Q8" s="5">
        <v>1</v>
      </c>
      <c r="R8">
        <f t="shared" si="2"/>
        <v>1</v>
      </c>
      <c r="S8">
        <f t="shared" si="3"/>
        <v>-1</v>
      </c>
      <c r="T8">
        <f t="shared" si="4"/>
        <v>1</v>
      </c>
      <c r="U8">
        <f t="shared" si="5"/>
        <v>-1</v>
      </c>
      <c r="V8">
        <f t="shared" si="6"/>
        <v>1</v>
      </c>
      <c r="W8">
        <f t="shared" si="7"/>
        <v>-1</v>
      </c>
      <c r="X8">
        <f t="shared" si="0"/>
        <v>-1</v>
      </c>
      <c r="Y8">
        <f t="shared" si="1"/>
        <v>-1</v>
      </c>
      <c r="Z8" s="7">
        <v>24.4</v>
      </c>
      <c r="AA8">
        <v>1</v>
      </c>
    </row>
    <row r="9" spans="1:27" x14ac:dyDescent="0.45">
      <c r="A9" s="7">
        <v>26.4</v>
      </c>
      <c r="B9" s="5">
        <v>-1</v>
      </c>
      <c r="C9" s="5">
        <v>1</v>
      </c>
      <c r="D9">
        <v>-1</v>
      </c>
      <c r="E9">
        <v>-1</v>
      </c>
      <c r="F9">
        <v>1</v>
      </c>
      <c r="G9">
        <v>1</v>
      </c>
      <c r="J9" s="5">
        <v>6</v>
      </c>
      <c r="K9" s="5">
        <v>1</v>
      </c>
      <c r="L9" s="5">
        <v>-1</v>
      </c>
      <c r="M9" s="5">
        <v>1</v>
      </c>
      <c r="N9" s="5">
        <v>-1</v>
      </c>
      <c r="O9" s="5">
        <v>-1</v>
      </c>
      <c r="P9" s="5">
        <v>1</v>
      </c>
      <c r="Q9" s="5">
        <v>-1</v>
      </c>
      <c r="R9">
        <f t="shared" si="2"/>
        <v>-1</v>
      </c>
      <c r="S9">
        <f t="shared" si="3"/>
        <v>1</v>
      </c>
      <c r="T9">
        <f t="shared" si="4"/>
        <v>-1</v>
      </c>
      <c r="U9">
        <f t="shared" si="5"/>
        <v>-1</v>
      </c>
      <c r="V9">
        <f t="shared" si="6"/>
        <v>1</v>
      </c>
      <c r="W9">
        <f t="shared" si="7"/>
        <v>-1</v>
      </c>
      <c r="X9">
        <f t="shared" si="0"/>
        <v>1</v>
      </c>
      <c r="Y9">
        <f t="shared" si="1"/>
        <v>1</v>
      </c>
      <c r="Z9" s="7">
        <v>26.4</v>
      </c>
      <c r="AA9">
        <v>1</v>
      </c>
    </row>
    <row r="10" spans="1:27" x14ac:dyDescent="0.45">
      <c r="A10" s="7">
        <v>27.8</v>
      </c>
      <c r="B10" s="5">
        <v>1</v>
      </c>
      <c r="C10" s="5">
        <v>1</v>
      </c>
      <c r="D10">
        <v>1</v>
      </c>
      <c r="E10">
        <v>-1</v>
      </c>
      <c r="F10">
        <v>1</v>
      </c>
      <c r="G10">
        <v>1</v>
      </c>
      <c r="J10" s="5">
        <v>7</v>
      </c>
      <c r="K10" s="5">
        <v>-1</v>
      </c>
      <c r="L10" s="5">
        <v>1</v>
      </c>
      <c r="M10" s="5">
        <v>1</v>
      </c>
      <c r="N10" s="5">
        <v>-1</v>
      </c>
      <c r="O10" s="5">
        <v>-1</v>
      </c>
      <c r="P10" s="5">
        <v>-1</v>
      </c>
      <c r="Q10" s="5">
        <v>1</v>
      </c>
      <c r="R10">
        <f t="shared" si="2"/>
        <v>-1</v>
      </c>
      <c r="S10">
        <f t="shared" si="3"/>
        <v>-1</v>
      </c>
      <c r="T10">
        <f t="shared" si="4"/>
        <v>1</v>
      </c>
      <c r="U10">
        <f t="shared" si="5"/>
        <v>1</v>
      </c>
      <c r="V10">
        <f t="shared" si="6"/>
        <v>-1</v>
      </c>
      <c r="W10">
        <f t="shared" si="7"/>
        <v>-1</v>
      </c>
      <c r="X10">
        <f t="shared" si="0"/>
        <v>1</v>
      </c>
      <c r="Y10">
        <f t="shared" si="1"/>
        <v>1</v>
      </c>
      <c r="Z10" s="7">
        <v>27.8</v>
      </c>
      <c r="AA10">
        <v>1</v>
      </c>
    </row>
    <row r="11" spans="1:27" x14ac:dyDescent="0.45">
      <c r="A11" s="7">
        <v>19.8</v>
      </c>
      <c r="B11" s="5">
        <v>1</v>
      </c>
      <c r="C11" s="5">
        <v>1</v>
      </c>
      <c r="D11">
        <v>-1</v>
      </c>
      <c r="E11">
        <v>1</v>
      </c>
      <c r="F11">
        <v>-1</v>
      </c>
      <c r="G11">
        <v>-1</v>
      </c>
      <c r="J11" s="5">
        <v>8</v>
      </c>
      <c r="K11" s="5">
        <v>1</v>
      </c>
      <c r="L11" s="5">
        <v>1</v>
      </c>
      <c r="M11" s="5">
        <v>1</v>
      </c>
      <c r="N11" s="5">
        <v>-1</v>
      </c>
      <c r="O11" s="5">
        <v>1</v>
      </c>
      <c r="P11" s="5">
        <v>-1</v>
      </c>
      <c r="Q11" s="5">
        <v>-1</v>
      </c>
      <c r="R11">
        <f t="shared" si="2"/>
        <v>1</v>
      </c>
      <c r="S11">
        <f t="shared" si="3"/>
        <v>1</v>
      </c>
      <c r="T11">
        <f t="shared" si="4"/>
        <v>-1</v>
      </c>
      <c r="U11">
        <f t="shared" si="5"/>
        <v>1</v>
      </c>
      <c r="V11">
        <f t="shared" si="6"/>
        <v>-1</v>
      </c>
      <c r="W11">
        <f t="shared" si="7"/>
        <v>-1</v>
      </c>
      <c r="X11">
        <f t="shared" si="0"/>
        <v>-1</v>
      </c>
      <c r="Y11">
        <f t="shared" si="1"/>
        <v>-1</v>
      </c>
      <c r="Z11" s="7">
        <v>19.8</v>
      </c>
      <c r="AA11">
        <v>1</v>
      </c>
    </row>
    <row r="12" spans="1:27" x14ac:dyDescent="0.45">
      <c r="A12" s="7">
        <v>23.1</v>
      </c>
      <c r="B12" s="5">
        <v>-1</v>
      </c>
      <c r="C12" s="5">
        <v>-1</v>
      </c>
      <c r="D12">
        <v>1</v>
      </c>
      <c r="E12">
        <v>-1</v>
      </c>
      <c r="F12">
        <v>-1</v>
      </c>
      <c r="G12">
        <v>1</v>
      </c>
      <c r="J12" s="5">
        <v>9</v>
      </c>
      <c r="K12" s="5">
        <v>-1</v>
      </c>
      <c r="L12" s="5">
        <v>-1</v>
      </c>
      <c r="M12" s="5">
        <v>-1</v>
      </c>
      <c r="N12" s="5">
        <v>1</v>
      </c>
      <c r="O12" s="5">
        <v>-1</v>
      </c>
      <c r="P12" s="5">
        <v>1</v>
      </c>
      <c r="Q12" s="5">
        <v>1</v>
      </c>
      <c r="R12">
        <f t="shared" si="2"/>
        <v>1</v>
      </c>
      <c r="S12">
        <f t="shared" si="3"/>
        <v>1</v>
      </c>
      <c r="T12">
        <f t="shared" si="4"/>
        <v>-1</v>
      </c>
      <c r="U12">
        <f t="shared" si="5"/>
        <v>1</v>
      </c>
      <c r="V12">
        <f t="shared" si="6"/>
        <v>-1</v>
      </c>
      <c r="W12">
        <f t="shared" si="7"/>
        <v>-1</v>
      </c>
      <c r="X12">
        <f t="shared" si="0"/>
        <v>-1</v>
      </c>
      <c r="Y12">
        <f t="shared" si="1"/>
        <v>1</v>
      </c>
      <c r="Z12" s="7">
        <v>23.1</v>
      </c>
      <c r="AA12">
        <v>1</v>
      </c>
    </row>
    <row r="13" spans="1:27" x14ac:dyDescent="0.45">
      <c r="A13" s="7">
        <v>11.3</v>
      </c>
      <c r="B13" s="5">
        <v>-1</v>
      </c>
      <c r="C13" s="5">
        <v>-1</v>
      </c>
      <c r="D13">
        <v>-1</v>
      </c>
      <c r="E13">
        <v>1</v>
      </c>
      <c r="F13">
        <v>1</v>
      </c>
      <c r="G13">
        <v>-1</v>
      </c>
      <c r="J13" s="5">
        <v>10</v>
      </c>
      <c r="K13" s="5">
        <v>1</v>
      </c>
      <c r="L13" s="5">
        <v>-1</v>
      </c>
      <c r="M13" s="5">
        <v>-1</v>
      </c>
      <c r="N13" s="5">
        <v>1</v>
      </c>
      <c r="O13" s="5">
        <v>1</v>
      </c>
      <c r="P13" s="5">
        <v>1</v>
      </c>
      <c r="Q13" s="5">
        <v>-1</v>
      </c>
      <c r="R13">
        <f t="shared" si="2"/>
        <v>-1</v>
      </c>
      <c r="S13">
        <f t="shared" si="3"/>
        <v>-1</v>
      </c>
      <c r="T13">
        <f t="shared" si="4"/>
        <v>1</v>
      </c>
      <c r="U13">
        <f t="shared" si="5"/>
        <v>1</v>
      </c>
      <c r="V13">
        <f t="shared" si="6"/>
        <v>-1</v>
      </c>
      <c r="W13">
        <f t="shared" si="7"/>
        <v>-1</v>
      </c>
      <c r="X13">
        <f t="shared" si="0"/>
        <v>1</v>
      </c>
      <c r="Y13">
        <f t="shared" si="1"/>
        <v>-1</v>
      </c>
      <c r="Z13" s="7">
        <v>11.3</v>
      </c>
      <c r="AA13">
        <v>1</v>
      </c>
    </row>
    <row r="14" spans="1:27" x14ac:dyDescent="0.45">
      <c r="A14" s="7">
        <v>19.899999999999999</v>
      </c>
      <c r="B14" s="5">
        <v>1</v>
      </c>
      <c r="C14" s="5">
        <v>-1</v>
      </c>
      <c r="D14">
        <v>1</v>
      </c>
      <c r="E14">
        <v>1</v>
      </c>
      <c r="F14">
        <v>1</v>
      </c>
      <c r="G14">
        <v>-1</v>
      </c>
      <c r="J14" s="5">
        <v>11</v>
      </c>
      <c r="K14" s="5">
        <v>-1</v>
      </c>
      <c r="L14" s="5">
        <v>1</v>
      </c>
      <c r="M14" s="5">
        <v>-1</v>
      </c>
      <c r="N14" s="5">
        <v>1</v>
      </c>
      <c r="O14" s="5">
        <v>1</v>
      </c>
      <c r="P14" s="5">
        <v>-1</v>
      </c>
      <c r="Q14" s="5">
        <v>1</v>
      </c>
      <c r="R14">
        <f t="shared" si="2"/>
        <v>-1</v>
      </c>
      <c r="S14">
        <f t="shared" si="3"/>
        <v>1</v>
      </c>
      <c r="T14">
        <f t="shared" si="4"/>
        <v>-1</v>
      </c>
      <c r="U14">
        <f t="shared" si="5"/>
        <v>-1</v>
      </c>
      <c r="V14">
        <f t="shared" si="6"/>
        <v>1</v>
      </c>
      <c r="W14">
        <f t="shared" si="7"/>
        <v>-1</v>
      </c>
      <c r="X14">
        <f t="shared" si="0"/>
        <v>1</v>
      </c>
      <c r="Y14">
        <f t="shared" si="1"/>
        <v>-1</v>
      </c>
      <c r="Z14" s="7">
        <v>19.899999999999999</v>
      </c>
      <c r="AA14">
        <v>1</v>
      </c>
    </row>
    <row r="15" spans="1:27" x14ac:dyDescent="0.45">
      <c r="A15" s="7">
        <v>25.8</v>
      </c>
      <c r="B15" s="5">
        <v>1</v>
      </c>
      <c r="C15" s="5">
        <v>-1</v>
      </c>
      <c r="D15">
        <v>-1</v>
      </c>
      <c r="E15">
        <v>-1</v>
      </c>
      <c r="F15">
        <v>-1</v>
      </c>
      <c r="G15">
        <v>1</v>
      </c>
      <c r="J15" s="5">
        <v>12</v>
      </c>
      <c r="K15" s="5">
        <v>1</v>
      </c>
      <c r="L15" s="5">
        <v>1</v>
      </c>
      <c r="M15" s="5">
        <v>-1</v>
      </c>
      <c r="N15" s="5">
        <v>1</v>
      </c>
      <c r="O15" s="5">
        <v>-1</v>
      </c>
      <c r="P15" s="5">
        <v>-1</v>
      </c>
      <c r="Q15" s="5">
        <v>-1</v>
      </c>
      <c r="R15">
        <f t="shared" si="2"/>
        <v>1</v>
      </c>
      <c r="S15">
        <f t="shared" si="3"/>
        <v>-1</v>
      </c>
      <c r="T15">
        <f t="shared" si="4"/>
        <v>1</v>
      </c>
      <c r="U15">
        <f t="shared" si="5"/>
        <v>-1</v>
      </c>
      <c r="V15">
        <f t="shared" si="6"/>
        <v>1</v>
      </c>
      <c r="W15">
        <f t="shared" si="7"/>
        <v>-1</v>
      </c>
      <c r="X15">
        <f t="shared" si="0"/>
        <v>-1</v>
      </c>
      <c r="Y15">
        <f t="shared" si="1"/>
        <v>1</v>
      </c>
      <c r="Z15" s="7">
        <v>25.8</v>
      </c>
      <c r="AA15">
        <v>1</v>
      </c>
    </row>
    <row r="16" spans="1:27" x14ac:dyDescent="0.45">
      <c r="A16" s="7">
        <v>25.3</v>
      </c>
      <c r="B16" s="5">
        <v>-1</v>
      </c>
      <c r="C16" s="5">
        <v>1</v>
      </c>
      <c r="D16">
        <v>-1</v>
      </c>
      <c r="E16">
        <v>1</v>
      </c>
      <c r="F16">
        <v>1</v>
      </c>
      <c r="G16">
        <v>1</v>
      </c>
      <c r="J16" s="5">
        <v>13</v>
      </c>
      <c r="K16" s="5">
        <v>-1</v>
      </c>
      <c r="L16" s="5">
        <v>-1</v>
      </c>
      <c r="M16" s="5">
        <v>1</v>
      </c>
      <c r="N16" s="5">
        <v>1</v>
      </c>
      <c r="O16" s="5">
        <v>1</v>
      </c>
      <c r="P16" s="5">
        <v>-1</v>
      </c>
      <c r="Q16" s="5">
        <v>-1</v>
      </c>
      <c r="R16">
        <f t="shared" si="2"/>
        <v>1</v>
      </c>
      <c r="S16">
        <f t="shared" si="3"/>
        <v>-1</v>
      </c>
      <c r="T16">
        <f t="shared" si="4"/>
        <v>-1</v>
      </c>
      <c r="U16">
        <f t="shared" si="5"/>
        <v>-1</v>
      </c>
      <c r="V16">
        <f t="shared" si="6"/>
        <v>-1</v>
      </c>
      <c r="W16">
        <f t="shared" si="7"/>
        <v>1</v>
      </c>
      <c r="X16">
        <f t="shared" si="0"/>
        <v>1</v>
      </c>
      <c r="Y16">
        <f t="shared" si="1"/>
        <v>1</v>
      </c>
      <c r="Z16" s="7">
        <v>25.3</v>
      </c>
      <c r="AA16">
        <v>1</v>
      </c>
    </row>
    <row r="17" spans="1:27" x14ac:dyDescent="0.45">
      <c r="A17" s="7">
        <v>17.3</v>
      </c>
      <c r="B17" s="5">
        <v>-1</v>
      </c>
      <c r="C17" s="5">
        <v>1</v>
      </c>
      <c r="D17">
        <v>1</v>
      </c>
      <c r="E17">
        <v>-1</v>
      </c>
      <c r="F17">
        <v>-1</v>
      </c>
      <c r="G17">
        <v>-1</v>
      </c>
      <c r="J17" s="5">
        <v>14</v>
      </c>
      <c r="K17" s="5">
        <v>1</v>
      </c>
      <c r="L17" s="5">
        <v>-1</v>
      </c>
      <c r="M17" s="5">
        <v>1</v>
      </c>
      <c r="N17" s="5">
        <v>1</v>
      </c>
      <c r="O17" s="5">
        <v>-1</v>
      </c>
      <c r="P17" s="5">
        <v>-1</v>
      </c>
      <c r="Q17" s="5">
        <v>1</v>
      </c>
      <c r="R17">
        <f t="shared" si="2"/>
        <v>-1</v>
      </c>
      <c r="S17">
        <f t="shared" si="3"/>
        <v>1</v>
      </c>
      <c r="T17">
        <f t="shared" si="4"/>
        <v>1</v>
      </c>
      <c r="U17">
        <f t="shared" si="5"/>
        <v>-1</v>
      </c>
      <c r="V17">
        <f t="shared" si="6"/>
        <v>-1</v>
      </c>
      <c r="W17">
        <f t="shared" si="7"/>
        <v>1</v>
      </c>
      <c r="X17">
        <f t="shared" si="0"/>
        <v>-1</v>
      </c>
      <c r="Y17">
        <f t="shared" si="1"/>
        <v>-1</v>
      </c>
      <c r="Z17" s="7">
        <v>17.3</v>
      </c>
      <c r="AA17">
        <v>1</v>
      </c>
    </row>
    <row r="18" spans="1:27" x14ac:dyDescent="0.45">
      <c r="A18" s="7">
        <v>20.100000000000001</v>
      </c>
      <c r="B18" s="5">
        <v>1</v>
      </c>
      <c r="C18" s="5">
        <v>1</v>
      </c>
      <c r="D18">
        <v>-1</v>
      </c>
      <c r="E18">
        <v>-1</v>
      </c>
      <c r="F18">
        <v>-1</v>
      </c>
      <c r="G18">
        <v>-1</v>
      </c>
      <c r="J18" s="5">
        <v>15</v>
      </c>
      <c r="K18" s="5">
        <v>-1</v>
      </c>
      <c r="L18" s="5">
        <v>1</v>
      </c>
      <c r="M18" s="5">
        <v>1</v>
      </c>
      <c r="N18" s="5">
        <v>1</v>
      </c>
      <c r="O18" s="5">
        <v>-1</v>
      </c>
      <c r="P18" s="5">
        <v>1</v>
      </c>
      <c r="Q18" s="5">
        <v>-1</v>
      </c>
      <c r="R18">
        <f t="shared" si="2"/>
        <v>-1</v>
      </c>
      <c r="S18">
        <f t="shared" si="3"/>
        <v>-1</v>
      </c>
      <c r="T18">
        <f t="shared" si="4"/>
        <v>-1</v>
      </c>
      <c r="U18">
        <f t="shared" si="5"/>
        <v>1</v>
      </c>
      <c r="V18">
        <f t="shared" si="6"/>
        <v>1</v>
      </c>
      <c r="W18">
        <f t="shared" si="7"/>
        <v>1</v>
      </c>
      <c r="X18">
        <f t="shared" si="0"/>
        <v>-1</v>
      </c>
      <c r="Y18">
        <f t="shared" si="1"/>
        <v>-1</v>
      </c>
      <c r="Z18" s="7">
        <v>20.100000000000001</v>
      </c>
      <c r="AA18">
        <v>1</v>
      </c>
    </row>
    <row r="19" spans="1:27" x14ac:dyDescent="0.45">
      <c r="A19" s="7">
        <v>37</v>
      </c>
      <c r="B19" s="5">
        <v>1</v>
      </c>
      <c r="C19" s="5">
        <v>1</v>
      </c>
      <c r="D19">
        <v>1</v>
      </c>
      <c r="E19">
        <v>1</v>
      </c>
      <c r="F19">
        <v>1</v>
      </c>
      <c r="G19">
        <v>1</v>
      </c>
      <c r="J19" s="5">
        <v>16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>
        <f t="shared" si="2"/>
        <v>1</v>
      </c>
      <c r="S19">
        <f t="shared" si="3"/>
        <v>1</v>
      </c>
      <c r="T19">
        <f t="shared" si="4"/>
        <v>1</v>
      </c>
      <c r="U19">
        <f t="shared" si="5"/>
        <v>1</v>
      </c>
      <c r="V19">
        <f t="shared" si="6"/>
        <v>1</v>
      </c>
      <c r="W19">
        <f t="shared" si="7"/>
        <v>1</v>
      </c>
      <c r="X19">
        <f t="shared" si="0"/>
        <v>1</v>
      </c>
      <c r="Y19">
        <f t="shared" si="1"/>
        <v>1</v>
      </c>
      <c r="Z19" s="7">
        <v>37</v>
      </c>
      <c r="AA19">
        <v>1</v>
      </c>
    </row>
    <row r="20" spans="1:27" x14ac:dyDescent="0.45">
      <c r="A20" s="7">
        <v>5.4</v>
      </c>
      <c r="B20" s="5">
        <v>-1</v>
      </c>
      <c r="C20" s="5">
        <v>-1</v>
      </c>
      <c r="D20">
        <v>-1</v>
      </c>
      <c r="E20">
        <v>-1</v>
      </c>
      <c r="F20">
        <v>1</v>
      </c>
      <c r="G20">
        <v>-1</v>
      </c>
      <c r="J20" s="5">
        <v>17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-1</v>
      </c>
      <c r="Z20" s="7">
        <v>5.4</v>
      </c>
      <c r="AA20">
        <v>2</v>
      </c>
    </row>
    <row r="21" spans="1:27" x14ac:dyDescent="0.45">
      <c r="A21" s="7">
        <v>25.1</v>
      </c>
      <c r="B21" s="5">
        <v>-1</v>
      </c>
      <c r="C21" s="5">
        <v>-1</v>
      </c>
      <c r="D21">
        <v>1</v>
      </c>
      <c r="E21">
        <v>1</v>
      </c>
      <c r="F21">
        <v>-1</v>
      </c>
      <c r="G21">
        <v>1</v>
      </c>
      <c r="J21" s="5">
        <v>18</v>
      </c>
      <c r="K21">
        <v>1</v>
      </c>
      <c r="L21">
        <v>-1</v>
      </c>
      <c r="M21">
        <v>-1</v>
      </c>
      <c r="N21">
        <v>-1</v>
      </c>
      <c r="O21">
        <v>1</v>
      </c>
      <c r="P21">
        <v>-1</v>
      </c>
      <c r="Q21">
        <v>1</v>
      </c>
      <c r="R21">
        <v>-1</v>
      </c>
      <c r="S21">
        <v>-1</v>
      </c>
      <c r="T21">
        <v>-1</v>
      </c>
      <c r="U21">
        <v>1</v>
      </c>
      <c r="V21">
        <v>1</v>
      </c>
      <c r="W21">
        <v>1</v>
      </c>
      <c r="X21">
        <v>-1</v>
      </c>
      <c r="Y21">
        <v>1</v>
      </c>
      <c r="Z21" s="7">
        <v>25.1</v>
      </c>
      <c r="AA21">
        <v>2</v>
      </c>
    </row>
    <row r="22" spans="1:27" x14ac:dyDescent="0.45">
      <c r="A22" s="7">
        <v>27.3</v>
      </c>
      <c r="B22" s="5">
        <v>1</v>
      </c>
      <c r="C22" s="5">
        <v>-1</v>
      </c>
      <c r="D22">
        <v>-1</v>
      </c>
      <c r="E22">
        <v>1</v>
      </c>
      <c r="F22">
        <v>-1</v>
      </c>
      <c r="G22">
        <v>1</v>
      </c>
      <c r="J22" s="5">
        <v>19</v>
      </c>
      <c r="K22">
        <v>-1</v>
      </c>
      <c r="L22">
        <v>1</v>
      </c>
      <c r="M22">
        <v>-1</v>
      </c>
      <c r="N22">
        <v>-1</v>
      </c>
      <c r="O22">
        <v>1</v>
      </c>
      <c r="P22">
        <v>1</v>
      </c>
      <c r="Q22">
        <v>-1</v>
      </c>
      <c r="R22">
        <v>-1</v>
      </c>
      <c r="S22">
        <v>1</v>
      </c>
      <c r="T22">
        <v>1</v>
      </c>
      <c r="U22">
        <v>-1</v>
      </c>
      <c r="V22">
        <v>-1</v>
      </c>
      <c r="W22">
        <v>1</v>
      </c>
      <c r="X22">
        <v>-1</v>
      </c>
      <c r="Y22">
        <v>1</v>
      </c>
      <c r="Z22" s="7">
        <v>27.3</v>
      </c>
      <c r="AA22">
        <v>2</v>
      </c>
    </row>
    <row r="23" spans="1:27" x14ac:dyDescent="0.45">
      <c r="A23" s="7">
        <v>8.6</v>
      </c>
      <c r="B23" s="5">
        <v>1</v>
      </c>
      <c r="C23" s="5">
        <v>-1</v>
      </c>
      <c r="D23">
        <v>1</v>
      </c>
      <c r="E23">
        <v>-1</v>
      </c>
      <c r="F23">
        <v>1</v>
      </c>
      <c r="G23">
        <v>-1</v>
      </c>
      <c r="J23" s="5">
        <v>20</v>
      </c>
      <c r="K23">
        <v>1</v>
      </c>
      <c r="L23">
        <v>1</v>
      </c>
      <c r="M23">
        <v>-1</v>
      </c>
      <c r="N23">
        <v>-1</v>
      </c>
      <c r="O23">
        <v>-1</v>
      </c>
      <c r="P23">
        <v>1</v>
      </c>
      <c r="Q23">
        <v>1</v>
      </c>
      <c r="R23">
        <v>1</v>
      </c>
      <c r="S23">
        <v>-1</v>
      </c>
      <c r="T23">
        <v>-1</v>
      </c>
      <c r="U23">
        <v>-1</v>
      </c>
      <c r="V23">
        <v>-1</v>
      </c>
      <c r="W23">
        <v>1</v>
      </c>
      <c r="X23">
        <v>1</v>
      </c>
      <c r="Y23">
        <v>-1</v>
      </c>
      <c r="Z23" s="7">
        <v>8.6</v>
      </c>
      <c r="AA23">
        <v>2</v>
      </c>
    </row>
    <row r="24" spans="1:27" x14ac:dyDescent="0.45">
      <c r="A24" s="7">
        <v>14.4</v>
      </c>
      <c r="B24" s="5">
        <v>-1</v>
      </c>
      <c r="C24" s="5">
        <v>1</v>
      </c>
      <c r="D24">
        <v>1</v>
      </c>
      <c r="E24">
        <v>1</v>
      </c>
      <c r="F24">
        <v>-1</v>
      </c>
      <c r="G24">
        <v>-1</v>
      </c>
      <c r="J24" s="5">
        <v>21</v>
      </c>
      <c r="K24">
        <v>-1</v>
      </c>
      <c r="L24">
        <v>-1</v>
      </c>
      <c r="M24">
        <v>1</v>
      </c>
      <c r="N24">
        <v>-1</v>
      </c>
      <c r="O24">
        <v>1</v>
      </c>
      <c r="P24">
        <v>1</v>
      </c>
      <c r="Q24">
        <v>1</v>
      </c>
      <c r="R24">
        <v>1</v>
      </c>
      <c r="S24">
        <v>-1</v>
      </c>
      <c r="T24">
        <v>1</v>
      </c>
      <c r="U24">
        <v>-1</v>
      </c>
      <c r="V24">
        <v>1</v>
      </c>
      <c r="W24">
        <v>-1</v>
      </c>
      <c r="X24">
        <v>-1</v>
      </c>
      <c r="Y24">
        <v>-1</v>
      </c>
      <c r="Z24" s="7">
        <v>14.4</v>
      </c>
      <c r="AA24">
        <v>2</v>
      </c>
    </row>
    <row r="25" spans="1:27" x14ac:dyDescent="0.45">
      <c r="A25" s="7">
        <v>16.3</v>
      </c>
      <c r="B25" s="5">
        <v>-1</v>
      </c>
      <c r="C25" s="5">
        <v>1</v>
      </c>
      <c r="D25">
        <v>-1</v>
      </c>
      <c r="E25">
        <v>-1</v>
      </c>
      <c r="F25">
        <v>1</v>
      </c>
      <c r="G25">
        <v>1</v>
      </c>
      <c r="J25" s="5">
        <v>22</v>
      </c>
      <c r="K25">
        <v>1</v>
      </c>
      <c r="L25">
        <v>-1</v>
      </c>
      <c r="M25">
        <v>1</v>
      </c>
      <c r="N25">
        <v>-1</v>
      </c>
      <c r="O25">
        <v>-1</v>
      </c>
      <c r="P25">
        <v>1</v>
      </c>
      <c r="Q25">
        <v>-1</v>
      </c>
      <c r="R25">
        <v>-1</v>
      </c>
      <c r="S25">
        <v>1</v>
      </c>
      <c r="T25">
        <v>-1</v>
      </c>
      <c r="U25">
        <v>-1</v>
      </c>
      <c r="V25">
        <v>1</v>
      </c>
      <c r="W25">
        <v>-1</v>
      </c>
      <c r="X25">
        <v>1</v>
      </c>
      <c r="Y25">
        <v>1</v>
      </c>
      <c r="Z25" s="7">
        <v>16.3</v>
      </c>
      <c r="AA25">
        <v>2</v>
      </c>
    </row>
    <row r="26" spans="1:27" x14ac:dyDescent="0.45">
      <c r="A26" s="7">
        <v>25.9</v>
      </c>
      <c r="B26" s="5">
        <v>1</v>
      </c>
      <c r="C26" s="5">
        <v>1</v>
      </c>
      <c r="D26">
        <v>1</v>
      </c>
      <c r="E26">
        <v>-1</v>
      </c>
      <c r="F26">
        <v>1</v>
      </c>
      <c r="G26">
        <v>1</v>
      </c>
      <c r="J26" s="5">
        <v>23</v>
      </c>
      <c r="K26">
        <v>-1</v>
      </c>
      <c r="L26">
        <v>1</v>
      </c>
      <c r="M26">
        <v>1</v>
      </c>
      <c r="N26">
        <v>-1</v>
      </c>
      <c r="O26">
        <v>-1</v>
      </c>
      <c r="P26">
        <v>-1</v>
      </c>
      <c r="Q26">
        <v>1</v>
      </c>
      <c r="R26">
        <v>-1</v>
      </c>
      <c r="S26">
        <v>-1</v>
      </c>
      <c r="T26">
        <v>1</v>
      </c>
      <c r="U26">
        <v>1</v>
      </c>
      <c r="V26">
        <v>-1</v>
      </c>
      <c r="W26">
        <v>-1</v>
      </c>
      <c r="X26">
        <v>1</v>
      </c>
      <c r="Y26">
        <v>1</v>
      </c>
      <c r="Z26" s="7">
        <v>25.9</v>
      </c>
      <c r="AA26">
        <v>2</v>
      </c>
    </row>
    <row r="27" spans="1:27" x14ac:dyDescent="0.45">
      <c r="A27" s="7">
        <v>17.899999999999999</v>
      </c>
      <c r="B27" s="5">
        <v>1</v>
      </c>
      <c r="C27" s="5">
        <v>1</v>
      </c>
      <c r="D27">
        <v>-1</v>
      </c>
      <c r="E27">
        <v>1</v>
      </c>
      <c r="F27">
        <v>-1</v>
      </c>
      <c r="G27">
        <v>-1</v>
      </c>
      <c r="J27" s="5">
        <v>24</v>
      </c>
      <c r="K27">
        <v>1</v>
      </c>
      <c r="L27">
        <v>1</v>
      </c>
      <c r="M27">
        <v>1</v>
      </c>
      <c r="N27">
        <v>-1</v>
      </c>
      <c r="O27">
        <v>1</v>
      </c>
      <c r="P27">
        <v>-1</v>
      </c>
      <c r="Q27">
        <v>-1</v>
      </c>
      <c r="R27">
        <v>1</v>
      </c>
      <c r="S27">
        <v>1</v>
      </c>
      <c r="T27">
        <v>-1</v>
      </c>
      <c r="U27">
        <v>1</v>
      </c>
      <c r="V27">
        <v>-1</v>
      </c>
      <c r="W27">
        <v>-1</v>
      </c>
      <c r="X27">
        <v>-1</v>
      </c>
      <c r="Y27">
        <v>-1</v>
      </c>
      <c r="Z27" s="7">
        <v>17.899999999999999</v>
      </c>
      <c r="AA27">
        <v>2</v>
      </c>
    </row>
    <row r="28" spans="1:27" x14ac:dyDescent="0.45">
      <c r="A28" s="7">
        <v>27.4</v>
      </c>
      <c r="B28" s="5">
        <v>-1</v>
      </c>
      <c r="C28" s="5">
        <v>-1</v>
      </c>
      <c r="D28">
        <v>1</v>
      </c>
      <c r="E28">
        <v>-1</v>
      </c>
      <c r="F28">
        <v>-1</v>
      </c>
      <c r="G28">
        <v>1</v>
      </c>
      <c r="J28" s="5">
        <v>25</v>
      </c>
      <c r="K28">
        <v>-1</v>
      </c>
      <c r="L28">
        <v>-1</v>
      </c>
      <c r="M28">
        <v>-1</v>
      </c>
      <c r="N28">
        <v>1</v>
      </c>
      <c r="O28">
        <v>-1</v>
      </c>
      <c r="P28">
        <v>1</v>
      </c>
      <c r="Q28">
        <v>1</v>
      </c>
      <c r="R28">
        <v>1</v>
      </c>
      <c r="S28">
        <v>1</v>
      </c>
      <c r="T28">
        <v>-1</v>
      </c>
      <c r="U28">
        <v>1</v>
      </c>
      <c r="V28">
        <v>-1</v>
      </c>
      <c r="W28">
        <v>-1</v>
      </c>
      <c r="X28">
        <v>-1</v>
      </c>
      <c r="Y28">
        <v>1</v>
      </c>
      <c r="Z28" s="7">
        <v>27.4</v>
      </c>
      <c r="AA28">
        <v>2</v>
      </c>
    </row>
    <row r="29" spans="1:27" x14ac:dyDescent="0.45">
      <c r="A29" s="7">
        <v>7</v>
      </c>
      <c r="B29" s="5">
        <v>-1</v>
      </c>
      <c r="C29" s="5">
        <v>-1</v>
      </c>
      <c r="D29">
        <v>-1</v>
      </c>
      <c r="E29">
        <v>1</v>
      </c>
      <c r="F29">
        <v>1</v>
      </c>
      <c r="G29">
        <v>-1</v>
      </c>
      <c r="J29" s="5">
        <v>26</v>
      </c>
      <c r="K29">
        <v>1</v>
      </c>
      <c r="L29">
        <v>-1</v>
      </c>
      <c r="M29">
        <v>-1</v>
      </c>
      <c r="N29">
        <v>1</v>
      </c>
      <c r="O29">
        <v>1</v>
      </c>
      <c r="P29">
        <v>1</v>
      </c>
      <c r="Q29">
        <v>-1</v>
      </c>
      <c r="R29">
        <v>-1</v>
      </c>
      <c r="S29">
        <v>-1</v>
      </c>
      <c r="T29">
        <v>1</v>
      </c>
      <c r="U29">
        <v>1</v>
      </c>
      <c r="V29">
        <v>-1</v>
      </c>
      <c r="W29">
        <v>-1</v>
      </c>
      <c r="X29">
        <v>1</v>
      </c>
      <c r="Y29">
        <v>-1</v>
      </c>
      <c r="Z29" s="7">
        <v>7</v>
      </c>
      <c r="AA29">
        <v>2</v>
      </c>
    </row>
    <row r="30" spans="1:27" x14ac:dyDescent="0.45">
      <c r="A30" s="7">
        <v>8.1999999999999993</v>
      </c>
      <c r="B30" s="5">
        <v>1</v>
      </c>
      <c r="C30" s="5">
        <v>-1</v>
      </c>
      <c r="D30">
        <v>1</v>
      </c>
      <c r="E30">
        <v>1</v>
      </c>
      <c r="F30">
        <v>1</v>
      </c>
      <c r="G30">
        <v>-1</v>
      </c>
      <c r="J30" s="5">
        <v>27</v>
      </c>
      <c r="K30">
        <v>-1</v>
      </c>
      <c r="L30">
        <v>1</v>
      </c>
      <c r="M30">
        <v>-1</v>
      </c>
      <c r="N30">
        <v>1</v>
      </c>
      <c r="O30">
        <v>1</v>
      </c>
      <c r="P30">
        <v>-1</v>
      </c>
      <c r="Q30">
        <v>1</v>
      </c>
      <c r="R30">
        <v>-1</v>
      </c>
      <c r="S30">
        <v>1</v>
      </c>
      <c r="T30">
        <v>-1</v>
      </c>
      <c r="U30">
        <v>-1</v>
      </c>
      <c r="V30">
        <v>1</v>
      </c>
      <c r="W30">
        <v>-1</v>
      </c>
      <c r="X30">
        <v>1</v>
      </c>
      <c r="Y30">
        <v>-1</v>
      </c>
      <c r="Z30" s="7">
        <v>8.1999999999999993</v>
      </c>
      <c r="AA30">
        <v>2</v>
      </c>
    </row>
    <row r="31" spans="1:27" x14ac:dyDescent="0.45">
      <c r="A31" s="7">
        <v>23.9</v>
      </c>
      <c r="B31" s="5">
        <v>1</v>
      </c>
      <c r="C31" s="5">
        <v>-1</v>
      </c>
      <c r="D31">
        <v>-1</v>
      </c>
      <c r="E31">
        <v>-1</v>
      </c>
      <c r="F31">
        <v>-1</v>
      </c>
      <c r="G31">
        <v>1</v>
      </c>
      <c r="J31" s="5">
        <v>28</v>
      </c>
      <c r="K31">
        <v>1</v>
      </c>
      <c r="L31">
        <v>1</v>
      </c>
      <c r="M31">
        <v>-1</v>
      </c>
      <c r="N31">
        <v>1</v>
      </c>
      <c r="O31">
        <v>-1</v>
      </c>
      <c r="P31">
        <v>-1</v>
      </c>
      <c r="Q31">
        <v>-1</v>
      </c>
      <c r="R31">
        <v>1</v>
      </c>
      <c r="S31">
        <v>-1</v>
      </c>
      <c r="T31">
        <v>1</v>
      </c>
      <c r="U31">
        <v>-1</v>
      </c>
      <c r="V31">
        <v>1</v>
      </c>
      <c r="W31">
        <v>-1</v>
      </c>
      <c r="X31">
        <v>-1</v>
      </c>
      <c r="Y31">
        <v>1</v>
      </c>
      <c r="Z31" s="7">
        <v>23.9</v>
      </c>
      <c r="AA31">
        <v>2</v>
      </c>
    </row>
    <row r="32" spans="1:27" x14ac:dyDescent="0.45">
      <c r="A32" s="7">
        <v>20.9</v>
      </c>
      <c r="B32" s="5">
        <v>-1</v>
      </c>
      <c r="C32" s="5">
        <v>1</v>
      </c>
      <c r="D32">
        <v>-1</v>
      </c>
      <c r="E32">
        <v>1</v>
      </c>
      <c r="F32">
        <v>1</v>
      </c>
      <c r="G32">
        <v>1</v>
      </c>
      <c r="J32" s="5">
        <v>29</v>
      </c>
      <c r="K32">
        <v>-1</v>
      </c>
      <c r="L32">
        <v>-1</v>
      </c>
      <c r="M32">
        <v>1</v>
      </c>
      <c r="N32">
        <v>1</v>
      </c>
      <c r="O32">
        <v>1</v>
      </c>
      <c r="P32">
        <v>-1</v>
      </c>
      <c r="Q32">
        <v>-1</v>
      </c>
      <c r="R32">
        <v>1</v>
      </c>
      <c r="S32">
        <v>-1</v>
      </c>
      <c r="T32">
        <v>-1</v>
      </c>
      <c r="U32">
        <v>-1</v>
      </c>
      <c r="V32">
        <v>-1</v>
      </c>
      <c r="W32">
        <v>1</v>
      </c>
      <c r="X32">
        <v>1</v>
      </c>
      <c r="Y32">
        <v>1</v>
      </c>
      <c r="Z32" s="7">
        <v>20.9</v>
      </c>
      <c r="AA32">
        <v>2</v>
      </c>
    </row>
    <row r="33" spans="1:27" x14ac:dyDescent="0.45">
      <c r="A33" s="7">
        <v>15.5</v>
      </c>
      <c r="B33" s="5">
        <v>-1</v>
      </c>
      <c r="C33" s="5">
        <v>1</v>
      </c>
      <c r="D33">
        <v>1</v>
      </c>
      <c r="E33">
        <v>-1</v>
      </c>
      <c r="F33">
        <v>-1</v>
      </c>
      <c r="G33">
        <v>-1</v>
      </c>
      <c r="J33" s="5">
        <v>30</v>
      </c>
      <c r="K33">
        <v>1</v>
      </c>
      <c r="L33">
        <v>-1</v>
      </c>
      <c r="M33">
        <v>1</v>
      </c>
      <c r="N33">
        <v>1</v>
      </c>
      <c r="O33">
        <v>-1</v>
      </c>
      <c r="P33">
        <v>-1</v>
      </c>
      <c r="Q33">
        <v>1</v>
      </c>
      <c r="R33">
        <v>-1</v>
      </c>
      <c r="S33">
        <v>1</v>
      </c>
      <c r="T33">
        <v>1</v>
      </c>
      <c r="U33">
        <v>-1</v>
      </c>
      <c r="V33">
        <v>-1</v>
      </c>
      <c r="W33">
        <v>1</v>
      </c>
      <c r="X33">
        <v>-1</v>
      </c>
      <c r="Y33">
        <v>-1</v>
      </c>
      <c r="Z33" s="7">
        <v>15.5</v>
      </c>
      <c r="AA33">
        <v>2</v>
      </c>
    </row>
    <row r="34" spans="1:27" x14ac:dyDescent="0.45">
      <c r="A34" s="7">
        <v>19.600000000000001</v>
      </c>
      <c r="B34" s="5">
        <v>1</v>
      </c>
      <c r="C34" s="5">
        <v>1</v>
      </c>
      <c r="D34">
        <v>-1</v>
      </c>
      <c r="E34">
        <v>-1</v>
      </c>
      <c r="F34">
        <v>-1</v>
      </c>
      <c r="G34">
        <v>-1</v>
      </c>
      <c r="J34" s="5">
        <v>31</v>
      </c>
      <c r="K34">
        <v>-1</v>
      </c>
      <c r="L34">
        <v>1</v>
      </c>
      <c r="M34">
        <v>1</v>
      </c>
      <c r="N34">
        <v>1</v>
      </c>
      <c r="O34">
        <v>-1</v>
      </c>
      <c r="P34">
        <v>1</v>
      </c>
      <c r="Q34">
        <v>-1</v>
      </c>
      <c r="R34">
        <v>-1</v>
      </c>
      <c r="S34">
        <v>-1</v>
      </c>
      <c r="T34">
        <v>-1</v>
      </c>
      <c r="U34">
        <v>1</v>
      </c>
      <c r="V34">
        <v>1</v>
      </c>
      <c r="W34">
        <v>1</v>
      </c>
      <c r="X34">
        <v>-1</v>
      </c>
      <c r="Y34">
        <v>-1</v>
      </c>
      <c r="Z34" s="7">
        <v>19.600000000000001</v>
      </c>
      <c r="AA34">
        <v>2</v>
      </c>
    </row>
    <row r="35" spans="1:27" x14ac:dyDescent="0.45">
      <c r="A35" s="7">
        <v>28.6</v>
      </c>
      <c r="B35" s="5">
        <v>1</v>
      </c>
      <c r="C35" s="5">
        <v>1</v>
      </c>
      <c r="D35">
        <v>1</v>
      </c>
      <c r="E35">
        <v>1</v>
      </c>
      <c r="F35">
        <v>1</v>
      </c>
      <c r="G35">
        <v>1</v>
      </c>
      <c r="J35" s="5">
        <v>32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 s="7">
        <v>28.6</v>
      </c>
      <c r="AA35">
        <v>2</v>
      </c>
    </row>
    <row r="36" spans="1:27" x14ac:dyDescent="0.45">
      <c r="A36" s="7">
        <v>9</v>
      </c>
      <c r="B36" s="5">
        <v>-1</v>
      </c>
      <c r="C36" s="5">
        <v>-1</v>
      </c>
      <c r="D36">
        <v>-1</v>
      </c>
      <c r="E36">
        <v>-1</v>
      </c>
      <c r="F36">
        <v>1</v>
      </c>
      <c r="G36">
        <v>-1</v>
      </c>
      <c r="J36" s="5">
        <v>33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-1</v>
      </c>
      <c r="Z36" s="7">
        <v>9</v>
      </c>
      <c r="AA36">
        <v>3</v>
      </c>
    </row>
    <row r="37" spans="1:27" x14ac:dyDescent="0.45">
      <c r="A37" s="7">
        <v>30.4</v>
      </c>
      <c r="B37" s="5">
        <v>-1</v>
      </c>
      <c r="C37" s="5">
        <v>-1</v>
      </c>
      <c r="D37">
        <v>1</v>
      </c>
      <c r="E37">
        <v>1</v>
      </c>
      <c r="F37">
        <v>-1</v>
      </c>
      <c r="G37">
        <v>1</v>
      </c>
      <c r="J37" s="5">
        <v>34</v>
      </c>
      <c r="K37">
        <v>1</v>
      </c>
      <c r="L37">
        <v>-1</v>
      </c>
      <c r="M37">
        <v>-1</v>
      </c>
      <c r="N37">
        <v>-1</v>
      </c>
      <c r="O37">
        <v>1</v>
      </c>
      <c r="P37">
        <v>-1</v>
      </c>
      <c r="Q37">
        <v>1</v>
      </c>
      <c r="R37">
        <v>-1</v>
      </c>
      <c r="S37">
        <v>-1</v>
      </c>
      <c r="T37">
        <v>-1</v>
      </c>
      <c r="U37">
        <v>1</v>
      </c>
      <c r="V37">
        <v>1</v>
      </c>
      <c r="W37">
        <v>1</v>
      </c>
      <c r="X37">
        <v>-1</v>
      </c>
      <c r="Y37">
        <v>1</v>
      </c>
      <c r="Z37" s="7">
        <v>30.4</v>
      </c>
      <c r="AA37">
        <v>3</v>
      </c>
    </row>
    <row r="38" spans="1:27" x14ac:dyDescent="0.45">
      <c r="A38" s="7">
        <v>26.5</v>
      </c>
      <c r="B38" s="5">
        <v>1</v>
      </c>
      <c r="C38" s="5">
        <v>-1</v>
      </c>
      <c r="D38">
        <v>-1</v>
      </c>
      <c r="E38">
        <v>1</v>
      </c>
      <c r="F38">
        <v>-1</v>
      </c>
      <c r="G38">
        <v>1</v>
      </c>
      <c r="J38" s="5">
        <v>35</v>
      </c>
      <c r="K38">
        <v>-1</v>
      </c>
      <c r="L38">
        <v>1</v>
      </c>
      <c r="M38">
        <v>-1</v>
      </c>
      <c r="N38">
        <v>-1</v>
      </c>
      <c r="O38">
        <v>1</v>
      </c>
      <c r="P38">
        <v>1</v>
      </c>
      <c r="Q38">
        <v>-1</v>
      </c>
      <c r="R38">
        <v>-1</v>
      </c>
      <c r="S38">
        <v>1</v>
      </c>
      <c r="T38">
        <v>1</v>
      </c>
      <c r="U38">
        <v>-1</v>
      </c>
      <c r="V38">
        <v>-1</v>
      </c>
      <c r="W38">
        <v>1</v>
      </c>
      <c r="X38">
        <v>-1</v>
      </c>
      <c r="Y38">
        <v>1</v>
      </c>
      <c r="Z38" s="7">
        <v>26.5</v>
      </c>
      <c r="AA38">
        <v>3</v>
      </c>
    </row>
    <row r="39" spans="1:27" x14ac:dyDescent="0.45">
      <c r="A39" s="7">
        <v>11.1</v>
      </c>
      <c r="B39" s="5">
        <v>1</v>
      </c>
      <c r="C39" s="5">
        <v>-1</v>
      </c>
      <c r="D39">
        <v>1</v>
      </c>
      <c r="E39">
        <v>-1</v>
      </c>
      <c r="F39">
        <v>1</v>
      </c>
      <c r="G39">
        <v>-1</v>
      </c>
      <c r="J39" s="5">
        <v>36</v>
      </c>
      <c r="K39">
        <v>1</v>
      </c>
      <c r="L39">
        <v>1</v>
      </c>
      <c r="M39">
        <v>-1</v>
      </c>
      <c r="N39">
        <v>-1</v>
      </c>
      <c r="O39">
        <v>-1</v>
      </c>
      <c r="P39">
        <v>1</v>
      </c>
      <c r="Q39">
        <v>1</v>
      </c>
      <c r="R39">
        <v>1</v>
      </c>
      <c r="S39">
        <v>-1</v>
      </c>
      <c r="T39">
        <v>-1</v>
      </c>
      <c r="U39">
        <v>-1</v>
      </c>
      <c r="V39">
        <v>-1</v>
      </c>
      <c r="W39">
        <v>1</v>
      </c>
      <c r="X39">
        <v>1</v>
      </c>
      <c r="Y39">
        <v>-1</v>
      </c>
      <c r="Z39" s="7">
        <v>11.1</v>
      </c>
      <c r="AA39">
        <v>3</v>
      </c>
    </row>
    <row r="40" spans="1:27" x14ac:dyDescent="0.45">
      <c r="A40" s="7">
        <v>24.7</v>
      </c>
      <c r="B40" s="5">
        <v>-1</v>
      </c>
      <c r="C40" s="5">
        <v>1</v>
      </c>
      <c r="D40">
        <v>1</v>
      </c>
      <c r="E40">
        <v>1</v>
      </c>
      <c r="F40">
        <v>-1</v>
      </c>
      <c r="G40">
        <v>-1</v>
      </c>
      <c r="J40" s="5">
        <v>37</v>
      </c>
      <c r="K40">
        <v>-1</v>
      </c>
      <c r="L40">
        <v>-1</v>
      </c>
      <c r="M40">
        <v>1</v>
      </c>
      <c r="N40">
        <v>-1</v>
      </c>
      <c r="O40">
        <v>1</v>
      </c>
      <c r="P40">
        <v>1</v>
      </c>
      <c r="Q40">
        <v>1</v>
      </c>
      <c r="R40">
        <v>1</v>
      </c>
      <c r="S40">
        <v>-1</v>
      </c>
      <c r="T40">
        <v>1</v>
      </c>
      <c r="U40">
        <v>-1</v>
      </c>
      <c r="V40">
        <v>1</v>
      </c>
      <c r="W40">
        <v>-1</v>
      </c>
      <c r="X40">
        <v>-1</v>
      </c>
      <c r="Y40">
        <v>-1</v>
      </c>
      <c r="Z40" s="7">
        <v>24.7</v>
      </c>
      <c r="AA40">
        <v>3</v>
      </c>
    </row>
    <row r="41" spans="1:27" x14ac:dyDescent="0.45">
      <c r="A41" s="7">
        <v>24.9</v>
      </c>
      <c r="B41" s="5">
        <v>-1</v>
      </c>
      <c r="C41" s="5">
        <v>1</v>
      </c>
      <c r="D41">
        <v>-1</v>
      </c>
      <c r="E41">
        <v>-1</v>
      </c>
      <c r="F41">
        <v>1</v>
      </c>
      <c r="G41">
        <v>1</v>
      </c>
      <c r="J41" s="5">
        <v>38</v>
      </c>
      <c r="K41">
        <v>1</v>
      </c>
      <c r="L41">
        <v>-1</v>
      </c>
      <c r="M41">
        <v>1</v>
      </c>
      <c r="N41">
        <v>-1</v>
      </c>
      <c r="O41">
        <v>-1</v>
      </c>
      <c r="P41">
        <v>1</v>
      </c>
      <c r="Q41">
        <v>-1</v>
      </c>
      <c r="R41">
        <v>-1</v>
      </c>
      <c r="S41">
        <v>1</v>
      </c>
      <c r="T41">
        <v>-1</v>
      </c>
      <c r="U41">
        <v>-1</v>
      </c>
      <c r="V41">
        <v>1</v>
      </c>
      <c r="W41">
        <v>-1</v>
      </c>
      <c r="X41">
        <v>1</v>
      </c>
      <c r="Y41">
        <v>1</v>
      </c>
      <c r="Z41" s="7">
        <v>24.9</v>
      </c>
      <c r="AA41">
        <v>3</v>
      </c>
    </row>
    <row r="42" spans="1:27" x14ac:dyDescent="0.45">
      <c r="A42" s="7">
        <v>32.4</v>
      </c>
      <c r="B42" s="5">
        <v>1</v>
      </c>
      <c r="C42" s="5">
        <v>1</v>
      </c>
      <c r="D42">
        <v>1</v>
      </c>
      <c r="E42">
        <v>-1</v>
      </c>
      <c r="F42">
        <v>1</v>
      </c>
      <c r="G42">
        <v>1</v>
      </c>
      <c r="J42" s="5">
        <v>39</v>
      </c>
      <c r="K42">
        <v>-1</v>
      </c>
      <c r="L42">
        <v>1</v>
      </c>
      <c r="M42">
        <v>1</v>
      </c>
      <c r="N42">
        <v>-1</v>
      </c>
      <c r="O42">
        <v>-1</v>
      </c>
      <c r="P42">
        <v>-1</v>
      </c>
      <c r="Q42">
        <v>1</v>
      </c>
      <c r="R42">
        <v>-1</v>
      </c>
      <c r="S42">
        <v>-1</v>
      </c>
      <c r="T42">
        <v>1</v>
      </c>
      <c r="U42">
        <v>1</v>
      </c>
      <c r="V42">
        <v>-1</v>
      </c>
      <c r="W42">
        <v>-1</v>
      </c>
      <c r="X42">
        <v>1</v>
      </c>
      <c r="Y42">
        <v>1</v>
      </c>
      <c r="Z42" s="7">
        <v>32.4</v>
      </c>
      <c r="AA42">
        <v>3</v>
      </c>
    </row>
    <row r="43" spans="1:27" x14ac:dyDescent="0.45">
      <c r="A43" s="7">
        <v>21.5</v>
      </c>
      <c r="B43" s="5">
        <v>1</v>
      </c>
      <c r="C43" s="5">
        <v>1</v>
      </c>
      <c r="D43">
        <v>-1</v>
      </c>
      <c r="E43">
        <v>1</v>
      </c>
      <c r="F43">
        <v>-1</v>
      </c>
      <c r="G43">
        <v>-1</v>
      </c>
      <c r="J43" s="5">
        <v>40</v>
      </c>
      <c r="K43">
        <v>1</v>
      </c>
      <c r="L43">
        <v>1</v>
      </c>
      <c r="M43">
        <v>1</v>
      </c>
      <c r="N43">
        <v>-1</v>
      </c>
      <c r="O43">
        <v>1</v>
      </c>
      <c r="P43">
        <v>-1</v>
      </c>
      <c r="Q43">
        <v>-1</v>
      </c>
      <c r="R43">
        <v>1</v>
      </c>
      <c r="S43">
        <v>1</v>
      </c>
      <c r="T43">
        <v>-1</v>
      </c>
      <c r="U43">
        <v>1</v>
      </c>
      <c r="V43">
        <v>-1</v>
      </c>
      <c r="W43">
        <v>-1</v>
      </c>
      <c r="X43">
        <v>-1</v>
      </c>
      <c r="Y43">
        <v>-1</v>
      </c>
      <c r="Z43" s="7">
        <v>21.5</v>
      </c>
      <c r="AA43">
        <v>3</v>
      </c>
    </row>
    <row r="44" spans="1:27" x14ac:dyDescent="0.45">
      <c r="A44" s="7">
        <v>37.299999999999997</v>
      </c>
      <c r="B44" s="5">
        <v>-1</v>
      </c>
      <c r="C44" s="5">
        <v>-1</v>
      </c>
      <c r="D44">
        <v>1</v>
      </c>
      <c r="E44">
        <v>-1</v>
      </c>
      <c r="F44">
        <v>-1</v>
      </c>
      <c r="G44">
        <v>1</v>
      </c>
      <c r="J44" s="5">
        <v>41</v>
      </c>
      <c r="K44">
        <v>-1</v>
      </c>
      <c r="L44">
        <v>-1</v>
      </c>
      <c r="M44">
        <v>-1</v>
      </c>
      <c r="N44">
        <v>1</v>
      </c>
      <c r="O44">
        <v>-1</v>
      </c>
      <c r="P44">
        <v>1</v>
      </c>
      <c r="Q44">
        <v>1</v>
      </c>
      <c r="R44">
        <v>1</v>
      </c>
      <c r="S44">
        <v>1</v>
      </c>
      <c r="T44">
        <v>-1</v>
      </c>
      <c r="U44">
        <v>1</v>
      </c>
      <c r="V44">
        <v>-1</v>
      </c>
      <c r="W44">
        <v>-1</v>
      </c>
      <c r="X44">
        <v>-1</v>
      </c>
      <c r="Y44">
        <v>1</v>
      </c>
      <c r="Z44" s="7">
        <v>37.299999999999997</v>
      </c>
      <c r="AA44">
        <v>3</v>
      </c>
    </row>
    <row r="45" spans="1:27" x14ac:dyDescent="0.45">
      <c r="A45" s="7">
        <v>14.4</v>
      </c>
      <c r="B45" s="5">
        <v>-1</v>
      </c>
      <c r="C45" s="5">
        <v>-1</v>
      </c>
      <c r="D45">
        <v>-1</v>
      </c>
      <c r="E45">
        <v>1</v>
      </c>
      <c r="F45">
        <v>1</v>
      </c>
      <c r="G45">
        <v>-1</v>
      </c>
      <c r="J45" s="5">
        <v>42</v>
      </c>
      <c r="K45">
        <v>1</v>
      </c>
      <c r="L45">
        <v>-1</v>
      </c>
      <c r="M45">
        <v>-1</v>
      </c>
      <c r="N45">
        <v>1</v>
      </c>
      <c r="O45">
        <v>1</v>
      </c>
      <c r="P45">
        <v>1</v>
      </c>
      <c r="Q45">
        <v>-1</v>
      </c>
      <c r="R45">
        <v>-1</v>
      </c>
      <c r="S45">
        <v>-1</v>
      </c>
      <c r="T45">
        <v>1</v>
      </c>
      <c r="U45">
        <v>1</v>
      </c>
      <c r="V45">
        <v>-1</v>
      </c>
      <c r="W45">
        <v>-1</v>
      </c>
      <c r="X45">
        <v>1</v>
      </c>
      <c r="Y45">
        <v>-1</v>
      </c>
      <c r="Z45" s="7">
        <v>14.4</v>
      </c>
      <c r="AA45">
        <v>3</v>
      </c>
    </row>
    <row r="46" spans="1:27" x14ac:dyDescent="0.45">
      <c r="A46" s="7">
        <v>18.8</v>
      </c>
      <c r="B46" s="5">
        <v>1</v>
      </c>
      <c r="C46" s="5">
        <v>-1</v>
      </c>
      <c r="D46">
        <v>1</v>
      </c>
      <c r="E46">
        <v>1</v>
      </c>
      <c r="F46">
        <v>1</v>
      </c>
      <c r="G46">
        <v>-1</v>
      </c>
      <c r="J46" s="5">
        <v>43</v>
      </c>
      <c r="K46">
        <v>-1</v>
      </c>
      <c r="L46">
        <v>1</v>
      </c>
      <c r="M46">
        <v>-1</v>
      </c>
      <c r="N46">
        <v>1</v>
      </c>
      <c r="O46">
        <v>1</v>
      </c>
      <c r="P46">
        <v>-1</v>
      </c>
      <c r="Q46">
        <v>1</v>
      </c>
      <c r="R46">
        <v>-1</v>
      </c>
      <c r="S46">
        <v>1</v>
      </c>
      <c r="T46">
        <v>-1</v>
      </c>
      <c r="U46">
        <v>-1</v>
      </c>
      <c r="V46">
        <v>1</v>
      </c>
      <c r="W46">
        <v>-1</v>
      </c>
      <c r="X46">
        <v>1</v>
      </c>
      <c r="Y46">
        <v>-1</v>
      </c>
      <c r="Z46" s="7">
        <v>18.8</v>
      </c>
      <c r="AA46">
        <v>3</v>
      </c>
    </row>
    <row r="47" spans="1:27" x14ac:dyDescent="0.45">
      <c r="A47" s="7">
        <v>26.9</v>
      </c>
      <c r="B47" s="5">
        <v>1</v>
      </c>
      <c r="C47" s="5">
        <v>-1</v>
      </c>
      <c r="D47">
        <v>-1</v>
      </c>
      <c r="E47">
        <v>-1</v>
      </c>
      <c r="F47">
        <v>-1</v>
      </c>
      <c r="G47">
        <v>1</v>
      </c>
      <c r="J47" s="5">
        <v>44</v>
      </c>
      <c r="K47">
        <v>1</v>
      </c>
      <c r="L47">
        <v>1</v>
      </c>
      <c r="M47">
        <v>-1</v>
      </c>
      <c r="N47">
        <v>1</v>
      </c>
      <c r="O47">
        <v>-1</v>
      </c>
      <c r="P47">
        <v>-1</v>
      </c>
      <c r="Q47">
        <v>-1</v>
      </c>
      <c r="R47">
        <v>1</v>
      </c>
      <c r="S47">
        <v>-1</v>
      </c>
      <c r="T47">
        <v>1</v>
      </c>
      <c r="U47">
        <v>-1</v>
      </c>
      <c r="V47">
        <v>1</v>
      </c>
      <c r="W47">
        <v>-1</v>
      </c>
      <c r="X47">
        <v>-1</v>
      </c>
      <c r="Y47">
        <v>1</v>
      </c>
      <c r="Z47" s="7">
        <v>26.9</v>
      </c>
      <c r="AA47">
        <v>3</v>
      </c>
    </row>
    <row r="48" spans="1:27" x14ac:dyDescent="0.45">
      <c r="A48" s="7">
        <v>26.2</v>
      </c>
      <c r="B48" s="5">
        <v>-1</v>
      </c>
      <c r="C48" s="5">
        <v>1</v>
      </c>
      <c r="D48">
        <v>-1</v>
      </c>
      <c r="E48">
        <v>1</v>
      </c>
      <c r="F48">
        <v>1</v>
      </c>
      <c r="G48">
        <v>1</v>
      </c>
      <c r="J48" s="5">
        <v>45</v>
      </c>
      <c r="K48">
        <v>-1</v>
      </c>
      <c r="L48">
        <v>-1</v>
      </c>
      <c r="M48">
        <v>1</v>
      </c>
      <c r="N48">
        <v>1</v>
      </c>
      <c r="O48">
        <v>1</v>
      </c>
      <c r="P48">
        <v>-1</v>
      </c>
      <c r="Q48">
        <v>-1</v>
      </c>
      <c r="R48">
        <v>1</v>
      </c>
      <c r="S48">
        <v>-1</v>
      </c>
      <c r="T48">
        <v>-1</v>
      </c>
      <c r="U48">
        <v>-1</v>
      </c>
      <c r="V48">
        <v>-1</v>
      </c>
      <c r="W48">
        <v>1</v>
      </c>
      <c r="X48">
        <v>1</v>
      </c>
      <c r="Y48">
        <v>1</v>
      </c>
      <c r="Z48" s="7">
        <v>26.2</v>
      </c>
      <c r="AA48">
        <v>3</v>
      </c>
    </row>
    <row r="49" spans="1:27" x14ac:dyDescent="0.45">
      <c r="A49" s="7">
        <v>15</v>
      </c>
      <c r="B49" s="5">
        <v>-1</v>
      </c>
      <c r="C49" s="5">
        <v>1</v>
      </c>
      <c r="D49">
        <v>1</v>
      </c>
      <c r="E49">
        <v>-1</v>
      </c>
      <c r="F49">
        <v>-1</v>
      </c>
      <c r="G49">
        <v>-1</v>
      </c>
      <c r="J49" s="5">
        <v>46</v>
      </c>
      <c r="K49">
        <v>1</v>
      </c>
      <c r="L49">
        <v>-1</v>
      </c>
      <c r="M49">
        <v>1</v>
      </c>
      <c r="N49">
        <v>1</v>
      </c>
      <c r="O49">
        <v>-1</v>
      </c>
      <c r="P49">
        <v>-1</v>
      </c>
      <c r="Q49">
        <v>1</v>
      </c>
      <c r="R49">
        <v>-1</v>
      </c>
      <c r="S49">
        <v>1</v>
      </c>
      <c r="T49">
        <v>1</v>
      </c>
      <c r="U49">
        <v>-1</v>
      </c>
      <c r="V49">
        <v>-1</v>
      </c>
      <c r="W49">
        <v>1</v>
      </c>
      <c r="X49">
        <v>-1</v>
      </c>
      <c r="Y49">
        <v>-1</v>
      </c>
      <c r="Z49" s="7">
        <v>15</v>
      </c>
      <c r="AA49">
        <v>3</v>
      </c>
    </row>
    <row r="50" spans="1:27" x14ac:dyDescent="0.45">
      <c r="A50" s="7">
        <v>23</v>
      </c>
      <c r="B50" s="5">
        <v>1</v>
      </c>
      <c r="C50" s="5">
        <v>1</v>
      </c>
      <c r="D50">
        <v>-1</v>
      </c>
      <c r="E50">
        <v>-1</v>
      </c>
      <c r="F50">
        <v>-1</v>
      </c>
      <c r="G50">
        <v>-1</v>
      </c>
      <c r="J50" s="5">
        <v>47</v>
      </c>
      <c r="K50">
        <v>-1</v>
      </c>
      <c r="L50">
        <v>1</v>
      </c>
      <c r="M50">
        <v>1</v>
      </c>
      <c r="N50">
        <v>1</v>
      </c>
      <c r="O50">
        <v>-1</v>
      </c>
      <c r="P50">
        <v>1</v>
      </c>
      <c r="Q50">
        <v>-1</v>
      </c>
      <c r="R50">
        <v>-1</v>
      </c>
      <c r="S50">
        <v>-1</v>
      </c>
      <c r="T50">
        <v>-1</v>
      </c>
      <c r="U50">
        <v>1</v>
      </c>
      <c r="V50">
        <v>1</v>
      </c>
      <c r="W50">
        <v>1</v>
      </c>
      <c r="X50">
        <v>-1</v>
      </c>
      <c r="Y50">
        <v>-1</v>
      </c>
      <c r="Z50" s="7">
        <v>23</v>
      </c>
      <c r="AA50">
        <v>3</v>
      </c>
    </row>
    <row r="51" spans="1:27" x14ac:dyDescent="0.45">
      <c r="A51" s="7">
        <v>40.6</v>
      </c>
      <c r="B51" s="5">
        <v>1</v>
      </c>
      <c r="C51" s="5">
        <v>1</v>
      </c>
      <c r="D51">
        <v>1</v>
      </c>
      <c r="E51">
        <v>1</v>
      </c>
      <c r="F51">
        <v>1</v>
      </c>
      <c r="G51">
        <v>1</v>
      </c>
      <c r="J51" s="5">
        <v>48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 s="7">
        <v>40.6</v>
      </c>
      <c r="AA51">
        <v>3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164A-81A3-449A-AA09-CC7A804CBC46}">
  <dimension ref="A1:R50"/>
  <sheetViews>
    <sheetView tabSelected="1" workbookViewId="0">
      <selection activeCell="E28" sqref="E28"/>
    </sheetView>
  </sheetViews>
  <sheetFormatPr defaultRowHeight="17" x14ac:dyDescent="0.45"/>
  <cols>
    <col min="5" max="5" width="11.9140625" customWidth="1"/>
    <col min="18" max="18" width="18.08203125" customWidth="1"/>
    <col min="20" max="21" width="19.5" customWidth="1"/>
  </cols>
  <sheetData>
    <row r="1" spans="1:18" x14ac:dyDescent="0.45">
      <c r="A1" s="1" t="s">
        <v>0</v>
      </c>
      <c r="B1" s="1"/>
      <c r="C1" s="1"/>
      <c r="D1" s="3"/>
      <c r="E1" t="s">
        <v>45</v>
      </c>
      <c r="F1" t="s">
        <v>49</v>
      </c>
      <c r="I1" t="s">
        <v>76</v>
      </c>
      <c r="P1" t="s">
        <v>66</v>
      </c>
    </row>
    <row r="2" spans="1:18" x14ac:dyDescent="0.45">
      <c r="A2" s="2" t="s">
        <v>1</v>
      </c>
      <c r="B2" s="2" t="s">
        <v>3</v>
      </c>
      <c r="C2" s="2" t="s">
        <v>4</v>
      </c>
      <c r="D2" s="2" t="s">
        <v>5</v>
      </c>
      <c r="E2" s="4" t="s">
        <v>38</v>
      </c>
      <c r="F2" s="4" t="s">
        <v>14</v>
      </c>
      <c r="G2" s="4" t="s">
        <v>46</v>
      </c>
      <c r="H2" s="6" t="s">
        <v>21</v>
      </c>
      <c r="I2" s="6" t="s">
        <v>24</v>
      </c>
      <c r="J2" s="6" t="s">
        <v>28</v>
      </c>
      <c r="K2" s="6" t="s">
        <v>33</v>
      </c>
      <c r="L2" s="6" t="s">
        <v>77</v>
      </c>
      <c r="M2" s="6" t="s">
        <v>74</v>
      </c>
      <c r="N2" s="6" t="s">
        <v>41</v>
      </c>
      <c r="O2" s="6" t="s">
        <v>36</v>
      </c>
      <c r="P2" s="6"/>
      <c r="Q2" s="6" t="s">
        <v>75</v>
      </c>
    </row>
    <row r="3" spans="1:18" x14ac:dyDescent="0.45">
      <c r="A3" s="5">
        <v>1</v>
      </c>
      <c r="B3" s="5">
        <v>-1</v>
      </c>
      <c r="C3" s="5">
        <v>-1</v>
      </c>
      <c r="D3" s="5">
        <v>-1</v>
      </c>
      <c r="E3" s="5">
        <v>-1</v>
      </c>
      <c r="F3" s="5">
        <v>-1</v>
      </c>
      <c r="G3" s="5">
        <v>-1</v>
      </c>
      <c r="H3">
        <v>1</v>
      </c>
      <c r="I3">
        <v>1</v>
      </c>
      <c r="J3" s="7">
        <v>7.7</v>
      </c>
      <c r="K3" s="7">
        <v>7.37</v>
      </c>
      <c r="L3" s="7">
        <v>12.147921997479532</v>
      </c>
      <c r="M3" s="7">
        <v>0.52014277597014957</v>
      </c>
      <c r="N3" s="7">
        <v>1.82</v>
      </c>
      <c r="O3" s="7">
        <v>1.82</v>
      </c>
      <c r="Q3">
        <f>LOG(O3^2)</f>
        <v>0.52014277597014957</v>
      </c>
    </row>
    <row r="4" spans="1:18" x14ac:dyDescent="0.45">
      <c r="A4" s="5">
        <v>2</v>
      </c>
      <c r="B4" s="5">
        <v>-1</v>
      </c>
      <c r="C4" s="5">
        <v>-1</v>
      </c>
      <c r="D4" s="5">
        <v>-1</v>
      </c>
      <c r="E4" s="5">
        <v>1</v>
      </c>
      <c r="F4" s="5">
        <v>-1</v>
      </c>
      <c r="G4" s="5">
        <v>1</v>
      </c>
      <c r="H4">
        <v>1</v>
      </c>
      <c r="I4">
        <v>-1</v>
      </c>
      <c r="J4" s="7">
        <v>25.4</v>
      </c>
      <c r="K4" s="7">
        <v>27</v>
      </c>
      <c r="L4" s="7">
        <v>19.14295000165464</v>
      </c>
      <c r="M4" s="7">
        <v>0.94843252815251045</v>
      </c>
      <c r="N4" s="7">
        <v>2.98</v>
      </c>
      <c r="O4" s="7">
        <v>2.98</v>
      </c>
      <c r="Q4">
        <f t="shared" ref="Q4:Q22" si="0">LOG(O4^2)</f>
        <v>0.94843252815251045</v>
      </c>
    </row>
    <row r="5" spans="1:18" x14ac:dyDescent="0.45">
      <c r="A5" s="5">
        <v>3</v>
      </c>
      <c r="B5" s="5">
        <v>1</v>
      </c>
      <c r="C5" s="5">
        <v>-1</v>
      </c>
      <c r="D5" s="5">
        <v>-1</v>
      </c>
      <c r="E5" s="5">
        <v>1</v>
      </c>
      <c r="F5" s="5">
        <v>1</v>
      </c>
      <c r="G5" s="5">
        <v>-1</v>
      </c>
      <c r="H5">
        <v>-1</v>
      </c>
      <c r="I5">
        <v>-1</v>
      </c>
      <c r="J5" s="7">
        <v>25</v>
      </c>
      <c r="K5" s="7">
        <v>26.3</v>
      </c>
      <c r="L5" s="7">
        <v>27.035397734871921</v>
      </c>
      <c r="M5" s="7">
        <v>0.13637172349232321</v>
      </c>
      <c r="N5" s="7">
        <v>1.17</v>
      </c>
      <c r="O5" s="7">
        <v>1.17</v>
      </c>
      <c r="Q5">
        <f t="shared" si="0"/>
        <v>0.13637172349232321</v>
      </c>
    </row>
    <row r="6" spans="1:18" x14ac:dyDescent="0.45">
      <c r="A6" s="5">
        <v>4</v>
      </c>
      <c r="B6" s="5">
        <v>1</v>
      </c>
      <c r="C6" s="5">
        <v>-1</v>
      </c>
      <c r="D6" s="5">
        <v>-1</v>
      </c>
      <c r="E6" s="5">
        <v>-1</v>
      </c>
      <c r="F6" s="5">
        <v>1</v>
      </c>
      <c r="G6" s="5">
        <v>1</v>
      </c>
      <c r="H6">
        <v>-1</v>
      </c>
      <c r="I6">
        <v>1</v>
      </c>
      <c r="J6" s="7">
        <v>18.5</v>
      </c>
      <c r="K6" s="7">
        <v>12.7</v>
      </c>
      <c r="L6" s="7">
        <v>7.8399298382953155</v>
      </c>
      <c r="M6" s="7">
        <v>1.4236144580823822</v>
      </c>
      <c r="N6" s="7">
        <v>5.15</v>
      </c>
      <c r="O6" s="7">
        <v>5.15</v>
      </c>
      <c r="Q6">
        <f t="shared" si="0"/>
        <v>1.4236144580823822</v>
      </c>
    </row>
    <row r="7" spans="1:18" x14ac:dyDescent="0.45">
      <c r="A7" s="5">
        <v>5</v>
      </c>
      <c r="B7" s="5">
        <v>-1</v>
      </c>
      <c r="C7" s="5">
        <v>1</v>
      </c>
      <c r="D7" s="5">
        <v>-1</v>
      </c>
      <c r="E7" s="5">
        <v>1</v>
      </c>
      <c r="F7" s="5">
        <v>1</v>
      </c>
      <c r="G7" s="5">
        <v>1</v>
      </c>
      <c r="H7">
        <v>-1</v>
      </c>
      <c r="I7">
        <v>-1</v>
      </c>
      <c r="J7" s="7">
        <v>24.4</v>
      </c>
      <c r="K7" s="7">
        <v>21.2</v>
      </c>
      <c r="L7" s="7">
        <v>11.168764898213212</v>
      </c>
      <c r="M7" s="7">
        <v>1.5357952320361814</v>
      </c>
      <c r="N7" s="7">
        <v>5.86</v>
      </c>
      <c r="O7" s="7">
        <v>5.86</v>
      </c>
      <c r="Q7">
        <f t="shared" si="0"/>
        <v>1.5357952320361814</v>
      </c>
    </row>
    <row r="8" spans="1:18" x14ac:dyDescent="0.45">
      <c r="A8" s="5">
        <v>6</v>
      </c>
      <c r="B8" s="5">
        <v>-1</v>
      </c>
      <c r="C8" s="5">
        <v>1</v>
      </c>
      <c r="D8" s="5">
        <v>-1</v>
      </c>
      <c r="E8" s="5">
        <v>-1</v>
      </c>
      <c r="F8" s="5">
        <v>1</v>
      </c>
      <c r="G8" s="5">
        <v>-1</v>
      </c>
      <c r="H8">
        <v>-1</v>
      </c>
      <c r="I8">
        <v>1</v>
      </c>
      <c r="J8" s="7">
        <v>26.4</v>
      </c>
      <c r="K8" s="7">
        <v>22.5</v>
      </c>
      <c r="L8" s="7">
        <v>12.315720316694399</v>
      </c>
      <c r="M8" s="7">
        <v>1.4727930045532849</v>
      </c>
      <c r="N8" s="7">
        <v>5.45</v>
      </c>
      <c r="O8" s="7">
        <v>5.45</v>
      </c>
      <c r="Q8">
        <f t="shared" si="0"/>
        <v>1.4727930045532849</v>
      </c>
    </row>
    <row r="9" spans="1:18" x14ac:dyDescent="0.45">
      <c r="A9" s="5">
        <v>7</v>
      </c>
      <c r="B9" s="5">
        <v>1</v>
      </c>
      <c r="C9" s="5">
        <v>1</v>
      </c>
      <c r="D9" s="5">
        <v>-1</v>
      </c>
      <c r="E9" s="5">
        <v>-1</v>
      </c>
      <c r="F9" s="5">
        <v>-1</v>
      </c>
      <c r="G9" s="5">
        <v>1</v>
      </c>
      <c r="H9">
        <v>1</v>
      </c>
      <c r="I9">
        <v>1</v>
      </c>
      <c r="J9" s="7">
        <v>27.8</v>
      </c>
      <c r="K9" s="7">
        <v>28.7</v>
      </c>
      <c r="L9" s="7">
        <v>18.682708598448556</v>
      </c>
      <c r="M9" s="7">
        <v>1.0474929336231289</v>
      </c>
      <c r="N9" s="7">
        <v>3.34</v>
      </c>
      <c r="O9" s="7">
        <v>3.34</v>
      </c>
      <c r="Q9">
        <f t="shared" si="0"/>
        <v>1.0474929336231289</v>
      </c>
    </row>
    <row r="10" spans="1:18" x14ac:dyDescent="0.45">
      <c r="A10" s="5">
        <v>8</v>
      </c>
      <c r="B10" s="5">
        <v>1</v>
      </c>
      <c r="C10" s="5">
        <v>1</v>
      </c>
      <c r="D10" s="5">
        <v>-1</v>
      </c>
      <c r="E10" s="5">
        <v>1</v>
      </c>
      <c r="F10" s="5">
        <v>-1</v>
      </c>
      <c r="G10" s="5">
        <v>-1</v>
      </c>
      <c r="H10">
        <v>1</v>
      </c>
      <c r="I10">
        <v>-1</v>
      </c>
      <c r="J10" s="7">
        <v>19.8</v>
      </c>
      <c r="K10" s="7">
        <v>19.7</v>
      </c>
      <c r="L10" s="7">
        <v>20.783874421165734</v>
      </c>
      <c r="M10" s="7">
        <v>0.51054501020661214</v>
      </c>
      <c r="N10" s="7">
        <v>1.8</v>
      </c>
      <c r="O10" s="7">
        <v>1.8</v>
      </c>
      <c r="Q10">
        <f t="shared" si="0"/>
        <v>0.51054501020661214</v>
      </c>
    </row>
    <row r="11" spans="1:18" x14ac:dyDescent="0.45">
      <c r="A11" s="5">
        <v>9</v>
      </c>
      <c r="B11" s="5">
        <v>-1</v>
      </c>
      <c r="C11" s="5">
        <v>-1</v>
      </c>
      <c r="D11" s="5">
        <v>1</v>
      </c>
      <c r="E11" s="5">
        <v>-1</v>
      </c>
      <c r="F11" s="5">
        <v>1</v>
      </c>
      <c r="G11" s="5">
        <v>1</v>
      </c>
      <c r="H11">
        <v>1</v>
      </c>
      <c r="I11">
        <v>-1</v>
      </c>
      <c r="J11" s="7">
        <v>23.1</v>
      </c>
      <c r="K11" s="7">
        <v>29.3</v>
      </c>
      <c r="L11" s="7">
        <v>12.094724820821444</v>
      </c>
      <c r="M11" s="7">
        <v>1.7242627586260744</v>
      </c>
      <c r="N11" s="7">
        <v>7.28</v>
      </c>
      <c r="O11" s="7">
        <v>7.28</v>
      </c>
      <c r="Q11">
        <f t="shared" si="0"/>
        <v>1.7242627586260744</v>
      </c>
    </row>
    <row r="12" spans="1:18" x14ac:dyDescent="0.45">
      <c r="A12" s="5">
        <v>10</v>
      </c>
      <c r="B12" s="5">
        <v>-1</v>
      </c>
      <c r="C12" s="5">
        <v>-1</v>
      </c>
      <c r="D12" s="5">
        <v>1</v>
      </c>
      <c r="E12" s="5">
        <v>1</v>
      </c>
      <c r="F12" s="5">
        <v>1</v>
      </c>
      <c r="G12" s="5">
        <v>-1</v>
      </c>
      <c r="H12">
        <v>1</v>
      </c>
      <c r="I12">
        <v>1</v>
      </c>
      <c r="J12" s="7">
        <v>11.3</v>
      </c>
      <c r="K12" s="7">
        <v>10.9</v>
      </c>
      <c r="L12" s="7">
        <v>9.3376711611745211</v>
      </c>
      <c r="M12" s="7">
        <v>1.1410858797637951</v>
      </c>
      <c r="N12" s="7">
        <v>3.72</v>
      </c>
      <c r="O12" s="7">
        <v>3.72</v>
      </c>
      <c r="Q12">
        <f t="shared" si="0"/>
        <v>1.1410858797637951</v>
      </c>
    </row>
    <row r="13" spans="1:18" x14ac:dyDescent="0.45">
      <c r="A13" s="5">
        <v>11</v>
      </c>
      <c r="B13" s="5">
        <v>1</v>
      </c>
      <c r="C13" s="5">
        <v>-1</v>
      </c>
      <c r="D13" s="5">
        <v>1</v>
      </c>
      <c r="E13" s="5">
        <v>1</v>
      </c>
      <c r="F13" s="5">
        <v>-1</v>
      </c>
      <c r="G13" s="5">
        <v>1</v>
      </c>
      <c r="H13">
        <v>-1</v>
      </c>
      <c r="I13">
        <v>1</v>
      </c>
      <c r="J13" s="7">
        <v>19.899999999999999</v>
      </c>
      <c r="K13" s="7">
        <v>15.6</v>
      </c>
      <c r="L13" s="7">
        <v>7.6578416071875486</v>
      </c>
      <c r="M13" s="7">
        <v>1.6204650359901682</v>
      </c>
      <c r="N13" s="7">
        <v>6.46</v>
      </c>
      <c r="O13" s="7">
        <v>6.46</v>
      </c>
      <c r="Q13">
        <f t="shared" si="0"/>
        <v>1.6204650359901682</v>
      </c>
    </row>
    <row r="14" spans="1:18" x14ac:dyDescent="0.45">
      <c r="A14" s="5">
        <v>12</v>
      </c>
      <c r="B14" s="5">
        <v>1</v>
      </c>
      <c r="C14" s="5">
        <v>-1</v>
      </c>
      <c r="D14" s="5">
        <v>1</v>
      </c>
      <c r="E14" s="5">
        <v>-1</v>
      </c>
      <c r="F14" s="5">
        <v>-1</v>
      </c>
      <c r="G14" s="5">
        <v>-1</v>
      </c>
      <c r="H14">
        <v>-1</v>
      </c>
      <c r="I14">
        <v>-1</v>
      </c>
      <c r="J14" s="7">
        <v>25.8</v>
      </c>
      <c r="K14" s="7">
        <v>25.5</v>
      </c>
      <c r="L14" s="7">
        <v>24.49393184978365</v>
      </c>
      <c r="M14" s="7">
        <v>0.36368717588954508</v>
      </c>
      <c r="N14" s="7">
        <v>1.52</v>
      </c>
      <c r="O14" s="7">
        <v>1.52</v>
      </c>
      <c r="Q14">
        <f t="shared" si="0"/>
        <v>0.36368717588954508</v>
      </c>
      <c r="R14" s="12"/>
    </row>
    <row r="15" spans="1:18" x14ac:dyDescent="0.45">
      <c r="A15" s="5">
        <v>13</v>
      </c>
      <c r="B15" s="5">
        <v>-1</v>
      </c>
      <c r="C15" s="5">
        <v>1</v>
      </c>
      <c r="D15" s="5">
        <v>1</v>
      </c>
      <c r="E15" s="5">
        <v>1</v>
      </c>
      <c r="F15" s="5">
        <v>-1</v>
      </c>
      <c r="G15" s="5">
        <v>-1</v>
      </c>
      <c r="H15">
        <v>-1</v>
      </c>
      <c r="I15">
        <v>1</v>
      </c>
      <c r="J15" s="7">
        <v>25.3</v>
      </c>
      <c r="K15" s="7">
        <v>24.1</v>
      </c>
      <c r="L15" s="7">
        <v>18.573974050556611</v>
      </c>
      <c r="M15" s="7">
        <v>0.90663668009407539</v>
      </c>
      <c r="N15" s="7">
        <v>2.84</v>
      </c>
      <c r="O15" s="7">
        <v>2.84</v>
      </c>
      <c r="Q15">
        <f t="shared" si="0"/>
        <v>0.90663668009407539</v>
      </c>
      <c r="R15" s="12"/>
    </row>
    <row r="16" spans="1:18" x14ac:dyDescent="0.45">
      <c r="A16" s="5">
        <v>14</v>
      </c>
      <c r="B16" s="5">
        <v>-1</v>
      </c>
      <c r="C16" s="5">
        <v>1</v>
      </c>
      <c r="D16" s="5">
        <v>1</v>
      </c>
      <c r="E16" s="5">
        <v>-1</v>
      </c>
      <c r="F16" s="5">
        <v>-1</v>
      </c>
      <c r="G16" s="5">
        <v>1</v>
      </c>
      <c r="H16">
        <v>-1</v>
      </c>
      <c r="I16">
        <v>-1</v>
      </c>
      <c r="J16" s="7">
        <v>17.3</v>
      </c>
      <c r="K16" s="7">
        <v>15.9</v>
      </c>
      <c r="L16" s="7">
        <v>22.372235080080024</v>
      </c>
      <c r="M16" s="7">
        <v>0.16557074063290014</v>
      </c>
      <c r="N16" s="7">
        <v>1.21</v>
      </c>
      <c r="O16" s="7">
        <v>1.21</v>
      </c>
      <c r="Q16">
        <f t="shared" si="0"/>
        <v>0.16557074063290014</v>
      </c>
    </row>
    <row r="17" spans="1:17" x14ac:dyDescent="0.45">
      <c r="A17" s="5">
        <v>15</v>
      </c>
      <c r="B17" s="5">
        <v>1</v>
      </c>
      <c r="C17" s="5">
        <v>1</v>
      </c>
      <c r="D17" s="5">
        <v>1</v>
      </c>
      <c r="E17" s="5">
        <v>-1</v>
      </c>
      <c r="F17" s="5">
        <v>1</v>
      </c>
      <c r="G17" s="5">
        <v>-1</v>
      </c>
      <c r="H17">
        <v>1</v>
      </c>
      <c r="I17">
        <v>-1</v>
      </c>
      <c r="J17" s="7">
        <v>20.100000000000001</v>
      </c>
      <c r="K17" s="7">
        <v>20.9</v>
      </c>
      <c r="L17" s="7">
        <v>21.106569262030348</v>
      </c>
      <c r="M17" s="7">
        <v>0.52963564601907298</v>
      </c>
      <c r="N17" s="7">
        <v>1.84</v>
      </c>
      <c r="O17" s="7">
        <v>1.84</v>
      </c>
      <c r="Q17">
        <f t="shared" si="0"/>
        <v>0.52963564601907298</v>
      </c>
    </row>
    <row r="18" spans="1:17" x14ac:dyDescent="0.45">
      <c r="A18" s="5">
        <v>16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>
        <v>1</v>
      </c>
      <c r="I18">
        <v>1</v>
      </c>
      <c r="J18" s="7">
        <v>37</v>
      </c>
      <c r="K18" s="7">
        <v>35.4</v>
      </c>
      <c r="L18" s="7">
        <v>15.188450997227246</v>
      </c>
      <c r="M18" s="7">
        <v>1.579161424328851</v>
      </c>
      <c r="N18" s="7">
        <v>6.16</v>
      </c>
      <c r="O18" s="7">
        <v>6.16</v>
      </c>
      <c r="Q18">
        <f t="shared" si="0"/>
        <v>1.579161424328851</v>
      </c>
    </row>
    <row r="19" spans="1:17" x14ac:dyDescent="0.45">
      <c r="A19" s="2"/>
      <c r="B19" s="2">
        <v>-1</v>
      </c>
      <c r="C19" s="2">
        <v>-1</v>
      </c>
      <c r="D19" s="2">
        <v>-1</v>
      </c>
      <c r="E19" s="5">
        <v>-1</v>
      </c>
      <c r="F19" s="5">
        <v>-1</v>
      </c>
      <c r="G19" s="5">
        <v>-1</v>
      </c>
      <c r="H19" s="5">
        <v>1</v>
      </c>
      <c r="I19" s="5">
        <v>1</v>
      </c>
      <c r="J19" s="7">
        <v>5.4</v>
      </c>
      <c r="K19" s="7">
        <v>7.37</v>
      </c>
      <c r="L19" s="7">
        <v>12.147921997479532</v>
      </c>
      <c r="M19" s="7">
        <v>0.52014277597014957</v>
      </c>
      <c r="N19" s="7"/>
      <c r="O19" s="7"/>
    </row>
    <row r="20" spans="1:17" x14ac:dyDescent="0.45">
      <c r="A20" s="5"/>
      <c r="B20" s="5">
        <v>-1</v>
      </c>
      <c r="C20" s="5">
        <v>-1</v>
      </c>
      <c r="D20" s="5">
        <v>-1</v>
      </c>
      <c r="E20" s="5">
        <v>1</v>
      </c>
      <c r="F20" s="5">
        <v>-1</v>
      </c>
      <c r="G20" s="5">
        <v>1</v>
      </c>
      <c r="H20" s="5">
        <v>1</v>
      </c>
      <c r="I20" s="5">
        <v>-1</v>
      </c>
      <c r="J20" s="7">
        <v>25.1</v>
      </c>
      <c r="K20" s="7">
        <v>27</v>
      </c>
      <c r="L20" s="7">
        <v>19.14295000165464</v>
      </c>
      <c r="M20" s="7">
        <v>0.94843252815251045</v>
      </c>
      <c r="N20" s="7"/>
      <c r="O20" s="7"/>
    </row>
    <row r="21" spans="1:17" x14ac:dyDescent="0.45">
      <c r="A21" s="5"/>
      <c r="B21" s="5">
        <v>1</v>
      </c>
      <c r="C21" s="5">
        <v>-1</v>
      </c>
      <c r="D21" s="5">
        <v>-1</v>
      </c>
      <c r="E21" s="5">
        <v>1</v>
      </c>
      <c r="F21" s="5">
        <v>1</v>
      </c>
      <c r="G21" s="5">
        <v>-1</v>
      </c>
      <c r="H21" s="5">
        <v>-1</v>
      </c>
      <c r="I21" s="5">
        <v>-1</v>
      </c>
      <c r="J21" s="7">
        <v>27.3</v>
      </c>
      <c r="K21" s="7">
        <v>26.3</v>
      </c>
      <c r="L21" s="7">
        <v>27.035397734871921</v>
      </c>
      <c r="M21" s="7">
        <v>0.13637172349232321</v>
      </c>
      <c r="N21" s="7"/>
      <c r="O21" s="7"/>
    </row>
    <row r="22" spans="1:17" x14ac:dyDescent="0.45">
      <c r="A22" s="5"/>
      <c r="B22" s="5">
        <v>1</v>
      </c>
      <c r="C22" s="5">
        <v>-1</v>
      </c>
      <c r="D22" s="5">
        <v>-1</v>
      </c>
      <c r="E22" s="5">
        <v>-1</v>
      </c>
      <c r="F22" s="5">
        <v>1</v>
      </c>
      <c r="G22" s="5">
        <v>1</v>
      </c>
      <c r="H22" s="5">
        <v>-1</v>
      </c>
      <c r="I22" s="5">
        <v>1</v>
      </c>
      <c r="J22" s="7">
        <v>8.6</v>
      </c>
      <c r="K22" s="7">
        <v>12.7</v>
      </c>
      <c r="L22" s="7">
        <v>7.8399298382953155</v>
      </c>
      <c r="M22" s="7">
        <v>1.4236144580823822</v>
      </c>
      <c r="N22" s="7"/>
      <c r="O22" s="7"/>
    </row>
    <row r="23" spans="1:17" x14ac:dyDescent="0.45">
      <c r="B23">
        <v>-1</v>
      </c>
      <c r="C23">
        <v>1</v>
      </c>
      <c r="D23">
        <v>-1</v>
      </c>
      <c r="E23">
        <v>1</v>
      </c>
      <c r="F23">
        <v>1</v>
      </c>
      <c r="G23">
        <v>1</v>
      </c>
      <c r="H23">
        <v>-1</v>
      </c>
      <c r="I23">
        <v>-1</v>
      </c>
      <c r="J23">
        <v>14.4</v>
      </c>
      <c r="K23">
        <v>21.2</v>
      </c>
      <c r="L23">
        <v>11.168764898213212</v>
      </c>
      <c r="M23">
        <v>1.5357952320361814</v>
      </c>
    </row>
    <row r="24" spans="1:17" x14ac:dyDescent="0.45">
      <c r="B24">
        <v>-1</v>
      </c>
      <c r="C24">
        <v>1</v>
      </c>
      <c r="D24">
        <v>-1</v>
      </c>
      <c r="E24">
        <v>-1</v>
      </c>
      <c r="F24">
        <v>1</v>
      </c>
      <c r="G24">
        <v>-1</v>
      </c>
      <c r="H24">
        <v>-1</v>
      </c>
      <c r="I24">
        <v>1</v>
      </c>
      <c r="J24">
        <v>16.3</v>
      </c>
      <c r="K24">
        <v>22.5</v>
      </c>
      <c r="L24">
        <v>12.315720316694399</v>
      </c>
      <c r="M24">
        <v>1.4727930045532849</v>
      </c>
    </row>
    <row r="25" spans="1:17" x14ac:dyDescent="0.45">
      <c r="B25">
        <v>1</v>
      </c>
      <c r="C25">
        <v>1</v>
      </c>
      <c r="D25">
        <v>-1</v>
      </c>
      <c r="E25">
        <v>-1</v>
      </c>
      <c r="F25">
        <v>-1</v>
      </c>
      <c r="G25">
        <v>1</v>
      </c>
      <c r="H25">
        <v>1</v>
      </c>
      <c r="I25">
        <v>1</v>
      </c>
      <c r="J25">
        <v>25.9</v>
      </c>
      <c r="K25">
        <v>28.7</v>
      </c>
      <c r="L25">
        <v>18.682708598448556</v>
      </c>
      <c r="M25">
        <v>1.0474929336231289</v>
      </c>
    </row>
    <row r="26" spans="1:17" x14ac:dyDescent="0.45">
      <c r="B26">
        <v>1</v>
      </c>
      <c r="C26">
        <v>1</v>
      </c>
      <c r="D26">
        <v>-1</v>
      </c>
      <c r="E26">
        <v>1</v>
      </c>
      <c r="F26">
        <v>-1</v>
      </c>
      <c r="G26">
        <v>-1</v>
      </c>
      <c r="H26">
        <v>1</v>
      </c>
      <c r="I26">
        <v>-1</v>
      </c>
      <c r="J26">
        <v>17.899999999999999</v>
      </c>
      <c r="K26">
        <v>19.7</v>
      </c>
      <c r="L26">
        <v>20.783874421165734</v>
      </c>
      <c r="M26">
        <v>0.51054501020661214</v>
      </c>
    </row>
    <row r="27" spans="1:17" x14ac:dyDescent="0.45">
      <c r="B27">
        <v>-1</v>
      </c>
      <c r="C27">
        <v>-1</v>
      </c>
      <c r="D27">
        <v>1</v>
      </c>
      <c r="E27">
        <v>-1</v>
      </c>
      <c r="F27">
        <v>1</v>
      </c>
      <c r="G27">
        <v>1</v>
      </c>
      <c r="H27">
        <v>1</v>
      </c>
      <c r="I27">
        <v>-1</v>
      </c>
      <c r="J27">
        <v>27.4</v>
      </c>
      <c r="K27">
        <v>29.3</v>
      </c>
      <c r="L27">
        <v>12.094724820821444</v>
      </c>
      <c r="M27">
        <v>1.7242627586260744</v>
      </c>
    </row>
    <row r="28" spans="1:17" x14ac:dyDescent="0.45">
      <c r="B28">
        <v>-1</v>
      </c>
      <c r="C28">
        <v>-1</v>
      </c>
      <c r="D28">
        <v>1</v>
      </c>
      <c r="E28">
        <v>1</v>
      </c>
      <c r="F28">
        <v>1</v>
      </c>
      <c r="G28">
        <v>-1</v>
      </c>
      <c r="H28">
        <v>1</v>
      </c>
      <c r="I28">
        <v>1</v>
      </c>
      <c r="J28">
        <v>7</v>
      </c>
      <c r="K28">
        <v>10.9</v>
      </c>
      <c r="L28">
        <v>9.3376711611745211</v>
      </c>
      <c r="M28">
        <v>1.1410858797637951</v>
      </c>
    </row>
    <row r="29" spans="1:17" x14ac:dyDescent="0.45">
      <c r="B29">
        <v>1</v>
      </c>
      <c r="C29">
        <v>-1</v>
      </c>
      <c r="D29">
        <v>1</v>
      </c>
      <c r="E29">
        <v>1</v>
      </c>
      <c r="F29">
        <v>-1</v>
      </c>
      <c r="G29">
        <v>1</v>
      </c>
      <c r="H29">
        <v>-1</v>
      </c>
      <c r="I29">
        <v>1</v>
      </c>
      <c r="J29">
        <v>8.1999999999999993</v>
      </c>
      <c r="K29">
        <v>15.6</v>
      </c>
      <c r="L29">
        <v>7.6578416071875486</v>
      </c>
      <c r="M29">
        <v>1.6204650359901682</v>
      </c>
    </row>
    <row r="30" spans="1:17" x14ac:dyDescent="0.45">
      <c r="B30">
        <v>1</v>
      </c>
      <c r="C30">
        <v>-1</v>
      </c>
      <c r="D30">
        <v>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23.9</v>
      </c>
      <c r="K30">
        <v>25.5</v>
      </c>
      <c r="L30">
        <v>24.49393184978365</v>
      </c>
      <c r="M30">
        <v>0.36368717588954508</v>
      </c>
    </row>
    <row r="31" spans="1:17" x14ac:dyDescent="0.45">
      <c r="B31">
        <v>-1</v>
      </c>
      <c r="C31">
        <v>1</v>
      </c>
      <c r="D31">
        <v>1</v>
      </c>
      <c r="E31">
        <v>1</v>
      </c>
      <c r="F31">
        <v>-1</v>
      </c>
      <c r="G31">
        <v>-1</v>
      </c>
      <c r="H31">
        <v>-1</v>
      </c>
      <c r="I31">
        <v>1</v>
      </c>
      <c r="J31">
        <v>20.9</v>
      </c>
      <c r="K31">
        <v>24.1</v>
      </c>
      <c r="L31">
        <v>18.573974050556611</v>
      </c>
      <c r="M31">
        <v>0.90663668009407539</v>
      </c>
    </row>
    <row r="32" spans="1:17" x14ac:dyDescent="0.45">
      <c r="B32">
        <v>-1</v>
      </c>
      <c r="C32">
        <v>1</v>
      </c>
      <c r="D32">
        <v>1</v>
      </c>
      <c r="E32">
        <v>-1</v>
      </c>
      <c r="F32">
        <v>-1</v>
      </c>
      <c r="G32">
        <v>1</v>
      </c>
      <c r="H32">
        <v>-1</v>
      </c>
      <c r="I32">
        <v>-1</v>
      </c>
      <c r="J32">
        <v>15.5</v>
      </c>
      <c r="K32">
        <v>15.9</v>
      </c>
      <c r="L32">
        <v>22.372235080080024</v>
      </c>
      <c r="M32">
        <v>0.16557074063290014</v>
      </c>
    </row>
    <row r="33" spans="2:13" x14ac:dyDescent="0.45">
      <c r="B33">
        <v>1</v>
      </c>
      <c r="C33">
        <v>1</v>
      </c>
      <c r="D33">
        <v>1</v>
      </c>
      <c r="E33">
        <v>-1</v>
      </c>
      <c r="F33">
        <v>1</v>
      </c>
      <c r="G33">
        <v>-1</v>
      </c>
      <c r="H33">
        <v>1</v>
      </c>
      <c r="I33">
        <v>-1</v>
      </c>
      <c r="J33">
        <v>19.600000000000001</v>
      </c>
      <c r="K33">
        <v>20.9</v>
      </c>
      <c r="L33">
        <v>21.106569262030348</v>
      </c>
      <c r="M33">
        <v>0.52963564601907298</v>
      </c>
    </row>
    <row r="34" spans="2:13" x14ac:dyDescent="0.45"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28.6</v>
      </c>
      <c r="K34">
        <v>35.4</v>
      </c>
      <c r="L34">
        <v>15.188450997227246</v>
      </c>
      <c r="M34">
        <v>1.579161424328851</v>
      </c>
    </row>
    <row r="35" spans="2:13" x14ac:dyDescent="0.45"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1</v>
      </c>
      <c r="I35">
        <v>1</v>
      </c>
      <c r="J35">
        <v>9</v>
      </c>
      <c r="K35" s="7">
        <v>7.37</v>
      </c>
      <c r="L35">
        <v>12.147921997479532</v>
      </c>
      <c r="M35">
        <v>0.52014277597014957</v>
      </c>
    </row>
    <row r="36" spans="2:13" x14ac:dyDescent="0.45">
      <c r="B36">
        <v>-1</v>
      </c>
      <c r="C36">
        <v>-1</v>
      </c>
      <c r="D36">
        <v>-1</v>
      </c>
      <c r="E36">
        <v>1</v>
      </c>
      <c r="F36">
        <v>-1</v>
      </c>
      <c r="G36">
        <v>1</v>
      </c>
      <c r="H36">
        <v>1</v>
      </c>
      <c r="I36">
        <v>-1</v>
      </c>
      <c r="J36">
        <v>30.4</v>
      </c>
      <c r="K36" s="7">
        <v>27</v>
      </c>
      <c r="L36">
        <v>19.14295000165464</v>
      </c>
      <c r="M36">
        <v>0.94843252815251045</v>
      </c>
    </row>
    <row r="37" spans="2:13" x14ac:dyDescent="0.45">
      <c r="B37">
        <v>1</v>
      </c>
      <c r="C37">
        <v>-1</v>
      </c>
      <c r="D37">
        <v>-1</v>
      </c>
      <c r="E37">
        <v>1</v>
      </c>
      <c r="F37">
        <v>1</v>
      </c>
      <c r="G37">
        <v>-1</v>
      </c>
      <c r="H37">
        <v>-1</v>
      </c>
      <c r="I37">
        <v>-1</v>
      </c>
      <c r="J37">
        <v>26.5</v>
      </c>
      <c r="K37" s="7">
        <v>26.3</v>
      </c>
      <c r="L37">
        <v>27.035397734871921</v>
      </c>
      <c r="M37">
        <v>0.13637172349232321</v>
      </c>
    </row>
    <row r="38" spans="2:13" x14ac:dyDescent="0.45">
      <c r="B38">
        <v>1</v>
      </c>
      <c r="C38">
        <v>-1</v>
      </c>
      <c r="D38">
        <v>-1</v>
      </c>
      <c r="E38">
        <v>-1</v>
      </c>
      <c r="F38">
        <v>1</v>
      </c>
      <c r="G38">
        <v>1</v>
      </c>
      <c r="H38">
        <v>-1</v>
      </c>
      <c r="I38">
        <v>1</v>
      </c>
      <c r="J38">
        <v>11.1</v>
      </c>
      <c r="K38" s="7">
        <v>12.7</v>
      </c>
      <c r="L38">
        <v>7.8399298382953155</v>
      </c>
      <c r="M38">
        <v>1.4236144580823822</v>
      </c>
    </row>
    <row r="39" spans="2:13" x14ac:dyDescent="0.45">
      <c r="B39">
        <v>-1</v>
      </c>
      <c r="C39">
        <v>1</v>
      </c>
      <c r="D39">
        <v>-1</v>
      </c>
      <c r="E39">
        <v>1</v>
      </c>
      <c r="F39">
        <v>1</v>
      </c>
      <c r="G39">
        <v>1</v>
      </c>
      <c r="H39">
        <v>-1</v>
      </c>
      <c r="I39">
        <v>-1</v>
      </c>
      <c r="J39">
        <v>24.7</v>
      </c>
      <c r="K39" s="7">
        <v>21.2</v>
      </c>
      <c r="L39">
        <v>11.168764898213212</v>
      </c>
      <c r="M39">
        <v>1.5357952320361814</v>
      </c>
    </row>
    <row r="40" spans="2:13" x14ac:dyDescent="0.45">
      <c r="B40">
        <v>-1</v>
      </c>
      <c r="C40">
        <v>1</v>
      </c>
      <c r="D40">
        <v>-1</v>
      </c>
      <c r="E40">
        <v>-1</v>
      </c>
      <c r="F40">
        <v>1</v>
      </c>
      <c r="G40">
        <v>-1</v>
      </c>
      <c r="H40">
        <v>-1</v>
      </c>
      <c r="I40">
        <v>1</v>
      </c>
      <c r="J40">
        <v>24.9</v>
      </c>
      <c r="K40" s="7">
        <v>22.5</v>
      </c>
      <c r="L40">
        <v>12.315720316694399</v>
      </c>
      <c r="M40">
        <v>1.4727930045532849</v>
      </c>
    </row>
    <row r="41" spans="2:13" x14ac:dyDescent="0.45">
      <c r="B41">
        <v>1</v>
      </c>
      <c r="C41">
        <v>1</v>
      </c>
      <c r="D41">
        <v>-1</v>
      </c>
      <c r="E41">
        <v>-1</v>
      </c>
      <c r="F41">
        <v>-1</v>
      </c>
      <c r="G41">
        <v>1</v>
      </c>
      <c r="H41">
        <v>1</v>
      </c>
      <c r="I41">
        <v>1</v>
      </c>
      <c r="J41">
        <v>32.4</v>
      </c>
      <c r="K41" s="7">
        <v>28.7</v>
      </c>
      <c r="L41">
        <v>18.682708598448556</v>
      </c>
      <c r="M41">
        <v>1.0474929336231289</v>
      </c>
    </row>
    <row r="42" spans="2:13" x14ac:dyDescent="0.45">
      <c r="B42">
        <v>1</v>
      </c>
      <c r="C42">
        <v>1</v>
      </c>
      <c r="D42">
        <v>-1</v>
      </c>
      <c r="E42">
        <v>1</v>
      </c>
      <c r="F42">
        <v>-1</v>
      </c>
      <c r="G42">
        <v>-1</v>
      </c>
      <c r="H42">
        <v>1</v>
      </c>
      <c r="I42">
        <v>-1</v>
      </c>
      <c r="J42">
        <v>21.5</v>
      </c>
      <c r="K42" s="7">
        <v>19.7</v>
      </c>
      <c r="L42">
        <v>20.783874421165734</v>
      </c>
      <c r="M42">
        <v>0.51054501020661214</v>
      </c>
    </row>
    <row r="43" spans="2:13" x14ac:dyDescent="0.45">
      <c r="B43">
        <v>-1</v>
      </c>
      <c r="C43">
        <v>-1</v>
      </c>
      <c r="D43">
        <v>1</v>
      </c>
      <c r="E43">
        <v>-1</v>
      </c>
      <c r="F43">
        <v>1</v>
      </c>
      <c r="G43">
        <v>1</v>
      </c>
      <c r="H43">
        <v>1</v>
      </c>
      <c r="I43">
        <v>-1</v>
      </c>
      <c r="J43">
        <v>37.299999999999997</v>
      </c>
      <c r="K43" s="7">
        <v>29.3</v>
      </c>
      <c r="L43">
        <v>12.094724820821444</v>
      </c>
      <c r="M43">
        <v>1.7242627586260744</v>
      </c>
    </row>
    <row r="44" spans="2:13" x14ac:dyDescent="0.45">
      <c r="B44">
        <v>-1</v>
      </c>
      <c r="C44">
        <v>-1</v>
      </c>
      <c r="D44">
        <v>1</v>
      </c>
      <c r="E44">
        <v>1</v>
      </c>
      <c r="F44">
        <v>1</v>
      </c>
      <c r="G44">
        <v>-1</v>
      </c>
      <c r="H44">
        <v>1</v>
      </c>
      <c r="I44">
        <v>1</v>
      </c>
      <c r="J44">
        <v>14.4</v>
      </c>
      <c r="K44" s="7">
        <v>10.9</v>
      </c>
      <c r="L44">
        <v>9.3376711611745211</v>
      </c>
      <c r="M44">
        <v>1.1410858797637951</v>
      </c>
    </row>
    <row r="45" spans="2:13" x14ac:dyDescent="0.45">
      <c r="B45">
        <v>1</v>
      </c>
      <c r="C45">
        <v>-1</v>
      </c>
      <c r="D45">
        <v>1</v>
      </c>
      <c r="E45">
        <v>1</v>
      </c>
      <c r="F45">
        <v>-1</v>
      </c>
      <c r="G45">
        <v>1</v>
      </c>
      <c r="H45">
        <v>-1</v>
      </c>
      <c r="I45">
        <v>1</v>
      </c>
      <c r="J45">
        <v>18.8</v>
      </c>
      <c r="K45" s="7">
        <v>15.6</v>
      </c>
      <c r="L45">
        <v>7.6578416071875486</v>
      </c>
      <c r="M45">
        <v>1.6204650359901682</v>
      </c>
    </row>
    <row r="46" spans="2:13" x14ac:dyDescent="0.45">
      <c r="B46">
        <v>1</v>
      </c>
      <c r="C46">
        <v>-1</v>
      </c>
      <c r="D46">
        <v>1</v>
      </c>
      <c r="E46">
        <v>-1</v>
      </c>
      <c r="F46">
        <v>-1</v>
      </c>
      <c r="G46">
        <v>-1</v>
      </c>
      <c r="H46">
        <v>-1</v>
      </c>
      <c r="I46">
        <v>-1</v>
      </c>
      <c r="J46">
        <v>26.9</v>
      </c>
      <c r="K46" s="7">
        <v>25.5</v>
      </c>
      <c r="L46">
        <v>24.49393184978365</v>
      </c>
      <c r="M46">
        <v>0.36368717588954508</v>
      </c>
    </row>
    <row r="47" spans="2:13" x14ac:dyDescent="0.45">
      <c r="B47">
        <v>-1</v>
      </c>
      <c r="C47">
        <v>1</v>
      </c>
      <c r="D47">
        <v>1</v>
      </c>
      <c r="E47">
        <v>1</v>
      </c>
      <c r="F47">
        <v>-1</v>
      </c>
      <c r="G47">
        <v>-1</v>
      </c>
      <c r="H47">
        <v>-1</v>
      </c>
      <c r="I47">
        <v>1</v>
      </c>
      <c r="J47">
        <v>26.2</v>
      </c>
      <c r="K47" s="7">
        <v>24.1</v>
      </c>
      <c r="L47">
        <v>18.573974050556611</v>
      </c>
      <c r="M47">
        <v>0.90663668009407539</v>
      </c>
    </row>
    <row r="48" spans="2:13" x14ac:dyDescent="0.45">
      <c r="B48">
        <v>-1</v>
      </c>
      <c r="C48">
        <v>1</v>
      </c>
      <c r="D48">
        <v>1</v>
      </c>
      <c r="E48">
        <v>-1</v>
      </c>
      <c r="F48">
        <v>-1</v>
      </c>
      <c r="G48">
        <v>1</v>
      </c>
      <c r="H48">
        <v>-1</v>
      </c>
      <c r="I48">
        <v>-1</v>
      </c>
      <c r="J48">
        <v>15</v>
      </c>
      <c r="K48" s="7">
        <v>15.9</v>
      </c>
      <c r="L48">
        <v>22.372235080080024</v>
      </c>
      <c r="M48">
        <v>0.16557074063290014</v>
      </c>
    </row>
    <row r="49" spans="2:13" x14ac:dyDescent="0.45">
      <c r="B49">
        <v>1</v>
      </c>
      <c r="C49">
        <v>1</v>
      </c>
      <c r="D49">
        <v>1</v>
      </c>
      <c r="E49">
        <v>-1</v>
      </c>
      <c r="F49">
        <v>1</v>
      </c>
      <c r="G49">
        <v>-1</v>
      </c>
      <c r="H49">
        <v>1</v>
      </c>
      <c r="I49">
        <v>-1</v>
      </c>
      <c r="J49">
        <v>23</v>
      </c>
      <c r="K49" s="7">
        <v>20.9</v>
      </c>
      <c r="L49">
        <v>21.106569262030348</v>
      </c>
      <c r="M49">
        <v>0.52963564601907298</v>
      </c>
    </row>
    <row r="50" spans="2:13" x14ac:dyDescent="0.45"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40.6</v>
      </c>
      <c r="K50" s="7">
        <v>35.4</v>
      </c>
      <c r="L50">
        <v>15.188450997227246</v>
      </c>
      <c r="M50">
        <v>1.579161424328851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Main_Table</vt:lpstr>
      <vt:lpstr>Residual Plot</vt:lpstr>
      <vt:lpstr>Show_Curvature</vt:lpstr>
      <vt:lpstr>For_minitab</vt:lpstr>
      <vt:lpstr>SN_Ratio_Minitab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KIBUM KIM</dc:creator>
  <cp:lastModifiedBy>KIBUM KIM</cp:lastModifiedBy>
  <dcterms:created xsi:type="dcterms:W3CDTF">2020-12-03T11:37:31Z</dcterms:created>
  <dcterms:modified xsi:type="dcterms:W3CDTF">2020-12-08T23:59:11Z</dcterms:modified>
</cp:coreProperties>
</file>