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yeri.rocha\OneDrive - Instituto Nacional de Telecomunicações\Desktop\DoutoradoInatel\TP555\Lista\"/>
    </mc:Choice>
  </mc:AlternateContent>
  <xr:revisionPtr revIDLastSave="4" documentId="8_{F6D6C373-5CA9-4FC4-8CD6-73FD121B6C14}" xr6:coauthVersionLast="36" xr6:coauthVersionMax="36" xr10:uidLastSave="{D3EA9AEA-43A8-4674-B3A8-737F589C46AE}"/>
  <bookViews>
    <workbookView xWindow="0" yWindow="0" windowWidth="20490" windowHeight="6945" activeTab="3" xr2:uid="{441BE615-737C-4C77-9308-56A737C2BEC9}"/>
  </bookViews>
  <sheets>
    <sheet name="Round1" sheetId="2" r:id="rId1"/>
    <sheet name="Round2" sheetId="3" r:id="rId2"/>
    <sheet name="Round3" sheetId="4" r:id="rId3"/>
    <sheet name="Planilha1" sheetId="1" r:id="rId4"/>
  </sheets>
  <definedNames>
    <definedName name="_xlnm._FilterDatabase" localSheetId="3" hidden="1">Planilha1!$C$1:$F$11</definedName>
  </definedNames>
  <calcPr calcId="191029"/>
  <pivotCaches>
    <pivotCache cacheId="0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G17" i="3"/>
  <c r="G9" i="3"/>
  <c r="G3" i="2"/>
  <c r="G26" i="3"/>
  <c r="G18" i="3"/>
  <c r="F27" i="3"/>
  <c r="F26" i="3"/>
  <c r="F19" i="3"/>
  <c r="F18" i="3"/>
  <c r="F11" i="3"/>
  <c r="G8" i="3"/>
  <c r="G21" i="2" l="1"/>
  <c r="G2" i="2"/>
  <c r="G15" i="2" s="1"/>
  <c r="G23" i="2"/>
  <c r="G22" i="2"/>
  <c r="G17" i="2"/>
  <c r="G16" i="2"/>
  <c r="G11" i="2"/>
  <c r="G5" i="2"/>
  <c r="F23" i="2"/>
  <c r="F22" i="2"/>
  <c r="F17" i="2"/>
  <c r="F16" i="2"/>
  <c r="F11" i="2"/>
  <c r="F5" i="2"/>
  <c r="F4" i="2"/>
  <c r="G9" i="2" l="1"/>
</calcChain>
</file>

<file path=xl/sharedStrings.xml><?xml version="1.0" encoding="utf-8"?>
<sst xmlns="http://schemas.openxmlformats.org/spreadsheetml/2006/main" count="260" uniqueCount="51">
  <si>
    <t>Name</t>
  </si>
  <si>
    <t>Body Temperature</t>
  </si>
  <si>
    <t>Gives Birth?</t>
  </si>
  <si>
    <t>Four-Legged?</t>
  </si>
  <si>
    <t>Hibernates?</t>
  </si>
  <si>
    <t>Mammal?</t>
  </si>
  <si>
    <t>porcupine</t>
  </si>
  <si>
    <t>warm-blooded</t>
  </si>
  <si>
    <t>yes</t>
  </si>
  <si>
    <t>cat</t>
  </si>
  <si>
    <t>bat</t>
  </si>
  <si>
    <t>whale</t>
  </si>
  <si>
    <t>salamander</t>
  </si>
  <si>
    <t>no</t>
  </si>
  <si>
    <t>cold-blooded</t>
  </si>
  <si>
    <t>komodo dragon</t>
  </si>
  <si>
    <t>python</t>
  </si>
  <si>
    <t>salmon</t>
  </si>
  <si>
    <t>eagle</t>
  </si>
  <si>
    <t>guppy</t>
  </si>
  <si>
    <t>Rótulos de Linha</t>
  </si>
  <si>
    <t>Total Geral</t>
  </si>
  <si>
    <t>Contagem de Mammal?</t>
  </si>
  <si>
    <t>Rótulos de Coluna</t>
  </si>
  <si>
    <t>Gain(BodyTemperature)</t>
  </si>
  <si>
    <t>Gain(GivesBirth?)</t>
  </si>
  <si>
    <t>Gain(Four-Legged?)</t>
  </si>
  <si>
    <t>Gain(Hibernates?)</t>
  </si>
  <si>
    <t>Htotal</t>
  </si>
  <si>
    <t>Folha. Todos para cold-blooded são NO</t>
  </si>
  <si>
    <t>Cold-blooded</t>
  </si>
  <si>
    <t>Mammal? No</t>
  </si>
  <si>
    <t>Hibernate?</t>
  </si>
  <si>
    <t>Mammal? Yes</t>
  </si>
  <si>
    <t>Folha. Todos os Gives Birth yes, são Mammal yes</t>
  </si>
  <si>
    <t>Folha. Todos os Gives Birth no, são Mammal no</t>
  </si>
  <si>
    <t>2. Estes atributos podem ser descartados</t>
  </si>
  <si>
    <t>3. Problema de regressão</t>
  </si>
  <si>
    <t>human</t>
  </si>
  <si>
    <t>pigeon</t>
  </si>
  <si>
    <t>elephant</t>
  </si>
  <si>
    <t>turtle</t>
  </si>
  <si>
    <t>penguin</t>
  </si>
  <si>
    <t>dolphin</t>
  </si>
  <si>
    <t>platypus</t>
  </si>
  <si>
    <t>spiny anteater</t>
  </si>
  <si>
    <t>ye</t>
  </si>
  <si>
    <t>Saída da DT</t>
  </si>
  <si>
    <t>ERRO</t>
  </si>
  <si>
    <t xml:space="preserve">No Round 1, dois atributos tiveram o mesmo valor. Começando pelo nó Gives Birth, leva a Body Temperature. Mas o resultado será o mesmo. </t>
  </si>
  <si>
    <t>7. Não consegui pensar em uma outra inclusão, já que os nós encontrados levam à folhas finais.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</si>
</sst>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5" xfId="0" applyBorder="1"/>
    <xf numFmtId="164" fontId="0" fillId="0" borderId="0" xfId="0" applyNumberFormat="1"/>
    <xf numFmtId="164" fontId="0" fillId="0" borderId="5" xfId="0" applyNumberFormat="1" applyBorder="1"/>
    <xf numFmtId="164" fontId="0" fillId="0" borderId="0" xfId="0" pivotButton="1" applyNumberFormat="1"/>
    <xf numFmtId="0" fontId="0" fillId="0" borderId="0" xfId="0" applyAlignment="1">
      <alignment horizontal="center"/>
    </xf>
    <xf numFmtId="0" fontId="1" fillId="0" borderId="5" xfId="0" applyFont="1" applyBorder="1"/>
    <xf numFmtId="164" fontId="1" fillId="0" borderId="5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14</xdr:row>
      <xdr:rowOff>161925</xdr:rowOff>
    </xdr:from>
    <xdr:to>
      <xdr:col>4</xdr:col>
      <xdr:colOff>19050</xdr:colOff>
      <xdr:row>18</xdr:row>
      <xdr:rowOff>95250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4FB3073B-EA34-4173-B600-FDB8BD45617C}"/>
            </a:ext>
          </a:extLst>
        </xdr:cNvPr>
        <xdr:cNvCxnSpPr/>
      </xdr:nvCxnSpPr>
      <xdr:spPr>
        <a:xfrm flipV="1">
          <a:off x="3343275" y="1114425"/>
          <a:ext cx="11239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1171575</xdr:colOff>
      <xdr:row>18</xdr:row>
      <xdr:rowOff>95250</xdr:rowOff>
    </xdr:from>
    <xdr:to>
      <xdr:col>4</xdr:col>
      <xdr:colOff>76200</xdr:colOff>
      <xdr:row>22</xdr:row>
      <xdr:rowOff>57150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D746A76-CDB7-445A-9D8F-112038485FAA}"/>
            </a:ext>
          </a:extLst>
        </xdr:cNvPr>
        <xdr:cNvCxnSpPr/>
      </xdr:nvCxnSpPr>
      <xdr:spPr>
        <a:xfrm>
          <a:off x="3352800" y="1809750"/>
          <a:ext cx="1171575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847725</xdr:colOff>
      <xdr:row>12</xdr:row>
      <xdr:rowOff>142875</xdr:rowOff>
    </xdr:from>
    <xdr:to>
      <xdr:col>6</xdr:col>
      <xdr:colOff>0</xdr:colOff>
      <xdr:row>14</xdr:row>
      <xdr:rowOff>85726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D76A499-6E13-4B7C-A5BC-1123ECCB62C1}"/>
            </a:ext>
          </a:extLst>
        </xdr:cNvPr>
        <xdr:cNvCxnSpPr/>
      </xdr:nvCxnSpPr>
      <xdr:spPr>
        <a:xfrm flipV="1">
          <a:off x="5295900" y="714375"/>
          <a:ext cx="1114425" cy="323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847725</xdr:colOff>
      <xdr:row>14</xdr:row>
      <xdr:rowOff>95250</xdr:rowOff>
    </xdr:from>
    <xdr:to>
      <xdr:col>6</xdr:col>
      <xdr:colOff>38100</xdr:colOff>
      <xdr:row>14</xdr:row>
      <xdr:rowOff>104775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88B38389-F197-48B2-8F91-B86B2311FEEE}"/>
            </a:ext>
          </a:extLst>
        </xdr:cNvPr>
        <xdr:cNvCxnSpPr/>
      </xdr:nvCxnSpPr>
      <xdr:spPr>
        <a:xfrm>
          <a:off x="5295900" y="1047750"/>
          <a:ext cx="11525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yeri do Lago Rocha" refreshedDate="45106.689001736115" createdVersion="6" refreshedVersion="6" minRefreshableVersion="3" recordCount="10" xr:uid="{8A6D56B4-6FB8-4F00-BF60-C5B5035C0E82}">
  <cacheSource type="worksheet">
    <worksheetSource ref="C1:G11" sheet="Planilha1"/>
  </cacheSource>
  <cacheFields count="5">
    <cacheField name="Body Temperature" numFmtId="0">
      <sharedItems count="2">
        <s v="warm-blooded"/>
        <s v="cold-blooded"/>
      </sharedItems>
    </cacheField>
    <cacheField name="Gives Birth?" numFmtId="0">
      <sharedItems count="2">
        <s v="yes"/>
        <s v="no"/>
      </sharedItems>
    </cacheField>
    <cacheField name="Four-Legged?" numFmtId="0">
      <sharedItems count="2">
        <s v="yes"/>
        <s v="no"/>
      </sharedItems>
    </cacheField>
    <cacheField name="Hibernates?" numFmtId="0">
      <sharedItems count="2">
        <s v="yes"/>
        <s v="no"/>
      </sharedItems>
    </cacheField>
    <cacheField name="Mammal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yeri do Lago Rocha" refreshedDate="45106.950654166663" createdVersion="6" refreshedVersion="6" minRefreshableVersion="3" recordCount="9" xr:uid="{A09B8F89-E613-4CF8-9D13-C3BAA7E471F2}">
  <cacheSource type="worksheet">
    <worksheetSource ref="C1:G10" sheet="Planilha1"/>
  </cacheSource>
  <cacheFields count="5">
    <cacheField name="Body Temperature" numFmtId="0">
      <sharedItems count="2">
        <s v="warm-blooded"/>
        <s v="cold-blooded"/>
      </sharedItems>
    </cacheField>
    <cacheField name="Gives Birth?" numFmtId="0">
      <sharedItems count="2">
        <s v="yes"/>
        <s v="no"/>
      </sharedItems>
    </cacheField>
    <cacheField name="Four-Legged?" numFmtId="0">
      <sharedItems count="2">
        <s v="yes"/>
        <s v="no"/>
      </sharedItems>
    </cacheField>
    <cacheField name="Hibernates?" numFmtId="0">
      <sharedItems/>
    </cacheField>
    <cacheField name="Mammal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</r>
  <r>
    <x v="0"/>
    <x v="0"/>
    <x v="0"/>
    <x v="1"/>
    <x v="0"/>
  </r>
  <r>
    <x v="0"/>
    <x v="0"/>
    <x v="1"/>
    <x v="0"/>
    <x v="0"/>
  </r>
  <r>
    <x v="0"/>
    <x v="0"/>
    <x v="1"/>
    <x v="1"/>
    <x v="0"/>
  </r>
  <r>
    <x v="1"/>
    <x v="1"/>
    <x v="0"/>
    <x v="0"/>
    <x v="1"/>
  </r>
  <r>
    <x v="1"/>
    <x v="1"/>
    <x v="0"/>
    <x v="1"/>
    <x v="1"/>
  </r>
  <r>
    <x v="1"/>
    <x v="1"/>
    <x v="1"/>
    <x v="0"/>
    <x v="1"/>
  </r>
  <r>
    <x v="1"/>
    <x v="1"/>
    <x v="1"/>
    <x v="1"/>
    <x v="1"/>
  </r>
  <r>
    <x v="0"/>
    <x v="1"/>
    <x v="1"/>
    <x v="1"/>
    <x v="1"/>
  </r>
  <r>
    <x v="1"/>
    <x v="0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s v="yes"/>
    <x v="0"/>
  </r>
  <r>
    <x v="0"/>
    <x v="0"/>
    <x v="0"/>
    <s v="no"/>
    <x v="0"/>
  </r>
  <r>
    <x v="0"/>
    <x v="0"/>
    <x v="1"/>
    <s v="yes"/>
    <x v="0"/>
  </r>
  <r>
    <x v="0"/>
    <x v="0"/>
    <x v="1"/>
    <s v="no"/>
    <x v="0"/>
  </r>
  <r>
    <x v="1"/>
    <x v="1"/>
    <x v="0"/>
    <s v="yes"/>
    <x v="1"/>
  </r>
  <r>
    <x v="1"/>
    <x v="1"/>
    <x v="0"/>
    <s v="no"/>
    <x v="1"/>
  </r>
  <r>
    <x v="1"/>
    <x v="1"/>
    <x v="1"/>
    <s v="yes"/>
    <x v="1"/>
  </r>
  <r>
    <x v="1"/>
    <x v="1"/>
    <x v="1"/>
    <s v="no"/>
    <x v="1"/>
  </r>
  <r>
    <x v="0"/>
    <x v="1"/>
    <x v="1"/>
    <s v="n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5DFD7-F2C1-40CF-8F2D-3876A101DC89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9:D13" firstHeaderRow="1" firstDataRow="2" firstDataCol="1"/>
  <pivotFields count="5"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Mammal?" fld="4" subtotal="count" baseField="0" baseItem="0"/>
  </dataFields>
  <formats count="2">
    <format dxfId="1">
      <pivotArea dataOnly="0" labelOnly="1" fieldPosition="0">
        <references count="1">
          <reference field="4" count="1">
            <x v="0"/>
          </reference>
        </references>
      </pivotArea>
    </format>
    <format dxfId="0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888FC-AF0A-421F-AB73-2C8F7AA27802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8" firstHeaderRow="1" firstDataRow="2" firstDataCol="1" rowPageCount="2" colPageCount="1"/>
  <pivotFields count="5"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 v="1"/>
    </i>
    <i t="grand">
      <x/>
    </i>
  </colItems>
  <pageFields count="2">
    <pageField fld="0" item="1" hier="-1"/>
    <pageField fld="1" item="1" hier="-1"/>
  </pageFields>
  <dataFields count="1">
    <dataField name="Contagem de Mammal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239A0-528C-4D12-9607-767C53B776DB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Mammal?" fld="4" subtotal="count" baseField="0" baseItem="0"/>
  </dataFields>
  <formats count="2">
    <format dxfId="3">
      <pivotArea dataOnly="0" labelOnly="1" fieldPosition="0">
        <references count="1">
          <reference field="4" count="1">
            <x v="0"/>
          </reference>
        </references>
      </pivotArea>
    </format>
    <format dxfId="2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EB09C-3E2A-4983-9D3F-E67F5247DF3F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1:D25" firstHeaderRow="1" firstDataRow="2" firstDataCol="1"/>
  <pivotFields count="5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Mammal?" fld="4" subtotal="count" baseField="0" baseItem="0"/>
  </dataFields>
  <formats count="2">
    <format dxfId="5">
      <pivotArea dataOnly="0" labelOnly="1" fieldPosition="0">
        <references count="1">
          <reference field="4" count="1">
            <x v="0"/>
          </reference>
        </references>
      </pivotArea>
    </format>
    <format dxfId="4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9B967-F9DF-4456-84B7-BDE141310AA1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D19" firstHeaderRow="1" firstDataRow="2" firstDataCol="1"/>
  <pivotFields count="5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Mammal?" fld="4" subtotal="count" baseField="0" baseItem="0"/>
  </dataFields>
  <formats count="2">
    <format dxfId="7">
      <pivotArea dataOnly="0" labelOnly="1" fieldPosition="0">
        <references count="1">
          <reference field="4" count="1">
            <x v="0"/>
          </reference>
        </references>
      </pivotArea>
    </format>
    <format dxfId="6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55546-80C8-4AD4-835C-8B406B1FCADE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7:D31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Contagem de Mammal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E585B-84D0-4218-AFC2-3C42DED9CACE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:D23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Contagem de Mammal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713C8-79FA-42A3-8C57-F2FB93CAB014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1:D15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Contagem de Mammal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50261-33C3-424B-A29E-37FC663257C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7" firstHeaderRow="1" firstDataRow="2" firstDataCol="1" rowPageCount="1" colPageCount="1"/>
  <pivotFields count="5"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0" item="0" hier="-1"/>
  </pageFields>
  <dataFields count="1">
    <dataField name="Contagem de Mammal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EEF09-F00C-4F74-B751-E3005591B615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C17" firstHeaderRow="1" firstDataRow="2" firstDataCol="1" rowPageCount="2" colPageCount="1"/>
  <pivotFields count="5"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0" item="1" hier="-1"/>
    <pageField fld="1" item="0" hier="-1"/>
  </pageFields>
  <dataFields count="1">
    <dataField name="Contagem de Mammal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A2A0-42C5-415E-BD91-4DFD4381D278}">
  <dimension ref="A2:J25"/>
  <sheetViews>
    <sheetView workbookViewId="0">
      <selection activeCell="G3" sqref="G3"/>
    </sheetView>
  </sheetViews>
  <sheetFormatPr defaultRowHeight="15" x14ac:dyDescent="0.25"/>
  <cols>
    <col min="1" max="1" width="22.42578125" bestFit="1" customWidth="1"/>
    <col min="2" max="2" width="19.5703125" bestFit="1" customWidth="1"/>
    <col min="3" max="3" width="4" bestFit="1" customWidth="1"/>
    <col min="4" max="4" width="10.7109375" bestFit="1" customWidth="1"/>
    <col min="5" max="5" width="24.28515625" bestFit="1" customWidth="1"/>
    <col min="6" max="6" width="22.85546875" bestFit="1" customWidth="1"/>
    <col min="7" max="7" width="29.28515625" bestFit="1" customWidth="1"/>
    <col min="8" max="8" width="5.5703125" customWidth="1"/>
    <col min="9" max="9" width="4.28515625" customWidth="1"/>
    <col min="10" max="10" width="5" customWidth="1"/>
  </cols>
  <sheetData>
    <row r="2" spans="1:10" x14ac:dyDescent="0.25">
      <c r="F2" t="s">
        <v>28</v>
      </c>
      <c r="G2" s="12">
        <f>-(4/10)*LOG(4/10,2)-(1-(4/10))*LOG(1-(4/10),2)</f>
        <v>0.97095059445466858</v>
      </c>
    </row>
    <row r="3" spans="1:10" x14ac:dyDescent="0.25">
      <c r="A3" s="7" t="s">
        <v>22</v>
      </c>
      <c r="B3" s="7" t="s">
        <v>23</v>
      </c>
      <c r="F3" s="16" t="s">
        <v>24</v>
      </c>
      <c r="G3" s="17">
        <f>G2-((5/10)*G4+(5/10)*G5)</f>
        <v>0.60998654701098742</v>
      </c>
    </row>
    <row r="4" spans="1:10" x14ac:dyDescent="0.25">
      <c r="A4" s="7" t="s">
        <v>20</v>
      </c>
      <c r="B4" s="1" t="s">
        <v>13</v>
      </c>
      <c r="C4" s="1" t="s">
        <v>8</v>
      </c>
      <c r="D4" t="s">
        <v>21</v>
      </c>
      <c r="F4">
        <f>0/5</f>
        <v>0</v>
      </c>
      <c r="G4">
        <v>0</v>
      </c>
    </row>
    <row r="5" spans="1:10" x14ac:dyDescent="0.25">
      <c r="A5" s="8" t="s">
        <v>14</v>
      </c>
      <c r="B5" s="9">
        <v>5</v>
      </c>
      <c r="C5" s="9"/>
      <c r="D5" s="9">
        <v>5</v>
      </c>
      <c r="F5">
        <f>4/5</f>
        <v>0.8</v>
      </c>
      <c r="G5" s="12">
        <f>-F5*LOG(F5,2)-(1-F5)*LOG(1-F5,2)</f>
        <v>0.72192809488736231</v>
      </c>
    </row>
    <row r="6" spans="1:10" x14ac:dyDescent="0.25">
      <c r="A6" s="8" t="s">
        <v>7</v>
      </c>
      <c r="B6" s="9">
        <v>1</v>
      </c>
      <c r="C6" s="9">
        <v>4</v>
      </c>
      <c r="D6" s="9">
        <v>5</v>
      </c>
    </row>
    <row r="7" spans="1:10" x14ac:dyDescent="0.25">
      <c r="A7" s="8" t="s">
        <v>21</v>
      </c>
      <c r="B7" s="9">
        <v>6</v>
      </c>
      <c r="C7" s="9">
        <v>4</v>
      </c>
      <c r="D7" s="9">
        <v>10</v>
      </c>
    </row>
    <row r="9" spans="1:10" x14ac:dyDescent="0.25">
      <c r="A9" s="7" t="s">
        <v>22</v>
      </c>
      <c r="B9" s="7" t="s">
        <v>23</v>
      </c>
      <c r="F9" s="11" t="s">
        <v>25</v>
      </c>
      <c r="G9" s="13">
        <f>G2-((5/10)*G10+(5/10)*G11)</f>
        <v>0.60998654701098742</v>
      </c>
    </row>
    <row r="10" spans="1:10" x14ac:dyDescent="0.25">
      <c r="A10" s="7" t="s">
        <v>20</v>
      </c>
      <c r="B10" s="1" t="s">
        <v>13</v>
      </c>
      <c r="C10" s="1" t="s">
        <v>8</v>
      </c>
      <c r="D10" t="s">
        <v>21</v>
      </c>
      <c r="E10" s="7"/>
      <c r="F10" s="7">
        <v>0</v>
      </c>
      <c r="G10" s="14">
        <v>0</v>
      </c>
      <c r="H10" s="7"/>
      <c r="I10" s="7"/>
      <c r="J10" s="7"/>
    </row>
    <row r="11" spans="1:10" x14ac:dyDescent="0.25">
      <c r="A11" s="8" t="s">
        <v>13</v>
      </c>
      <c r="B11" s="9">
        <v>5</v>
      </c>
      <c r="C11" s="9"/>
      <c r="D11" s="9">
        <v>5</v>
      </c>
      <c r="F11">
        <f>4/5</f>
        <v>0.8</v>
      </c>
      <c r="G11" s="12">
        <f>-F11*LOG(F11,2)-(1-F11)*LOG(1-F11,2)</f>
        <v>0.72192809488736231</v>
      </c>
    </row>
    <row r="12" spans="1:10" x14ac:dyDescent="0.25">
      <c r="A12" s="8" t="s">
        <v>8</v>
      </c>
      <c r="B12" s="9">
        <v>1</v>
      </c>
      <c r="C12" s="9">
        <v>4</v>
      </c>
      <c r="D12" s="9">
        <v>5</v>
      </c>
    </row>
    <row r="13" spans="1:10" x14ac:dyDescent="0.25">
      <c r="A13" s="8" t="s">
        <v>21</v>
      </c>
      <c r="B13" s="9">
        <v>6</v>
      </c>
      <c r="C13" s="9">
        <v>4</v>
      </c>
      <c r="D13" s="9">
        <v>10</v>
      </c>
    </row>
    <row r="15" spans="1:10" x14ac:dyDescent="0.25">
      <c r="A15" s="7" t="s">
        <v>22</v>
      </c>
      <c r="B15" s="7" t="s">
        <v>23</v>
      </c>
      <c r="F15" s="11" t="s">
        <v>26</v>
      </c>
      <c r="G15" s="13">
        <f>G2-((6/10)*G16+(4/10)*G17)</f>
        <v>1.9973094021974891E-2</v>
      </c>
    </row>
    <row r="16" spans="1:10" x14ac:dyDescent="0.25">
      <c r="A16" s="7" t="s">
        <v>20</v>
      </c>
      <c r="B16" s="1" t="s">
        <v>13</v>
      </c>
      <c r="C16" s="1" t="s">
        <v>8</v>
      </c>
      <c r="D16" t="s">
        <v>21</v>
      </c>
      <c r="E16" s="7"/>
      <c r="F16" s="7">
        <f>2/6</f>
        <v>0.33333333333333331</v>
      </c>
      <c r="G16" s="12">
        <f>-F16*LOG(F16,2)-(1-F16)*LOG(1-F16,2)</f>
        <v>0.91829583405448956</v>
      </c>
      <c r="H16" s="7"/>
      <c r="I16" s="7"/>
      <c r="J16" s="7"/>
    </row>
    <row r="17" spans="1:7" x14ac:dyDescent="0.25">
      <c r="A17" s="8" t="s">
        <v>13</v>
      </c>
      <c r="B17" s="9">
        <v>4</v>
      </c>
      <c r="C17" s="9">
        <v>2</v>
      </c>
      <c r="D17" s="9">
        <v>6</v>
      </c>
      <c r="F17">
        <f>2/4</f>
        <v>0.5</v>
      </c>
      <c r="G17" s="12">
        <f>-F17*LOG(F17,2)-(1-F17)*LOG(1-F17,2)</f>
        <v>1</v>
      </c>
    </row>
    <row r="18" spans="1:7" x14ac:dyDescent="0.25">
      <c r="A18" s="8" t="s">
        <v>8</v>
      </c>
      <c r="B18" s="9">
        <v>2</v>
      </c>
      <c r="C18" s="9">
        <v>2</v>
      </c>
      <c r="D18" s="9">
        <v>4</v>
      </c>
    </row>
    <row r="19" spans="1:7" x14ac:dyDescent="0.25">
      <c r="A19" s="8" t="s">
        <v>21</v>
      </c>
      <c r="B19" s="9">
        <v>6</v>
      </c>
      <c r="C19" s="9">
        <v>4</v>
      </c>
      <c r="D19" s="9">
        <v>10</v>
      </c>
    </row>
    <row r="21" spans="1:7" x14ac:dyDescent="0.25">
      <c r="A21" s="7" t="s">
        <v>22</v>
      </c>
      <c r="B21" s="7" t="s">
        <v>23</v>
      </c>
      <c r="F21" s="11" t="s">
        <v>27</v>
      </c>
      <c r="G21" s="13">
        <f>G2-((6/10)*G22+(4/10)*G23)</f>
        <v>1.9973094021974891E-2</v>
      </c>
    </row>
    <row r="22" spans="1:7" x14ac:dyDescent="0.25">
      <c r="A22" s="7" t="s">
        <v>20</v>
      </c>
      <c r="B22" s="1" t="s">
        <v>13</v>
      </c>
      <c r="C22" s="1" t="s">
        <v>8</v>
      </c>
      <c r="D22" t="s">
        <v>21</v>
      </c>
      <c r="F22">
        <f>2/6</f>
        <v>0.33333333333333331</v>
      </c>
      <c r="G22" s="12">
        <f>-F22*LOG(F22,2)-(1-F22)*LOG(1-F22,2)</f>
        <v>0.91829583405448956</v>
      </c>
    </row>
    <row r="23" spans="1:7" x14ac:dyDescent="0.25">
      <c r="A23" s="8" t="s">
        <v>13</v>
      </c>
      <c r="B23" s="9">
        <v>4</v>
      </c>
      <c r="C23" s="9">
        <v>2</v>
      </c>
      <c r="D23" s="9">
        <v>6</v>
      </c>
      <c r="F23">
        <f>2/4</f>
        <v>0.5</v>
      </c>
      <c r="G23" s="12">
        <f>-(F23*LOG(F23,2)+(1-F23)*LOG(1-F23,2))</f>
        <v>1</v>
      </c>
    </row>
    <row r="24" spans="1:7" x14ac:dyDescent="0.25">
      <c r="A24" s="8" t="s">
        <v>8</v>
      </c>
      <c r="B24" s="9">
        <v>2</v>
      </c>
      <c r="C24" s="9">
        <v>2</v>
      </c>
      <c r="D24" s="9">
        <v>4</v>
      </c>
    </row>
    <row r="25" spans="1:7" x14ac:dyDescent="0.25">
      <c r="A25" s="8" t="s">
        <v>21</v>
      </c>
      <c r="B25" s="9">
        <v>6</v>
      </c>
      <c r="C25" s="9">
        <v>4</v>
      </c>
      <c r="D25" s="9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9114-D7BC-43B0-B557-A36D0B1EF0EA}">
  <dimension ref="A1:G31"/>
  <sheetViews>
    <sheetView topLeftCell="A3" workbookViewId="0">
      <selection activeCell="G26" sqref="G26"/>
    </sheetView>
  </sheetViews>
  <sheetFormatPr defaultRowHeight="15" x14ac:dyDescent="0.25"/>
  <cols>
    <col min="1" max="1" width="22.42578125" bestFit="1" customWidth="1"/>
    <col min="2" max="2" width="19.5703125" bestFit="1" customWidth="1"/>
    <col min="3" max="3" width="4" bestFit="1" customWidth="1"/>
    <col min="4" max="4" width="10.7109375" bestFit="1" customWidth="1"/>
    <col min="6" max="6" width="18.7109375" bestFit="1" customWidth="1"/>
    <col min="7" max="7" width="28.7109375" customWidth="1"/>
  </cols>
  <sheetData>
    <row r="1" spans="1:7" x14ac:dyDescent="0.25">
      <c r="A1" s="7" t="s">
        <v>1</v>
      </c>
      <c r="B1" t="s">
        <v>14</v>
      </c>
    </row>
    <row r="3" spans="1:7" x14ac:dyDescent="0.25">
      <c r="A3" s="7" t="s">
        <v>22</v>
      </c>
      <c r="B3" s="7" t="s">
        <v>23</v>
      </c>
      <c r="E3" s="19" t="s">
        <v>29</v>
      </c>
      <c r="F3" s="19"/>
    </row>
    <row r="4" spans="1:7" x14ac:dyDescent="0.25">
      <c r="A4" s="7" t="s">
        <v>20</v>
      </c>
      <c r="B4" t="s">
        <v>13</v>
      </c>
      <c r="C4" t="s">
        <v>21</v>
      </c>
      <c r="E4" s="19"/>
      <c r="F4" s="19"/>
    </row>
    <row r="5" spans="1:7" x14ac:dyDescent="0.25">
      <c r="A5" s="8" t="s">
        <v>13</v>
      </c>
      <c r="B5" s="9">
        <v>4</v>
      </c>
      <c r="C5" s="9">
        <v>4</v>
      </c>
      <c r="E5" s="19"/>
      <c r="F5" s="19"/>
    </row>
    <row r="6" spans="1:7" x14ac:dyDescent="0.25">
      <c r="A6" s="8" t="s">
        <v>8</v>
      </c>
      <c r="B6" s="9">
        <v>1</v>
      </c>
      <c r="C6" s="9">
        <v>1</v>
      </c>
      <c r="E6" s="19"/>
      <c r="F6" s="19"/>
    </row>
    <row r="7" spans="1:7" x14ac:dyDescent="0.25">
      <c r="A7" s="8" t="s">
        <v>21</v>
      </c>
      <c r="B7" s="9">
        <v>5</v>
      </c>
      <c r="C7" s="9">
        <v>5</v>
      </c>
      <c r="E7" s="19"/>
      <c r="F7" s="19"/>
    </row>
    <row r="8" spans="1:7" x14ac:dyDescent="0.25">
      <c r="F8" t="s">
        <v>28</v>
      </c>
      <c r="G8" s="12">
        <f>-(4/5)*LOG(4/5,2)-(1-(4/5))*LOG(1-(4/5),2)</f>
        <v>0.72192809488736231</v>
      </c>
    </row>
    <row r="9" spans="1:7" x14ac:dyDescent="0.25">
      <c r="A9" s="7" t="s">
        <v>1</v>
      </c>
      <c r="B9" t="s">
        <v>7</v>
      </c>
      <c r="F9" s="11" t="s">
        <v>25</v>
      </c>
      <c r="G9" s="17">
        <f>G8-((1/5)*G10+(4/5)*G11)</f>
        <v>0.72192809488736231</v>
      </c>
    </row>
    <row r="10" spans="1:7" x14ac:dyDescent="0.25">
      <c r="F10">
        <v>0</v>
      </c>
      <c r="G10">
        <v>0</v>
      </c>
    </row>
    <row r="11" spans="1:7" x14ac:dyDescent="0.25">
      <c r="A11" s="7" t="s">
        <v>22</v>
      </c>
      <c r="B11" s="7" t="s">
        <v>23</v>
      </c>
      <c r="F11" s="18">
        <f>4/4</f>
        <v>1</v>
      </c>
      <c r="G11" s="12">
        <v>0</v>
      </c>
    </row>
    <row r="12" spans="1:7" x14ac:dyDescent="0.25">
      <c r="A12" s="7" t="s">
        <v>20</v>
      </c>
      <c r="B12" t="s">
        <v>13</v>
      </c>
      <c r="C12" t="s">
        <v>8</v>
      </c>
      <c r="D12" t="s">
        <v>21</v>
      </c>
    </row>
    <row r="13" spans="1:7" x14ac:dyDescent="0.25">
      <c r="A13" s="8" t="s">
        <v>13</v>
      </c>
      <c r="B13" s="9">
        <v>1</v>
      </c>
      <c r="C13" s="9"/>
      <c r="D13" s="9">
        <v>1</v>
      </c>
    </row>
    <row r="14" spans="1:7" x14ac:dyDescent="0.25">
      <c r="A14" s="8" t="s">
        <v>8</v>
      </c>
      <c r="B14" s="9"/>
      <c r="C14" s="9">
        <v>4</v>
      </c>
      <c r="D14" s="9">
        <v>4</v>
      </c>
    </row>
    <row r="15" spans="1:7" x14ac:dyDescent="0.25">
      <c r="A15" s="8" t="s">
        <v>21</v>
      </c>
      <c r="B15" s="9">
        <v>1</v>
      </c>
      <c r="C15" s="9">
        <v>4</v>
      </c>
      <c r="D15" s="9">
        <v>5</v>
      </c>
    </row>
    <row r="17" spans="1:7" x14ac:dyDescent="0.25">
      <c r="A17" s="7" t="s">
        <v>1</v>
      </c>
      <c r="B17" t="s">
        <v>7</v>
      </c>
      <c r="F17" s="11" t="s">
        <v>26</v>
      </c>
      <c r="G17" s="17">
        <f>G8-((3/5)*G18+(2/5)*G19)</f>
        <v>0.17095059445466865</v>
      </c>
    </row>
    <row r="18" spans="1:7" x14ac:dyDescent="0.25">
      <c r="F18">
        <f>2/3</f>
        <v>0.66666666666666663</v>
      </c>
      <c r="G18" s="12">
        <f>-F18*LOG(F18,2)-(1-F18)*LOG(1-F18,2)</f>
        <v>0.91829583405448956</v>
      </c>
    </row>
    <row r="19" spans="1:7" x14ac:dyDescent="0.25">
      <c r="A19" s="7" t="s">
        <v>22</v>
      </c>
      <c r="B19" s="7" t="s">
        <v>23</v>
      </c>
      <c r="F19">
        <f>2/2</f>
        <v>1</v>
      </c>
      <c r="G19" s="12">
        <v>0</v>
      </c>
    </row>
    <row r="20" spans="1:7" x14ac:dyDescent="0.25">
      <c r="A20" s="7" t="s">
        <v>20</v>
      </c>
      <c r="B20" t="s">
        <v>13</v>
      </c>
      <c r="C20" t="s">
        <v>8</v>
      </c>
      <c r="D20" t="s">
        <v>21</v>
      </c>
    </row>
    <row r="21" spans="1:7" x14ac:dyDescent="0.25">
      <c r="A21" s="8" t="s">
        <v>13</v>
      </c>
      <c r="B21" s="9">
        <v>1</v>
      </c>
      <c r="C21" s="9">
        <v>2</v>
      </c>
      <c r="D21" s="9">
        <v>3</v>
      </c>
    </row>
    <row r="22" spans="1:7" x14ac:dyDescent="0.25">
      <c r="A22" s="8" t="s">
        <v>8</v>
      </c>
      <c r="B22" s="9"/>
      <c r="C22" s="9">
        <v>2</v>
      </c>
      <c r="D22" s="9">
        <v>2</v>
      </c>
    </row>
    <row r="23" spans="1:7" x14ac:dyDescent="0.25">
      <c r="A23" s="8" t="s">
        <v>21</v>
      </c>
      <c r="B23" s="9">
        <v>1</v>
      </c>
      <c r="C23" s="9">
        <v>4</v>
      </c>
      <c r="D23" s="9">
        <v>5</v>
      </c>
    </row>
    <row r="25" spans="1:7" x14ac:dyDescent="0.25">
      <c r="A25" s="7" t="s">
        <v>1</v>
      </c>
      <c r="B25" t="s">
        <v>7</v>
      </c>
      <c r="F25" s="11" t="s">
        <v>27</v>
      </c>
      <c r="G25" s="17">
        <f>G8-((3/5)*G26+(2/5)*G27)</f>
        <v>0.17095059445466865</v>
      </c>
    </row>
    <row r="26" spans="1:7" x14ac:dyDescent="0.25">
      <c r="F26">
        <f>2/3</f>
        <v>0.66666666666666663</v>
      </c>
      <c r="G26" s="12">
        <f>-F26*LOG(F26,2)-(1-F26)*LOG(1-F26,2)</f>
        <v>0.91829583405448956</v>
      </c>
    </row>
    <row r="27" spans="1:7" x14ac:dyDescent="0.25">
      <c r="A27" s="7" t="s">
        <v>22</v>
      </c>
      <c r="B27" s="7" t="s">
        <v>23</v>
      </c>
      <c r="F27">
        <f>2/2</f>
        <v>1</v>
      </c>
      <c r="G27">
        <v>0</v>
      </c>
    </row>
    <row r="28" spans="1:7" x14ac:dyDescent="0.25">
      <c r="A28" s="7" t="s">
        <v>20</v>
      </c>
      <c r="B28" t="s">
        <v>13</v>
      </c>
      <c r="C28" t="s">
        <v>8</v>
      </c>
      <c r="D28" t="s">
        <v>21</v>
      </c>
    </row>
    <row r="29" spans="1:7" x14ac:dyDescent="0.25">
      <c r="A29" s="8" t="s">
        <v>13</v>
      </c>
      <c r="B29" s="9">
        <v>1</v>
      </c>
      <c r="C29" s="9">
        <v>2</v>
      </c>
      <c r="D29" s="9">
        <v>3</v>
      </c>
    </row>
    <row r="30" spans="1:7" x14ac:dyDescent="0.25">
      <c r="A30" s="8" t="s">
        <v>8</v>
      </c>
      <c r="B30" s="9"/>
      <c r="C30" s="9">
        <v>2</v>
      </c>
      <c r="D30" s="9">
        <v>2</v>
      </c>
    </row>
    <row r="31" spans="1:7" x14ac:dyDescent="0.25">
      <c r="A31" s="8" t="s">
        <v>21</v>
      </c>
      <c r="B31" s="9">
        <v>1</v>
      </c>
      <c r="C31" s="9">
        <v>4</v>
      </c>
      <c r="D31" s="9">
        <v>5</v>
      </c>
    </row>
  </sheetData>
  <mergeCells count="1">
    <mergeCell ref="E3:F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3C92-EB84-4193-B911-58F04B3A0555}">
  <dimension ref="A1:F17"/>
  <sheetViews>
    <sheetView workbookViewId="0">
      <selection activeCell="E17" sqref="E17"/>
    </sheetView>
  </sheetViews>
  <sheetFormatPr defaultRowHeight="15" x14ac:dyDescent="0.25"/>
  <cols>
    <col min="1" max="1" width="22.42578125" bestFit="1" customWidth="1"/>
    <col min="2" max="2" width="19.5703125" bestFit="1" customWidth="1"/>
    <col min="3" max="4" width="10.7109375" bestFit="1" customWidth="1"/>
  </cols>
  <sheetData>
    <row r="1" spans="1:6" x14ac:dyDescent="0.25">
      <c r="A1" s="7" t="s">
        <v>1</v>
      </c>
      <c r="B1" t="s">
        <v>7</v>
      </c>
    </row>
    <row r="2" spans="1:6" x14ac:dyDescent="0.25">
      <c r="A2" s="7" t="s">
        <v>2</v>
      </c>
      <c r="B2" t="s">
        <v>8</v>
      </c>
    </row>
    <row r="4" spans="1:6" x14ac:dyDescent="0.25">
      <c r="A4" s="7" t="s">
        <v>22</v>
      </c>
      <c r="B4" s="7" t="s">
        <v>23</v>
      </c>
      <c r="E4" s="19" t="s">
        <v>34</v>
      </c>
      <c r="F4" s="19"/>
    </row>
    <row r="5" spans="1:6" x14ac:dyDescent="0.25">
      <c r="A5" s="7" t="s">
        <v>20</v>
      </c>
      <c r="B5" t="s">
        <v>8</v>
      </c>
      <c r="C5" t="s">
        <v>21</v>
      </c>
      <c r="E5" s="19"/>
      <c r="F5" s="19"/>
    </row>
    <row r="6" spans="1:6" x14ac:dyDescent="0.25">
      <c r="A6" s="8" t="s">
        <v>13</v>
      </c>
      <c r="B6" s="9">
        <v>2</v>
      </c>
      <c r="C6" s="9">
        <v>2</v>
      </c>
      <c r="E6" s="19"/>
      <c r="F6" s="19"/>
    </row>
    <row r="7" spans="1:6" x14ac:dyDescent="0.25">
      <c r="A7" s="8" t="s">
        <v>8</v>
      </c>
      <c r="B7" s="9">
        <v>2</v>
      </c>
      <c r="C7" s="9">
        <v>2</v>
      </c>
      <c r="E7" s="19"/>
      <c r="F7" s="19"/>
    </row>
    <row r="8" spans="1:6" x14ac:dyDescent="0.25">
      <c r="A8" s="8" t="s">
        <v>21</v>
      </c>
      <c r="B8" s="9">
        <v>4</v>
      </c>
      <c r="C8" s="9">
        <v>4</v>
      </c>
    </row>
    <row r="11" spans="1:6" x14ac:dyDescent="0.25">
      <c r="A11" s="7" t="s">
        <v>1</v>
      </c>
      <c r="B11" t="s">
        <v>7</v>
      </c>
    </row>
    <row r="12" spans="1:6" x14ac:dyDescent="0.25">
      <c r="A12" s="7" t="s">
        <v>2</v>
      </c>
      <c r="B12" t="s">
        <v>13</v>
      </c>
    </row>
    <row r="13" spans="1:6" x14ac:dyDescent="0.25">
      <c r="E13" s="19" t="s">
        <v>35</v>
      </c>
      <c r="F13" s="19"/>
    </row>
    <row r="14" spans="1:6" x14ac:dyDescent="0.25">
      <c r="A14" s="7" t="s">
        <v>22</v>
      </c>
      <c r="B14" s="7" t="s">
        <v>23</v>
      </c>
      <c r="E14" s="19"/>
      <c r="F14" s="19"/>
    </row>
    <row r="15" spans="1:6" x14ac:dyDescent="0.25">
      <c r="A15" s="7" t="s">
        <v>20</v>
      </c>
      <c r="B15" t="s">
        <v>13</v>
      </c>
      <c r="C15" t="s">
        <v>21</v>
      </c>
      <c r="D15" s="7"/>
      <c r="E15" s="19"/>
      <c r="F15" s="19"/>
    </row>
    <row r="16" spans="1:6" x14ac:dyDescent="0.25">
      <c r="A16" s="8" t="s">
        <v>13</v>
      </c>
      <c r="B16" s="9">
        <v>1</v>
      </c>
      <c r="C16" s="9">
        <v>1</v>
      </c>
      <c r="E16" s="19"/>
      <c r="F16" s="19"/>
    </row>
    <row r="17" spans="1:3" x14ac:dyDescent="0.25">
      <c r="A17" s="8" t="s">
        <v>21</v>
      </c>
      <c r="B17" s="9">
        <v>1</v>
      </c>
      <c r="C17" s="9">
        <v>1</v>
      </c>
    </row>
  </sheetData>
  <mergeCells count="2">
    <mergeCell ref="E4:F7"/>
    <mergeCell ref="E13:F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2682-85CD-4BE8-9F99-5BD459235B7A}">
  <dimension ref="A1:K41"/>
  <sheetViews>
    <sheetView tabSelected="1" workbookViewId="0">
      <selection activeCell="C42" sqref="C42"/>
    </sheetView>
  </sheetViews>
  <sheetFormatPr defaultRowHeight="15" x14ac:dyDescent="0.25"/>
  <cols>
    <col min="1" max="1" width="15" bestFit="1" customWidth="1"/>
    <col min="2" max="3" width="17.7109375" bestFit="1" customWidth="1"/>
    <col min="4" max="4" width="16.28515625" bestFit="1" customWidth="1"/>
    <col min="5" max="5" width="13.140625" bestFit="1" customWidth="1"/>
    <col min="6" max="6" width="16.28515625" bestFit="1" customWidth="1"/>
    <col min="7" max="7" width="13.28515625" bestFit="1" customWidth="1"/>
    <col min="8" max="8" width="10.85546875" bestFit="1" customWidth="1"/>
  </cols>
  <sheetData>
    <row r="1" spans="1:7" x14ac:dyDescent="0.25">
      <c r="A1" s="27" t="s">
        <v>0</v>
      </c>
      <c r="B1" s="3"/>
      <c r="C1" s="4" t="s">
        <v>1</v>
      </c>
      <c r="D1" s="5" t="s">
        <v>2</v>
      </c>
      <c r="E1" s="5" t="s">
        <v>3</v>
      </c>
      <c r="F1" s="6" t="s">
        <v>4</v>
      </c>
      <c r="G1" s="5" t="s">
        <v>5</v>
      </c>
    </row>
    <row r="2" spans="1:7" x14ac:dyDescent="0.25">
      <c r="A2" s="1" t="s">
        <v>6</v>
      </c>
      <c r="B2" s="3"/>
      <c r="C2" s="1" t="s">
        <v>7</v>
      </c>
      <c r="D2" s="1" t="s">
        <v>8</v>
      </c>
      <c r="E2" s="1" t="s">
        <v>8</v>
      </c>
      <c r="F2" s="2" t="s">
        <v>8</v>
      </c>
      <c r="G2" s="1" t="s">
        <v>8</v>
      </c>
    </row>
    <row r="3" spans="1:7" x14ac:dyDescent="0.25">
      <c r="A3" s="1" t="s">
        <v>9</v>
      </c>
      <c r="B3" s="3"/>
      <c r="C3" s="1" t="s">
        <v>7</v>
      </c>
      <c r="D3" s="1" t="s">
        <v>8</v>
      </c>
      <c r="E3" s="1" t="s">
        <v>8</v>
      </c>
      <c r="F3" s="2" t="s">
        <v>13</v>
      </c>
      <c r="G3" s="1" t="s">
        <v>8</v>
      </c>
    </row>
    <row r="4" spans="1:7" x14ac:dyDescent="0.25">
      <c r="A4" s="1" t="s">
        <v>10</v>
      </c>
      <c r="B4" s="3"/>
      <c r="C4" s="1" t="s">
        <v>7</v>
      </c>
      <c r="D4" s="1" t="s">
        <v>8</v>
      </c>
      <c r="E4" s="1" t="s">
        <v>13</v>
      </c>
      <c r="F4" s="2" t="s">
        <v>8</v>
      </c>
      <c r="G4" s="1" t="s">
        <v>8</v>
      </c>
    </row>
    <row r="5" spans="1:7" x14ac:dyDescent="0.25">
      <c r="A5" s="1" t="s">
        <v>11</v>
      </c>
      <c r="B5" s="3"/>
      <c r="C5" s="1" t="s">
        <v>7</v>
      </c>
      <c r="D5" s="1" t="s">
        <v>8</v>
      </c>
      <c r="E5" s="1" t="s">
        <v>13</v>
      </c>
      <c r="F5" s="2" t="s">
        <v>13</v>
      </c>
      <c r="G5" s="1" t="s">
        <v>8</v>
      </c>
    </row>
    <row r="6" spans="1:7" x14ac:dyDescent="0.25">
      <c r="A6" s="1" t="s">
        <v>12</v>
      </c>
      <c r="B6" s="3"/>
      <c r="C6" s="1" t="s">
        <v>14</v>
      </c>
      <c r="D6" s="1" t="s">
        <v>13</v>
      </c>
      <c r="E6" s="1" t="s">
        <v>8</v>
      </c>
      <c r="F6" s="2" t="s">
        <v>8</v>
      </c>
      <c r="G6" s="1" t="s">
        <v>13</v>
      </c>
    </row>
    <row r="7" spans="1:7" x14ac:dyDescent="0.25">
      <c r="A7" s="1" t="s">
        <v>15</v>
      </c>
      <c r="B7" s="3"/>
      <c r="C7" s="1" t="s">
        <v>14</v>
      </c>
      <c r="D7" s="1" t="s">
        <v>13</v>
      </c>
      <c r="E7" s="1" t="s">
        <v>8</v>
      </c>
      <c r="F7" s="2" t="s">
        <v>13</v>
      </c>
      <c r="G7" s="1" t="s">
        <v>13</v>
      </c>
    </row>
    <row r="8" spans="1:7" x14ac:dyDescent="0.25">
      <c r="A8" s="1" t="s">
        <v>16</v>
      </c>
      <c r="B8" s="3"/>
      <c r="C8" s="1" t="s">
        <v>14</v>
      </c>
      <c r="D8" s="1" t="s">
        <v>13</v>
      </c>
      <c r="E8" s="1" t="s">
        <v>13</v>
      </c>
      <c r="F8" s="2" t="s">
        <v>8</v>
      </c>
      <c r="G8" s="1" t="s">
        <v>13</v>
      </c>
    </row>
    <row r="9" spans="1:7" x14ac:dyDescent="0.25">
      <c r="A9" s="1" t="s">
        <v>17</v>
      </c>
      <c r="B9" s="3"/>
      <c r="C9" s="1" t="s">
        <v>14</v>
      </c>
      <c r="D9" s="1" t="s">
        <v>13</v>
      </c>
      <c r="E9" s="1" t="s">
        <v>13</v>
      </c>
      <c r="F9" s="2" t="s">
        <v>13</v>
      </c>
      <c r="G9" s="1" t="s">
        <v>13</v>
      </c>
    </row>
    <row r="10" spans="1:7" x14ac:dyDescent="0.25">
      <c r="A10" s="1" t="s">
        <v>18</v>
      </c>
      <c r="B10" s="3"/>
      <c r="C10" s="1" t="s">
        <v>7</v>
      </c>
      <c r="D10" s="1" t="s">
        <v>13</v>
      </c>
      <c r="E10" s="1" t="s">
        <v>13</v>
      </c>
      <c r="F10" s="2" t="s">
        <v>13</v>
      </c>
      <c r="G10" s="1" t="s">
        <v>13</v>
      </c>
    </row>
    <row r="11" spans="1:7" x14ac:dyDescent="0.25">
      <c r="A11" s="1" t="s">
        <v>19</v>
      </c>
      <c r="B11" s="3"/>
      <c r="C11" s="1" t="s">
        <v>14</v>
      </c>
      <c r="D11" s="1" t="s">
        <v>8</v>
      </c>
      <c r="E11" s="1" t="s">
        <v>13</v>
      </c>
      <c r="F11" s="2" t="s">
        <v>13</v>
      </c>
      <c r="G11" s="1" t="s">
        <v>13</v>
      </c>
    </row>
    <row r="13" spans="1:7" x14ac:dyDescent="0.25">
      <c r="D13" s="20"/>
      <c r="E13" s="20"/>
      <c r="G13" s="25" t="s">
        <v>33</v>
      </c>
    </row>
    <row r="14" spans="1:7" x14ac:dyDescent="0.25">
      <c r="D14" s="10"/>
      <c r="E14" s="10"/>
      <c r="F14" s="15" t="s">
        <v>8</v>
      </c>
    </row>
    <row r="15" spans="1:7" x14ac:dyDescent="0.25">
      <c r="B15" s="21"/>
      <c r="C15" s="10"/>
      <c r="E15" s="24" t="s">
        <v>2</v>
      </c>
      <c r="F15" s="15" t="s">
        <v>13</v>
      </c>
      <c r="G15" s="25" t="s">
        <v>31</v>
      </c>
    </row>
    <row r="16" spans="1:7" x14ac:dyDescent="0.25">
      <c r="B16" s="21"/>
      <c r="C16" s="10"/>
      <c r="E16" s="15"/>
    </row>
    <row r="17" spans="1:11" x14ac:dyDescent="0.25">
      <c r="D17" s="15" t="s">
        <v>7</v>
      </c>
      <c r="E17" s="23" t="s">
        <v>3</v>
      </c>
      <c r="F17" s="19" t="s">
        <v>36</v>
      </c>
      <c r="G17" s="19"/>
      <c r="H17" s="21" t="s">
        <v>37</v>
      </c>
      <c r="I17" s="21"/>
      <c r="J17" s="21"/>
      <c r="K17" s="21"/>
    </row>
    <row r="18" spans="1:11" x14ac:dyDescent="0.25">
      <c r="E18" s="15"/>
      <c r="F18" s="19"/>
      <c r="G18" s="19"/>
      <c r="H18" s="21"/>
      <c r="I18" s="21"/>
      <c r="J18" s="21"/>
      <c r="K18" s="21"/>
    </row>
    <row r="19" spans="1:11" x14ac:dyDescent="0.25">
      <c r="C19" s="24" t="s">
        <v>1</v>
      </c>
      <c r="E19" s="23" t="s">
        <v>32</v>
      </c>
      <c r="F19" s="19"/>
      <c r="G19" s="19"/>
      <c r="H19" s="21"/>
      <c r="I19" s="21"/>
      <c r="J19" s="21"/>
      <c r="K19" s="21"/>
    </row>
    <row r="21" spans="1:11" x14ac:dyDescent="0.25">
      <c r="D21" s="15" t="s">
        <v>30</v>
      </c>
    </row>
    <row r="23" spans="1:11" x14ac:dyDescent="0.25">
      <c r="E23" s="26" t="s">
        <v>31</v>
      </c>
    </row>
    <row r="24" spans="1:11" x14ac:dyDescent="0.25">
      <c r="E24" s="15"/>
    </row>
    <row r="26" spans="1:11" x14ac:dyDescent="0.25">
      <c r="A26" s="34" t="s">
        <v>0</v>
      </c>
      <c r="C26" s="4" t="s">
        <v>1</v>
      </c>
      <c r="D26" s="5" t="s">
        <v>2</v>
      </c>
      <c r="E26" s="5" t="s">
        <v>3</v>
      </c>
      <c r="F26" s="6" t="s">
        <v>4</v>
      </c>
      <c r="G26" s="28" t="s">
        <v>5</v>
      </c>
      <c r="H26" s="30" t="s">
        <v>47</v>
      </c>
    </row>
    <row r="27" spans="1:11" x14ac:dyDescent="0.25">
      <c r="A27" t="s">
        <v>38</v>
      </c>
      <c r="C27" s="24" t="s">
        <v>7</v>
      </c>
      <c r="D27" s="24" t="s">
        <v>8</v>
      </c>
      <c r="E27" s="15" t="s">
        <v>13</v>
      </c>
      <c r="F27" s="2" t="s">
        <v>13</v>
      </c>
      <c r="G27" s="29" t="s">
        <v>8</v>
      </c>
      <c r="H27" s="10" t="s">
        <v>8</v>
      </c>
    </row>
    <row r="28" spans="1:11" x14ac:dyDescent="0.25">
      <c r="A28" t="s">
        <v>39</v>
      </c>
      <c r="C28" s="23" t="s">
        <v>7</v>
      </c>
      <c r="D28" s="23" t="s">
        <v>13</v>
      </c>
      <c r="E28" s="15" t="s">
        <v>13</v>
      </c>
      <c r="F28" s="2" t="s">
        <v>13</v>
      </c>
      <c r="G28" s="29" t="s">
        <v>13</v>
      </c>
      <c r="H28" s="10" t="s">
        <v>13</v>
      </c>
    </row>
    <row r="29" spans="1:11" x14ac:dyDescent="0.25">
      <c r="A29" t="s">
        <v>40</v>
      </c>
      <c r="C29" s="24" t="s">
        <v>7</v>
      </c>
      <c r="D29" s="24" t="s">
        <v>8</v>
      </c>
      <c r="E29" s="15" t="s">
        <v>8</v>
      </c>
      <c r="F29" s="2" t="s">
        <v>13</v>
      </c>
      <c r="G29" s="29" t="s">
        <v>8</v>
      </c>
      <c r="H29" s="10" t="s">
        <v>8</v>
      </c>
    </row>
    <row r="30" spans="1:11" x14ac:dyDescent="0.25">
      <c r="A30" t="s">
        <v>41</v>
      </c>
      <c r="C30" s="23" t="s">
        <v>14</v>
      </c>
      <c r="D30" s="23" t="s">
        <v>13</v>
      </c>
      <c r="E30" s="15" t="s">
        <v>8</v>
      </c>
      <c r="F30" s="2" t="s">
        <v>13</v>
      </c>
      <c r="G30" s="29" t="s">
        <v>13</v>
      </c>
      <c r="H30" s="10" t="s">
        <v>13</v>
      </c>
    </row>
    <row r="31" spans="1:11" x14ac:dyDescent="0.25">
      <c r="A31" t="s">
        <v>42</v>
      </c>
      <c r="C31" s="23" t="s">
        <v>7</v>
      </c>
      <c r="D31" s="23" t="s">
        <v>13</v>
      </c>
      <c r="E31" s="15" t="s">
        <v>13</v>
      </c>
      <c r="F31" s="2" t="s">
        <v>13</v>
      </c>
      <c r="G31" s="29" t="s">
        <v>13</v>
      </c>
      <c r="H31" s="10" t="s">
        <v>13</v>
      </c>
    </row>
    <row r="32" spans="1:11" x14ac:dyDescent="0.25">
      <c r="A32" t="s">
        <v>43</v>
      </c>
      <c r="C32" s="24" t="s">
        <v>7</v>
      </c>
      <c r="D32" s="24" t="s">
        <v>8</v>
      </c>
      <c r="E32" s="15" t="s">
        <v>13</v>
      </c>
      <c r="F32" s="2" t="s">
        <v>13</v>
      </c>
      <c r="G32" s="29" t="s">
        <v>8</v>
      </c>
      <c r="H32" s="10" t="s">
        <v>8</v>
      </c>
    </row>
    <row r="33" spans="1:9" x14ac:dyDescent="0.25">
      <c r="A33" t="s">
        <v>44</v>
      </c>
      <c r="C33" s="31" t="s">
        <v>7</v>
      </c>
      <c r="D33" s="31" t="s">
        <v>13</v>
      </c>
      <c r="E33" s="15" t="s">
        <v>8</v>
      </c>
      <c r="F33" s="2" t="s">
        <v>13</v>
      </c>
      <c r="G33" s="29" t="s">
        <v>8</v>
      </c>
      <c r="H33" s="32" t="s">
        <v>13</v>
      </c>
      <c r="I33" s="33" t="s">
        <v>48</v>
      </c>
    </row>
    <row r="34" spans="1:9" x14ac:dyDescent="0.25">
      <c r="A34" t="s">
        <v>45</v>
      </c>
      <c r="C34" s="31" t="s">
        <v>7</v>
      </c>
      <c r="D34" s="31" t="s">
        <v>13</v>
      </c>
      <c r="E34" s="15" t="s">
        <v>8</v>
      </c>
      <c r="F34" s="2" t="s">
        <v>46</v>
      </c>
      <c r="G34" s="29" t="s">
        <v>8</v>
      </c>
      <c r="H34" s="32" t="s">
        <v>13</v>
      </c>
      <c r="I34" s="33" t="s">
        <v>48</v>
      </c>
    </row>
    <row r="37" spans="1:9" x14ac:dyDescent="0.25">
      <c r="C37" s="22" t="s">
        <v>49</v>
      </c>
      <c r="D37" s="22"/>
      <c r="E37" s="22"/>
      <c r="F37" s="22"/>
      <c r="G37" s="22"/>
      <c r="H37" s="22"/>
    </row>
    <row r="38" spans="1:9" x14ac:dyDescent="0.25">
      <c r="C38" s="22"/>
      <c r="D38" s="22"/>
      <c r="E38" s="22"/>
      <c r="F38" s="22"/>
      <c r="G38" s="22"/>
      <c r="H38" s="22"/>
    </row>
    <row r="39" spans="1:9" x14ac:dyDescent="0.25">
      <c r="C39" s="22"/>
      <c r="D39" s="22"/>
      <c r="E39" s="22"/>
      <c r="F39" s="22"/>
      <c r="G39" s="22"/>
      <c r="H39" s="22"/>
    </row>
    <row r="40" spans="1:9" x14ac:dyDescent="0.25">
      <c r="C40" s="22" t="s">
        <v>50</v>
      </c>
      <c r="D40" s="22"/>
      <c r="E40" s="22"/>
      <c r="F40" s="22"/>
      <c r="G40" s="22"/>
      <c r="H40" s="22"/>
    </row>
    <row r="41" spans="1:9" x14ac:dyDescent="0.25">
      <c r="C41" s="22"/>
      <c r="D41" s="22"/>
      <c r="E41" s="22"/>
      <c r="F41" s="22"/>
      <c r="G41" s="22"/>
      <c r="H41" s="22"/>
    </row>
  </sheetData>
  <autoFilter ref="C1:F11" xr:uid="{3C54976B-C827-4D2A-BAD1-B1F8739F30C6}"/>
  <mergeCells count="6">
    <mergeCell ref="C37:H39"/>
    <mergeCell ref="C40:H41"/>
    <mergeCell ref="D13:E13"/>
    <mergeCell ref="B15:B16"/>
    <mergeCell ref="F17:G19"/>
    <mergeCell ref="H17:K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7F521D4B3B64990EECA145B688135" ma:contentTypeVersion="15" ma:contentTypeDescription="Create a new document." ma:contentTypeScope="" ma:versionID="ccb0cc5415408c212f5ee92793171a72">
  <xsd:schema xmlns:xsd="http://www.w3.org/2001/XMLSchema" xmlns:xs="http://www.w3.org/2001/XMLSchema" xmlns:p="http://schemas.microsoft.com/office/2006/metadata/properties" xmlns:ns3="95a5e11d-3761-4054-a843-409b63f351e9" xmlns:ns4="7fec83fe-7ae6-4a49-a5ce-13e385975532" targetNamespace="http://schemas.microsoft.com/office/2006/metadata/properties" ma:root="true" ma:fieldsID="d27b305101f3bdbbd77a1817cd2591d4" ns3:_="" ns4:_="">
    <xsd:import namespace="95a5e11d-3761-4054-a843-409b63f351e9"/>
    <xsd:import namespace="7fec83fe-7ae6-4a49-a5ce-13e38597553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5e11d-3761-4054-a843-409b63f351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c83fe-7ae6-4a49-a5ce-13e385975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ec83fe-7ae6-4a49-a5ce-13e385975532" xsi:nil="true"/>
  </documentManagement>
</p:properties>
</file>

<file path=customXml/itemProps1.xml><?xml version="1.0" encoding="utf-8"?>
<ds:datastoreItem xmlns:ds="http://schemas.openxmlformats.org/officeDocument/2006/customXml" ds:itemID="{978D0FB9-CCB7-41D5-AF0D-9630DBA73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5e11d-3761-4054-a843-409b63f351e9"/>
    <ds:schemaRef ds:uri="7fec83fe-7ae6-4a49-a5ce-13e385975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3415D-6D23-4F6F-8090-9560AA52EB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DA010A-AED0-40E6-AA2B-E25C3F987D31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7fec83fe-7ae6-4a49-a5ce-13e385975532"/>
    <ds:schemaRef ds:uri="http://schemas.microsoft.com/office/infopath/2007/PartnerControls"/>
    <ds:schemaRef ds:uri="95a5e11d-3761-4054-a843-409b63f351e9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Round1</vt:lpstr>
      <vt:lpstr>Round2</vt:lpstr>
      <vt:lpstr>Round3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Ranyeri do Lago Rocha</dc:creator>
  <cp:lastModifiedBy>Ranyeri do Lago Rocha</cp:lastModifiedBy>
  <dcterms:created xsi:type="dcterms:W3CDTF">2023-06-29T19:24:01Z</dcterms:created>
  <dcterms:modified xsi:type="dcterms:W3CDTF">2023-06-30T02:53:09Z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0x0101000427F521D4B3B64990EECA145B688135</vt:lpwstr>
  </property>
</Properties>
</file>