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rlsan\Documents\PhD\codes_git\Production_allocation\Production_Allocation\Results\NGS_J19_DRK_11\"/>
    </mc:Choice>
  </mc:AlternateContent>
  <xr:revisionPtr revIDLastSave="0" documentId="13_ncr:1_{09BAFC03-BD41-487F-A689-B665C5468C7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5" i="1" l="1"/>
  <c r="I105" i="1"/>
  <c r="K105" i="1" s="1"/>
  <c r="H105" i="1"/>
  <c r="J104" i="1"/>
  <c r="I104" i="1"/>
  <c r="H104" i="1"/>
  <c r="J103" i="1"/>
  <c r="I103" i="1"/>
  <c r="H103" i="1"/>
  <c r="J102" i="1"/>
  <c r="K102" i="1" s="1"/>
  <c r="I102" i="1"/>
  <c r="H102" i="1"/>
  <c r="J101" i="1"/>
  <c r="I101" i="1"/>
  <c r="H101" i="1"/>
  <c r="J100" i="1"/>
  <c r="I100" i="1"/>
  <c r="H100" i="1"/>
  <c r="J99" i="1"/>
  <c r="I99" i="1"/>
  <c r="H99" i="1"/>
  <c r="J98" i="1"/>
  <c r="K98" i="1" s="1"/>
  <c r="N6" i="1" s="1"/>
  <c r="I98" i="1"/>
  <c r="H98" i="1"/>
  <c r="J97" i="1"/>
  <c r="I97" i="1"/>
  <c r="H97" i="1"/>
  <c r="J96" i="1"/>
  <c r="I96" i="1"/>
  <c r="H96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P105" i="1"/>
  <c r="O105" i="1"/>
  <c r="Q105" i="1" s="1"/>
  <c r="P104" i="1"/>
  <c r="O104" i="1"/>
  <c r="N104" i="1"/>
  <c r="P103" i="1"/>
  <c r="O103" i="1"/>
  <c r="N103" i="1"/>
  <c r="O102" i="1"/>
  <c r="N102" i="1"/>
  <c r="Q102" i="1" s="1"/>
  <c r="P101" i="1"/>
  <c r="O101" i="1"/>
  <c r="Q101" i="1" s="1"/>
  <c r="N101" i="1"/>
  <c r="P100" i="1"/>
  <c r="O100" i="1"/>
  <c r="N100" i="1"/>
  <c r="P99" i="1"/>
  <c r="O99" i="1"/>
  <c r="Q99" i="1" s="1"/>
  <c r="N99" i="1"/>
  <c r="P98" i="1"/>
  <c r="Q98" i="1" s="1"/>
  <c r="N7" i="1" s="1"/>
  <c r="O98" i="1"/>
  <c r="N98" i="1"/>
  <c r="P97" i="1"/>
  <c r="O97" i="1"/>
  <c r="N97" i="1"/>
  <c r="P96" i="1"/>
  <c r="O96" i="1"/>
  <c r="N96" i="1"/>
  <c r="P93" i="1"/>
  <c r="O93" i="1"/>
  <c r="P92" i="1"/>
  <c r="O92" i="1"/>
  <c r="N92" i="1"/>
  <c r="P91" i="1"/>
  <c r="O91" i="1"/>
  <c r="N91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1" i="1"/>
  <c r="O81" i="1"/>
  <c r="P80" i="1"/>
  <c r="O80" i="1"/>
  <c r="N80" i="1"/>
  <c r="P79" i="1"/>
  <c r="O79" i="1"/>
  <c r="N79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69" i="1"/>
  <c r="O69" i="1"/>
  <c r="P68" i="1"/>
  <c r="O68" i="1"/>
  <c r="N68" i="1"/>
  <c r="P67" i="1"/>
  <c r="O67" i="1"/>
  <c r="N67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7" i="1"/>
  <c r="O57" i="1"/>
  <c r="P56" i="1"/>
  <c r="O56" i="1"/>
  <c r="N56" i="1"/>
  <c r="P55" i="1"/>
  <c r="O55" i="1"/>
  <c r="N55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6" i="1"/>
  <c r="O46" i="1"/>
  <c r="P45" i="1"/>
  <c r="O45" i="1"/>
  <c r="N45" i="1"/>
  <c r="P44" i="1"/>
  <c r="O44" i="1"/>
  <c r="N44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5" i="1"/>
  <c r="O35" i="1"/>
  <c r="P34" i="1"/>
  <c r="Q34" i="1" s="1"/>
  <c r="O34" i="1"/>
  <c r="N34" i="1"/>
  <c r="P33" i="1"/>
  <c r="O33" i="1"/>
  <c r="N33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O21" i="1"/>
  <c r="P21" i="1"/>
  <c r="O22" i="1"/>
  <c r="P22" i="1"/>
  <c r="O23" i="1"/>
  <c r="P23" i="1"/>
  <c r="N22" i="1"/>
  <c r="N21" i="1"/>
  <c r="N20" i="1"/>
  <c r="N19" i="1"/>
  <c r="N18" i="1"/>
  <c r="N17" i="1"/>
  <c r="N16" i="1"/>
  <c r="N15" i="1"/>
  <c r="N14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H23" i="1"/>
  <c r="H22" i="1"/>
  <c r="H21" i="1"/>
  <c r="H20" i="1"/>
  <c r="H19" i="1"/>
  <c r="H18" i="1"/>
  <c r="H17" i="1"/>
  <c r="H16" i="1"/>
  <c r="H15" i="1"/>
  <c r="H14" i="1"/>
  <c r="S105" i="1"/>
  <c r="S104" i="1"/>
  <c r="S103" i="1"/>
  <c r="S102" i="1"/>
  <c r="S101" i="1"/>
  <c r="S100" i="1"/>
  <c r="S99" i="1"/>
  <c r="S98" i="1"/>
  <c r="N8" i="1" s="1"/>
  <c r="S97" i="1"/>
  <c r="S96" i="1"/>
  <c r="S93" i="1"/>
  <c r="S92" i="1"/>
  <c r="S91" i="1"/>
  <c r="S90" i="1"/>
  <c r="S89" i="1"/>
  <c r="S88" i="1"/>
  <c r="S87" i="1"/>
  <c r="S86" i="1"/>
  <c r="N5" i="1" s="1"/>
  <c r="S85" i="1"/>
  <c r="S84" i="1"/>
  <c r="S81" i="1"/>
  <c r="S80" i="1"/>
  <c r="S79" i="1"/>
  <c r="S78" i="1"/>
  <c r="S77" i="1"/>
  <c r="S76" i="1"/>
  <c r="S75" i="1"/>
  <c r="S74" i="1"/>
  <c r="M8" i="1" s="1"/>
  <c r="S73" i="1"/>
  <c r="S72" i="1"/>
  <c r="S69" i="1"/>
  <c r="S68" i="1"/>
  <c r="S67" i="1"/>
  <c r="S66" i="1"/>
  <c r="S65" i="1"/>
  <c r="S64" i="1"/>
  <c r="S63" i="1"/>
  <c r="S62" i="1"/>
  <c r="M5" i="1" s="1"/>
  <c r="S61" i="1"/>
  <c r="S60" i="1"/>
  <c r="S57" i="1"/>
  <c r="S56" i="1"/>
  <c r="S55" i="1"/>
  <c r="S54" i="1"/>
  <c r="S53" i="1"/>
  <c r="S52" i="1"/>
  <c r="S51" i="1"/>
  <c r="S50" i="1"/>
  <c r="L5" i="1" s="1"/>
  <c r="S49" i="1"/>
  <c r="S46" i="1"/>
  <c r="S45" i="1"/>
  <c r="S44" i="1"/>
  <c r="S43" i="1"/>
  <c r="S42" i="1"/>
  <c r="S41" i="1"/>
  <c r="S40" i="1"/>
  <c r="S39" i="1"/>
  <c r="K5" i="1" s="1"/>
  <c r="S38" i="1"/>
  <c r="S35" i="1"/>
  <c r="S34" i="1"/>
  <c r="S33" i="1"/>
  <c r="S32" i="1"/>
  <c r="S31" i="1"/>
  <c r="S30" i="1"/>
  <c r="S29" i="1"/>
  <c r="S28" i="1"/>
  <c r="J8" i="1" s="1"/>
  <c r="S27" i="1"/>
  <c r="S26" i="1"/>
  <c r="S23" i="1"/>
  <c r="S22" i="1"/>
  <c r="S21" i="1"/>
  <c r="S20" i="1"/>
  <c r="S19" i="1"/>
  <c r="S18" i="1"/>
  <c r="S17" i="1"/>
  <c r="S16" i="1"/>
  <c r="J5" i="1" s="1"/>
  <c r="S15" i="1"/>
  <c r="S14" i="1"/>
  <c r="K99" i="1" l="1"/>
  <c r="Q97" i="1"/>
  <c r="K26" i="1"/>
  <c r="Q35" i="1"/>
  <c r="Q30" i="1"/>
  <c r="K27" i="1"/>
  <c r="K30" i="1"/>
  <c r="K35" i="1"/>
  <c r="Q96" i="1"/>
  <c r="Q104" i="1"/>
  <c r="Q100" i="1"/>
  <c r="K97" i="1"/>
  <c r="K101" i="1"/>
  <c r="Q103" i="1"/>
  <c r="K104" i="1"/>
  <c r="K96" i="1"/>
  <c r="K100" i="1"/>
  <c r="K103" i="1"/>
  <c r="K64" i="1"/>
  <c r="K69" i="1"/>
  <c r="K65" i="1"/>
  <c r="Q61" i="1"/>
  <c r="Q60" i="1"/>
  <c r="Q33" i="1"/>
  <c r="Q27" i="1"/>
  <c r="K63" i="1"/>
  <c r="Q69" i="1"/>
  <c r="Q66" i="1"/>
  <c r="Q63" i="1"/>
  <c r="Q65" i="1"/>
  <c r="K67" i="1"/>
  <c r="K66" i="1"/>
  <c r="Q64" i="1"/>
  <c r="K68" i="1"/>
  <c r="Q68" i="1"/>
  <c r="Q67" i="1"/>
  <c r="K61" i="1"/>
  <c r="K60" i="1"/>
  <c r="K62" i="1"/>
  <c r="M3" i="1" s="1"/>
  <c r="Q62" i="1"/>
  <c r="M4" i="1" s="1"/>
  <c r="Q32" i="1"/>
  <c r="Q26" i="1"/>
  <c r="K31" i="1"/>
  <c r="Q28" i="1"/>
  <c r="J7" i="1" s="1"/>
  <c r="K34" i="1"/>
  <c r="K29" i="1"/>
  <c r="K33" i="1"/>
  <c r="Q31" i="1"/>
  <c r="Q29" i="1"/>
  <c r="K28" i="1"/>
  <c r="J6" i="1" s="1"/>
  <c r="K32" i="1"/>
  <c r="K46" i="1" l="1"/>
  <c r="Q46" i="1"/>
  <c r="K42" i="1"/>
  <c r="Q56" i="1"/>
  <c r="Q43" i="1"/>
  <c r="K74" i="1"/>
  <c r="M6" i="1" s="1"/>
  <c r="K56" i="1"/>
  <c r="K38" i="1"/>
  <c r="K17" i="1"/>
  <c r="Q23" i="1"/>
  <c r="K39" i="1"/>
  <c r="K3" i="1" s="1"/>
  <c r="Q22" i="1"/>
  <c r="Q41" i="1"/>
  <c r="K40" i="1"/>
  <c r="Q20" i="1"/>
  <c r="Q81" i="1"/>
  <c r="K81" i="1"/>
  <c r="Q38" i="1"/>
  <c r="K76" i="1"/>
  <c r="Q74" i="1"/>
  <c r="M7" i="1" s="1"/>
  <c r="Q73" i="1"/>
  <c r="Q40" i="1"/>
  <c r="K54" i="1"/>
  <c r="Q54" i="1"/>
  <c r="Q39" i="1"/>
  <c r="K4" i="1" s="1"/>
  <c r="K21" i="1"/>
  <c r="K73" i="1"/>
  <c r="K44" i="1"/>
  <c r="K72" i="1"/>
  <c r="K43" i="1"/>
  <c r="K41" i="1"/>
  <c r="Q42" i="1"/>
  <c r="Q93" i="1"/>
  <c r="Q45" i="1"/>
  <c r="Q44" i="1"/>
  <c r="K45" i="1"/>
  <c r="K77" i="1"/>
  <c r="Q18" i="1"/>
  <c r="Q51" i="1"/>
  <c r="K20" i="1"/>
  <c r="K22" i="1"/>
  <c r="K18" i="1"/>
  <c r="Q15" i="1"/>
  <c r="K53" i="1"/>
  <c r="K19" i="1"/>
  <c r="K79" i="1"/>
  <c r="Q77" i="1"/>
  <c r="Q50" i="1"/>
  <c r="L4" i="1" s="1"/>
  <c r="K80" i="1"/>
  <c r="K57" i="1"/>
  <c r="K14" i="1"/>
  <c r="K16" i="1"/>
  <c r="J3" i="1" s="1"/>
  <c r="Q19" i="1"/>
  <c r="Q16" i="1"/>
  <c r="J4" i="1" s="1"/>
  <c r="Q91" i="1"/>
  <c r="K23" i="1"/>
  <c r="K15" i="1"/>
  <c r="Q21" i="1"/>
  <c r="K93" i="1"/>
  <c r="Q17" i="1"/>
  <c r="K78" i="1"/>
  <c r="Q76" i="1"/>
  <c r="K49" i="1"/>
  <c r="Q53" i="1"/>
  <c r="Q49" i="1"/>
  <c r="Q14" i="1"/>
  <c r="K52" i="1"/>
  <c r="Q52" i="1"/>
  <c r="Q90" i="1"/>
  <c r="K75" i="1"/>
  <c r="K51" i="1"/>
  <c r="Q84" i="1"/>
  <c r="K86" i="1"/>
  <c r="N3" i="1" s="1"/>
  <c r="K90" i="1"/>
  <c r="K88" i="1"/>
  <c r="K91" i="1"/>
  <c r="Q92" i="1"/>
  <c r="Q88" i="1"/>
  <c r="Q86" i="1"/>
  <c r="N4" i="1" s="1"/>
  <c r="K92" i="1"/>
  <c r="Q87" i="1"/>
  <c r="K85" i="1"/>
  <c r="K89" i="1"/>
  <c r="K84" i="1"/>
  <c r="Q85" i="1"/>
  <c r="Q89" i="1"/>
  <c r="K87" i="1"/>
  <c r="Q55" i="1"/>
  <c r="Q57" i="1"/>
  <c r="K55" i="1"/>
  <c r="K50" i="1"/>
  <c r="L3" i="1" s="1"/>
  <c r="Q75" i="1"/>
  <c r="Q72" i="1"/>
  <c r="Q80" i="1"/>
  <c r="Q79" i="1"/>
  <c r="Q78" i="1"/>
</calcChain>
</file>

<file path=xl/sharedStrings.xml><?xml version="1.0" encoding="utf-8"?>
<sst xmlns="http://schemas.openxmlformats.org/spreadsheetml/2006/main" count="282" uniqueCount="40">
  <si>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</si>
  <si>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</si>
  <si>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</si>
  <si>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</si>
  <si>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</si>
  <si>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</si>
  <si>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</si>
  <si>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</si>
  <si>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</si>
  <si>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</si>
  <si>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MCCAFFREY</t>
  </si>
  <si>
    <t>REAL RESULTS</t>
  </si>
  <si>
    <t>MAE MCCAFFREY</t>
  </si>
  <si>
    <t>MAPE MCCAFFREY</t>
  </si>
  <si>
    <t>OUR</t>
  </si>
  <si>
    <t>NOUVELLE 2</t>
  </si>
  <si>
    <t>ALS</t>
  </si>
  <si>
    <t>NOUVELLE</t>
  </si>
  <si>
    <t>MAE OUR</t>
  </si>
  <si>
    <t>MAPE OUR</t>
  </si>
  <si>
    <t>MAE NOUVELLE 2</t>
  </si>
  <si>
    <t>MAPE NOUVELLE 2</t>
  </si>
  <si>
    <t>MAE ALS</t>
  </si>
  <si>
    <t>MAPE ALS</t>
  </si>
  <si>
    <t>MAE NOUVELLE</t>
  </si>
  <si>
    <t>MAPE NOUVELLE</t>
  </si>
  <si>
    <t>D</t>
  </si>
  <si>
    <t>Average before deconvolution</t>
  </si>
  <si>
    <t>Compositional Mean</t>
  </si>
  <si>
    <t>Aitchison Distance</t>
  </si>
  <si>
    <t>Average before DC</t>
  </si>
  <si>
    <t>McCAffrey</t>
  </si>
  <si>
    <t>Nouvelle</t>
  </si>
  <si>
    <t>Nouvelle2</t>
  </si>
  <si>
    <t>Our</t>
  </si>
  <si>
    <t>MAE</t>
  </si>
  <si>
    <t>MAPE</t>
  </si>
  <si>
    <t>Aitchison</t>
  </si>
  <si>
    <t>Comp mean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</si>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</sst>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1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0" fontId="0" fillId="3" borderId="0" xfId="0" applyFill="1"/>
    <xf numFmtId="0" fontId="0" fillId="0" borderId="0" xfId="0" applyAlignment="1"/>
    <xf numFmtId="0" fontId="0" fillId="0" borderId="0" xfId="0" applyFill="1"/>
    <xf numFmtId="2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1" xfId="0" applyFont="1" applyBorder="1"/>
    <xf numFmtId="11" fontId="0" fillId="3" borderId="0" xfId="0" applyNumberFormat="1" applyFill="1"/>
    <xf numFmtId="0" fontId="0" fillId="0" borderId="0" xfId="0" applyFill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11" fontId="0" fillId="2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6"/>
  <sheetViews>
    <sheetView tabSelected="1" workbookViewId="0">
      <selection activeCell="W1" sqref="W1:Y12"/>
    </sheetView>
  </sheetViews>
  <sheetFormatPr defaultRowHeight="14.4" x14ac:dyDescent="0.3"/>
  <cols>
    <col min="1" max="1" width="13.6640625" customWidth="1"/>
    <col min="3" max="3" width="10.5546875" bestFit="1" customWidth="1"/>
    <col min="8" max="8" width="8.109375" customWidth="1"/>
    <col min="10" max="10" width="9.6640625" bestFit="1" customWidth="1"/>
    <col min="12" max="12" width="9.44140625" bestFit="1" customWidth="1"/>
    <col min="14" max="14" width="9.88671875" customWidth="1"/>
    <col min="15" max="15" width="9" bestFit="1" customWidth="1"/>
    <col min="16" max="16" width="9.5546875" bestFit="1" customWidth="1"/>
    <col min="19" max="19" width="17.33203125" customWidth="1"/>
  </cols>
  <sheetData>
    <row r="1" spans="1:29" ht="15" thickBot="1" x14ac:dyDescent="0.35">
      <c r="B1" s="38" t="s">
        <v>11</v>
      </c>
      <c r="C1" s="38"/>
      <c r="D1" s="38"/>
      <c r="E1" s="38"/>
      <c r="Q1" s="9"/>
      <c r="R1" s="6"/>
      <c r="S1" s="6"/>
      <c r="T1" s="6"/>
      <c r="W1" s="26"/>
      <c r="X1" s="26"/>
      <c r="Y1" s="9"/>
      <c r="AB1" t="s">
        <v>26</v>
      </c>
      <c r="AC1">
        <v>3</v>
      </c>
    </row>
    <row r="2" spans="1:29" ht="15" thickBot="1" x14ac:dyDescent="0.35">
      <c r="B2" t="s">
        <v>0</v>
      </c>
      <c r="C2">
        <v>33.33</v>
      </c>
      <c r="D2">
        <v>33.33</v>
      </c>
      <c r="E2">
        <v>33.33</v>
      </c>
      <c r="H2" s="19"/>
      <c r="I2" s="20" t="s">
        <v>39</v>
      </c>
      <c r="J2" s="21" t="s">
        <v>31</v>
      </c>
      <c r="K2" s="22" t="s">
        <v>32</v>
      </c>
      <c r="L2" s="22" t="s">
        <v>33</v>
      </c>
      <c r="M2" s="22" t="s">
        <v>34</v>
      </c>
      <c r="N2" s="23" t="s">
        <v>16</v>
      </c>
      <c r="Q2" s="9"/>
      <c r="R2" s="6"/>
      <c r="S2" s="6"/>
      <c r="T2" s="6"/>
      <c r="W2" s="9"/>
      <c r="X2" s="9"/>
      <c r="Y2" s="47"/>
    </row>
    <row r="3" spans="1:29" ht="14.4" customHeight="1" x14ac:dyDescent="0.3">
      <c r="B3" t="s">
        <v>1</v>
      </c>
      <c r="C3">
        <v>70</v>
      </c>
      <c r="D3">
        <v>15</v>
      </c>
      <c r="E3">
        <v>15</v>
      </c>
      <c r="H3" s="39" t="s">
        <v>30</v>
      </c>
      <c r="I3" s="24" t="s">
        <v>35</v>
      </c>
      <c r="J3" s="27">
        <f>K16</f>
        <v>8.4676707209330999</v>
      </c>
      <c r="K3" s="28">
        <f>K39</f>
        <v>20.896456133035731</v>
      </c>
      <c r="L3" s="28">
        <f>K50</f>
        <v>6.6666663333332989</v>
      </c>
      <c r="M3" s="28">
        <f>K62</f>
        <v>9.9756213865675019</v>
      </c>
      <c r="N3" s="29">
        <f>K86</f>
        <v>11.666666666666666</v>
      </c>
      <c r="Q3" s="9"/>
      <c r="R3" s="6"/>
      <c r="S3" s="6"/>
      <c r="T3" s="6"/>
      <c r="W3" s="9"/>
      <c r="X3" s="9"/>
      <c r="Y3" s="47"/>
    </row>
    <row r="4" spans="1:29" x14ac:dyDescent="0.3">
      <c r="B4" t="s">
        <v>2</v>
      </c>
      <c r="C4">
        <v>10</v>
      </c>
      <c r="D4">
        <v>70</v>
      </c>
      <c r="E4">
        <v>20</v>
      </c>
      <c r="H4" s="40"/>
      <c r="I4" s="14" t="s">
        <v>36</v>
      </c>
      <c r="J4" s="30">
        <f>Q16</f>
        <v>43.884177436332642</v>
      </c>
      <c r="K4" s="31">
        <f>Q39</f>
        <v>109.18112688243504</v>
      </c>
      <c r="L4" s="31">
        <f>Q50</f>
        <v>48.996403034678643</v>
      </c>
      <c r="M4" s="31">
        <f>Q62</f>
        <v>48.731161718728934</v>
      </c>
      <c r="N4" s="32">
        <f>Q86</f>
        <v>53.785714285714285</v>
      </c>
      <c r="Q4" s="9"/>
      <c r="R4" s="9"/>
      <c r="S4" s="9"/>
      <c r="T4" s="9"/>
      <c r="W4" s="9"/>
      <c r="X4" s="9"/>
      <c r="Y4" s="47"/>
    </row>
    <row r="5" spans="1:29" ht="15" thickBot="1" x14ac:dyDescent="0.35">
      <c r="B5" t="s">
        <v>3</v>
      </c>
      <c r="C5">
        <v>20</v>
      </c>
      <c r="D5">
        <v>20</v>
      </c>
      <c r="E5">
        <v>60</v>
      </c>
      <c r="H5" s="41"/>
      <c r="I5" s="15" t="s">
        <v>37</v>
      </c>
      <c r="J5" s="33">
        <f>S16</f>
        <v>13.17104639131575</v>
      </c>
      <c r="K5" s="34">
        <f>S39</f>
        <v>1.3109918642800278</v>
      </c>
      <c r="L5" s="34">
        <f>S50</f>
        <v>13.321651610418279</v>
      </c>
      <c r="M5" s="34">
        <f>S62</f>
        <v>13.127376243593403</v>
      </c>
      <c r="N5" s="35">
        <f>S86</f>
        <v>1.0431631976621489</v>
      </c>
      <c r="Q5" s="9"/>
      <c r="R5" s="6"/>
      <c r="S5" s="9"/>
      <c r="T5" s="9"/>
      <c r="W5" s="9"/>
      <c r="X5" s="9"/>
      <c r="Y5" s="47"/>
    </row>
    <row r="6" spans="1:29" x14ac:dyDescent="0.3">
      <c r="B6" t="s">
        <v>4</v>
      </c>
      <c r="C6">
        <v>50</v>
      </c>
      <c r="D6">
        <v>30</v>
      </c>
      <c r="E6">
        <v>20</v>
      </c>
      <c r="H6" s="42" t="s">
        <v>38</v>
      </c>
      <c r="I6" s="16" t="s">
        <v>35</v>
      </c>
      <c r="J6" s="43">
        <f>K28</f>
        <v>8.9999996666666675</v>
      </c>
      <c r="K6" s="17"/>
      <c r="L6" s="17"/>
      <c r="M6" s="17">
        <f>K74</f>
        <v>9.0533330000000003</v>
      </c>
      <c r="N6" s="18">
        <f>K98</f>
        <v>6.4066666666666672</v>
      </c>
      <c r="W6" s="9"/>
      <c r="X6" s="9"/>
      <c r="Y6" s="47"/>
    </row>
    <row r="7" spans="1:29" x14ac:dyDescent="0.3">
      <c r="B7" t="s">
        <v>5</v>
      </c>
      <c r="C7">
        <v>20</v>
      </c>
      <c r="D7">
        <v>40</v>
      </c>
      <c r="E7">
        <v>40</v>
      </c>
      <c r="H7" s="40"/>
      <c r="I7" s="14" t="s">
        <v>36</v>
      </c>
      <c r="J7" s="44">
        <f>Q28</f>
        <v>57.499996666666668</v>
      </c>
      <c r="K7" s="10"/>
      <c r="L7" s="10"/>
      <c r="M7" s="10">
        <f>Q74</f>
        <v>45.766663333333327</v>
      </c>
      <c r="N7" s="11">
        <f>Q98</f>
        <v>43.811904761904763</v>
      </c>
      <c r="W7" s="9"/>
      <c r="X7" s="9"/>
      <c r="Y7" s="47"/>
    </row>
    <row r="8" spans="1:29" ht="15" thickBot="1" x14ac:dyDescent="0.35">
      <c r="B8" t="s">
        <v>6</v>
      </c>
      <c r="C8">
        <v>45</v>
      </c>
      <c r="D8">
        <v>55</v>
      </c>
      <c r="E8" s="4">
        <v>9.9999999999999995E-7</v>
      </c>
      <c r="H8" s="41"/>
      <c r="I8" s="15" t="s">
        <v>37</v>
      </c>
      <c r="J8" s="45">
        <f>S28</f>
        <v>13.356030725338192</v>
      </c>
      <c r="K8" s="12"/>
      <c r="L8" s="12"/>
      <c r="M8" s="12">
        <f>S74</f>
        <v>13.154902613595505</v>
      </c>
      <c r="N8" s="13">
        <f>S98</f>
        <v>2.7811646281106568</v>
      </c>
      <c r="W8" s="9"/>
      <c r="X8" s="9"/>
      <c r="Y8" s="47"/>
    </row>
    <row r="9" spans="1:29" x14ac:dyDescent="0.3">
      <c r="B9" t="s">
        <v>7</v>
      </c>
      <c r="C9">
        <v>5</v>
      </c>
      <c r="D9">
        <v>10</v>
      </c>
      <c r="E9">
        <v>85</v>
      </c>
      <c r="W9" s="9"/>
      <c r="X9" s="9"/>
      <c r="Y9" s="47"/>
    </row>
    <row r="10" spans="1:29" x14ac:dyDescent="0.3">
      <c r="B10" t="s">
        <v>8</v>
      </c>
      <c r="C10">
        <v>85</v>
      </c>
      <c r="D10">
        <v>10</v>
      </c>
      <c r="E10">
        <v>5</v>
      </c>
      <c r="W10" s="9"/>
      <c r="X10" s="9"/>
      <c r="Y10" s="47"/>
    </row>
    <row r="11" spans="1:29" x14ac:dyDescent="0.3">
      <c r="B11" t="s">
        <v>9</v>
      </c>
      <c r="C11" s="4">
        <v>9.9999999999999995E-7</v>
      </c>
      <c r="D11">
        <v>90</v>
      </c>
      <c r="E11">
        <v>10</v>
      </c>
      <c r="W11" s="9"/>
      <c r="X11" s="9"/>
      <c r="Y11" s="47"/>
    </row>
    <row r="12" spans="1:29" x14ac:dyDescent="0.3">
      <c r="W12" s="9"/>
      <c r="X12" s="9"/>
      <c r="Y12" s="9"/>
    </row>
    <row r="13" spans="1:29" x14ac:dyDescent="0.3">
      <c r="A13" s="36" t="s">
        <v>27</v>
      </c>
      <c r="B13" s="38" t="s">
        <v>10</v>
      </c>
      <c r="C13" s="38"/>
      <c r="D13" s="38"/>
      <c r="E13" s="38"/>
      <c r="G13" s="38" t="s">
        <v>12</v>
      </c>
      <c r="H13" s="38"/>
      <c r="I13" s="38"/>
      <c r="J13" s="38"/>
      <c r="K13" s="38"/>
      <c r="M13" s="38" t="s">
        <v>13</v>
      </c>
      <c r="N13" s="38"/>
      <c r="O13" s="38"/>
      <c r="P13" s="38"/>
      <c r="Q13" s="38"/>
      <c r="S13" s="8" t="s">
        <v>29</v>
      </c>
      <c r="T13" s="8"/>
      <c r="U13" s="8"/>
      <c r="V13" s="8"/>
      <c r="W13" s="8"/>
    </row>
    <row r="14" spans="1:29" x14ac:dyDescent="0.3">
      <c r="A14" s="36"/>
      <c r="B14" s="7" t="s">
        <v>0</v>
      </c>
      <c r="C14" s="5">
        <v>14.3287731197531</v>
      </c>
      <c r="D14" s="5">
        <v>60.534129181936997</v>
      </c>
      <c r="E14" s="5">
        <v>25.137097698309798</v>
      </c>
      <c r="G14" t="s">
        <v>0</v>
      </c>
      <c r="H14" s="1">
        <f>ABS(C14-C$2)</f>
        <v>19.001226880246897</v>
      </c>
      <c r="I14" s="1">
        <f t="shared" ref="I14:J14" si="0">ABS(D14-D$2)</f>
        <v>27.204129181936999</v>
      </c>
      <c r="J14" s="1">
        <f t="shared" si="0"/>
        <v>8.1929023016902001</v>
      </c>
      <c r="K14" s="1">
        <f t="shared" ref="K14:K23" si="1">AVERAGE(H14:J14)</f>
        <v>18.132752787958029</v>
      </c>
      <c r="M14" t="s">
        <v>0</v>
      </c>
      <c r="N14" s="1">
        <f>ABS(C14-C$2)*100/C$2</f>
        <v>57.009381578898584</v>
      </c>
      <c r="O14" s="1">
        <f t="shared" ref="O14:P14" si="2">ABS(D14-D$2)*100/D$2</f>
        <v>81.620549600771085</v>
      </c>
      <c r="P14" s="1">
        <f t="shared" si="2"/>
        <v>24.581165021572758</v>
      </c>
      <c r="Q14" s="1">
        <f t="shared" ref="Q14:Q23" si="3">AVERAGE(N14:P14)</f>
        <v>54.403698733747468</v>
      </c>
      <c r="S14" s="1">
        <f>SQRT(((LN(C$2/D$2)-LN(C14/D14))^2+(LN(C$2/E$2)-LN(C14/E14))^2+(LN(D$2/E$2)-LN(D14/E14))^2)/3)</f>
        <v>1.0270717821862363</v>
      </c>
    </row>
    <row r="15" spans="1:29" x14ac:dyDescent="0.3">
      <c r="A15" s="36"/>
      <c r="B15" s="7" t="s">
        <v>1</v>
      </c>
      <c r="C15" s="5">
        <v>75.437972761397106</v>
      </c>
      <c r="D15" s="5">
        <v>6.7481917066342696</v>
      </c>
      <c r="E15" s="5">
        <v>17.8138355319686</v>
      </c>
      <c r="G15" t="s">
        <v>1</v>
      </c>
      <c r="H15" s="1">
        <f>ABS(C15-C$3)</f>
        <v>5.4379727613971056</v>
      </c>
      <c r="I15" s="1">
        <f t="shared" ref="I15:J15" si="4">ABS(D15-D$3)</f>
        <v>8.2518082933657304</v>
      </c>
      <c r="J15" s="1">
        <f t="shared" si="4"/>
        <v>2.8138355319685999</v>
      </c>
      <c r="K15" s="1">
        <f t="shared" si="1"/>
        <v>5.5012055289104786</v>
      </c>
      <c r="M15" t="s">
        <v>1</v>
      </c>
      <c r="N15" s="1">
        <f>ABS(C15-C$3)*100/C$3</f>
        <v>7.7685325162815797</v>
      </c>
      <c r="O15" s="1">
        <f t="shared" ref="O15:P15" si="5">ABS(D15-D$3)*100/D$3</f>
        <v>55.012055289104872</v>
      </c>
      <c r="P15" s="1">
        <f t="shared" si="5"/>
        <v>18.758903546457336</v>
      </c>
      <c r="Q15" s="1">
        <f t="shared" si="3"/>
        <v>27.179830450614599</v>
      </c>
      <c r="S15" s="1">
        <f>SQRT(((LN(C$3/D$3)-LN(C15/D15))^2+(LN(C$3/E$3)-LN(C15/E15))^2+(LN(D$3/E$3)-LN(D15/E15))^2)/3)</f>
        <v>0.75605377936638318</v>
      </c>
    </row>
    <row r="16" spans="1:29" x14ac:dyDescent="0.3">
      <c r="A16" s="36"/>
      <c r="B16" s="2" t="s">
        <v>2</v>
      </c>
      <c r="C16" s="3">
        <v>9.9999999999999995E-7</v>
      </c>
      <c r="D16" s="3">
        <v>82.701506581399599</v>
      </c>
      <c r="E16" s="3">
        <v>17.298493418600302</v>
      </c>
      <c r="F16" s="2"/>
      <c r="G16" s="2" t="s">
        <v>2</v>
      </c>
      <c r="H16" s="3">
        <f>ABS(C16-C$4)</f>
        <v>9.9999990000000007</v>
      </c>
      <c r="I16" s="3">
        <f t="shared" ref="I16:J16" si="6">ABS(D16-D$4)</f>
        <v>12.701506581399599</v>
      </c>
      <c r="J16" s="3">
        <f t="shared" si="6"/>
        <v>2.7015065813996983</v>
      </c>
      <c r="K16" s="3">
        <f t="shared" si="1"/>
        <v>8.4676707209330999</v>
      </c>
      <c r="L16" s="2"/>
      <c r="M16" s="2" t="s">
        <v>2</v>
      </c>
      <c r="N16" s="3">
        <f>ABS(C16-C$4)*100/C$4</f>
        <v>99.999989999999997</v>
      </c>
      <c r="O16" s="3">
        <f t="shared" ref="O16:P16" si="7">ABS(D16-D$4)*100/D$4</f>
        <v>18.145009401999427</v>
      </c>
      <c r="P16" s="3">
        <f t="shared" si="7"/>
        <v>13.507532906998492</v>
      </c>
      <c r="Q16" s="3">
        <f t="shared" si="3"/>
        <v>43.884177436332642</v>
      </c>
      <c r="R16" s="2"/>
      <c r="S16" s="3">
        <f>SQRT(((LN(C$4/D$4)-LN(C16/D16))^2+(LN(C$4/E$4)-LN(C16/E16))^2+(LN(D$4/E$4)-LN(D16/E16))^2)/3)</f>
        <v>13.17104639131575</v>
      </c>
    </row>
    <row r="17" spans="1:19" x14ac:dyDescent="0.3">
      <c r="A17" s="36"/>
      <c r="B17" s="7" t="s">
        <v>3</v>
      </c>
      <c r="C17" s="5">
        <v>21.467996287471301</v>
      </c>
      <c r="D17" s="5">
        <v>8.5916664724267999</v>
      </c>
      <c r="E17" s="5">
        <v>69.940337240101798</v>
      </c>
      <c r="G17" t="s">
        <v>3</v>
      </c>
      <c r="H17" s="1">
        <f>ABS(C17-C$5)</f>
        <v>1.4679962874713013</v>
      </c>
      <c r="I17" s="1">
        <f t="shared" ref="I17:J17" si="8">ABS(D17-D$5)</f>
        <v>11.4083335275732</v>
      </c>
      <c r="J17" s="1">
        <f t="shared" si="8"/>
        <v>9.9403372401017975</v>
      </c>
      <c r="K17" s="1">
        <f t="shared" si="1"/>
        <v>7.605555685048766</v>
      </c>
      <c r="M17" t="s">
        <v>3</v>
      </c>
      <c r="N17" s="1">
        <f>ABS(C17-C$5)*100/C$5</f>
        <v>7.3399814373565064</v>
      </c>
      <c r="O17" s="1">
        <f t="shared" ref="O17:P17" si="9">ABS(D17-D$5)*100/D$5</f>
        <v>57.041667637865999</v>
      </c>
      <c r="P17" s="1">
        <f t="shared" si="9"/>
        <v>16.567228733502997</v>
      </c>
      <c r="Q17" s="1">
        <f t="shared" si="3"/>
        <v>26.982959269575165</v>
      </c>
      <c r="S17" s="1">
        <f>SQRT(((LN(C$5/D$5)-LN(C17/D17))^2+(LN(C$5/E$5)-LN(C17/E17))^2+(LN(D$5/E$5)-LN(D17/E17))^2)/3)</f>
        <v>0.78356338300537465</v>
      </c>
    </row>
    <row r="18" spans="1:19" x14ac:dyDescent="0.3">
      <c r="A18" s="36"/>
      <c r="B18" s="7" t="s">
        <v>4</v>
      </c>
      <c r="C18" s="5">
        <v>56.944580507910501</v>
      </c>
      <c r="D18" s="5">
        <v>10.198731727681899</v>
      </c>
      <c r="E18" s="5">
        <v>32.856687764407397</v>
      </c>
      <c r="G18" t="s">
        <v>4</v>
      </c>
      <c r="H18" s="1">
        <f>ABS(C18-C$6)</f>
        <v>6.9445805079105014</v>
      </c>
      <c r="I18" s="1">
        <f t="shared" ref="I18:J18" si="10">ABS(D18-D$6)</f>
        <v>19.801268272318101</v>
      </c>
      <c r="J18" s="1">
        <f t="shared" si="10"/>
        <v>12.856687764407397</v>
      </c>
      <c r="K18" s="1">
        <f t="shared" si="1"/>
        <v>13.200845514878665</v>
      </c>
      <c r="M18" t="s">
        <v>4</v>
      </c>
      <c r="N18" s="1">
        <f>ABS(C18-C$6)*100/C$6</f>
        <v>13.889161015821003</v>
      </c>
      <c r="O18" s="1">
        <f t="shared" ref="O18:P18" si="11">ABS(D18-D$6)*100/D$6</f>
        <v>66.004227574393667</v>
      </c>
      <c r="P18" s="1">
        <f t="shared" si="11"/>
        <v>64.283438822036985</v>
      </c>
      <c r="Q18" s="1">
        <f t="shared" si="3"/>
        <v>48.058942470750559</v>
      </c>
      <c r="S18" s="1">
        <f>SQRT(((LN(C$6/D$6)-LN(C18/D18))^2+(LN(C$6/E$6)-LN(C18/E18))^2+(LN(D$6/E$6)-LN(D18/E18))^2)/3)</f>
        <v>1.1658517136332982</v>
      </c>
    </row>
    <row r="19" spans="1:19" x14ac:dyDescent="0.3">
      <c r="A19" s="36"/>
      <c r="B19" s="7" t="s">
        <v>5</v>
      </c>
      <c r="C19" s="5">
        <v>9.8256241734610796</v>
      </c>
      <c r="D19" s="5">
        <v>45.06416219394</v>
      </c>
      <c r="E19" s="5">
        <v>45.1102136325988</v>
      </c>
      <c r="G19" t="s">
        <v>5</v>
      </c>
      <c r="H19" s="1">
        <f>ABS(C19-C$7)</f>
        <v>10.17437582653892</v>
      </c>
      <c r="I19" s="1">
        <f t="shared" ref="I19:J19" si="12">ABS(D19-D$7)</f>
        <v>5.0641621939399997</v>
      </c>
      <c r="J19" s="1">
        <f t="shared" si="12"/>
        <v>5.1102136325987999</v>
      </c>
      <c r="K19" s="1">
        <f t="shared" si="1"/>
        <v>6.7829172176925736</v>
      </c>
      <c r="M19" t="s">
        <v>5</v>
      </c>
      <c r="N19" s="1">
        <f>ABS(C19-C$7)*100/C$7</f>
        <v>50.871879132694602</v>
      </c>
      <c r="O19" s="1">
        <f t="shared" ref="O19:P19" si="13">ABS(D19-D$7)*100/D$7</f>
        <v>12.660405484849999</v>
      </c>
      <c r="P19" s="1">
        <f t="shared" si="13"/>
        <v>12.775534081497</v>
      </c>
      <c r="Q19" s="1">
        <f t="shared" si="3"/>
        <v>25.435939566347201</v>
      </c>
      <c r="S19" s="1">
        <f>SQRT(((LN(C$7/D$7)-LN(C19/D19))^2+(LN(C$7/E$7)-LN(C19/E19))^2+(LN(D$7/E$7)-LN(D19/E19))^2)/3)</f>
        <v>0.67806579074160345</v>
      </c>
    </row>
    <row r="20" spans="1:19" x14ac:dyDescent="0.3">
      <c r="A20" s="36"/>
      <c r="B20" s="7" t="s">
        <v>6</v>
      </c>
      <c r="C20" s="5">
        <v>24.595283086314499</v>
      </c>
      <c r="D20" s="5">
        <v>75.404716913685505</v>
      </c>
      <c r="E20" s="5">
        <v>9.9999999999999995E-7</v>
      </c>
      <c r="G20" t="s">
        <v>6</v>
      </c>
      <c r="H20" s="1">
        <f>ABS(C20-C$8)</f>
        <v>20.404716913685501</v>
      </c>
      <c r="I20" s="1">
        <f t="shared" ref="I20:J20" si="14">ABS(D20-D$8)</f>
        <v>20.404716913685505</v>
      </c>
      <c r="J20" s="1">
        <f t="shared" si="14"/>
        <v>0</v>
      </c>
      <c r="K20" s="1">
        <f t="shared" si="1"/>
        <v>13.603144609123669</v>
      </c>
      <c r="M20" t="s">
        <v>6</v>
      </c>
      <c r="N20" s="1">
        <f>ABS(C20-C$8)*100/C$8</f>
        <v>45.343815363745563</v>
      </c>
      <c r="O20" s="1">
        <f t="shared" ref="O20" si="15">ABS(D20-D$8)*100/D$8</f>
        <v>37.099485297610009</v>
      </c>
      <c r="P20" s="1"/>
      <c r="Q20" s="1">
        <f t="shared" si="3"/>
        <v>41.221650330677789</v>
      </c>
      <c r="S20" s="1">
        <f>SQRT(((LN(C$8/D$8)-LN(C20/D20))^2+(LN(C$8/E$8)-LN(C20/E20))^2+(LN(D$8/E$8)-LN(D20/E20))^2)/3)</f>
        <v>0.66087203663790539</v>
      </c>
    </row>
    <row r="21" spans="1:19" x14ac:dyDescent="0.3">
      <c r="A21" s="36"/>
      <c r="B21" s="7" t="s">
        <v>7</v>
      </c>
      <c r="C21" s="5">
        <v>1.97253587396988E-15</v>
      </c>
      <c r="D21" s="5">
        <v>19.576956510330302</v>
      </c>
      <c r="E21" s="5">
        <v>80.423043489669595</v>
      </c>
      <c r="G21" t="s">
        <v>7</v>
      </c>
      <c r="H21" s="1">
        <f>ABS(C21-C$9)</f>
        <v>4.9999999999999982</v>
      </c>
      <c r="I21" s="1">
        <f t="shared" ref="I21:J21" si="16">ABS(D21-D$9)</f>
        <v>9.5769565103303016</v>
      </c>
      <c r="J21" s="1">
        <f t="shared" si="16"/>
        <v>4.5769565103304046</v>
      </c>
      <c r="K21" s="1">
        <f t="shared" si="1"/>
        <v>6.3846376735535673</v>
      </c>
      <c r="M21" t="s">
        <v>7</v>
      </c>
      <c r="N21" s="1">
        <f>ABS(C21-C$9)*100/C$9</f>
        <v>99.999999999999972</v>
      </c>
      <c r="O21" s="1">
        <f t="shared" ref="O21:P21" si="17">ABS(D21-D$9)*100/D$9</f>
        <v>95.769565103303009</v>
      </c>
      <c r="P21" s="1">
        <f t="shared" si="17"/>
        <v>5.3846547180357698</v>
      </c>
      <c r="Q21" s="1">
        <f t="shared" si="3"/>
        <v>67.051406607112909</v>
      </c>
      <c r="S21" s="1">
        <f>SQRT(((LN(C$9/D$9)-LN(C21/D21))^2+(LN(C$9/E$9)-LN(C21/E21))^2+(LN(D$9/E$9)-LN(D21/E21))^2)/3)</f>
        <v>29.216406749678246</v>
      </c>
    </row>
    <row r="22" spans="1:19" x14ac:dyDescent="0.3">
      <c r="A22" s="36"/>
      <c r="B22" s="7" t="s">
        <v>8</v>
      </c>
      <c r="C22" s="5">
        <v>40.718664366358901</v>
      </c>
      <c r="D22" s="5">
        <v>59.281335633641</v>
      </c>
      <c r="E22" s="5">
        <v>9.5980865030610698E-16</v>
      </c>
      <c r="G22" t="s">
        <v>8</v>
      </c>
      <c r="H22" s="1">
        <f>ABS(C22-C$10)</f>
        <v>44.281335633641099</v>
      </c>
      <c r="I22" s="1">
        <f t="shared" ref="I22:J22" si="18">ABS(D22-D$10)</f>
        <v>49.281335633641</v>
      </c>
      <c r="J22" s="1">
        <f t="shared" si="18"/>
        <v>4.9999999999999991</v>
      </c>
      <c r="K22" s="1">
        <f t="shared" si="1"/>
        <v>32.8542237557607</v>
      </c>
      <c r="M22" t="s">
        <v>8</v>
      </c>
      <c r="N22" s="1">
        <f>ABS(C22-C$10)*100/C$10</f>
        <v>52.09568898075424</v>
      </c>
      <c r="O22" s="1">
        <f t="shared" ref="O22:P22" si="19">ABS(D22-D$10)*100/D$10</f>
        <v>492.81335633641004</v>
      </c>
      <c r="P22" s="1">
        <f t="shared" si="19"/>
        <v>99.999999999999972</v>
      </c>
      <c r="Q22" s="1">
        <f t="shared" si="3"/>
        <v>214.9696817723881</v>
      </c>
      <c r="S22" s="1">
        <f>SQRT(((LN(C$10/D$10)-LN(C22/D22))^2+(LN(C$10/E$10)-LN(C22/E22))^2+(LN(D$10/E$10)-LN(D22/E22))^2)/3)</f>
        <v>30.027231124955012</v>
      </c>
    </row>
    <row r="23" spans="1:19" x14ac:dyDescent="0.3">
      <c r="A23" s="36"/>
      <c r="B23" s="7" t="s">
        <v>9</v>
      </c>
      <c r="C23" s="5">
        <v>2.94903623215981E-14</v>
      </c>
      <c r="D23" s="5">
        <v>77.421543912028099</v>
      </c>
      <c r="E23" s="5">
        <v>22.578456087971698</v>
      </c>
      <c r="G23" t="s">
        <v>9</v>
      </c>
      <c r="H23" s="1">
        <f>ABS(C23-C$11)</f>
        <v>9.9999997050963755E-7</v>
      </c>
      <c r="I23" s="1">
        <f t="shared" ref="I23:J23" si="20">ABS(D23-D$11)</f>
        <v>12.578456087971901</v>
      </c>
      <c r="J23" s="1">
        <f t="shared" si="20"/>
        <v>12.578456087971698</v>
      </c>
      <c r="K23" s="1">
        <f t="shared" si="1"/>
        <v>8.385637725314524</v>
      </c>
      <c r="M23" t="s">
        <v>9</v>
      </c>
      <c r="N23" s="1"/>
      <c r="O23" s="1">
        <f t="shared" ref="O23:P23" si="21">ABS(D23-D$11)*100/D$11</f>
        <v>13.976062319968779</v>
      </c>
      <c r="P23" s="1">
        <f t="shared" si="21"/>
        <v>125.78456087971699</v>
      </c>
      <c r="Q23" s="1">
        <f t="shared" si="3"/>
        <v>69.880311599842884</v>
      </c>
      <c r="S23" s="1">
        <f>SQRT(((LN(C$11/D$11)-LN(C23/D23))^2+(LN(C$11/E$11)-LN(C23/E23))^2+(LN(D$11/E$11)-LN(D23/E23))^2)/3)</f>
        <v>14.444546543835894</v>
      </c>
    </row>
    <row r="25" spans="1:19" x14ac:dyDescent="0.3">
      <c r="A25" s="36" t="s">
        <v>28</v>
      </c>
      <c r="B25" s="37" t="s">
        <v>10</v>
      </c>
      <c r="C25" s="37"/>
      <c r="D25" s="37"/>
      <c r="E25" s="37"/>
      <c r="G25" s="38" t="s">
        <v>12</v>
      </c>
      <c r="H25" s="38"/>
      <c r="I25" s="38"/>
      <c r="J25" s="38"/>
      <c r="K25" s="38"/>
      <c r="M25" s="38" t="s">
        <v>13</v>
      </c>
      <c r="N25" s="38"/>
      <c r="O25" s="38"/>
      <c r="P25" s="38"/>
      <c r="Q25" s="38"/>
    </row>
    <row r="26" spans="1:19" x14ac:dyDescent="0.3">
      <c r="A26" s="36"/>
      <c r="B26" s="9"/>
      <c r="C26" s="9"/>
      <c r="D26" s="9"/>
      <c r="E26" s="9"/>
      <c r="G26" t="s">
        <v>0</v>
      </c>
      <c r="H26" s="1">
        <f>ABS(C26-C$2)</f>
        <v>33.33</v>
      </c>
      <c r="I26" s="1">
        <f t="shared" ref="I26" si="22">ABS(D26-D$2)</f>
        <v>33.33</v>
      </c>
      <c r="J26" s="1">
        <f t="shared" ref="J26" si="23">ABS(E26-E$2)</f>
        <v>33.33</v>
      </c>
      <c r="K26" s="1">
        <f t="shared" ref="K26:K35" si="24">AVERAGE(H26:J26)</f>
        <v>33.33</v>
      </c>
      <c r="M26" t="s">
        <v>0</v>
      </c>
      <c r="N26" s="1">
        <f>ABS(C26-C$2)*100/C$2</f>
        <v>100</v>
      </c>
      <c r="O26" s="1">
        <f t="shared" ref="O26" si="25">ABS(D26-D$2)*100/D$2</f>
        <v>100</v>
      </c>
      <c r="P26" s="1">
        <f t="shared" ref="P26" si="26">ABS(E26-E$2)*100/E$2</f>
        <v>100</v>
      </c>
      <c r="Q26" s="1">
        <f t="shared" ref="Q26:Q35" si="27">AVERAGE(N26:P26)</f>
        <v>100</v>
      </c>
      <c r="S26" s="1" t="e">
        <f>SQRT(((LN(C$2/D$2)-LN(C26/D26))^2+(LN(C$2/E$2)-LN(C26/E26))^2+(LN(D$2/E$2)-LN(D26/E26))^2)/3)</f>
        <v>#DIV/0!</v>
      </c>
    </row>
    <row r="27" spans="1:19" x14ac:dyDescent="0.3">
      <c r="A27" s="36"/>
      <c r="B27" s="9"/>
      <c r="C27" s="9"/>
      <c r="D27" s="9"/>
      <c r="E27" s="9"/>
      <c r="G27" t="s">
        <v>1</v>
      </c>
      <c r="H27" s="1">
        <f>ABS(C27-C$3)</f>
        <v>70</v>
      </c>
      <c r="I27" s="1">
        <f t="shared" ref="I27" si="28">ABS(D27-D$3)</f>
        <v>15</v>
      </c>
      <c r="J27" s="1">
        <f t="shared" ref="J27" si="29">ABS(E27-E$3)</f>
        <v>15</v>
      </c>
      <c r="K27" s="1">
        <f t="shared" si="24"/>
        <v>33.333333333333336</v>
      </c>
      <c r="M27" t="s">
        <v>1</v>
      </c>
      <c r="N27" s="1">
        <f>ABS(C27-C$3)*100/C$3</f>
        <v>100</v>
      </c>
      <c r="O27" s="1">
        <f t="shared" ref="O27" si="30">ABS(D27-D$3)*100/D$3</f>
        <v>100</v>
      </c>
      <c r="P27" s="1">
        <f t="shared" ref="P27" si="31">ABS(E27-E$3)*100/E$3</f>
        <v>100</v>
      </c>
      <c r="Q27" s="1">
        <f t="shared" si="27"/>
        <v>100</v>
      </c>
      <c r="S27" s="1" t="e">
        <f>SQRT(((LN(C$3/D$3)-LN(C27/D27))^2+(LN(C$3/E$3)-LN(C27/E27))^2+(LN(D$3/E$3)-LN(D27/E27))^2)/3)</f>
        <v>#DIV/0!</v>
      </c>
    </row>
    <row r="28" spans="1:19" x14ac:dyDescent="0.3">
      <c r="A28" s="36"/>
      <c r="B28" s="2" t="s">
        <v>2</v>
      </c>
      <c r="C28" s="46">
        <v>9.9999999999999995E-7</v>
      </c>
      <c r="D28" s="2">
        <v>66.5</v>
      </c>
      <c r="E28" s="2">
        <v>33.5</v>
      </c>
      <c r="F28" s="2"/>
      <c r="G28" s="2" t="s">
        <v>2</v>
      </c>
      <c r="H28" s="3">
        <f>ABS(C28-C$4)</f>
        <v>9.9999990000000007</v>
      </c>
      <c r="I28" s="3">
        <f t="shared" ref="I28" si="32">ABS(D28-D$4)</f>
        <v>3.5</v>
      </c>
      <c r="J28" s="3">
        <f t="shared" ref="J28" si="33">ABS(E28-E$4)</f>
        <v>13.5</v>
      </c>
      <c r="K28" s="3">
        <f t="shared" si="24"/>
        <v>8.9999996666666675</v>
      </c>
      <c r="L28" s="2"/>
      <c r="M28" s="2" t="s">
        <v>2</v>
      </c>
      <c r="N28" s="3">
        <f>ABS(C28-C$4)*100/C$4</f>
        <v>99.999989999999997</v>
      </c>
      <c r="O28" s="3">
        <f t="shared" ref="O28" si="34">ABS(D28-D$4)*100/D$4</f>
        <v>5</v>
      </c>
      <c r="P28" s="3">
        <f t="shared" ref="P28" si="35">ABS(E28-E$4)*100/E$4</f>
        <v>67.5</v>
      </c>
      <c r="Q28" s="3">
        <f t="shared" si="27"/>
        <v>57.499996666666668</v>
      </c>
      <c r="R28" s="2"/>
      <c r="S28" s="3">
        <f>SQRT(((LN(C$4/D$4)-LN(C28/D28))^2+(LN(C$4/E$4)-LN(C28/E28))^2+(LN(D$4/E$4)-LN(D28/E28))^2)/3)</f>
        <v>13.356030725338192</v>
      </c>
    </row>
    <row r="29" spans="1:19" x14ac:dyDescent="0.3">
      <c r="A29" s="36"/>
      <c r="B29" s="9"/>
      <c r="C29" s="9"/>
      <c r="D29" s="9"/>
      <c r="E29" s="9"/>
      <c r="G29" t="s">
        <v>3</v>
      </c>
      <c r="H29" s="1">
        <f>ABS(C29-C$5)</f>
        <v>20</v>
      </c>
      <c r="I29" s="1">
        <f t="shared" ref="I29" si="36">ABS(D29-D$5)</f>
        <v>20</v>
      </c>
      <c r="J29" s="1">
        <f t="shared" ref="J29" si="37">ABS(E29-E$5)</f>
        <v>60</v>
      </c>
      <c r="K29" s="1">
        <f t="shared" si="24"/>
        <v>33.333333333333336</v>
      </c>
      <c r="M29" t="s">
        <v>3</v>
      </c>
      <c r="N29" s="1">
        <f>ABS(C29-C$5)*100/C$5</f>
        <v>100</v>
      </c>
      <c r="O29" s="1">
        <f t="shared" ref="O29" si="38">ABS(D29-D$5)*100/D$5</f>
        <v>100</v>
      </c>
      <c r="P29" s="1">
        <f t="shared" ref="P29" si="39">ABS(E29-E$5)*100/E$5</f>
        <v>100</v>
      </c>
      <c r="Q29" s="1">
        <f t="shared" si="27"/>
        <v>100</v>
      </c>
      <c r="S29" s="1" t="e">
        <f>SQRT(((LN(C$5/D$5)-LN(C29/D29))^2+(LN(C$5/E$5)-LN(C29/E29))^2+(LN(D$5/E$5)-LN(D29/E29))^2)/3)</f>
        <v>#DIV/0!</v>
      </c>
    </row>
    <row r="30" spans="1:19" x14ac:dyDescent="0.3">
      <c r="A30" s="36"/>
      <c r="B30" s="9"/>
      <c r="C30" s="9"/>
      <c r="D30" s="9"/>
      <c r="E30" s="9"/>
      <c r="G30" t="s">
        <v>4</v>
      </c>
      <c r="H30" s="1">
        <f>ABS(C30-C$6)</f>
        <v>50</v>
      </c>
      <c r="I30" s="1">
        <f t="shared" ref="I30" si="40">ABS(D30-D$6)</f>
        <v>30</v>
      </c>
      <c r="J30" s="1">
        <f t="shared" ref="J30" si="41">ABS(E30-E$6)</f>
        <v>20</v>
      </c>
      <c r="K30" s="1">
        <f t="shared" si="24"/>
        <v>33.333333333333336</v>
      </c>
      <c r="M30" t="s">
        <v>4</v>
      </c>
      <c r="N30" s="1">
        <f>ABS(C30-C$6)*100/C$6</f>
        <v>100</v>
      </c>
      <c r="O30" s="1">
        <f t="shared" ref="O30" si="42">ABS(D30-D$6)*100/D$6</f>
        <v>100</v>
      </c>
      <c r="P30" s="1">
        <f t="shared" ref="P30" si="43">ABS(E30-E$6)*100/E$6</f>
        <v>100</v>
      </c>
      <c r="Q30" s="1">
        <f t="shared" si="27"/>
        <v>100</v>
      </c>
      <c r="S30" s="1" t="e">
        <f>SQRT(((LN(C$6/D$6)-LN(C30/D30))^2+(LN(C$6/E$6)-LN(C30/E30))^2+(LN(D$6/E$6)-LN(D30/E30))^2)/3)</f>
        <v>#DIV/0!</v>
      </c>
    </row>
    <row r="31" spans="1:19" x14ac:dyDescent="0.3">
      <c r="A31" s="36"/>
      <c r="B31" s="9"/>
      <c r="C31" s="9"/>
      <c r="D31" s="9"/>
      <c r="E31" s="9"/>
      <c r="G31" t="s">
        <v>5</v>
      </c>
      <c r="H31" s="1">
        <f>ABS(C31-C$7)</f>
        <v>20</v>
      </c>
      <c r="I31" s="1">
        <f t="shared" ref="I31" si="44">ABS(D31-D$7)</f>
        <v>40</v>
      </c>
      <c r="J31" s="1">
        <f t="shared" ref="J31" si="45">ABS(E31-E$7)</f>
        <v>40</v>
      </c>
      <c r="K31" s="1">
        <f t="shared" si="24"/>
        <v>33.333333333333336</v>
      </c>
      <c r="M31" t="s">
        <v>5</v>
      </c>
      <c r="N31" s="1">
        <f>ABS(C31-C$7)*100/C$7</f>
        <v>100</v>
      </c>
      <c r="O31" s="1">
        <f t="shared" ref="O31" si="46">ABS(D31-D$7)*100/D$7</f>
        <v>100</v>
      </c>
      <c r="P31" s="1">
        <f t="shared" ref="P31" si="47">ABS(E31-E$7)*100/E$7</f>
        <v>100</v>
      </c>
      <c r="Q31" s="1">
        <f t="shared" si="27"/>
        <v>100</v>
      </c>
      <c r="S31" s="1" t="e">
        <f>SQRT(((LN(C$7/D$7)-LN(C31/D31))^2+(LN(C$7/E$7)-LN(C31/E31))^2+(LN(D$7/E$7)-LN(D31/E31))^2)/3)</f>
        <v>#DIV/0!</v>
      </c>
    </row>
    <row r="32" spans="1:19" x14ac:dyDescent="0.3">
      <c r="A32" s="36"/>
      <c r="B32" s="9"/>
      <c r="C32" s="9"/>
      <c r="D32" s="9"/>
      <c r="E32" s="9"/>
      <c r="G32" t="s">
        <v>6</v>
      </c>
      <c r="H32" s="1">
        <f>ABS(C32-C$8)</f>
        <v>45</v>
      </c>
      <c r="I32" s="1">
        <f t="shared" ref="I32" si="48">ABS(D32-D$8)</f>
        <v>55</v>
      </c>
      <c r="J32" s="1">
        <f t="shared" ref="J32" si="49">ABS(E32-E$8)</f>
        <v>9.9999999999999995E-7</v>
      </c>
      <c r="K32" s="1">
        <f t="shared" si="24"/>
        <v>33.333333666666668</v>
      </c>
      <c r="M32" t="s">
        <v>6</v>
      </c>
      <c r="N32" s="1">
        <f>ABS(C32-C$8)*100/C$8</f>
        <v>100</v>
      </c>
      <c r="O32" s="1">
        <f t="shared" ref="O32" si="50">ABS(D32-D$8)*100/D$8</f>
        <v>100</v>
      </c>
      <c r="P32" s="1"/>
      <c r="Q32" s="1">
        <f t="shared" si="27"/>
        <v>100</v>
      </c>
      <c r="S32" s="1" t="e">
        <f>SQRT(((LN(C$8/D$8)-LN(C32/D32))^2+(LN(C$8/E$8)-LN(C32/E32))^2+(LN(D$8/E$8)-LN(D32/E32))^2)/3)</f>
        <v>#DIV/0!</v>
      </c>
    </row>
    <row r="33" spans="1:24" x14ac:dyDescent="0.3">
      <c r="A33" s="36"/>
      <c r="B33" s="9"/>
      <c r="C33" s="9"/>
      <c r="D33" s="9"/>
      <c r="E33" s="9"/>
      <c r="G33" t="s">
        <v>7</v>
      </c>
      <c r="H33" s="1">
        <f>ABS(C33-C$9)</f>
        <v>5</v>
      </c>
      <c r="I33" s="1">
        <f t="shared" ref="I33" si="51">ABS(D33-D$9)</f>
        <v>10</v>
      </c>
      <c r="J33" s="1">
        <f t="shared" ref="J33" si="52">ABS(E33-E$9)</f>
        <v>85</v>
      </c>
      <c r="K33" s="1">
        <f t="shared" si="24"/>
        <v>33.333333333333336</v>
      </c>
      <c r="M33" t="s">
        <v>7</v>
      </c>
      <c r="N33" s="1">
        <f>ABS(C33-C$9)*100/C$9</f>
        <v>100</v>
      </c>
      <c r="O33" s="1">
        <f t="shared" ref="O33" si="53">ABS(D33-D$9)*100/D$9</f>
        <v>100</v>
      </c>
      <c r="P33" s="1">
        <f t="shared" ref="P33" si="54">ABS(E33-E$9)*100/E$9</f>
        <v>100</v>
      </c>
      <c r="Q33" s="1">
        <f t="shared" si="27"/>
        <v>100</v>
      </c>
      <c r="S33" s="1" t="e">
        <f>SQRT(((LN(C$9/D$9)-LN(C33/D33))^2+(LN(C$9/E$9)-LN(C33/E33))^2+(LN(D$9/E$9)-LN(D33/E33))^2)/3)</f>
        <v>#DIV/0!</v>
      </c>
      <c r="X33" s="4"/>
    </row>
    <row r="34" spans="1:24" x14ac:dyDescent="0.3">
      <c r="A34" s="36"/>
      <c r="B34" s="9"/>
      <c r="C34" s="9"/>
      <c r="D34" s="9"/>
      <c r="E34" s="9"/>
      <c r="G34" t="s">
        <v>8</v>
      </c>
      <c r="H34" s="1">
        <f>ABS(C34-C$10)</f>
        <v>85</v>
      </c>
      <c r="I34" s="1">
        <f t="shared" ref="I34" si="55">ABS(D34-D$10)</f>
        <v>10</v>
      </c>
      <c r="J34" s="1">
        <f t="shared" ref="J34" si="56">ABS(E34-E$10)</f>
        <v>5</v>
      </c>
      <c r="K34" s="1">
        <f t="shared" si="24"/>
        <v>33.333333333333336</v>
      </c>
      <c r="M34" t="s">
        <v>8</v>
      </c>
      <c r="N34" s="1">
        <f>ABS(C34-C$10)*100/C$10</f>
        <v>100</v>
      </c>
      <c r="O34" s="1">
        <f t="shared" ref="O34" si="57">ABS(D34-D$10)*100/D$10</f>
        <v>100</v>
      </c>
      <c r="P34" s="1">
        <f t="shared" ref="P34" si="58">ABS(E34-E$10)*100/E$10</f>
        <v>100</v>
      </c>
      <c r="Q34" s="1">
        <f t="shared" si="27"/>
        <v>100</v>
      </c>
      <c r="S34" s="1" t="e">
        <f>SQRT(((LN(C$10/D$10)-LN(C34/D34))^2+(LN(C$10/E$10)-LN(C34/E34))^2+(LN(D$10/E$10)-LN(D34/E34))^2)/3)</f>
        <v>#DIV/0!</v>
      </c>
    </row>
    <row r="35" spans="1:24" x14ac:dyDescent="0.3">
      <c r="A35" s="36"/>
      <c r="B35" s="9"/>
      <c r="C35" s="9"/>
      <c r="D35" s="9"/>
      <c r="E35" s="9"/>
      <c r="G35" t="s">
        <v>9</v>
      </c>
      <c r="H35" s="1">
        <f>ABS(C35-C$11)</f>
        <v>9.9999999999999995E-7</v>
      </c>
      <c r="I35" s="1">
        <f t="shared" ref="I35" si="59">ABS(D35-D$11)</f>
        <v>90</v>
      </c>
      <c r="J35" s="1">
        <f t="shared" ref="J35" si="60">ABS(E35-E$11)</f>
        <v>10</v>
      </c>
      <c r="K35" s="1">
        <f t="shared" si="24"/>
        <v>33.333333666666668</v>
      </c>
      <c r="M35" t="s">
        <v>9</v>
      </c>
      <c r="N35" s="1"/>
      <c r="O35" s="1">
        <f t="shared" ref="O35" si="61">ABS(D35-D$11)*100/D$11</f>
        <v>100</v>
      </c>
      <c r="P35" s="1">
        <f t="shared" ref="P35" si="62">ABS(E35-E$11)*100/E$11</f>
        <v>100</v>
      </c>
      <c r="Q35" s="1">
        <f t="shared" si="27"/>
        <v>100</v>
      </c>
      <c r="S35" s="1" t="e">
        <f>SQRT(((LN(C$11/D$11)-LN(C35/D35))^2+(LN(C$11/E$11)-LN(C35/E35))^2+(LN(D$11/E$11)-LN(D35/E35))^2)/3)</f>
        <v>#DIV/0!</v>
      </c>
    </row>
    <row r="37" spans="1:24" x14ac:dyDescent="0.3">
      <c r="B37" s="38" t="s">
        <v>17</v>
      </c>
      <c r="C37" s="38"/>
      <c r="D37" s="38"/>
      <c r="E37" s="38"/>
      <c r="G37" s="38" t="s">
        <v>24</v>
      </c>
      <c r="H37" s="38"/>
      <c r="I37" s="38"/>
      <c r="J37" s="38"/>
      <c r="K37" s="38"/>
      <c r="M37" s="38" t="s">
        <v>25</v>
      </c>
      <c r="N37" s="38"/>
      <c r="O37" s="38"/>
      <c r="P37" s="38"/>
      <c r="Q37" s="38"/>
    </row>
    <row r="38" spans="1:24" x14ac:dyDescent="0.3">
      <c r="B38" s="7" t="s">
        <v>1</v>
      </c>
      <c r="C38" s="5">
        <v>78.546347335668599</v>
      </c>
      <c r="D38" s="5">
        <v>21.421121454261598</v>
      </c>
      <c r="E38" s="5">
        <v>3.2531210069752299E-2</v>
      </c>
      <c r="G38" t="s">
        <v>1</v>
      </c>
      <c r="H38" s="1">
        <f>ABS(C38-C$3)</f>
        <v>8.5463473356685995</v>
      </c>
      <c r="I38" s="1">
        <f t="shared" ref="I38" si="63">ABS(D38-D$3)</f>
        <v>6.4211214542615984</v>
      </c>
      <c r="J38" s="1">
        <f t="shared" ref="J38" si="64">ABS(E38-E$3)</f>
        <v>14.967468789930248</v>
      </c>
      <c r="K38" s="1">
        <f t="shared" ref="K38:K46" si="65">AVERAGE(H38:J38)</f>
        <v>9.9783125266201491</v>
      </c>
      <c r="M38" t="s">
        <v>1</v>
      </c>
      <c r="N38" s="1">
        <f>ABS(C38-C$3)*100/C$3</f>
        <v>12.209067622383714</v>
      </c>
      <c r="O38" s="1">
        <f t="shared" ref="O38" si="66">ABS(D38-D$3)*100/D$3</f>
        <v>42.807476361743987</v>
      </c>
      <c r="P38" s="1">
        <f t="shared" ref="P38" si="67">ABS(E38-E$3)*100/E$3</f>
        <v>99.783125266201651</v>
      </c>
      <c r="Q38" s="1">
        <f t="shared" ref="Q38:Q46" si="68">AVERAGE(N38:P38)</f>
        <v>51.599889750109782</v>
      </c>
      <c r="S38" s="1">
        <f>SQRT(((LN(C$3/D$3)-LN(C38/D38))^2+(LN(C$3/E$3)-LN(C38/E38))^2+(LN(D$3/E$3)-LN(D38/E38))^2)/3)</f>
        <v>5.2033599275402498</v>
      </c>
    </row>
    <row r="39" spans="1:24" x14ac:dyDescent="0.3">
      <c r="B39" s="2" t="s">
        <v>2</v>
      </c>
      <c r="C39" s="3">
        <v>35.208367872892197</v>
      </c>
      <c r="D39" s="3">
        <v>38.655315800446303</v>
      </c>
      <c r="E39" s="3">
        <v>26.136316326661301</v>
      </c>
      <c r="F39" s="2"/>
      <c r="G39" s="2" t="s">
        <v>2</v>
      </c>
      <c r="H39" s="3">
        <f>ABS(C39-C$4)</f>
        <v>25.208367872892197</v>
      </c>
      <c r="I39" s="3">
        <f t="shared" ref="I39" si="69">ABS(D39-D$4)</f>
        <v>31.344684199553697</v>
      </c>
      <c r="J39" s="3">
        <f t="shared" ref="J39" si="70">ABS(E39-E$4)</f>
        <v>6.1363163266613014</v>
      </c>
      <c r="K39" s="3">
        <f t="shared" si="65"/>
        <v>20.896456133035731</v>
      </c>
      <c r="L39" s="2"/>
      <c r="M39" s="2" t="s">
        <v>2</v>
      </c>
      <c r="N39" s="3">
        <f>ABS(C39-C$4)*100/C$4</f>
        <v>252.08367872892194</v>
      </c>
      <c r="O39" s="3">
        <f t="shared" ref="O39" si="71">ABS(D39-D$4)*100/D$4</f>
        <v>44.77812028507671</v>
      </c>
      <c r="P39" s="3">
        <f t="shared" ref="P39" si="72">ABS(E39-E$4)*100/E$4</f>
        <v>30.681581633306507</v>
      </c>
      <c r="Q39" s="3">
        <f t="shared" si="68"/>
        <v>109.18112688243504</v>
      </c>
      <c r="R39" s="2"/>
      <c r="S39" s="3">
        <f>SQRT(((LN(C$4/D$4)-LN(C39/D39))^2+(LN(C$4/E$4)-LN(C39/E39))^2+(LN(D$4/E$4)-LN(D39/E39))^2)/3)</f>
        <v>1.3109918642800278</v>
      </c>
    </row>
    <row r="40" spans="1:24" x14ac:dyDescent="0.3">
      <c r="B40" s="7" t="s">
        <v>3</v>
      </c>
      <c r="C40" s="5">
        <v>11.3797423943775</v>
      </c>
      <c r="D40" s="5">
        <v>19.0420393196753</v>
      </c>
      <c r="E40" s="5">
        <v>69.578218285947102</v>
      </c>
      <c r="G40" t="s">
        <v>3</v>
      </c>
      <c r="H40" s="1">
        <f>ABS(C40-C$5)</f>
        <v>8.6202576056225002</v>
      </c>
      <c r="I40" s="1">
        <f t="shared" ref="I40" si="73">ABS(D40-D$5)</f>
        <v>0.95796068032469961</v>
      </c>
      <c r="J40" s="1">
        <f t="shared" ref="J40" si="74">ABS(E40-E$5)</f>
        <v>9.5782182859471021</v>
      </c>
      <c r="K40" s="1">
        <f t="shared" si="65"/>
        <v>6.3854788572981009</v>
      </c>
      <c r="M40" t="s">
        <v>3</v>
      </c>
      <c r="N40" s="1">
        <f>ABS(C40-C$5)*100/C$5</f>
        <v>43.101288028112506</v>
      </c>
      <c r="O40" s="1">
        <f t="shared" ref="O40" si="75">ABS(D40-D$5)*100/D$5</f>
        <v>4.789803401623498</v>
      </c>
      <c r="P40" s="1">
        <f t="shared" ref="P40" si="76">ABS(E40-E$5)*100/E$5</f>
        <v>15.963697143245172</v>
      </c>
      <c r="Q40" s="1">
        <f t="shared" si="68"/>
        <v>21.284929524327058</v>
      </c>
      <c r="S40" s="1">
        <f>SQRT(((LN(C$5/D$5)-LN(C40/D40))^2+(LN(C$5/E$5)-LN(C40/E40))^2+(LN(D$5/E$5)-LN(D40/E40))^2)/3)</f>
        <v>0.519893623430143</v>
      </c>
    </row>
    <row r="41" spans="1:24" x14ac:dyDescent="0.3">
      <c r="B41" s="7" t="s">
        <v>4</v>
      </c>
      <c r="C41" s="5">
        <v>59.733332746502398</v>
      </c>
      <c r="D41" s="5">
        <v>37.8045160495465</v>
      </c>
      <c r="E41" s="5">
        <v>2.4621512039510902</v>
      </c>
      <c r="G41" t="s">
        <v>4</v>
      </c>
      <c r="H41" s="1">
        <f>ABS(C41-C$6)</f>
        <v>9.7333327465023984</v>
      </c>
      <c r="I41" s="1">
        <f t="shared" ref="I41" si="77">ABS(D41-D$6)</f>
        <v>7.8045160495464998</v>
      </c>
      <c r="J41" s="1">
        <f t="shared" ref="J41" si="78">ABS(E41-E$6)</f>
        <v>17.537848796048909</v>
      </c>
      <c r="K41" s="1">
        <f t="shared" si="65"/>
        <v>11.691899197365936</v>
      </c>
      <c r="M41" t="s">
        <v>4</v>
      </c>
      <c r="N41" s="1">
        <f>ABS(C41-C$6)*100/C$6</f>
        <v>19.466665493004797</v>
      </c>
      <c r="O41" s="1">
        <f t="shared" ref="O41" si="79">ABS(D41-D$6)*100/D$6</f>
        <v>26.015053498488331</v>
      </c>
      <c r="P41" s="1">
        <f t="shared" ref="P41" si="80">ABS(E41-E$6)*100/E$6</f>
        <v>87.689243980244541</v>
      </c>
      <c r="Q41" s="1">
        <f t="shared" si="68"/>
        <v>44.39032099057922</v>
      </c>
      <c r="S41" s="1">
        <f>SQRT(((LN(C$6/D$6)-LN(C41/D41))^2+(LN(C$6/E$6)-LN(C41/E41))^2+(LN(D$6/E$6)-LN(D41/E41))^2)/3)</f>
        <v>1.8777057037816769</v>
      </c>
    </row>
    <row r="42" spans="1:24" x14ac:dyDescent="0.3">
      <c r="B42" s="7" t="s">
        <v>5</v>
      </c>
      <c r="C42" s="5">
        <v>14.4290027554235</v>
      </c>
      <c r="D42" s="5">
        <v>42.934499951016399</v>
      </c>
      <c r="E42" s="5">
        <v>42.636497293559998</v>
      </c>
      <c r="G42" t="s">
        <v>5</v>
      </c>
      <c r="H42" s="1">
        <f>ABS(C42-C$7)</f>
        <v>5.5709972445764997</v>
      </c>
      <c r="I42" s="1">
        <f t="shared" ref="I42" si="81">ABS(D42-D$7)</f>
        <v>2.9344999510163987</v>
      </c>
      <c r="J42" s="1">
        <f t="shared" ref="J42" si="82">ABS(E42-E$7)</f>
        <v>2.636497293559998</v>
      </c>
      <c r="K42" s="1">
        <f t="shared" si="65"/>
        <v>3.7139981630509653</v>
      </c>
      <c r="M42" t="s">
        <v>5</v>
      </c>
      <c r="N42" s="1">
        <f>ABS(C42-C$7)*100/C$7</f>
        <v>27.854986222882495</v>
      </c>
      <c r="O42" s="1">
        <f t="shared" ref="O42" si="83">ABS(D42-D$7)*100/D$7</f>
        <v>7.3362498775409959</v>
      </c>
      <c r="P42" s="1">
        <f t="shared" ref="P42" si="84">ABS(E42-E$7)*100/E$7</f>
        <v>6.5912432338999949</v>
      </c>
      <c r="Q42" s="1">
        <f t="shared" si="68"/>
        <v>13.92749311144116</v>
      </c>
      <c r="S42" s="1">
        <f>SQRT(((LN(C$7/D$7)-LN(C42/D42))^2+(LN(C$7/E$7)-LN(C42/E42))^2+(LN(D$7/E$7)-LN(D42/E42))^2)/3)</f>
        <v>0.32157874190884916</v>
      </c>
    </row>
    <row r="43" spans="1:24" x14ac:dyDescent="0.3">
      <c r="B43" s="7" t="s">
        <v>6</v>
      </c>
      <c r="C43" s="5">
        <v>58.256324497088997</v>
      </c>
      <c r="D43" s="5">
        <v>41.7432877355416</v>
      </c>
      <c r="E43" s="5">
        <v>3.8776736928269802E-4</v>
      </c>
      <c r="G43" t="s">
        <v>6</v>
      </c>
      <c r="H43" s="1">
        <f>ABS(C43-C$8)</f>
        <v>13.256324497088997</v>
      </c>
      <c r="I43" s="1">
        <f t="shared" ref="I43" si="85">ABS(D43-D$8)</f>
        <v>13.2567122644584</v>
      </c>
      <c r="J43" s="1">
        <f t="shared" ref="J43" si="86">ABS(E43-E$8)</f>
        <v>3.86767369282698E-4</v>
      </c>
      <c r="K43" s="1">
        <f t="shared" si="65"/>
        <v>8.8378078429722269</v>
      </c>
      <c r="M43" t="s">
        <v>6</v>
      </c>
      <c r="N43" s="1">
        <f>ABS(C43-C$8)*100/C$8</f>
        <v>29.458498882419992</v>
      </c>
      <c r="O43" s="1">
        <f t="shared" ref="O43" si="87">ABS(D43-D$8)*100/D$8</f>
        <v>24.103113208106183</v>
      </c>
      <c r="P43" s="1"/>
      <c r="Q43" s="1">
        <f t="shared" si="68"/>
        <v>26.780806045263088</v>
      </c>
      <c r="S43" s="1">
        <f>SQRT(((LN(C$8/D$8)-LN(C43/D43))^2+(LN(C$8/E$8)-LN(C43/E43))^2+(LN(D$8/E$8)-LN(D43/E43))^2)/3)</f>
        <v>4.8884418880825402</v>
      </c>
    </row>
    <row r="44" spans="1:24" x14ac:dyDescent="0.3">
      <c r="B44" s="7" t="s">
        <v>7</v>
      </c>
      <c r="C44" s="5">
        <v>9.9999999999999995E-7</v>
      </c>
      <c r="D44" s="5">
        <v>8.3769617479087195</v>
      </c>
      <c r="E44" s="5">
        <v>91.623038252091206</v>
      </c>
      <c r="G44" t="s">
        <v>7</v>
      </c>
      <c r="H44" s="1">
        <f>ABS(C44-C$9)</f>
        <v>4.9999989999999999</v>
      </c>
      <c r="I44" s="1">
        <f t="shared" ref="I44" si="88">ABS(D44-D$9)</f>
        <v>1.6230382520912805</v>
      </c>
      <c r="J44" s="1">
        <f t="shared" ref="J44" si="89">ABS(E44-E$9)</f>
        <v>6.6230382520912059</v>
      </c>
      <c r="K44" s="1">
        <f t="shared" si="65"/>
        <v>4.4153585013941621</v>
      </c>
      <c r="M44" t="s">
        <v>7</v>
      </c>
      <c r="N44" s="1">
        <f>ABS(C44-C$9)*100/C$9</f>
        <v>99.999979999999994</v>
      </c>
      <c r="O44" s="1">
        <f t="shared" ref="O44" si="90">ABS(D44-D$9)*100/D$9</f>
        <v>16.230382520912805</v>
      </c>
      <c r="P44" s="1">
        <f t="shared" ref="P44" si="91">ABS(E44-E$9)*100/E$9</f>
        <v>7.7918097083425941</v>
      </c>
      <c r="Q44" s="1">
        <f t="shared" si="68"/>
        <v>41.340724076418461</v>
      </c>
      <c r="S44" s="1">
        <f>SQRT(((LN(C$9/D$9)-LN(C44/D44))^2+(LN(C$9/E$9)-LN(C44/E44))^2+(LN(D$9/E$9)-LN(D44/E44))^2)/3)</f>
        <v>12.554014470827642</v>
      </c>
    </row>
    <row r="45" spans="1:24" x14ac:dyDescent="0.3">
      <c r="B45" s="7" t="s">
        <v>8</v>
      </c>
      <c r="C45" s="5">
        <v>86.361757843664606</v>
      </c>
      <c r="D45" s="5">
        <v>13.6382411396992</v>
      </c>
      <c r="E45" s="5">
        <v>1.0166360286945001E-6</v>
      </c>
      <c r="G45" t="s">
        <v>8</v>
      </c>
      <c r="H45" s="1">
        <f>ABS(C45-C$10)</f>
        <v>1.3617578436646056</v>
      </c>
      <c r="I45" s="1">
        <f t="shared" ref="I45" si="92">ABS(D45-D$10)</f>
        <v>3.6382411396992005</v>
      </c>
      <c r="J45" s="1">
        <f t="shared" ref="J45" si="93">ABS(E45-E$10)</f>
        <v>4.9999989833639713</v>
      </c>
      <c r="K45" s="1">
        <f t="shared" si="65"/>
        <v>3.333332655575926</v>
      </c>
      <c r="M45" t="s">
        <v>8</v>
      </c>
      <c r="N45" s="1">
        <f>ABS(C45-C$10)*100/C$10</f>
        <v>1.6020680513701242</v>
      </c>
      <c r="O45" s="1">
        <f t="shared" ref="O45" si="94">ABS(D45-D$10)*100/D$10</f>
        <v>36.382411396992005</v>
      </c>
      <c r="P45" s="1">
        <f t="shared" ref="P45" si="95">ABS(E45-E$10)*100/E$10</f>
        <v>99.999979667279419</v>
      </c>
      <c r="Q45" s="1">
        <f t="shared" si="68"/>
        <v>45.99481970521385</v>
      </c>
      <c r="S45" s="1">
        <f>SQRT(((LN(C$10/D$10)-LN(C45/D45))^2+(LN(C$10/E$10)-LN(C45/E45))^2+(LN(D$10/E$10)-LN(D45/E45))^2)/3)</f>
        <v>12.715815285063593</v>
      </c>
    </row>
    <row r="46" spans="1:24" x14ac:dyDescent="0.3">
      <c r="B46" s="7" t="s">
        <v>9</v>
      </c>
      <c r="C46" s="5">
        <v>36.3225806462356</v>
      </c>
      <c r="D46" s="5">
        <v>41.187915844338697</v>
      </c>
      <c r="E46" s="5">
        <v>22.4895035094256</v>
      </c>
      <c r="G46" t="s">
        <v>9</v>
      </c>
      <c r="H46" s="1">
        <f>ABS(C46-C$11)</f>
        <v>36.322579646235603</v>
      </c>
      <c r="I46" s="1">
        <f t="shared" ref="I46" si="96">ABS(D46-D$11)</f>
        <v>48.812084155661303</v>
      </c>
      <c r="J46" s="1">
        <f t="shared" ref="J46" si="97">ABS(E46-E$11)</f>
        <v>12.4895035094256</v>
      </c>
      <c r="K46" s="1">
        <f t="shared" si="65"/>
        <v>32.541389103774172</v>
      </c>
      <c r="M46" t="s">
        <v>9</v>
      </c>
      <c r="N46" s="1"/>
      <c r="O46" s="1">
        <f t="shared" ref="O46" si="98">ABS(D46-D$11)*100/D$11</f>
        <v>54.235649061845898</v>
      </c>
      <c r="P46" s="1">
        <f t="shared" ref="P46" si="99">ABS(E46-E$11)*100/E$11</f>
        <v>124.89503509425599</v>
      </c>
      <c r="Q46" s="1">
        <f t="shared" si="68"/>
        <v>89.565342078050946</v>
      </c>
      <c r="S46" s="1">
        <f>SQRT(((LN(C$11/D$11)-LN(C46/D46))^2+(LN(C$11/E$11)-LN(C46/E46))^2+(LN(D$11/E$11)-LN(D46/E46))^2)/3)</f>
        <v>14.246327293780192</v>
      </c>
    </row>
    <row r="48" spans="1:24" x14ac:dyDescent="0.3">
      <c r="B48" s="37" t="s">
        <v>15</v>
      </c>
      <c r="C48" s="37"/>
      <c r="D48" s="37"/>
      <c r="E48" s="37"/>
      <c r="G48" s="38" t="s">
        <v>20</v>
      </c>
      <c r="H48" s="38"/>
      <c r="I48" s="38"/>
      <c r="J48" s="38"/>
      <c r="K48" s="38"/>
      <c r="M48" s="38" t="s">
        <v>21</v>
      </c>
      <c r="N48" s="38"/>
      <c r="O48" s="38"/>
      <c r="P48" s="38"/>
      <c r="Q48" s="38"/>
    </row>
    <row r="49" spans="1:19" x14ac:dyDescent="0.3">
      <c r="B49" s="7" t="s">
        <v>1</v>
      </c>
      <c r="C49" s="5">
        <v>72.136002349776703</v>
      </c>
      <c r="D49" s="5">
        <v>18.545050651189001</v>
      </c>
      <c r="E49" s="5">
        <v>9.3189469990341092</v>
      </c>
      <c r="G49" t="s">
        <v>1</v>
      </c>
      <c r="H49" s="1">
        <f>ABS(C49-C$3)</f>
        <v>2.1360023497767031</v>
      </c>
      <c r="I49" s="1">
        <f t="shared" ref="I49" si="100">ABS(D49-D$3)</f>
        <v>3.5450506511890012</v>
      </c>
      <c r="J49" s="1">
        <f t="shared" ref="J49" si="101">ABS(E49-E$3)</f>
        <v>5.6810530009658908</v>
      </c>
      <c r="K49" s="1">
        <f t="shared" ref="K49:K57" si="102">AVERAGE(H49:J49)</f>
        <v>3.7873686673105316</v>
      </c>
      <c r="M49" t="s">
        <v>1</v>
      </c>
      <c r="N49" s="1">
        <f>ABS(C49-C$3)*100/C$3</f>
        <v>3.0514319282524331</v>
      </c>
      <c r="O49" s="1">
        <f t="shared" ref="O49" si="103">ABS(D49-D$3)*100/D$3</f>
        <v>23.633671007926676</v>
      </c>
      <c r="P49" s="1">
        <f t="shared" ref="P49" si="104">ABS(E49-E$3)*100/E$3</f>
        <v>37.873686673105937</v>
      </c>
      <c r="Q49" s="1">
        <f t="shared" ref="Q49:Q57" si="105">AVERAGE(N49:P49)</f>
        <v>21.519596536428349</v>
      </c>
      <c r="S49" s="1">
        <f>SQRT(((LN(C$3/D$3)-LN(C49/D49))^2+(LN(C$3/E$3)-LN(C49/E49))^2+(LN(D$3/E$3)-LN(D49/E49))^2)/3)</f>
        <v>0.5042515052507035</v>
      </c>
    </row>
    <row r="50" spans="1:19" x14ac:dyDescent="0.3">
      <c r="B50" s="2" t="s">
        <v>2</v>
      </c>
      <c r="C50" s="3">
        <v>9.9999999999999995E-7</v>
      </c>
      <c r="D50" s="3">
        <v>70.843018650869794</v>
      </c>
      <c r="E50" s="3">
        <v>29.156981349130099</v>
      </c>
      <c r="F50" s="2"/>
      <c r="G50" s="2" t="s">
        <v>2</v>
      </c>
      <c r="H50" s="3">
        <f>ABS(C50-C$4)</f>
        <v>9.9999990000000007</v>
      </c>
      <c r="I50" s="3">
        <f t="shared" ref="I50" si="106">ABS(D50-D$4)</f>
        <v>0.84301865086979433</v>
      </c>
      <c r="J50" s="3">
        <f t="shared" ref="J50" si="107">ABS(E50-E$4)</f>
        <v>9.1569813491300991</v>
      </c>
      <c r="K50" s="3">
        <f t="shared" si="102"/>
        <v>6.6666663333332989</v>
      </c>
      <c r="L50" s="2"/>
      <c r="M50" s="2" t="s">
        <v>2</v>
      </c>
      <c r="N50" s="3">
        <f>ABS(C50-C$4)*100/C$4</f>
        <v>99.999989999999997</v>
      </c>
      <c r="O50" s="3">
        <f t="shared" ref="O50" si="108">ABS(D50-D$4)*100/D$4</f>
        <v>1.2043123583854205</v>
      </c>
      <c r="P50" s="3">
        <f t="shared" ref="P50" si="109">ABS(E50-E$4)*100/E$4</f>
        <v>45.784906745650495</v>
      </c>
      <c r="Q50" s="3">
        <f t="shared" si="105"/>
        <v>48.996403034678643</v>
      </c>
      <c r="R50" s="2"/>
      <c r="S50" s="3">
        <f>SQRT(((LN(C$4/D$4)-LN(C50/D50))^2+(LN(C$4/E$4)-LN(C50/E50))^2+(LN(D$4/E$4)-LN(D50/E50))^2)/3)</f>
        <v>13.321651610418279</v>
      </c>
    </row>
    <row r="51" spans="1:19" x14ac:dyDescent="0.3">
      <c r="B51" s="7" t="s">
        <v>3</v>
      </c>
      <c r="C51" s="5">
        <v>6.2947281754637201</v>
      </c>
      <c r="D51" s="5">
        <v>23.242786246243</v>
      </c>
      <c r="E51" s="5">
        <v>70.462485578293197</v>
      </c>
      <c r="G51" t="s">
        <v>3</v>
      </c>
      <c r="H51" s="1">
        <f>ABS(C51-C$5)</f>
        <v>13.705271824536279</v>
      </c>
      <c r="I51" s="1">
        <f t="shared" ref="I51" si="110">ABS(D51-D$5)</f>
        <v>3.2427862462429999</v>
      </c>
      <c r="J51" s="1">
        <f t="shared" ref="J51" si="111">ABS(E51-E$5)</f>
        <v>10.462485578293197</v>
      </c>
      <c r="K51" s="1">
        <f t="shared" si="102"/>
        <v>9.1368478830241582</v>
      </c>
      <c r="M51" t="s">
        <v>3</v>
      </c>
      <c r="N51" s="1">
        <f>ABS(C51-C$5)*100/C$5</f>
        <v>68.526359122681384</v>
      </c>
      <c r="O51" s="1">
        <f t="shared" ref="O51" si="112">ABS(D51-D$5)*100/D$5</f>
        <v>16.213931231215</v>
      </c>
      <c r="P51" s="1">
        <f t="shared" ref="P51" si="113">ABS(E51-E$5)*100/E$5</f>
        <v>17.437475963821996</v>
      </c>
      <c r="Q51" s="1">
        <f t="shared" si="105"/>
        <v>34.059255439239458</v>
      </c>
      <c r="S51" s="1">
        <f>SQRT(((LN(C$5/D$5)-LN(C51/D51))^2+(LN(C$5/E$5)-LN(C51/E51))^2+(LN(D$5/E$5)-LN(D51/E51))^2)/3)</f>
        <v>1.0708763889728232</v>
      </c>
    </row>
    <row r="52" spans="1:19" x14ac:dyDescent="0.3">
      <c r="B52" s="7" t="s">
        <v>4</v>
      </c>
      <c r="C52" s="5">
        <v>42.933415168658698</v>
      </c>
      <c r="D52" s="5">
        <v>39.6504324258796</v>
      </c>
      <c r="E52" s="5">
        <v>17.416152405461499</v>
      </c>
      <c r="G52" t="s">
        <v>4</v>
      </c>
      <c r="H52" s="1">
        <f>ABS(C52-C$6)</f>
        <v>7.0665848313413022</v>
      </c>
      <c r="I52" s="1">
        <f t="shared" ref="I52" si="114">ABS(D52-D$6)</f>
        <v>9.6504324258796004</v>
      </c>
      <c r="J52" s="1">
        <f t="shared" ref="J52" si="115">ABS(E52-E$6)</f>
        <v>2.5838475945385007</v>
      </c>
      <c r="K52" s="1">
        <f t="shared" si="102"/>
        <v>6.4336216172531344</v>
      </c>
      <c r="M52" t="s">
        <v>4</v>
      </c>
      <c r="N52" s="1">
        <f>ABS(C52-C$6)*100/C$6</f>
        <v>14.133169662682603</v>
      </c>
      <c r="O52" s="1">
        <f t="shared" ref="O52" si="116">ABS(D52-D$6)*100/D$6</f>
        <v>32.168108086265335</v>
      </c>
      <c r="P52" s="1">
        <f t="shared" ref="P52" si="117">ABS(E52-E$6)*100/E$6</f>
        <v>12.919237972692503</v>
      </c>
      <c r="Q52" s="1">
        <f t="shared" si="105"/>
        <v>19.74017190721348</v>
      </c>
      <c r="S52" s="1">
        <f>SQRT(((LN(C$6/D$6)-LN(C52/D52))^2+(LN(C$6/E$6)-LN(C52/E52))^2+(LN(D$6/E$6)-LN(D52/E52))^2)/3)</f>
        <v>0.34654729153002756</v>
      </c>
    </row>
    <row r="53" spans="1:19" x14ac:dyDescent="0.3">
      <c r="B53" s="7" t="s">
        <v>5</v>
      </c>
      <c r="C53" s="5">
        <v>10.4267127535017</v>
      </c>
      <c r="D53" s="5">
        <v>41.067291534751597</v>
      </c>
      <c r="E53" s="5">
        <v>48.5059957117466</v>
      </c>
      <c r="G53" t="s">
        <v>5</v>
      </c>
      <c r="H53" s="1">
        <f>ABS(C53-C$7)</f>
        <v>9.5732872464982997</v>
      </c>
      <c r="I53" s="1">
        <f t="shared" ref="I53" si="118">ABS(D53-D$7)</f>
        <v>1.0672915347515968</v>
      </c>
      <c r="J53" s="1">
        <f t="shared" ref="J53" si="119">ABS(E53-E$7)</f>
        <v>8.5059957117465999</v>
      </c>
      <c r="K53" s="1">
        <f t="shared" si="102"/>
        <v>6.3821914976654988</v>
      </c>
      <c r="M53" t="s">
        <v>5</v>
      </c>
      <c r="N53" s="1">
        <f>ABS(C53-C$7)*100/C$7</f>
        <v>47.866436232491495</v>
      </c>
      <c r="O53" s="1">
        <f t="shared" ref="O53" si="120">ABS(D53-D$7)*100/D$7</f>
        <v>2.6682288368789919</v>
      </c>
      <c r="P53" s="1">
        <f t="shared" ref="P53" si="121">ABS(E53-E$7)*100/E$7</f>
        <v>21.2649892793665</v>
      </c>
      <c r="Q53" s="1">
        <f t="shared" si="105"/>
        <v>23.933218116245666</v>
      </c>
      <c r="S53" s="1">
        <f>SQRT(((LN(C$7/D$7)-LN(C53/D53))^2+(LN(C$7/E$7)-LN(C53/E53))^2+(LN(D$7/E$7)-LN(D53/E53))^2)/3)</f>
        <v>0.63235130107945592</v>
      </c>
    </row>
    <row r="54" spans="1:19" x14ac:dyDescent="0.3">
      <c r="B54" s="7" t="s">
        <v>6</v>
      </c>
      <c r="C54" s="5">
        <v>51.502015011041401</v>
      </c>
      <c r="D54" s="5">
        <v>48.4979849889585</v>
      </c>
      <c r="E54" s="5">
        <v>9.9999999999999995E-7</v>
      </c>
      <c r="G54" t="s">
        <v>6</v>
      </c>
      <c r="H54" s="1">
        <f>ABS(C54-C$8)</f>
        <v>6.5020150110414008</v>
      </c>
      <c r="I54" s="1">
        <f t="shared" ref="I54" si="122">ABS(D54-D$8)</f>
        <v>6.5020150110415003</v>
      </c>
      <c r="J54" s="1">
        <f t="shared" ref="J54" si="123">ABS(E54-E$8)</f>
        <v>0</v>
      </c>
      <c r="K54" s="1">
        <f t="shared" si="102"/>
        <v>4.3346766740276337</v>
      </c>
      <c r="M54" t="s">
        <v>6</v>
      </c>
      <c r="N54" s="1">
        <f>ABS(C54-C$8)*100/C$8</f>
        <v>14.448922246758668</v>
      </c>
      <c r="O54" s="1">
        <f t="shared" ref="O54" si="124">ABS(D54-D$8)*100/D$8</f>
        <v>11.821845474620909</v>
      </c>
      <c r="P54" s="1"/>
      <c r="Q54" s="1">
        <f t="shared" si="105"/>
        <v>13.135383860689789</v>
      </c>
      <c r="S54" s="1">
        <f>SQRT(((LN(C$8/D$8)-LN(C54/D54))^2+(LN(C$8/E$8)-LN(C54/E54))^2+(LN(D$8/E$8)-LN(D54/E54))^2)/3)</f>
        <v>0.18442960849889997</v>
      </c>
    </row>
    <row r="55" spans="1:19" x14ac:dyDescent="0.3">
      <c r="B55" s="7" t="s">
        <v>7</v>
      </c>
      <c r="C55" s="5">
        <v>1.15250148040272</v>
      </c>
      <c r="D55" s="5">
        <v>7.2144611563814003</v>
      </c>
      <c r="E55" s="5">
        <v>91.633037363215806</v>
      </c>
      <c r="G55" t="s">
        <v>7</v>
      </c>
      <c r="H55" s="1">
        <f>ABS(C55-C$9)</f>
        <v>3.8474985195972797</v>
      </c>
      <c r="I55" s="1">
        <f t="shared" ref="I55" si="125">ABS(D55-D$9)</f>
        <v>2.7855388436185997</v>
      </c>
      <c r="J55" s="1">
        <f t="shared" ref="J55" si="126">ABS(E55-E$9)</f>
        <v>6.6330373632158057</v>
      </c>
      <c r="K55" s="1">
        <f t="shared" si="102"/>
        <v>4.4220249088105623</v>
      </c>
      <c r="M55" t="s">
        <v>7</v>
      </c>
      <c r="N55" s="1">
        <f>ABS(C55-C$9)*100/C$9</f>
        <v>76.949970391945584</v>
      </c>
      <c r="O55" s="1">
        <f t="shared" ref="O55" si="127">ABS(D55-D$9)*100/D$9</f>
        <v>27.855388436185997</v>
      </c>
      <c r="P55" s="1">
        <f t="shared" ref="P55" si="128">ABS(E55-E$9)*100/E$9</f>
        <v>7.8035733684891833</v>
      </c>
      <c r="Q55" s="1">
        <f t="shared" si="105"/>
        <v>37.536310732206921</v>
      </c>
      <c r="S55" s="1">
        <f>SQRT(((LN(C$9/D$9)-LN(C55/D55))^2+(LN(C$9/E$9)-LN(C55/E55))^2+(LN(D$9/E$9)-LN(D55/E55))^2)/3)</f>
        <v>1.1318063215549887</v>
      </c>
    </row>
    <row r="56" spans="1:19" x14ac:dyDescent="0.3">
      <c r="B56" s="7" t="s">
        <v>8</v>
      </c>
      <c r="C56" s="5">
        <v>86.544840292350599</v>
      </c>
      <c r="D56" s="5">
        <v>10.8525812679782</v>
      </c>
      <c r="E56" s="5">
        <v>2.60257843967115</v>
      </c>
      <c r="G56" t="s">
        <v>8</v>
      </c>
      <c r="H56" s="1">
        <f>ABS(C56-C$10)</f>
        <v>1.5448402923505995</v>
      </c>
      <c r="I56" s="1">
        <f t="shared" ref="I56" si="129">ABS(D56-D$10)</f>
        <v>0.85258126797820033</v>
      </c>
      <c r="J56" s="1">
        <f t="shared" ref="J56" si="130">ABS(E56-E$10)</f>
        <v>2.39742156032885</v>
      </c>
      <c r="K56" s="1">
        <f t="shared" si="102"/>
        <v>1.5982810402192165</v>
      </c>
      <c r="M56" t="s">
        <v>8</v>
      </c>
      <c r="N56" s="1">
        <f>ABS(C56-C$10)*100/C$10</f>
        <v>1.8174591674712934</v>
      </c>
      <c r="O56" s="1">
        <f t="shared" ref="O56" si="131">ABS(D56-D$10)*100/D$10</f>
        <v>8.5258126797820033</v>
      </c>
      <c r="P56" s="1">
        <f t="shared" ref="P56" si="132">ABS(E56-E$10)*100/E$10</f>
        <v>47.948431206576998</v>
      </c>
      <c r="Q56" s="1">
        <f t="shared" si="105"/>
        <v>19.4305676846101</v>
      </c>
      <c r="S56" s="1">
        <f>SQRT(((LN(C$10/D$10)-LN(C56/D56))^2+(LN(C$10/E$10)-LN(C56/E56))^2+(LN(D$10/E$10)-LN(D56/E56))^2)/3)</f>
        <v>0.57564538364227602</v>
      </c>
    </row>
    <row r="57" spans="1:19" x14ac:dyDescent="0.3">
      <c r="B57" s="7" t="s">
        <v>9</v>
      </c>
      <c r="C57" s="5">
        <v>4.4408920985006202E-16</v>
      </c>
      <c r="D57" s="5">
        <v>81.730422487099602</v>
      </c>
      <c r="E57" s="5">
        <v>18.269577512900302</v>
      </c>
      <c r="G57" t="s">
        <v>9</v>
      </c>
      <c r="H57" s="1">
        <f>ABS(C57-C$11)</f>
        <v>9.9999999955591074E-7</v>
      </c>
      <c r="I57" s="1">
        <f t="shared" ref="I57" si="133">ABS(D57-D$11)</f>
        <v>8.2695775129003977</v>
      </c>
      <c r="J57" s="1">
        <f t="shared" ref="J57" si="134">ABS(E57-E$11)</f>
        <v>8.2695775129003017</v>
      </c>
      <c r="K57" s="1">
        <f t="shared" si="102"/>
        <v>5.5130520086002335</v>
      </c>
      <c r="M57" t="s">
        <v>9</v>
      </c>
      <c r="N57" s="1"/>
      <c r="O57" s="1">
        <f t="shared" ref="O57" si="135">ABS(D57-D$11)*100/D$11</f>
        <v>9.1884194587782204</v>
      </c>
      <c r="P57" s="1">
        <f t="shared" ref="P57" si="136">ABS(E57-E$11)*100/E$11</f>
        <v>82.69577512900301</v>
      </c>
      <c r="Q57" s="1">
        <f t="shared" si="105"/>
        <v>45.942097293890612</v>
      </c>
      <c r="S57" s="1">
        <f>SQRT(((LN(C$11/D$11)-LN(C57/D57))^2+(LN(C$11/E$11)-LN(C57/E57))^2+(LN(D$11/E$11)-LN(D57/E57))^2)/3)</f>
        <v>17.796799313855566</v>
      </c>
    </row>
    <row r="58" spans="1:19" x14ac:dyDescent="0.3">
      <c r="B58" s="9"/>
      <c r="C58" s="9"/>
      <c r="D58" s="9"/>
      <c r="E58" s="9"/>
    </row>
    <row r="59" spans="1:19" x14ac:dyDescent="0.3">
      <c r="A59" s="36" t="s">
        <v>27</v>
      </c>
      <c r="B59" s="37" t="s">
        <v>14</v>
      </c>
      <c r="C59" s="37"/>
      <c r="D59" s="37"/>
      <c r="E59" s="37"/>
      <c r="G59" s="38" t="s">
        <v>18</v>
      </c>
      <c r="H59" s="38"/>
      <c r="I59" s="38"/>
      <c r="J59" s="38"/>
      <c r="K59" s="38"/>
      <c r="M59" s="38" t="s">
        <v>19</v>
      </c>
      <c r="N59" s="38"/>
      <c r="O59" s="38"/>
      <c r="P59" s="38"/>
      <c r="Q59" s="38"/>
    </row>
    <row r="60" spans="1:19" x14ac:dyDescent="0.3">
      <c r="A60" s="36"/>
      <c r="B60" s="7" t="s">
        <v>0</v>
      </c>
      <c r="C60" s="5">
        <v>19.8266338487445</v>
      </c>
      <c r="D60" s="5">
        <v>54.917284139850203</v>
      </c>
      <c r="E60" s="5">
        <v>25.256082011405201</v>
      </c>
      <c r="G60" t="s">
        <v>0</v>
      </c>
      <c r="H60" s="1">
        <f>ABS(C60-C$2)</f>
        <v>13.503366151255499</v>
      </c>
      <c r="I60" s="1">
        <f t="shared" ref="I60" si="137">ABS(D60-D$2)</f>
        <v>21.587284139850205</v>
      </c>
      <c r="J60" s="1">
        <f t="shared" ref="J60" si="138">ABS(E60-E$2)</f>
        <v>8.0739179885947969</v>
      </c>
      <c r="K60" s="6">
        <f t="shared" ref="K60:K61" si="139">AVERAGE(H60:J60)</f>
        <v>14.388189426566834</v>
      </c>
      <c r="M60" t="s">
        <v>0</v>
      </c>
      <c r="N60" s="1">
        <f>ABS(C60-C$2)*100/C$2</f>
        <v>40.514149868753371</v>
      </c>
      <c r="O60" s="1">
        <f t="shared" ref="O60" si="140">ABS(D60-D$2)*100/D$2</f>
        <v>64.768329252475866</v>
      </c>
      <c r="P60" s="1">
        <f t="shared" ref="P60" si="141">ABS(E60-E$2)*100/E$2</f>
        <v>24.224176383422733</v>
      </c>
      <c r="Q60" s="6">
        <f t="shared" ref="Q60:Q61" si="142">AVERAGE(N60:P60)</f>
        <v>43.168885168217322</v>
      </c>
      <c r="S60" s="1">
        <f>SQRT(((LN(C$2/D$2)-LN(C60/D60))^2+(LN(C$2/E$2)-LN(C60/E60))^2+(LN(D$2/E$2)-LN(D60/E60))^2)/3)</f>
        <v>0.75275029657109704</v>
      </c>
    </row>
    <row r="61" spans="1:19" x14ac:dyDescent="0.3">
      <c r="A61" s="36"/>
      <c r="B61" s="7" t="s">
        <v>1</v>
      </c>
      <c r="C61" s="5">
        <v>54.943197937162097</v>
      </c>
      <c r="D61" s="5">
        <v>34.761790977923098</v>
      </c>
      <c r="E61" s="5">
        <v>10.2950110849146</v>
      </c>
      <c r="G61" t="s">
        <v>1</v>
      </c>
      <c r="H61" s="1">
        <f>ABS(C61-C$3)</f>
        <v>15.056802062837903</v>
      </c>
      <c r="I61" s="1">
        <f t="shared" ref="I61" si="143">ABS(D61-D$3)</f>
        <v>19.761790977923098</v>
      </c>
      <c r="J61" s="1">
        <f t="shared" ref="J61" si="144">ABS(E61-E$3)</f>
        <v>4.7049889150853996</v>
      </c>
      <c r="K61" s="6">
        <f t="shared" si="139"/>
        <v>13.174527318615468</v>
      </c>
      <c r="M61" t="s">
        <v>1</v>
      </c>
      <c r="N61" s="1">
        <f>ABS(C61-C$3)*100/C$3</f>
        <v>21.509717232625576</v>
      </c>
      <c r="O61" s="1">
        <f t="shared" ref="O61" si="145">ABS(D61-D$3)*100/D$3</f>
        <v>131.74527318615398</v>
      </c>
      <c r="P61" s="1">
        <f t="shared" ref="P61" si="146">ABS(E61-E$3)*100/E$3</f>
        <v>31.366592767235996</v>
      </c>
      <c r="Q61" s="6">
        <f t="shared" si="142"/>
        <v>61.540527728671854</v>
      </c>
      <c r="S61" s="1">
        <f>SQRT(((LN(C$3/D$3)-LN(C61/D61))^2+(LN(C$3/E$3)-LN(C61/E61))^2+(LN(D$3/E$3)-LN(D61/E61))^2)/3)</f>
        <v>0.94356001660128852</v>
      </c>
    </row>
    <row r="62" spans="1:19" x14ac:dyDescent="0.3">
      <c r="A62" s="36"/>
      <c r="B62" s="2" t="s">
        <v>2</v>
      </c>
      <c r="C62" s="3">
        <v>9.9999999999999995E-7</v>
      </c>
      <c r="D62" s="3">
        <v>84.963432579851201</v>
      </c>
      <c r="E62" s="3">
        <v>15.0365674201487</v>
      </c>
      <c r="F62" s="2"/>
      <c r="G62" s="2" t="s">
        <v>2</v>
      </c>
      <c r="H62" s="3">
        <f>ABS(C62-C$4)</f>
        <v>9.9999990000000007</v>
      </c>
      <c r="I62" s="3">
        <f t="shared" ref="I62" si="147">ABS(D62-D$4)</f>
        <v>14.963432579851201</v>
      </c>
      <c r="J62" s="3">
        <f t="shared" ref="J62" si="148">ABS(E62-E$4)</f>
        <v>4.9634325798513004</v>
      </c>
      <c r="K62" s="3">
        <f t="shared" ref="K62" si="149">AVERAGE(H62:J62)</f>
        <v>9.9756213865675019</v>
      </c>
      <c r="L62" s="2"/>
      <c r="M62" s="2" t="s">
        <v>2</v>
      </c>
      <c r="N62" s="3">
        <f>ABS(C62-C$4)*100/C$4</f>
        <v>99.999989999999997</v>
      </c>
      <c r="O62" s="3">
        <f t="shared" ref="O62" si="150">ABS(D62-D$4)*100/D$4</f>
        <v>21.376332256930286</v>
      </c>
      <c r="P62" s="3">
        <f t="shared" ref="P62" si="151">ABS(E62-E$4)*100/E$4</f>
        <v>24.817162899256502</v>
      </c>
      <c r="Q62" s="3">
        <f t="shared" ref="Q62" si="152">AVERAGE(N62:P62)</f>
        <v>48.731161718728934</v>
      </c>
      <c r="R62" s="2"/>
      <c r="S62" s="3">
        <f>SQRT(((LN(C$4/D$4)-LN(C62/D62))^2+(LN(C$4/E$4)-LN(C62/E62))^2+(LN(D$4/E$4)-LN(D62/E62))^2)/3)</f>
        <v>13.127376243593403</v>
      </c>
    </row>
    <row r="63" spans="1:19" x14ac:dyDescent="0.3">
      <c r="A63" s="36"/>
      <c r="B63" s="7" t="s">
        <v>3</v>
      </c>
      <c r="C63" s="5">
        <v>2.4948005299350902</v>
      </c>
      <c r="D63" s="5">
        <v>45.717024977747997</v>
      </c>
      <c r="E63" s="5">
        <v>51.788174492316898</v>
      </c>
      <c r="G63" t="s">
        <v>3</v>
      </c>
      <c r="H63" s="1">
        <f>ABS(C63-C$5)</f>
        <v>17.505199470064909</v>
      </c>
      <c r="I63" s="1">
        <f t="shared" ref="I63" si="153">ABS(D63-D$5)</f>
        <v>25.717024977747997</v>
      </c>
      <c r="J63" s="1">
        <f t="shared" ref="J63" si="154">ABS(E63-E$5)</f>
        <v>8.2118255076831019</v>
      </c>
      <c r="K63" s="6">
        <f t="shared" ref="K63:K69" si="155">AVERAGE(H63:J63)</f>
        <v>17.144683318498668</v>
      </c>
      <c r="M63" t="s">
        <v>3</v>
      </c>
      <c r="N63" s="1">
        <f>ABS(C63-C$5)*100/C$5</f>
        <v>87.525997350324545</v>
      </c>
      <c r="O63" s="1">
        <f t="shared" ref="O63" si="156">ABS(D63-D$5)*100/D$5</f>
        <v>128.58512488873998</v>
      </c>
      <c r="P63" s="1">
        <f t="shared" ref="P63" si="157">ABS(E63-E$5)*100/E$5</f>
        <v>13.686375846138503</v>
      </c>
      <c r="Q63" s="6">
        <f t="shared" ref="Q63:Q69" si="158">AVERAGE(N63:P63)</f>
        <v>76.599166028401001</v>
      </c>
      <c r="S63" s="1">
        <f>SQRT(((LN(C$5/D$5)-LN(C63/D63))^2+(LN(C$5/E$5)-LN(C63/E63))^2+(LN(D$5/E$5)-LN(D63/E63))^2)/3)</f>
        <v>2.0934966392864669</v>
      </c>
    </row>
    <row r="64" spans="1:19" x14ac:dyDescent="0.3">
      <c r="A64" s="36"/>
      <c r="B64" s="7" t="s">
        <v>4</v>
      </c>
      <c r="C64" s="5">
        <v>28.692037431420999</v>
      </c>
      <c r="D64" s="5">
        <v>56.132406621806197</v>
      </c>
      <c r="E64" s="5">
        <v>15.1755559467727</v>
      </c>
      <c r="G64" t="s">
        <v>4</v>
      </c>
      <c r="H64" s="1">
        <f>ABS(C64-C$6)</f>
        <v>21.307962568579001</v>
      </c>
      <c r="I64" s="1">
        <f t="shared" ref="I64" si="159">ABS(D64-D$6)</f>
        <v>26.132406621806197</v>
      </c>
      <c r="J64" s="1">
        <f t="shared" ref="J64" si="160">ABS(E64-E$6)</f>
        <v>4.8244440532272996</v>
      </c>
      <c r="K64" s="6">
        <f t="shared" si="155"/>
        <v>17.421604414537498</v>
      </c>
      <c r="M64" t="s">
        <v>4</v>
      </c>
      <c r="N64" s="1">
        <f>ABS(C64-C$6)*100/C$6</f>
        <v>42.615925137158001</v>
      </c>
      <c r="O64" s="1">
        <f t="shared" ref="O64" si="161">ABS(D64-D$6)*100/D$6</f>
        <v>87.108022072687334</v>
      </c>
      <c r="P64" s="1">
        <f t="shared" ref="P64" si="162">ABS(E64-E$6)*100/E$6</f>
        <v>24.122220266136498</v>
      </c>
      <c r="Q64" s="6">
        <f t="shared" si="158"/>
        <v>51.282055825327284</v>
      </c>
      <c r="S64" s="1">
        <f>SQRT(((LN(C$6/D$6)-LN(C64/D64))^2+(LN(C$6/E$6)-LN(C64/E64))^2+(LN(D$6/E$6)-LN(D64/E64))^2)/3)</f>
        <v>0.87361168550455381</v>
      </c>
    </row>
    <row r="65" spans="1:24" x14ac:dyDescent="0.3">
      <c r="A65" s="36"/>
      <c r="B65" s="7" t="s">
        <v>5</v>
      </c>
      <c r="C65" s="5">
        <v>5.5344891276735204</v>
      </c>
      <c r="D65" s="5">
        <v>62.411803978403199</v>
      </c>
      <c r="E65" s="5">
        <v>32.053706893923199</v>
      </c>
      <c r="G65" t="s">
        <v>5</v>
      </c>
      <c r="H65" s="1">
        <f>ABS(C65-C$7)</f>
        <v>14.46551087232648</v>
      </c>
      <c r="I65" s="1">
        <f t="shared" ref="I65" si="163">ABS(D65-D$7)</f>
        <v>22.411803978403199</v>
      </c>
      <c r="J65" s="1">
        <f t="shared" ref="J65" si="164">ABS(E65-E$7)</f>
        <v>7.9462931060768014</v>
      </c>
      <c r="K65" s="6">
        <f t="shared" si="155"/>
        <v>14.941202652268826</v>
      </c>
      <c r="M65" t="s">
        <v>5</v>
      </c>
      <c r="N65" s="1">
        <f>ABS(C65-C$7)*100/C$7</f>
        <v>72.327554361632394</v>
      </c>
      <c r="O65" s="1">
        <f t="shared" ref="O65" si="165">ABS(D65-D$7)*100/D$7</f>
        <v>56.029509946007998</v>
      </c>
      <c r="P65" s="1">
        <f t="shared" ref="P65" si="166">ABS(E65-E$7)*100/E$7</f>
        <v>19.865732765192003</v>
      </c>
      <c r="Q65" s="6">
        <f t="shared" si="158"/>
        <v>49.407599024277467</v>
      </c>
      <c r="S65" s="1">
        <f>SQRT(((LN(C$7/D$7)-LN(C65/D65))^2+(LN(C$7/E$7)-LN(C65/E65))^2+(LN(D$7/E$7)-LN(D65/E65))^2)/3)</f>
        <v>1.2337058396648533</v>
      </c>
    </row>
    <row r="66" spans="1:24" x14ac:dyDescent="0.3">
      <c r="A66" s="36"/>
      <c r="B66" s="7" t="s">
        <v>6</v>
      </c>
      <c r="C66" s="5">
        <v>28.1600129823745</v>
      </c>
      <c r="D66" s="5">
        <v>71.839987017625404</v>
      </c>
      <c r="E66" s="5">
        <v>6.6221002937278504E-16</v>
      </c>
      <c r="G66" t="s">
        <v>6</v>
      </c>
      <c r="H66" s="1">
        <f>ABS(C66-C$8)</f>
        <v>16.8399870176255</v>
      </c>
      <c r="I66" s="1">
        <f t="shared" ref="I66" si="167">ABS(D66-D$8)</f>
        <v>16.839987017625404</v>
      </c>
      <c r="J66" s="1">
        <f t="shared" ref="J66" si="168">ABS(E66-E$8)</f>
        <v>9.9999999933779002E-7</v>
      </c>
      <c r="K66" s="6">
        <f t="shared" si="155"/>
        <v>11.226658345083635</v>
      </c>
      <c r="M66" t="s">
        <v>6</v>
      </c>
      <c r="N66" s="1">
        <f>ABS(C66-C$8)*100/C$8</f>
        <v>37.422193372501106</v>
      </c>
      <c r="O66" s="1">
        <f t="shared" ref="O66" si="169">ABS(D66-D$8)*100/D$8</f>
        <v>30.618158213864369</v>
      </c>
      <c r="P66" s="1"/>
      <c r="Q66" s="6">
        <f t="shared" si="158"/>
        <v>34.020175793182737</v>
      </c>
      <c r="S66" s="1">
        <f>SQRT(((LN(C$8/D$8)-LN(C66/D66))^2+(LN(C$8/E$8)-LN(C66/E66))^2+(LN(D$8/E$8)-LN(D66/E66))^2)/3)</f>
        <v>17.182569736166101</v>
      </c>
      <c r="X66" s="4"/>
    </row>
    <row r="67" spans="1:24" x14ac:dyDescent="0.3">
      <c r="A67" s="36"/>
      <c r="B67" s="7" t="s">
        <v>7</v>
      </c>
      <c r="C67" s="5">
        <v>9.01388759242295E-18</v>
      </c>
      <c r="D67" s="5">
        <v>23.696533793095</v>
      </c>
      <c r="E67" s="5">
        <v>76.303466206904901</v>
      </c>
      <c r="G67" t="s">
        <v>7</v>
      </c>
      <c r="H67" s="1">
        <f>ABS(C67-C$9)</f>
        <v>5</v>
      </c>
      <c r="I67" s="1">
        <f t="shared" ref="I67" si="170">ABS(D67-D$9)</f>
        <v>13.696533793095</v>
      </c>
      <c r="J67" s="1">
        <f t="shared" ref="J67" si="171">ABS(E67-E$9)</f>
        <v>8.6965337930950994</v>
      </c>
      <c r="K67" s="6">
        <f t="shared" si="155"/>
        <v>9.1310225287300337</v>
      </c>
      <c r="M67" t="s">
        <v>7</v>
      </c>
      <c r="N67" s="1">
        <f>ABS(C67-C$9)*100/C$9</f>
        <v>100</v>
      </c>
      <c r="O67" s="1">
        <f t="shared" ref="O67" si="172">ABS(D67-D$9)*100/D$9</f>
        <v>136.96533793095</v>
      </c>
      <c r="P67" s="1">
        <f t="shared" ref="P67" si="173">ABS(E67-E$9)*100/E$9</f>
        <v>10.231216227170705</v>
      </c>
      <c r="Q67" s="6">
        <f t="shared" si="158"/>
        <v>82.398851386040235</v>
      </c>
      <c r="S67" s="1">
        <f>SQRT(((LN(C$9/D$9)-LN(C67/D67))^2+(LN(C$9/E$9)-LN(C67/E67))^2+(LN(D$9/E$9)-LN(D67/E67))^2)/3)</f>
        <v>33.674912527606992</v>
      </c>
      <c r="V67" s="4"/>
    </row>
    <row r="68" spans="1:24" x14ac:dyDescent="0.3">
      <c r="A68" s="36"/>
      <c r="B68" s="7" t="s">
        <v>8</v>
      </c>
      <c r="C68" s="5">
        <v>73.354710466222897</v>
      </c>
      <c r="D68" s="5">
        <v>20.6419577068182</v>
      </c>
      <c r="E68" s="5">
        <v>6.0033318269588296</v>
      </c>
      <c r="G68" t="s">
        <v>8</v>
      </c>
      <c r="H68" s="1">
        <f>ABS(C68-C$10)</f>
        <v>11.645289533777103</v>
      </c>
      <c r="I68" s="1">
        <f t="shared" ref="I68" si="174">ABS(D68-D$10)</f>
        <v>10.6419577068182</v>
      </c>
      <c r="J68" s="1">
        <f t="shared" ref="J68" si="175">ABS(E68-E$10)</f>
        <v>1.0033318269588296</v>
      </c>
      <c r="K68" s="6">
        <f t="shared" si="155"/>
        <v>7.7635263558513783</v>
      </c>
      <c r="M68" t="s">
        <v>8</v>
      </c>
      <c r="N68" s="1">
        <f>ABS(C68-C$10)*100/C$10</f>
        <v>13.700340627973061</v>
      </c>
      <c r="O68" s="1">
        <f t="shared" ref="O68" si="176">ABS(D68-D$10)*100/D$10</f>
        <v>106.41957706818201</v>
      </c>
      <c r="P68" s="1">
        <f t="shared" ref="P68" si="177">ABS(E68-E$10)*100/E$10</f>
        <v>20.066636539176592</v>
      </c>
      <c r="Q68" s="6">
        <f t="shared" si="158"/>
        <v>46.728851411777221</v>
      </c>
      <c r="S68" s="1">
        <f>SQRT(((LN(C$10/D$10)-LN(C68/D68))^2+(LN(C$10/E$10)-LN(C68/E68))^2+(LN(D$10/E$10)-LN(D68/E68))^2)/3)</f>
        <v>0.62268110976523428</v>
      </c>
    </row>
    <row r="69" spans="1:24" x14ac:dyDescent="0.3">
      <c r="A69" s="36"/>
      <c r="B69" s="7" t="s">
        <v>9</v>
      </c>
      <c r="C69" s="5">
        <v>0.48354261810988503</v>
      </c>
      <c r="D69" s="5">
        <v>91.086287789410306</v>
      </c>
      <c r="E69" s="5">
        <v>8.4301695924797393</v>
      </c>
      <c r="G69" t="s">
        <v>9</v>
      </c>
      <c r="H69" s="1">
        <f>ABS(C69-C$11)</f>
        <v>0.48354161810988505</v>
      </c>
      <c r="I69" s="1">
        <f t="shared" ref="I69" si="178">ABS(D69-D$11)</f>
        <v>1.0862877894103065</v>
      </c>
      <c r="J69" s="1">
        <f t="shared" ref="J69" si="179">ABS(E69-E$11)</f>
        <v>1.5698304075202607</v>
      </c>
      <c r="K69" s="6">
        <f t="shared" si="155"/>
        <v>1.0465532716801507</v>
      </c>
      <c r="M69" t="s">
        <v>9</v>
      </c>
      <c r="N69" s="1"/>
      <c r="O69" s="1">
        <f t="shared" ref="O69" si="180">ABS(D69-D$11)*100/D$11</f>
        <v>1.2069864326781183</v>
      </c>
      <c r="P69" s="1">
        <f t="shared" ref="P69" si="181">ABS(E69-E$11)*100/E$11</f>
        <v>15.698304075202605</v>
      </c>
      <c r="Q69" s="6">
        <f t="shared" si="158"/>
        <v>8.4526452539403625</v>
      </c>
      <c r="S69" s="1">
        <f>SQRT(((LN(C$11/D$11)-LN(C69/D69))^2+(LN(C$11/E$11)-LN(C69/E69))^2+(LN(D$11/E$11)-LN(D69/E69))^2)/3)</f>
        <v>10.752632284646667</v>
      </c>
    </row>
    <row r="70" spans="1:24" x14ac:dyDescent="0.3">
      <c r="B70" s="9"/>
      <c r="C70" s="9"/>
      <c r="D70" s="9"/>
      <c r="E70" s="9"/>
    </row>
    <row r="71" spans="1:24" ht="14.4" customHeight="1" x14ac:dyDescent="0.3">
      <c r="A71" s="36" t="s">
        <v>28</v>
      </c>
      <c r="B71" s="37" t="s">
        <v>14</v>
      </c>
      <c r="C71" s="37"/>
      <c r="D71" s="37"/>
      <c r="E71" s="37"/>
      <c r="G71" s="38" t="s">
        <v>18</v>
      </c>
      <c r="H71" s="38"/>
      <c r="I71" s="38"/>
      <c r="J71" s="38"/>
      <c r="K71" s="38"/>
      <c r="M71" s="38" t="s">
        <v>19</v>
      </c>
      <c r="N71" s="38"/>
      <c r="O71" s="38"/>
      <c r="P71" s="38"/>
      <c r="Q71" s="38"/>
    </row>
    <row r="72" spans="1:24" x14ac:dyDescent="0.3">
      <c r="A72" s="36"/>
      <c r="B72" s="7" t="s">
        <v>0</v>
      </c>
      <c r="C72" s="7">
        <v>22.64</v>
      </c>
      <c r="D72" s="7">
        <v>52.36</v>
      </c>
      <c r="E72" s="7">
        <v>25</v>
      </c>
      <c r="G72" t="s">
        <v>0</v>
      </c>
      <c r="H72" s="1">
        <f>ABS(C72-C$2)</f>
        <v>10.689999999999998</v>
      </c>
      <c r="I72" s="1">
        <f t="shared" ref="I72" si="182">ABS(D72-D$2)</f>
        <v>19.03</v>
      </c>
      <c r="J72" s="1">
        <f t="shared" ref="J72" si="183">ABS(E72-E$2)</f>
        <v>8.3299999999999983</v>
      </c>
      <c r="K72" s="1">
        <f t="shared" ref="K72:K81" si="184">AVERAGE(H72:J72)</f>
        <v>12.683333333333332</v>
      </c>
      <c r="M72" t="s">
        <v>0</v>
      </c>
      <c r="N72" s="1">
        <f>ABS(C72-C$2)*100/C$2</f>
        <v>32.073207320732067</v>
      </c>
      <c r="O72" s="1">
        <f t="shared" ref="O72" si="185">ABS(D72-D$2)*100/D$2</f>
        <v>57.095709570957098</v>
      </c>
      <c r="P72" s="1">
        <f t="shared" ref="P72" si="186">ABS(E72-E$2)*100/E$2</f>
        <v>24.992499249924986</v>
      </c>
      <c r="Q72" s="1">
        <f t="shared" ref="Q72:Q81" si="187">AVERAGE(N72:P72)</f>
        <v>38.053805380538051</v>
      </c>
      <c r="S72" s="1">
        <f>SQRT(((LN(C$2/D$2)-LN(C72/D72))^2+(LN(C$2/E$2)-LN(C72/E72))^2+(LN(D$2/E$2)-LN(D72/E72))^2)/3)</f>
        <v>0.64789506609325553</v>
      </c>
    </row>
    <row r="73" spans="1:24" x14ac:dyDescent="0.3">
      <c r="A73" s="36"/>
      <c r="B73" s="7" t="s">
        <v>1</v>
      </c>
      <c r="C73" s="7">
        <v>58.66</v>
      </c>
      <c r="D73" s="7">
        <v>31.7</v>
      </c>
      <c r="E73" s="7">
        <v>9.65</v>
      </c>
      <c r="G73" t="s">
        <v>1</v>
      </c>
      <c r="H73" s="1">
        <f>ABS(C73-C$3)</f>
        <v>11.340000000000003</v>
      </c>
      <c r="I73" s="1">
        <f t="shared" ref="I73" si="188">ABS(D73-D$3)</f>
        <v>16.7</v>
      </c>
      <c r="J73" s="1">
        <f t="shared" ref="J73" si="189">ABS(E73-E$3)</f>
        <v>5.35</v>
      </c>
      <c r="K73" s="1">
        <f t="shared" si="184"/>
        <v>11.13</v>
      </c>
      <c r="M73" t="s">
        <v>1</v>
      </c>
      <c r="N73" s="1">
        <f>ABS(C73-C$3)*100/C$3</f>
        <v>16.200000000000006</v>
      </c>
      <c r="O73" s="1">
        <f t="shared" ref="O73" si="190">ABS(D73-D$3)*100/D$3</f>
        <v>111.33333333333333</v>
      </c>
      <c r="P73" s="1">
        <f t="shared" ref="P73" si="191">ABS(E73-E$3)*100/E$3</f>
        <v>35.666666666666664</v>
      </c>
      <c r="Q73" s="1">
        <f t="shared" si="187"/>
        <v>54.4</v>
      </c>
      <c r="S73" s="1">
        <f>SQRT(((LN(C$3/D$3)-LN(C73/D73))^2+(LN(C$3/E$3)-LN(C73/E73))^2+(LN(D$3/E$3)-LN(D73/E73))^2)/3)</f>
        <v>0.88319300716431126</v>
      </c>
    </row>
    <row r="74" spans="1:24" x14ac:dyDescent="0.3">
      <c r="A74" s="36"/>
      <c r="B74" s="2" t="s">
        <v>2</v>
      </c>
      <c r="C74" s="46">
        <v>9.9999999999999995E-7</v>
      </c>
      <c r="D74" s="2">
        <v>83.58</v>
      </c>
      <c r="E74" s="2">
        <v>16.420000000000002</v>
      </c>
      <c r="F74" s="2"/>
      <c r="G74" s="2" t="s">
        <v>2</v>
      </c>
      <c r="H74" s="3">
        <f>ABS(C74-C$4)</f>
        <v>9.9999990000000007</v>
      </c>
      <c r="I74" s="3">
        <f t="shared" ref="I74" si="192">ABS(D74-D$4)</f>
        <v>13.579999999999998</v>
      </c>
      <c r="J74" s="3">
        <f t="shared" ref="J74" si="193">ABS(E74-E$4)</f>
        <v>3.5799999999999983</v>
      </c>
      <c r="K74" s="3">
        <f t="shared" si="184"/>
        <v>9.0533330000000003</v>
      </c>
      <c r="L74" s="2"/>
      <c r="M74" s="2" t="s">
        <v>2</v>
      </c>
      <c r="N74" s="3">
        <f>ABS(C74-C$4)*100/C$4</f>
        <v>99.999989999999997</v>
      </c>
      <c r="O74" s="3">
        <f t="shared" ref="O74" si="194">ABS(D74-D$4)*100/D$4</f>
        <v>19.399999999999995</v>
      </c>
      <c r="P74" s="3">
        <f t="shared" ref="P74" si="195">ABS(E74-E$4)*100/E$4</f>
        <v>17.899999999999991</v>
      </c>
      <c r="Q74" s="3">
        <f t="shared" si="187"/>
        <v>45.766663333333327</v>
      </c>
      <c r="R74" s="2"/>
      <c r="S74" s="3">
        <f>SQRT(((LN(C$4/D$4)-LN(C74/D74))^2+(LN(C$4/E$4)-LN(C74/E74))^2+(LN(D$4/E$4)-LN(D74/E74))^2)/3)</f>
        <v>13.154902613595505</v>
      </c>
    </row>
    <row r="75" spans="1:24" x14ac:dyDescent="0.3">
      <c r="A75" s="36"/>
      <c r="B75" s="7" t="s">
        <v>3</v>
      </c>
      <c r="C75" s="25">
        <v>9.9999999999999995E-7</v>
      </c>
      <c r="D75" s="7">
        <v>45.33</v>
      </c>
      <c r="E75" s="7">
        <v>54.67</v>
      </c>
      <c r="G75" t="s">
        <v>3</v>
      </c>
      <c r="H75" s="1">
        <f>ABS(C75-C$5)</f>
        <v>19.999998999999999</v>
      </c>
      <c r="I75" s="1">
        <f t="shared" ref="I75" si="196">ABS(D75-D$5)</f>
        <v>25.33</v>
      </c>
      <c r="J75" s="1">
        <f t="shared" ref="J75" si="197">ABS(E75-E$5)</f>
        <v>5.3299999999999983</v>
      </c>
      <c r="K75" s="1">
        <f t="shared" si="184"/>
        <v>16.886666333333334</v>
      </c>
      <c r="M75" t="s">
        <v>3</v>
      </c>
      <c r="N75" s="1">
        <f>ABS(C75-C$5)*100/C$5</f>
        <v>99.999994999999984</v>
      </c>
      <c r="O75" s="1">
        <f t="shared" ref="O75" si="198">ABS(D75-D$5)*100/D$5</f>
        <v>126.65</v>
      </c>
      <c r="P75" s="1">
        <f t="shared" ref="P75" si="199">ABS(E75-E$5)*100/E$5</f>
        <v>8.8833333333333293</v>
      </c>
      <c r="Q75" s="1">
        <f t="shared" si="187"/>
        <v>78.511109444444443</v>
      </c>
      <c r="S75" s="1">
        <f>SQRT(((LN(C$5/D$5)-LN(C75/D75))^2+(LN(C$5/E$5)-LN(C75/E75))^2+(LN(D$5/E$5)-LN(D75/E75))^2)/3)</f>
        <v>14.037184150547972</v>
      </c>
    </row>
    <row r="76" spans="1:24" x14ac:dyDescent="0.3">
      <c r="A76" s="36"/>
      <c r="B76" s="7" t="s">
        <v>4</v>
      </c>
      <c r="C76" s="7">
        <v>28.82</v>
      </c>
      <c r="D76" s="7">
        <v>56.61</v>
      </c>
      <c r="E76" s="7">
        <v>14.58</v>
      </c>
      <c r="G76" t="s">
        <v>4</v>
      </c>
      <c r="H76" s="1">
        <f>ABS(C76-C$6)</f>
        <v>21.18</v>
      </c>
      <c r="I76" s="1">
        <f t="shared" ref="I76" si="200">ABS(D76-D$6)</f>
        <v>26.61</v>
      </c>
      <c r="J76" s="1">
        <f t="shared" ref="J76" si="201">ABS(E76-E$6)</f>
        <v>5.42</v>
      </c>
      <c r="K76" s="1">
        <f t="shared" si="184"/>
        <v>17.736666666666668</v>
      </c>
      <c r="M76" t="s">
        <v>4</v>
      </c>
      <c r="N76" s="1">
        <f>ABS(C76-C$6)*100/C$6</f>
        <v>42.36</v>
      </c>
      <c r="O76" s="1">
        <f t="shared" ref="O76" si="202">ABS(D76-D$6)*100/D$6</f>
        <v>88.7</v>
      </c>
      <c r="P76" s="1">
        <f t="shared" ref="P76" si="203">ABS(E76-E$6)*100/E$6</f>
        <v>27.1</v>
      </c>
      <c r="Q76" s="1">
        <f t="shared" si="187"/>
        <v>52.72</v>
      </c>
      <c r="S76" s="1">
        <f>SQRT(((LN(C$6/D$6)-LN(C76/D76))^2+(LN(C$6/E$6)-LN(C76/E76))^2+(LN(D$6/E$6)-LN(D76/E76))^2)/3)</f>
        <v>0.88809839085492359</v>
      </c>
    </row>
    <row r="77" spans="1:24" x14ac:dyDescent="0.3">
      <c r="A77" s="36"/>
      <c r="B77" s="7" t="s">
        <v>5</v>
      </c>
      <c r="C77" s="7">
        <v>0.01</v>
      </c>
      <c r="D77" s="7">
        <v>66.459999999999994</v>
      </c>
      <c r="E77" s="7">
        <v>33.54</v>
      </c>
      <c r="G77" t="s">
        <v>5</v>
      </c>
      <c r="H77" s="1">
        <f>ABS(C77-C$7)</f>
        <v>19.989999999999998</v>
      </c>
      <c r="I77" s="1">
        <f t="shared" ref="I77" si="204">ABS(D77-D$7)</f>
        <v>26.459999999999994</v>
      </c>
      <c r="J77" s="1">
        <f t="shared" ref="J77" si="205">ABS(E77-E$7)</f>
        <v>6.4600000000000009</v>
      </c>
      <c r="K77" s="1">
        <f t="shared" si="184"/>
        <v>17.636666666666663</v>
      </c>
      <c r="M77" t="s">
        <v>5</v>
      </c>
      <c r="N77" s="1">
        <f>ABS(C77-C$7)*100/C$7</f>
        <v>99.949999999999989</v>
      </c>
      <c r="O77" s="1">
        <f t="shared" ref="O77" si="206">ABS(D77-D$7)*100/D$7</f>
        <v>66.149999999999991</v>
      </c>
      <c r="P77" s="1">
        <f t="shared" ref="P77" si="207">ABS(E77-E$7)*100/E$7</f>
        <v>16.150000000000002</v>
      </c>
      <c r="Q77" s="1">
        <f t="shared" si="187"/>
        <v>60.749999999999993</v>
      </c>
      <c r="S77" s="1">
        <f>SQRT(((LN(C$7/D$7)-LN(C77/D77))^2+(LN(C$7/E$7)-LN(C77/E77))^2+(LN(D$7/E$7)-LN(D77/E77))^2)/3)</f>
        <v>6.3598879730188376</v>
      </c>
    </row>
    <row r="78" spans="1:24" x14ac:dyDescent="0.3">
      <c r="A78" s="36"/>
      <c r="B78" s="7" t="s">
        <v>6</v>
      </c>
      <c r="C78" s="7">
        <v>35.26</v>
      </c>
      <c r="D78" s="7">
        <v>64.739999999999995</v>
      </c>
      <c r="E78" s="25">
        <v>9.9999999999999995E-7</v>
      </c>
      <c r="G78" t="s">
        <v>6</v>
      </c>
      <c r="H78" s="1">
        <f>ABS(C78-C$8)</f>
        <v>9.740000000000002</v>
      </c>
      <c r="I78" s="1">
        <f t="shared" ref="I78" si="208">ABS(D78-D$8)</f>
        <v>9.7399999999999949</v>
      </c>
      <c r="J78" s="1">
        <f t="shared" ref="J78" si="209">ABS(E78-E$8)</f>
        <v>0</v>
      </c>
      <c r="K78" s="1">
        <f t="shared" si="184"/>
        <v>6.4933333333333323</v>
      </c>
      <c r="M78" t="s">
        <v>6</v>
      </c>
      <c r="N78" s="1">
        <f>ABS(C78-C$8)*100/C$8</f>
        <v>21.644444444444449</v>
      </c>
      <c r="O78" s="1">
        <f t="shared" ref="O78" si="210">ABS(D78-D$8)*100/D$8</f>
        <v>17.7090909090909</v>
      </c>
      <c r="P78" s="1"/>
      <c r="Q78" s="1">
        <f t="shared" si="187"/>
        <v>19.676767676767675</v>
      </c>
      <c r="S78" s="1">
        <f>SQRT(((LN(C$8/D$8)-LN(C78/D78))^2+(LN(C$8/E$8)-LN(C78/E78))^2+(LN(D$8/E$8)-LN(D78/E78))^2)/3)</f>
        <v>0.28965131720512383</v>
      </c>
    </row>
    <row r="79" spans="1:24" x14ac:dyDescent="0.3">
      <c r="A79" s="36"/>
      <c r="B79" s="7" t="s">
        <v>7</v>
      </c>
      <c r="C79" s="25">
        <v>9.9999999999999995E-7</v>
      </c>
      <c r="D79" s="7">
        <v>20.02</v>
      </c>
      <c r="E79" s="7">
        <v>79.98</v>
      </c>
      <c r="G79" t="s">
        <v>7</v>
      </c>
      <c r="H79" s="1">
        <f>ABS(C79-C$9)</f>
        <v>4.9999989999999999</v>
      </c>
      <c r="I79" s="1">
        <f t="shared" ref="I79" si="211">ABS(D79-D$9)</f>
        <v>10.02</v>
      </c>
      <c r="J79" s="1">
        <f t="shared" ref="J79" si="212">ABS(E79-E$9)</f>
        <v>5.019999999999996</v>
      </c>
      <c r="K79" s="1">
        <f t="shared" si="184"/>
        <v>6.6799996666666646</v>
      </c>
      <c r="M79" t="s">
        <v>7</v>
      </c>
      <c r="N79" s="1">
        <f>ABS(C79-C$9)*100/C$9</f>
        <v>99.999979999999994</v>
      </c>
      <c r="O79" s="1">
        <f t="shared" ref="O79" si="213">ABS(D79-D$9)*100/D$9</f>
        <v>100.2</v>
      </c>
      <c r="P79" s="1">
        <f t="shared" ref="P79" si="214">ABS(E79-E$9)*100/E$9</f>
        <v>5.9058823529411715</v>
      </c>
      <c r="Q79" s="1">
        <f t="shared" si="187"/>
        <v>68.701954117647048</v>
      </c>
      <c r="S79" s="1">
        <f>SQRT(((LN(C$9/D$9)-LN(C79/D79))^2+(LN(C$9/E$9)-LN(C79/E79))^2+(LN(D$9/E$9)-LN(D79/E79))^2)/3)</f>
        <v>12.864033193046321</v>
      </c>
    </row>
    <row r="80" spans="1:24" x14ac:dyDescent="0.3">
      <c r="A80" s="36"/>
      <c r="B80" s="7" t="s">
        <v>8</v>
      </c>
      <c r="C80" s="7">
        <v>83.45</v>
      </c>
      <c r="D80" s="7">
        <v>12.93</v>
      </c>
      <c r="E80" s="7">
        <v>3.62</v>
      </c>
      <c r="G80" t="s">
        <v>8</v>
      </c>
      <c r="H80" s="1">
        <f>ABS(C80-C$10)</f>
        <v>1.5499999999999972</v>
      </c>
      <c r="I80" s="1">
        <f t="shared" ref="I80" si="215">ABS(D80-D$10)</f>
        <v>2.9299999999999997</v>
      </c>
      <c r="J80" s="1">
        <f t="shared" ref="J80" si="216">ABS(E80-E$10)</f>
        <v>1.38</v>
      </c>
      <c r="K80" s="1">
        <f t="shared" si="184"/>
        <v>1.9533333333333323</v>
      </c>
      <c r="M80" t="s">
        <v>8</v>
      </c>
      <c r="N80" s="1">
        <f>ABS(C80-C$10)*100/C$10</f>
        <v>1.8235294117647025</v>
      </c>
      <c r="O80" s="1">
        <f t="shared" ref="O80" si="217">ABS(D80-D$10)*100/D$10</f>
        <v>29.3</v>
      </c>
      <c r="P80" s="1">
        <f t="shared" ref="P80" si="218">ABS(E80-E$10)*100/E$10</f>
        <v>27.6</v>
      </c>
      <c r="Q80" s="1">
        <f t="shared" si="187"/>
        <v>19.574509803921568</v>
      </c>
      <c r="S80" s="1">
        <f>SQRT(((LN(C$10/D$10)-LN(C80/D80))^2+(LN(C$10/E$10)-LN(C80/E80))^2+(LN(D$10/E$10)-LN(D80/E80))^2)/3)</f>
        <v>0.41024485285164486</v>
      </c>
    </row>
    <row r="81" spans="1:19" x14ac:dyDescent="0.3">
      <c r="A81" s="36"/>
      <c r="B81" s="7" t="s">
        <v>9</v>
      </c>
      <c r="C81" s="7">
        <v>0.9</v>
      </c>
      <c r="D81" s="7">
        <v>89.56</v>
      </c>
      <c r="E81" s="7">
        <v>9.5399999999999991</v>
      </c>
      <c r="G81" t="s">
        <v>9</v>
      </c>
      <c r="H81" s="1">
        <f>ABS(C81-C$11)</f>
        <v>0.89999899999999999</v>
      </c>
      <c r="I81" s="1">
        <f t="shared" ref="I81" si="219">ABS(D81-D$11)</f>
        <v>0.43999999999999773</v>
      </c>
      <c r="J81" s="1">
        <f t="shared" ref="J81" si="220">ABS(E81-E$11)</f>
        <v>0.46000000000000085</v>
      </c>
      <c r="K81" s="1">
        <f t="shared" si="184"/>
        <v>0.59999966666666615</v>
      </c>
      <c r="M81" t="s">
        <v>9</v>
      </c>
      <c r="N81" s="1"/>
      <c r="O81" s="1">
        <f t="shared" ref="O81" si="221">ABS(D81-D$11)*100/D$11</f>
        <v>0.48888888888888637</v>
      </c>
      <c r="P81" s="1">
        <f t="shared" ref="P81" si="222">ABS(E81-E$11)*100/E$11</f>
        <v>4.6000000000000085</v>
      </c>
      <c r="Q81" s="1">
        <f t="shared" si="187"/>
        <v>2.5444444444444474</v>
      </c>
      <c r="S81" s="1">
        <f>SQRT(((LN(C$11/D$11)-LN(C81/D81))^2+(LN(C$11/E$11)-LN(C81/E81))^2+(LN(D$11/E$11)-LN(D81/E81))^2)/3)</f>
        <v>11.215556155518362</v>
      </c>
    </row>
    <row r="82" spans="1:19" x14ac:dyDescent="0.3">
      <c r="B82" s="9"/>
      <c r="C82" s="9"/>
      <c r="D82" s="9"/>
      <c r="E82" s="9"/>
    </row>
    <row r="83" spans="1:19" ht="14.4" customHeight="1" x14ac:dyDescent="0.3">
      <c r="A83" s="36" t="s">
        <v>27</v>
      </c>
      <c r="B83" s="37" t="s">
        <v>16</v>
      </c>
      <c r="C83" s="37"/>
      <c r="D83" s="37"/>
      <c r="E83" s="37"/>
      <c r="G83" s="38" t="s">
        <v>22</v>
      </c>
      <c r="H83" s="38"/>
      <c r="I83" s="38"/>
      <c r="J83" s="38"/>
      <c r="K83" s="38"/>
      <c r="M83" s="38" t="s">
        <v>23</v>
      </c>
      <c r="N83" s="38"/>
      <c r="O83" s="38"/>
      <c r="P83" s="38"/>
      <c r="Q83" s="38"/>
    </row>
    <row r="84" spans="1:19" ht="14.4" customHeight="1" x14ac:dyDescent="0.3">
      <c r="A84" s="36"/>
      <c r="B84" s="7" t="s">
        <v>0</v>
      </c>
      <c r="C84" s="5">
        <v>39.9</v>
      </c>
      <c r="D84" s="5">
        <v>25.1</v>
      </c>
      <c r="E84" s="5">
        <v>35</v>
      </c>
      <c r="G84" t="s">
        <v>0</v>
      </c>
      <c r="H84" s="1">
        <f>ABS(C84-C$2)</f>
        <v>6.57</v>
      </c>
      <c r="I84" s="1">
        <f t="shared" ref="I84" si="223">ABS(D84-D$2)</f>
        <v>8.2299999999999969</v>
      </c>
      <c r="J84" s="1">
        <f t="shared" ref="J84" si="224">ABS(E84-E$2)</f>
        <v>1.6700000000000017</v>
      </c>
      <c r="K84" s="1">
        <f t="shared" ref="K84:K93" si="225">AVERAGE(H84:J84)</f>
        <v>5.4899999999999993</v>
      </c>
      <c r="M84" t="s">
        <v>0</v>
      </c>
      <c r="N84" s="1">
        <f>ABS(C84-C$2)*100/C$2</f>
        <v>19.711971197119713</v>
      </c>
      <c r="O84" s="1">
        <f t="shared" ref="O84" si="226">ABS(D84-D$2)*100/D$2</f>
        <v>24.692469246924684</v>
      </c>
      <c r="P84" s="1">
        <f t="shared" ref="P84" si="227">ABS(E84-E$2)*100/E$2</f>
        <v>5.0105010501050158</v>
      </c>
      <c r="Q84" s="1">
        <f t="shared" ref="Q84:Q93" si="228">AVERAGE(N84:P84)</f>
        <v>16.471647164716469</v>
      </c>
      <c r="S84" s="1">
        <f>SQRT(((LN(C$2/D$2)-LN(C84/D84))^2+(LN(C$2/E$2)-LN(C84/E84))^2+(LN(D$2/E$2)-LN(D84/E84))^2)/3)</f>
        <v>0.33791103765298447</v>
      </c>
    </row>
    <row r="85" spans="1:19" x14ac:dyDescent="0.3">
      <c r="A85" s="36"/>
      <c r="B85" s="7" t="s">
        <v>1</v>
      </c>
      <c r="C85" s="5">
        <v>86.5</v>
      </c>
      <c r="D85" s="5">
        <v>9.9999999999999995E-7</v>
      </c>
      <c r="E85" s="5">
        <v>13.5</v>
      </c>
      <c r="G85" t="s">
        <v>1</v>
      </c>
      <c r="H85" s="1">
        <f>ABS(C85-C$3)</f>
        <v>16.5</v>
      </c>
      <c r="I85" s="1">
        <f t="shared" ref="I85" si="229">ABS(D85-D$3)</f>
        <v>14.999999000000001</v>
      </c>
      <c r="J85" s="1">
        <f t="shared" ref="J85" si="230">ABS(E85-E$3)</f>
        <v>1.5</v>
      </c>
      <c r="K85" s="1">
        <f t="shared" si="225"/>
        <v>10.999999666666668</v>
      </c>
      <c r="M85" t="s">
        <v>1</v>
      </c>
      <c r="N85" s="1">
        <f>ABS(C85-C$3)*100/C$3</f>
        <v>23.571428571428573</v>
      </c>
      <c r="O85" s="1">
        <f t="shared" ref="O85" si="231">ABS(D85-D$3)*100/D$3</f>
        <v>99.999993333333336</v>
      </c>
      <c r="P85" s="1">
        <f t="shared" ref="P85" si="232">ABS(E85-E$3)*100/E$3</f>
        <v>10</v>
      </c>
      <c r="Q85" s="1">
        <f t="shared" si="228"/>
        <v>44.523807301587304</v>
      </c>
      <c r="S85" s="1">
        <f>SQRT(((LN(C$3/D$3)-LN(C85/D85))^2+(LN(C$3/E$3)-LN(C85/E85))^2+(LN(D$3/E$3)-LN(D85/E85))^2)/3)</f>
        <v>13.536679132487848</v>
      </c>
    </row>
    <row r="86" spans="1:19" x14ac:dyDescent="0.3">
      <c r="A86" s="36"/>
      <c r="B86" s="2" t="s">
        <v>2</v>
      </c>
      <c r="C86" s="3">
        <v>4.3</v>
      </c>
      <c r="D86" s="3">
        <v>58.2</v>
      </c>
      <c r="E86" s="3">
        <v>37.5</v>
      </c>
      <c r="F86" s="2"/>
      <c r="G86" s="2" t="s">
        <v>2</v>
      </c>
      <c r="H86" s="3">
        <f>ABS(C86-C$4)</f>
        <v>5.7</v>
      </c>
      <c r="I86" s="3">
        <f t="shared" ref="I86" si="233">ABS(D86-D$4)</f>
        <v>11.799999999999997</v>
      </c>
      <c r="J86" s="3">
        <f t="shared" ref="J86" si="234">ABS(E86-E$4)</f>
        <v>17.5</v>
      </c>
      <c r="K86" s="3">
        <f t="shared" si="225"/>
        <v>11.666666666666666</v>
      </c>
      <c r="L86" s="2"/>
      <c r="M86" s="2" t="s">
        <v>2</v>
      </c>
      <c r="N86" s="3">
        <f>ABS(C86-C$4)*100/C$4</f>
        <v>57</v>
      </c>
      <c r="O86" s="3">
        <f t="shared" ref="O86" si="235">ABS(D86-D$4)*100/D$4</f>
        <v>16.857142857142854</v>
      </c>
      <c r="P86" s="3">
        <f t="shared" ref="P86" si="236">ABS(E86-E$4)*100/E$4</f>
        <v>87.5</v>
      </c>
      <c r="Q86" s="3">
        <f t="shared" si="228"/>
        <v>53.785714285714285</v>
      </c>
      <c r="R86" s="2"/>
      <c r="S86" s="3">
        <f>SQRT(((LN(C$4/D$4)-LN(C86/D86))^2+(LN(C$4/E$4)-LN(C86/E86))^2+(LN(D$4/E$4)-LN(D86/E86))^2)/3)</f>
        <v>1.0431631976621489</v>
      </c>
    </row>
    <row r="87" spans="1:19" x14ac:dyDescent="0.3">
      <c r="A87" s="36"/>
      <c r="B87" s="7" t="s">
        <v>3</v>
      </c>
      <c r="C87" s="5">
        <v>14.1</v>
      </c>
      <c r="D87" s="5">
        <v>23.5</v>
      </c>
      <c r="E87" s="5">
        <v>62.4</v>
      </c>
      <c r="G87" t="s">
        <v>3</v>
      </c>
      <c r="H87" s="1">
        <f>ABS(C87-C$5)</f>
        <v>5.9</v>
      </c>
      <c r="I87" s="1">
        <f t="shared" ref="I87" si="237">ABS(D87-D$5)</f>
        <v>3.5</v>
      </c>
      <c r="J87" s="1">
        <f t="shared" ref="J87" si="238">ABS(E87-E$5)</f>
        <v>2.3999999999999986</v>
      </c>
      <c r="K87" s="1">
        <f t="shared" si="225"/>
        <v>3.9333333333333331</v>
      </c>
      <c r="M87" t="s">
        <v>3</v>
      </c>
      <c r="N87" s="1">
        <f>ABS(C87-C$5)*100/C$5</f>
        <v>29.5</v>
      </c>
      <c r="O87" s="1">
        <f t="shared" ref="O87" si="239">ABS(D87-D$5)*100/D$5</f>
        <v>17.5</v>
      </c>
      <c r="P87" s="1">
        <f t="shared" ref="P87" si="240">ABS(E87-E$5)*100/E$5</f>
        <v>3.9999999999999978</v>
      </c>
      <c r="Q87" s="1">
        <f t="shared" si="228"/>
        <v>17</v>
      </c>
      <c r="S87" s="1">
        <f>SQRT(((LN(C$5/D$5)-LN(C87/D87))^2+(LN(C$5/E$5)-LN(C87/E87))^2+(LN(D$5/E$5)-LN(D87/E87))^2)/3)</f>
        <v>0.37726510336162816</v>
      </c>
    </row>
    <row r="88" spans="1:19" x14ac:dyDescent="0.3">
      <c r="A88" s="36"/>
      <c r="B88" s="7" t="s">
        <v>4</v>
      </c>
      <c r="C88" s="5">
        <v>55.2</v>
      </c>
      <c r="D88" s="5">
        <v>23.1</v>
      </c>
      <c r="E88" s="5">
        <v>21.8</v>
      </c>
      <c r="G88" t="s">
        <v>4</v>
      </c>
      <c r="H88" s="1">
        <f>ABS(C88-C$6)</f>
        <v>5.2000000000000028</v>
      </c>
      <c r="I88" s="1">
        <f t="shared" ref="I88" si="241">ABS(D88-D$6)</f>
        <v>6.8999999999999986</v>
      </c>
      <c r="J88" s="1">
        <f t="shared" ref="J88" si="242">ABS(E88-E$6)</f>
        <v>1.8000000000000007</v>
      </c>
      <c r="K88" s="1">
        <f t="shared" si="225"/>
        <v>4.6333333333333337</v>
      </c>
      <c r="M88" t="s">
        <v>4</v>
      </c>
      <c r="N88" s="1">
        <f>ABS(C88-C$6)*100/C$6</f>
        <v>10.400000000000004</v>
      </c>
      <c r="O88" s="1">
        <f t="shared" ref="O88" si="243">ABS(D88-D$6)*100/D$6</f>
        <v>22.999999999999996</v>
      </c>
      <c r="P88" s="1">
        <f t="shared" ref="P88" si="244">ABS(E88-E$6)*100/E$6</f>
        <v>9.0000000000000036</v>
      </c>
      <c r="Q88" s="1">
        <f t="shared" si="228"/>
        <v>14.133333333333335</v>
      </c>
      <c r="S88" s="1">
        <f>SQRT(((LN(C$6/D$6)-LN(C88/D88))^2+(LN(C$6/E$6)-LN(C88/E88))^2+(LN(D$6/E$6)-LN(D88/E88))^2)/3)</f>
        <v>0.28911827009707963</v>
      </c>
    </row>
    <row r="89" spans="1:19" x14ac:dyDescent="0.3">
      <c r="A89" s="36"/>
      <c r="B89" s="7" t="s">
        <v>5</v>
      </c>
      <c r="C89" s="5">
        <v>17.600000000000001</v>
      </c>
      <c r="D89" s="5">
        <v>40.6</v>
      </c>
      <c r="E89" s="5">
        <v>41.8</v>
      </c>
      <c r="G89" t="s">
        <v>5</v>
      </c>
      <c r="H89" s="1">
        <f>ABS(C89-C$7)</f>
        <v>2.3999999999999986</v>
      </c>
      <c r="I89" s="1">
        <f t="shared" ref="I89" si="245">ABS(D89-D$7)</f>
        <v>0.60000000000000142</v>
      </c>
      <c r="J89" s="1">
        <f t="shared" ref="J89" si="246">ABS(E89-E$7)</f>
        <v>1.7999999999999972</v>
      </c>
      <c r="K89" s="1">
        <f t="shared" si="225"/>
        <v>1.599999999999999</v>
      </c>
      <c r="M89" t="s">
        <v>5</v>
      </c>
      <c r="N89" s="1">
        <f>ABS(C89-C$7)*100/C$7</f>
        <v>11.999999999999993</v>
      </c>
      <c r="O89" s="1">
        <f t="shared" ref="O89" si="247">ABS(D89-D$7)*100/D$7</f>
        <v>1.5000000000000036</v>
      </c>
      <c r="P89" s="1">
        <f t="shared" ref="P89" si="248">ABS(E89-E$7)*100/E$7</f>
        <v>4.4999999999999929</v>
      </c>
      <c r="Q89" s="1">
        <f t="shared" si="228"/>
        <v>5.9999999999999964</v>
      </c>
      <c r="S89" s="1">
        <f>SQRT(((LN(C$7/D$7)-LN(C89/D89))^2+(LN(C$7/E$7)-LN(C89/E89))^2+(LN(D$7/E$7)-LN(D89/E89))^2)/3)</f>
        <v>0.13006476823384425</v>
      </c>
    </row>
    <row r="90" spans="1:19" x14ac:dyDescent="0.3">
      <c r="A90" s="36"/>
      <c r="B90" s="7" t="s">
        <v>6</v>
      </c>
      <c r="C90" s="5">
        <v>51.1</v>
      </c>
      <c r="D90" s="5">
        <v>46.4</v>
      </c>
      <c r="E90" s="5">
        <v>2.5</v>
      </c>
      <c r="G90" t="s">
        <v>6</v>
      </c>
      <c r="H90" s="1">
        <f>ABS(C90-C$8)</f>
        <v>6.1000000000000014</v>
      </c>
      <c r="I90" s="1">
        <f t="shared" ref="I90" si="249">ABS(D90-D$8)</f>
        <v>8.6000000000000014</v>
      </c>
      <c r="J90" s="1">
        <f t="shared" ref="J90" si="250">ABS(E90-E$8)</f>
        <v>2.4999989999999999</v>
      </c>
      <c r="K90" s="1">
        <f t="shared" si="225"/>
        <v>5.7333330000000009</v>
      </c>
      <c r="M90" t="s">
        <v>6</v>
      </c>
      <c r="N90" s="1">
        <f>ABS(C90-C$8)*100/C$8</f>
        <v>13.555555555555559</v>
      </c>
      <c r="O90" s="1">
        <f t="shared" ref="O90" si="251">ABS(D90-D$8)*100/D$8</f>
        <v>15.636363636363638</v>
      </c>
      <c r="P90" s="1"/>
      <c r="Q90" s="1">
        <f t="shared" si="228"/>
        <v>14.595959595959599</v>
      </c>
      <c r="S90" s="1">
        <f>SQRT(((LN(C$8/D$8)-LN(C90/D90))^2+(LN(C$8/E$8)-LN(C90/E90))^2+(LN(D$8/E$8)-LN(D90/E90))^2)/3)</f>
        <v>12.047816473133619</v>
      </c>
    </row>
    <row r="91" spans="1:19" x14ac:dyDescent="0.3">
      <c r="A91" s="36"/>
      <c r="B91" s="7" t="s">
        <v>7</v>
      </c>
      <c r="C91" s="5">
        <v>9.9999999999999995E-7</v>
      </c>
      <c r="D91" s="5">
        <v>12.8</v>
      </c>
      <c r="E91" s="5">
        <v>87.2</v>
      </c>
      <c r="G91" t="s">
        <v>7</v>
      </c>
      <c r="H91" s="1">
        <f>ABS(C91-C$9)</f>
        <v>4.9999989999999999</v>
      </c>
      <c r="I91" s="1">
        <f t="shared" ref="I91" si="252">ABS(D91-D$9)</f>
        <v>2.8000000000000007</v>
      </c>
      <c r="J91" s="1">
        <f t="shared" ref="J91" si="253">ABS(E91-E$9)</f>
        <v>2.2000000000000028</v>
      </c>
      <c r="K91" s="1">
        <f t="shared" si="225"/>
        <v>3.333333000000001</v>
      </c>
      <c r="M91" t="s">
        <v>7</v>
      </c>
      <c r="N91" s="1">
        <f>ABS(C91-C$9)*100/C$9</f>
        <v>99.999979999999994</v>
      </c>
      <c r="O91" s="1">
        <f t="shared" ref="O91" si="254">ABS(D91-D$9)*100/D$9</f>
        <v>28.000000000000007</v>
      </c>
      <c r="P91" s="1">
        <f t="shared" ref="P91" si="255">ABS(E91-E$9)*100/E$9</f>
        <v>2.5882352941176503</v>
      </c>
      <c r="Q91" s="1">
        <f t="shared" si="228"/>
        <v>43.529405098039213</v>
      </c>
      <c r="S91" s="1">
        <f>SQRT(((LN(C$9/D$9)-LN(C91/D91))^2+(LN(C$9/E$9)-LN(C91/E91))^2+(LN(D$9/E$9)-LN(D91/E91))^2)/3)</f>
        <v>12.706593537108795</v>
      </c>
    </row>
    <row r="92" spans="1:19" x14ac:dyDescent="0.3">
      <c r="A92" s="36"/>
      <c r="B92" s="7" t="s">
        <v>8</v>
      </c>
      <c r="C92" s="5">
        <v>98.6</v>
      </c>
      <c r="D92" s="5">
        <v>9.9999999999999995E-7</v>
      </c>
      <c r="E92" s="5">
        <v>1.4</v>
      </c>
      <c r="G92" t="s">
        <v>8</v>
      </c>
      <c r="H92" s="1">
        <f>ABS(C92-C$10)</f>
        <v>13.599999999999994</v>
      </c>
      <c r="I92" s="1">
        <f t="shared" ref="I92" si="256">ABS(D92-D$10)</f>
        <v>9.9999990000000007</v>
      </c>
      <c r="J92" s="1">
        <f t="shared" ref="J92" si="257">ABS(E92-E$10)</f>
        <v>3.6</v>
      </c>
      <c r="K92" s="1">
        <f t="shared" si="225"/>
        <v>9.0666663333333322</v>
      </c>
      <c r="M92" t="s">
        <v>8</v>
      </c>
      <c r="N92" s="1">
        <f>ABS(C92-C$10)*100/C$10</f>
        <v>15.999999999999995</v>
      </c>
      <c r="O92" s="1">
        <f t="shared" ref="O92" si="258">ABS(D92-D$10)*100/D$10</f>
        <v>99.999989999999997</v>
      </c>
      <c r="P92" s="1">
        <f t="shared" ref="P92" si="259">ABS(E92-E$10)*100/E$10</f>
        <v>72</v>
      </c>
      <c r="Q92" s="1">
        <f t="shared" si="228"/>
        <v>62.666663333333332</v>
      </c>
      <c r="S92" s="1">
        <f>SQRT(((LN(C$10/D$10)-LN(C92/D92))^2+(LN(C$10/E$10)-LN(C92/E92))^2+(LN(D$10/E$10)-LN(D92/E92))^2)/3)</f>
        <v>12.740980506778151</v>
      </c>
    </row>
    <row r="93" spans="1:19" x14ac:dyDescent="0.3">
      <c r="A93" s="36"/>
      <c r="B93" s="7" t="s">
        <v>9</v>
      </c>
      <c r="C93" s="5">
        <v>1.8</v>
      </c>
      <c r="D93" s="5">
        <v>80.2</v>
      </c>
      <c r="E93" s="5">
        <v>18</v>
      </c>
      <c r="G93" t="s">
        <v>9</v>
      </c>
      <c r="H93" s="1">
        <f>ABS(C93-C$11)</f>
        <v>1.7999990000000001</v>
      </c>
      <c r="I93" s="1">
        <f t="shared" ref="I93" si="260">ABS(D93-D$11)</f>
        <v>9.7999999999999972</v>
      </c>
      <c r="J93" s="1">
        <f t="shared" ref="J93" si="261">ABS(E93-E$11)</f>
        <v>8</v>
      </c>
      <c r="K93" s="1">
        <f t="shared" si="225"/>
        <v>6.5333329999999989</v>
      </c>
      <c r="M93" t="s">
        <v>9</v>
      </c>
      <c r="N93" s="1"/>
      <c r="O93" s="1">
        <f t="shared" ref="O93" si="262">ABS(D93-D$11)*100/D$11</f>
        <v>10.888888888888886</v>
      </c>
      <c r="P93" s="1">
        <f t="shared" ref="P93" si="263">ABS(E93-E$11)*100/E$11</f>
        <v>80</v>
      </c>
      <c r="Q93" s="1">
        <f t="shared" si="228"/>
        <v>45.444444444444443</v>
      </c>
      <c r="S93" s="1">
        <f>SQRT(((LN(C$11/D$11)-LN(C93/D93))^2+(LN(C$11/E$11)-LN(C93/E93))^2+(LN(D$11/E$11)-LN(D93/E93))^2)/3)</f>
        <v>11.57802381930674</v>
      </c>
    </row>
    <row r="94" spans="1:19" x14ac:dyDescent="0.3">
      <c r="B94" s="9"/>
      <c r="C94" s="9"/>
      <c r="D94" s="9"/>
      <c r="E94" s="9"/>
    </row>
    <row r="95" spans="1:19" x14ac:dyDescent="0.3">
      <c r="A95" s="36" t="s">
        <v>28</v>
      </c>
      <c r="B95" s="37" t="s">
        <v>16</v>
      </c>
      <c r="C95" s="37"/>
      <c r="D95" s="37"/>
      <c r="E95" s="37"/>
      <c r="G95" s="38" t="s">
        <v>22</v>
      </c>
      <c r="H95" s="38"/>
      <c r="I95" s="38"/>
      <c r="J95" s="38"/>
      <c r="K95" s="38"/>
      <c r="M95" s="38" t="s">
        <v>23</v>
      </c>
      <c r="N95" s="38"/>
      <c r="O95" s="38"/>
      <c r="P95" s="38"/>
      <c r="Q95" s="38"/>
    </row>
    <row r="96" spans="1:19" x14ac:dyDescent="0.3">
      <c r="A96" s="36"/>
      <c r="B96" s="9" t="s">
        <v>0</v>
      </c>
      <c r="C96" s="9">
        <v>35.56</v>
      </c>
      <c r="D96" s="9">
        <v>31.86</v>
      </c>
      <c r="E96" s="9">
        <v>32.57</v>
      </c>
      <c r="G96" t="s">
        <v>0</v>
      </c>
      <c r="H96" s="1">
        <f>ABS(C96-C$2)</f>
        <v>2.230000000000004</v>
      </c>
      <c r="I96" s="1">
        <f t="shared" ref="I96" si="264">ABS(D96-D$2)</f>
        <v>1.4699999999999989</v>
      </c>
      <c r="J96" s="1">
        <f t="shared" ref="J96" si="265">ABS(E96-E$2)</f>
        <v>0.75999999999999801</v>
      </c>
      <c r="K96" s="1">
        <f t="shared" ref="K96:K105" si="266">AVERAGE(H96:J96)</f>
        <v>1.486666666666667</v>
      </c>
      <c r="M96" t="s">
        <v>0</v>
      </c>
      <c r="N96" s="1">
        <f>ABS(C96-C$2)*100/C$2</f>
        <v>6.690669066906703</v>
      </c>
      <c r="O96" s="1">
        <f t="shared" ref="O96" si="267">ABS(D96-D$2)*100/D$2</f>
        <v>4.4104410441044068</v>
      </c>
      <c r="P96" s="1">
        <f t="shared" ref="P96" si="268">ABS(E96-E$2)*100/E$2</f>
        <v>2.2802280228022744</v>
      </c>
      <c r="Q96" s="1">
        <f t="shared" ref="Q96:Q105" si="269">AVERAGE(N96:P96)</f>
        <v>4.4604460446044616</v>
      </c>
      <c r="S96" s="1">
        <f>SQRT(((LN(C$2/D$2)-LN(C96/D96))^2+(LN(C$2/E$2)-LN(C96/E96))^2+(LN(D$2/E$2)-LN(D96/E96))^2)/3)</f>
        <v>8.2201557071862469E-2</v>
      </c>
    </row>
    <row r="97" spans="1:19" x14ac:dyDescent="0.3">
      <c r="A97" s="36"/>
      <c r="B97" s="9" t="s">
        <v>1</v>
      </c>
      <c r="C97" s="9">
        <v>80.89</v>
      </c>
      <c r="D97" s="9">
        <v>2.76</v>
      </c>
      <c r="E97" s="9">
        <v>16.350000000000001</v>
      </c>
      <c r="G97" t="s">
        <v>1</v>
      </c>
      <c r="H97" s="1">
        <f>ABS(C97-C$3)</f>
        <v>10.89</v>
      </c>
      <c r="I97" s="1">
        <f t="shared" ref="I97" si="270">ABS(D97-D$3)</f>
        <v>12.24</v>
      </c>
      <c r="J97" s="1">
        <f t="shared" ref="J97" si="271">ABS(E97-E$3)</f>
        <v>1.3500000000000014</v>
      </c>
      <c r="K97" s="1">
        <f t="shared" si="266"/>
        <v>8.1600000000000019</v>
      </c>
      <c r="M97" t="s">
        <v>1</v>
      </c>
      <c r="N97" s="1">
        <f>ABS(C97-C$3)*100/C$3</f>
        <v>15.557142857142857</v>
      </c>
      <c r="O97" s="1">
        <f t="shared" ref="O97" si="272">ABS(D97-D$3)*100/D$3</f>
        <v>81.599999999999994</v>
      </c>
      <c r="P97" s="1">
        <f t="shared" ref="P97" si="273">ABS(E97-E$3)*100/E$3</f>
        <v>9.0000000000000089</v>
      </c>
      <c r="Q97" s="1">
        <f t="shared" si="269"/>
        <v>35.385714285714286</v>
      </c>
      <c r="S97" s="1">
        <f>SQRT(((LN(C$3/D$3)-LN(C97/D97))^2+(LN(C$3/E$3)-LN(C97/E97))^2+(LN(D$3/E$3)-LN(D97/E97))^2)/3)</f>
        <v>1.4769716395639105</v>
      </c>
    </row>
    <row r="98" spans="1:19" x14ac:dyDescent="0.3">
      <c r="A98" s="36"/>
      <c r="B98" s="9" t="s">
        <v>2</v>
      </c>
      <c r="C98" s="9">
        <v>0.39</v>
      </c>
      <c r="D98" s="9">
        <v>73.56</v>
      </c>
      <c r="E98" s="9">
        <v>26.05</v>
      </c>
      <c r="F98" s="2"/>
      <c r="G98" s="2" t="s">
        <v>2</v>
      </c>
      <c r="H98" s="3">
        <f>ABS(C98-C$4)</f>
        <v>9.61</v>
      </c>
      <c r="I98" s="3">
        <f t="shared" ref="I98" si="274">ABS(D98-D$4)</f>
        <v>3.5600000000000023</v>
      </c>
      <c r="J98" s="3">
        <f t="shared" ref="J98" si="275">ABS(E98-E$4)</f>
        <v>6.0500000000000007</v>
      </c>
      <c r="K98" s="3">
        <f t="shared" si="266"/>
        <v>6.4066666666666672</v>
      </c>
      <c r="L98" s="2"/>
      <c r="M98" s="2" t="s">
        <v>2</v>
      </c>
      <c r="N98" s="3">
        <f>ABS(C98-C$4)*100/C$4</f>
        <v>96.1</v>
      </c>
      <c r="O98" s="3">
        <f t="shared" ref="O98" si="276">ABS(D98-D$4)*100/D$4</f>
        <v>5.085714285714289</v>
      </c>
      <c r="P98" s="3">
        <f t="shared" ref="P98" si="277">ABS(E98-E$4)*100/E$4</f>
        <v>30.250000000000007</v>
      </c>
      <c r="Q98" s="3">
        <f t="shared" si="269"/>
        <v>43.811904761904763</v>
      </c>
      <c r="R98" s="2"/>
      <c r="S98" s="3">
        <f>SQRT(((LN(C$4/D$4)-LN(C98/D98))^2+(LN(C$4/E$4)-LN(C98/E98))^2+(LN(D$4/E$4)-LN(D98/E98))^2)/3)</f>
        <v>2.7811646281106568</v>
      </c>
    </row>
    <row r="99" spans="1:19" x14ac:dyDescent="0.3">
      <c r="A99" s="36"/>
      <c r="B99" s="9" t="s">
        <v>3</v>
      </c>
      <c r="C99" s="9">
        <v>15.42</v>
      </c>
      <c r="D99" s="9">
        <v>35.42</v>
      </c>
      <c r="E99" s="9">
        <v>49.16</v>
      </c>
      <c r="G99" t="s">
        <v>3</v>
      </c>
      <c r="H99" s="1">
        <f>ABS(C99-C$5)</f>
        <v>4.58</v>
      </c>
      <c r="I99" s="1">
        <f t="shared" ref="I99" si="278">ABS(D99-D$5)</f>
        <v>15.420000000000002</v>
      </c>
      <c r="J99" s="1">
        <f t="shared" ref="J99" si="279">ABS(E99-E$5)</f>
        <v>10.840000000000003</v>
      </c>
      <c r="K99" s="1">
        <f t="shared" si="266"/>
        <v>10.280000000000001</v>
      </c>
      <c r="M99" t="s">
        <v>3</v>
      </c>
      <c r="N99" s="1">
        <f>ABS(C99-C$5)*100/C$5</f>
        <v>22.9</v>
      </c>
      <c r="O99" s="1">
        <f t="shared" ref="O99" si="280">ABS(D99-D$5)*100/D$5</f>
        <v>77.100000000000009</v>
      </c>
      <c r="P99" s="1">
        <f t="shared" ref="P99" si="281">ABS(E99-E$5)*100/E$5</f>
        <v>18.066666666666674</v>
      </c>
      <c r="Q99" s="1">
        <f t="shared" si="269"/>
        <v>39.355555555555561</v>
      </c>
      <c r="S99" s="1">
        <f>SQRT(((LN(C$5/D$5)-LN(C99/D99))^2+(LN(C$5/E$5)-LN(C99/E99))^2+(LN(D$5/E$5)-LN(D99/E99))^2)/3)</f>
        <v>0.65559647349285255</v>
      </c>
    </row>
    <row r="100" spans="1:19" x14ac:dyDescent="0.3">
      <c r="A100" s="36"/>
      <c r="B100" s="9" t="s">
        <v>4</v>
      </c>
      <c r="C100" s="9">
        <v>48.2</v>
      </c>
      <c r="D100" s="9">
        <v>28.04</v>
      </c>
      <c r="E100" s="9">
        <v>23.76</v>
      </c>
      <c r="G100" t="s">
        <v>4</v>
      </c>
      <c r="H100" s="1">
        <f>ABS(C100-C$6)</f>
        <v>1.7999999999999972</v>
      </c>
      <c r="I100" s="1">
        <f t="shared" ref="I100" si="282">ABS(D100-D$6)</f>
        <v>1.9600000000000009</v>
      </c>
      <c r="J100" s="1">
        <f t="shared" ref="J100" si="283">ABS(E100-E$6)</f>
        <v>3.7600000000000016</v>
      </c>
      <c r="K100" s="1">
        <f t="shared" si="266"/>
        <v>2.5066666666666664</v>
      </c>
      <c r="M100" t="s">
        <v>4</v>
      </c>
      <c r="N100" s="1">
        <f>ABS(C100-C$6)*100/C$6</f>
        <v>3.5999999999999943</v>
      </c>
      <c r="O100" s="1">
        <f t="shared" ref="O100" si="284">ABS(D100-D$6)*100/D$6</f>
        <v>6.5333333333333359</v>
      </c>
      <c r="P100" s="1">
        <f t="shared" ref="P100" si="285">ABS(E100-E$6)*100/E$6</f>
        <v>18.800000000000008</v>
      </c>
      <c r="Q100" s="1">
        <f t="shared" si="269"/>
        <v>9.6444444444444457</v>
      </c>
      <c r="S100" s="1">
        <f>SQRT(((LN(C$6/D$6)-LN(C100/D100))^2+(LN(C$6/E$6)-LN(C100/E100))^2+(LN(D$6/E$6)-LN(D100/E100))^2)/3)</f>
        <v>0.1845086977711865</v>
      </c>
    </row>
    <row r="101" spans="1:19" x14ac:dyDescent="0.3">
      <c r="A101" s="36"/>
      <c r="B101" s="9" t="s">
        <v>5</v>
      </c>
      <c r="C101" s="9">
        <v>17.850000000000001</v>
      </c>
      <c r="D101" s="9">
        <v>45.42</v>
      </c>
      <c r="E101" s="9">
        <v>36.729999999999997</v>
      </c>
      <c r="G101" t="s">
        <v>5</v>
      </c>
      <c r="H101" s="1">
        <f>ABS(C101-C$7)</f>
        <v>2.1499999999999986</v>
      </c>
      <c r="I101" s="1">
        <f t="shared" ref="I101" si="286">ABS(D101-D$7)</f>
        <v>5.4200000000000017</v>
      </c>
      <c r="J101" s="1">
        <f t="shared" ref="J101" si="287">ABS(E101-E$7)</f>
        <v>3.2700000000000031</v>
      </c>
      <c r="K101" s="1">
        <f t="shared" si="266"/>
        <v>3.6133333333333346</v>
      </c>
      <c r="M101" t="s">
        <v>5</v>
      </c>
      <c r="N101" s="1">
        <f>ABS(C101-C$7)*100/C$7</f>
        <v>10.749999999999993</v>
      </c>
      <c r="O101" s="1">
        <f t="shared" ref="O101" si="288">ABS(D101-D$7)*100/D$7</f>
        <v>13.550000000000006</v>
      </c>
      <c r="P101" s="1">
        <f t="shared" ref="P101" si="289">ABS(E101-E$7)*100/E$7</f>
        <v>8.1750000000000078</v>
      </c>
      <c r="Q101" s="1">
        <f t="shared" si="269"/>
        <v>10.825000000000003</v>
      </c>
      <c r="S101" s="1">
        <f>SQRT(((LN(C$7/D$7)-LN(C101/D101))^2+(LN(C$7/E$7)-LN(C101/E101))^2+(LN(D$7/E$7)-LN(D101/E101))^2)/3)</f>
        <v>0.18609204851271868</v>
      </c>
    </row>
    <row r="102" spans="1:19" x14ac:dyDescent="0.3">
      <c r="A102" s="36"/>
      <c r="B102" s="9" t="s">
        <v>6</v>
      </c>
      <c r="C102" s="9">
        <v>50.02</v>
      </c>
      <c r="D102" s="9">
        <v>49.06</v>
      </c>
      <c r="E102" s="9">
        <v>0.92</v>
      </c>
      <c r="G102" t="s">
        <v>6</v>
      </c>
      <c r="H102" s="1">
        <f>ABS(C102-C$8)</f>
        <v>5.0200000000000031</v>
      </c>
      <c r="I102" s="1">
        <f t="shared" ref="I102" si="290">ABS(D102-D$8)</f>
        <v>5.9399999999999977</v>
      </c>
      <c r="J102" s="1">
        <f t="shared" ref="J102" si="291">ABS(E102-E$8)</f>
        <v>0.91999900000000001</v>
      </c>
      <c r="K102" s="1">
        <f t="shared" si="266"/>
        <v>3.959999666666667</v>
      </c>
      <c r="M102" t="s">
        <v>6</v>
      </c>
      <c r="N102" s="1">
        <f>ABS(C102-C$8)*100/C$8</f>
        <v>11.155555555555564</v>
      </c>
      <c r="O102" s="1">
        <f t="shared" ref="O102" si="292">ABS(D102-D$8)*100/D$8</f>
        <v>10.799999999999995</v>
      </c>
      <c r="P102" s="1"/>
      <c r="Q102" s="1">
        <f t="shared" si="269"/>
        <v>10.97777777777778</v>
      </c>
      <c r="S102" s="1">
        <f>SQRT(((LN(C$8/D$8)-LN(C102/D102))^2+(LN(C$8/E$8)-LN(C102/E102))^2+(LN(D$8/E$8)-LN(D102/E102))^2)/3)</f>
        <v>11.216797444806625</v>
      </c>
    </row>
    <row r="103" spans="1:19" x14ac:dyDescent="0.3">
      <c r="A103" s="36"/>
      <c r="B103" s="9" t="s">
        <v>7</v>
      </c>
      <c r="C103" s="9">
        <v>0.49</v>
      </c>
      <c r="D103" s="9">
        <v>21.25</v>
      </c>
      <c r="E103" s="9">
        <v>78.25</v>
      </c>
      <c r="G103" t="s">
        <v>7</v>
      </c>
      <c r="H103" s="1">
        <f>ABS(C103-C$9)</f>
        <v>4.51</v>
      </c>
      <c r="I103" s="1">
        <f t="shared" ref="I103" si="293">ABS(D103-D$9)</f>
        <v>11.25</v>
      </c>
      <c r="J103" s="1">
        <f t="shared" ref="J103" si="294">ABS(E103-E$9)</f>
        <v>6.75</v>
      </c>
      <c r="K103" s="1">
        <f t="shared" si="266"/>
        <v>7.503333333333333</v>
      </c>
      <c r="M103" t="s">
        <v>7</v>
      </c>
      <c r="N103" s="1">
        <f>ABS(C103-C$9)*100/C$9</f>
        <v>90.2</v>
      </c>
      <c r="O103" s="1">
        <f t="shared" ref="O103" si="295">ABS(D103-D$9)*100/D$9</f>
        <v>112.5</v>
      </c>
      <c r="P103" s="1">
        <f t="shared" ref="P103" si="296">ABS(E103-E$9)*100/E$9</f>
        <v>7.9411764705882355</v>
      </c>
      <c r="Q103" s="1">
        <f t="shared" si="269"/>
        <v>70.213725490196069</v>
      </c>
      <c r="S103" s="1">
        <f>SQRT(((LN(C$9/D$9)-LN(C103/D103))^2+(LN(C$9/E$9)-LN(C103/E103))^2+(LN(D$9/E$9)-LN(D103/E103))^2)/3)</f>
        <v>2.2496502186738918</v>
      </c>
    </row>
    <row r="104" spans="1:19" x14ac:dyDescent="0.3">
      <c r="A104" s="36"/>
      <c r="B104" s="9" t="s">
        <v>8</v>
      </c>
      <c r="C104" s="9">
        <v>99.47</v>
      </c>
      <c r="D104" s="9">
        <v>0.01</v>
      </c>
      <c r="E104" s="9">
        <v>0.52</v>
      </c>
      <c r="G104" t="s">
        <v>8</v>
      </c>
      <c r="H104" s="1">
        <f>ABS(C104-C$10)</f>
        <v>14.469999999999999</v>
      </c>
      <c r="I104" s="1">
        <f t="shared" ref="I104" si="297">ABS(D104-D$10)</f>
        <v>9.99</v>
      </c>
      <c r="J104" s="1">
        <f t="shared" ref="J104" si="298">ABS(E104-E$10)</f>
        <v>4.4800000000000004</v>
      </c>
      <c r="K104" s="1">
        <f t="shared" si="266"/>
        <v>9.6466666666666665</v>
      </c>
      <c r="M104" t="s">
        <v>8</v>
      </c>
      <c r="N104" s="1">
        <f>ABS(C104-C$10)*100/C$10</f>
        <v>17.023529411764706</v>
      </c>
      <c r="O104" s="1">
        <f t="shared" ref="O104" si="299">ABS(D104-D$10)*100/D$10</f>
        <v>99.9</v>
      </c>
      <c r="P104" s="1">
        <f t="shared" ref="P104" si="300">ABS(E104-E$10)*100/E$10</f>
        <v>89.600000000000009</v>
      </c>
      <c r="Q104" s="1">
        <f t="shared" si="269"/>
        <v>68.841176470588252</v>
      </c>
      <c r="S104" s="1">
        <f>SQRT(((LN(C$10/D$10)-LN(C104/D104))^2+(LN(C$10/E$10)-LN(C104/E104))^2+(LN(D$10/E$10)-LN(D104/E104))^2)/3)</f>
        <v>5.0775054096093317</v>
      </c>
    </row>
    <row r="105" spans="1:19" x14ac:dyDescent="0.3">
      <c r="A105" s="36"/>
      <c r="B105" s="9" t="s">
        <v>9</v>
      </c>
      <c r="C105" s="9">
        <v>0.69</v>
      </c>
      <c r="D105" s="9">
        <v>84.47</v>
      </c>
      <c r="E105" s="9">
        <v>14.44</v>
      </c>
      <c r="G105" t="s">
        <v>9</v>
      </c>
      <c r="H105" s="1">
        <f>ABS(C105-C$11)</f>
        <v>0.68999899999999992</v>
      </c>
      <c r="I105" s="1">
        <f t="shared" ref="I105" si="301">ABS(D105-D$11)</f>
        <v>5.5300000000000011</v>
      </c>
      <c r="J105" s="1">
        <f t="shared" ref="J105" si="302">ABS(E105-E$11)</f>
        <v>4.4399999999999995</v>
      </c>
      <c r="K105" s="1">
        <f t="shared" si="266"/>
        <v>3.5533330000000003</v>
      </c>
      <c r="M105" t="s">
        <v>9</v>
      </c>
      <c r="N105" s="1"/>
      <c r="O105" s="1">
        <f t="shared" ref="O105" si="303">ABS(D105-D$11)*100/D$11</f>
        <v>6.1444444444444457</v>
      </c>
      <c r="P105" s="1">
        <f t="shared" ref="P105" si="304">ABS(E105-E$11)*100/E$11</f>
        <v>44.399999999999991</v>
      </c>
      <c r="Q105" s="1">
        <f t="shared" si="269"/>
        <v>25.272222222222219</v>
      </c>
      <c r="S105" s="1">
        <f>SQRT(((LN(C$11/D$11)-LN(C105/D105))^2+(LN(C$11/E$11)-LN(C105/E105))^2+(LN(D$11/E$11)-LN(D105/E105))^2)/3)</f>
        <v>10.85751059061195</v>
      </c>
    </row>
    <row r="106" spans="1:19" x14ac:dyDescent="0.3">
      <c r="B106" s="9"/>
      <c r="C106" s="9"/>
      <c r="D106" s="9"/>
      <c r="E106" s="9"/>
    </row>
  </sheetData>
  <mergeCells count="33">
    <mergeCell ref="M13:Q13"/>
    <mergeCell ref="B71:E71"/>
    <mergeCell ref="G71:K71"/>
    <mergeCell ref="M71:Q71"/>
    <mergeCell ref="B59:E59"/>
    <mergeCell ref="G59:K59"/>
    <mergeCell ref="M59:Q59"/>
    <mergeCell ref="B25:E25"/>
    <mergeCell ref="G25:K25"/>
    <mergeCell ref="M25:Q25"/>
    <mergeCell ref="B37:E37"/>
    <mergeCell ref="G37:K37"/>
    <mergeCell ref="M37:Q37"/>
    <mergeCell ref="H3:H5"/>
    <mergeCell ref="H6:H8"/>
    <mergeCell ref="B13:E13"/>
    <mergeCell ref="B1:E1"/>
    <mergeCell ref="G13:K13"/>
    <mergeCell ref="A95:A105"/>
    <mergeCell ref="B95:E95"/>
    <mergeCell ref="G48:K48"/>
    <mergeCell ref="M48:Q48"/>
    <mergeCell ref="B83:E83"/>
    <mergeCell ref="G83:K83"/>
    <mergeCell ref="M83:Q83"/>
    <mergeCell ref="B48:E48"/>
    <mergeCell ref="G95:K95"/>
    <mergeCell ref="M95:Q95"/>
    <mergeCell ref="A13:A23"/>
    <mergeCell ref="A25:A35"/>
    <mergeCell ref="A59:A69"/>
    <mergeCell ref="A71:A81"/>
    <mergeCell ref="A83:A9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Sandoval</dc:creator>
  <cp:lastModifiedBy>Leonardo Sandoval</cp:lastModifiedBy>
  <dcterms:created xsi:type="dcterms:W3CDTF">2015-06-05T18:17:20Z</dcterms:created>
  <dcterms:modified xsi:type="dcterms:W3CDTF">2022-03-02T15:56:25Z</dcterms:modified>
</cp:coreProperties>
</file>