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0" yWindow="225" windowWidth="11385" windowHeight="13140"/>
  </bookViews>
  <sheets>
    <sheet name="A_pre94" sheetId="1" r:id="rId1"/>
    <sheet name="prod_code" sheetId="4" r:id="rId2"/>
    <sheet name="sales_type" sheetId="5" r:id="rId3"/>
    <sheet name="C_pre94" sheetId="6" r:id="rId4"/>
  </sheets>
  <calcPr calcId="145621"/>
</workbook>
</file>

<file path=xl/calcChain.xml><?xml version="1.0" encoding="utf-8"?>
<calcChain xmlns="http://schemas.openxmlformats.org/spreadsheetml/2006/main">
  <c r="C31" i="6" l="1"/>
  <c r="C29" i="6"/>
  <c r="C27" i="6"/>
  <c r="C25" i="6"/>
  <c r="C23" i="6"/>
  <c r="C21" i="6"/>
  <c r="C19" i="6"/>
  <c r="C17" i="6"/>
  <c r="C15" i="6"/>
  <c r="C13" i="6"/>
  <c r="C11" i="6"/>
  <c r="C10" i="6"/>
  <c r="C9" i="6"/>
  <c r="C3" i="6"/>
  <c r="C4" i="6"/>
  <c r="C6" i="6"/>
  <c r="C8" i="6"/>
  <c r="C12" i="6"/>
  <c r="C14" i="6"/>
  <c r="C16" i="6"/>
  <c r="C18" i="6"/>
  <c r="C20" i="6"/>
  <c r="C22" i="6"/>
  <c r="C24" i="6"/>
  <c r="C26" i="6"/>
  <c r="C28" i="6"/>
  <c r="C30" i="6"/>
  <c r="C2" i="6"/>
  <c r="G3" i="1"/>
  <c r="G4" i="1"/>
  <c r="G5" i="1"/>
  <c r="G7" i="1"/>
  <c r="G8" i="1"/>
  <c r="G9" i="1"/>
  <c r="G10" i="1"/>
  <c r="G11" i="1"/>
  <c r="G13" i="1"/>
  <c r="G14" i="1"/>
  <c r="G15" i="1"/>
  <c r="G16" i="1"/>
  <c r="G17" i="1"/>
  <c r="G18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6" i="1"/>
  <c r="G37" i="1"/>
  <c r="G39" i="1"/>
  <c r="G40" i="1"/>
  <c r="G2" i="1"/>
  <c r="C3" i="1"/>
  <c r="C10" i="1"/>
  <c r="C11" i="1"/>
  <c r="C12" i="1"/>
  <c r="C13" i="1"/>
  <c r="C14" i="1"/>
  <c r="C15" i="1"/>
  <c r="C16" i="1"/>
  <c r="C17" i="1"/>
  <c r="C18" i="1"/>
  <c r="C22" i="1"/>
  <c r="C23" i="1"/>
  <c r="C24" i="1"/>
  <c r="C25" i="1"/>
  <c r="C29" i="1"/>
  <c r="C30" i="1"/>
  <c r="C31" i="1"/>
  <c r="C32" i="1"/>
  <c r="C33" i="1"/>
  <c r="C34" i="1"/>
  <c r="C2" i="1"/>
</calcChain>
</file>

<file path=xl/sharedStrings.xml><?xml version="1.0" encoding="utf-8"?>
<sst xmlns="http://schemas.openxmlformats.org/spreadsheetml/2006/main" count="323" uniqueCount="189">
  <si>
    <t>prod</t>
  </si>
  <si>
    <t>ProductDesc</t>
  </si>
  <si>
    <t>AVGAS RETL</t>
  </si>
  <si>
    <t>AVGAS WHLS</t>
  </si>
  <si>
    <t>DIES COM/INS</t>
  </si>
  <si>
    <t>DIES INDUSTL</t>
  </si>
  <si>
    <t>DIES OTHER</t>
  </si>
  <si>
    <t>DIES OUTLTS</t>
  </si>
  <si>
    <t>DIES RESIDTL</t>
  </si>
  <si>
    <t>DIES WHOLE</t>
  </si>
  <si>
    <t>F.O. COM/INS</t>
  </si>
  <si>
    <t>F.O. INDUSTL</t>
  </si>
  <si>
    <t>F.O. OTHER</t>
  </si>
  <si>
    <t>F.O. RESIDTL</t>
  </si>
  <si>
    <t>F.O. WHOLE</t>
  </si>
  <si>
    <t>KERO RETL</t>
  </si>
  <si>
    <t>KERO WHLS</t>
  </si>
  <si>
    <t>KEROJET RETL</t>
  </si>
  <si>
    <t>KEROJET WHLS</t>
  </si>
  <si>
    <t>AVGAS</t>
  </si>
  <si>
    <t>LEADED REG OTHER</t>
  </si>
  <si>
    <t>LEADED REG OUTLTS</t>
  </si>
  <si>
    <t>KEROJET</t>
  </si>
  <si>
    <t>LEADED REG RESALE</t>
  </si>
  <si>
    <t>KEROSENE</t>
  </si>
  <si>
    <t>NO. 1 RESALE</t>
  </si>
  <si>
    <t>NO. 1 RETAIL</t>
  </si>
  <si>
    <t>NO. 4 RETL</t>
  </si>
  <si>
    <t>NO. 4 WHLS</t>
  </si>
  <si>
    <t>PREM OTHER</t>
  </si>
  <si>
    <t>NO.1 DIST.</t>
  </si>
  <si>
    <t>PREM OUTLTS</t>
  </si>
  <si>
    <t>PREM RESALE</t>
  </si>
  <si>
    <t>PROPANE RETL</t>
  </si>
  <si>
    <t>PROPANE WHLS</t>
  </si>
  <si>
    <t>NO.4</t>
  </si>
  <si>
    <t>RESID &lt; 1RETL</t>
  </si>
  <si>
    <t>RESID &lt; 1WHLS</t>
  </si>
  <si>
    <t>RESID &gt; 1RETL</t>
  </si>
  <si>
    <t>RESID &lt; 1%</t>
  </si>
  <si>
    <t>RESID &gt; 1WHLS</t>
  </si>
  <si>
    <t>RESID &gt; 1%</t>
  </si>
  <si>
    <t>UNLEADED MIDGR OTHER</t>
  </si>
  <si>
    <t>PROPANE</t>
  </si>
  <si>
    <t>UNLEADED MIDGR OUTLTS</t>
  </si>
  <si>
    <t>UNLEADED MIDGR RESALE</t>
  </si>
  <si>
    <t>UNLEADED OTHER</t>
  </si>
  <si>
    <t>UNLEADED OUTLTS</t>
  </si>
  <si>
    <t>UNLEADED RESALE</t>
  </si>
  <si>
    <t>SalesType</t>
  </si>
  <si>
    <t>DIESEL</t>
  </si>
  <si>
    <t>LEADED REGULAR</t>
  </si>
  <si>
    <t xml:space="preserve">pcode </t>
  </si>
  <si>
    <t>PREMIUM GAS</t>
  </si>
  <si>
    <t>UNLEADED MIDGR</t>
  </si>
  <si>
    <t>UNLEADED</t>
  </si>
  <si>
    <t>RETAIL</t>
  </si>
  <si>
    <t>RESALE</t>
  </si>
  <si>
    <t>CON/INS</t>
  </si>
  <si>
    <t>scode</t>
  </si>
  <si>
    <t>OUTLTS</t>
  </si>
  <si>
    <t>INDUST</t>
  </si>
  <si>
    <t>OTHER</t>
  </si>
  <si>
    <t>RESIDENTIAL</t>
  </si>
  <si>
    <t>code</t>
  </si>
  <si>
    <t>100</t>
  </si>
  <si>
    <t>Total Mogas</t>
  </si>
  <si>
    <t>150</t>
  </si>
  <si>
    <t>Tot RFG</t>
  </si>
  <si>
    <t>151</t>
  </si>
  <si>
    <t>Tot Oxy</t>
  </si>
  <si>
    <t>152</t>
  </si>
  <si>
    <t>Tot Conv</t>
  </si>
  <si>
    <t>153</t>
  </si>
  <si>
    <t>Ref-Reg</t>
  </si>
  <si>
    <t>RFG REGULAR</t>
  </si>
  <si>
    <t>154</t>
  </si>
  <si>
    <t>Ref-Mid</t>
  </si>
  <si>
    <t>RFG MIDGRADE</t>
  </si>
  <si>
    <t>155</t>
  </si>
  <si>
    <t>Ref-Prm</t>
  </si>
  <si>
    <t>RFG PREMIUM</t>
  </si>
  <si>
    <t>156</t>
  </si>
  <si>
    <t>Oxy-Reg</t>
  </si>
  <si>
    <t>OXY REGULAR</t>
  </si>
  <si>
    <t>157</t>
  </si>
  <si>
    <t>Oxy-Mid</t>
  </si>
  <si>
    <t>OXY MIDGRADE</t>
  </si>
  <si>
    <t>158</t>
  </si>
  <si>
    <t>Oxy-Prm</t>
  </si>
  <si>
    <t>OXY PREMIUM</t>
  </si>
  <si>
    <t>159</t>
  </si>
  <si>
    <t>Conv-Reg</t>
  </si>
  <si>
    <t>CONV. REGULAR</t>
  </si>
  <si>
    <t>160</t>
  </si>
  <si>
    <t>Conv-Mid</t>
  </si>
  <si>
    <t>CONV. MIDGRADE</t>
  </si>
  <si>
    <t>161</t>
  </si>
  <si>
    <t>Conv-Prm</t>
  </si>
  <si>
    <t>CONV. PREMIUM</t>
  </si>
  <si>
    <t>Tot Reg</t>
  </si>
  <si>
    <t>Tot Mid</t>
  </si>
  <si>
    <t>Tot Prm</t>
  </si>
  <si>
    <t>Av Gas</t>
  </si>
  <si>
    <t>Nap-jet</t>
  </si>
  <si>
    <t>Kerojet</t>
  </si>
  <si>
    <t>Kerosene</t>
  </si>
  <si>
    <t>Tot Dist/Kerosene</t>
  </si>
  <si>
    <t>Tot ULSD/LSD</t>
  </si>
  <si>
    <t>No. 2 Diesel</t>
  </si>
  <si>
    <t>No. 2 Distillate</t>
  </si>
  <si>
    <t>No.1 Distillate</t>
  </si>
  <si>
    <t>LS Diesel</t>
  </si>
  <si>
    <t>DIESEL &lt;= .05%</t>
  </si>
  <si>
    <t>HS Diesel</t>
  </si>
  <si>
    <t>DIESEL &gt; .05%</t>
  </si>
  <si>
    <t>No. 2 FO</t>
  </si>
  <si>
    <t>NO. 2 FUEL OIL</t>
  </si>
  <si>
    <t>No. 4 FO</t>
  </si>
  <si>
    <t>ULS Diesel</t>
  </si>
  <si>
    <t>ULS DIESEL</t>
  </si>
  <si>
    <t>Total Resid</t>
  </si>
  <si>
    <t>LS Resid</t>
  </si>
  <si>
    <t>HS Resid</t>
  </si>
  <si>
    <t>Propane</t>
  </si>
  <si>
    <t xml:space="preserve">code </t>
  </si>
  <si>
    <t>10</t>
  </si>
  <si>
    <t>Retail</t>
  </si>
  <si>
    <t>11</t>
  </si>
  <si>
    <t>Residential</t>
  </si>
  <si>
    <t>12</t>
  </si>
  <si>
    <t>Comm/Inst</t>
  </si>
  <si>
    <t>13</t>
  </si>
  <si>
    <t>Industrial</t>
  </si>
  <si>
    <t>14</t>
  </si>
  <si>
    <t>Outlets</t>
  </si>
  <si>
    <t>15</t>
  </si>
  <si>
    <t>Petro-Chem</t>
  </si>
  <si>
    <t>PET-CHM</t>
  </si>
  <si>
    <t>19</t>
  </si>
  <si>
    <t>OEU</t>
  </si>
  <si>
    <t>O.E.U.</t>
  </si>
  <si>
    <t>20</t>
  </si>
  <si>
    <t>Wholesale</t>
  </si>
  <si>
    <t>21</t>
  </si>
  <si>
    <t>DTW</t>
  </si>
  <si>
    <t>22</t>
  </si>
  <si>
    <t>Rack</t>
  </si>
  <si>
    <t>RACK</t>
  </si>
  <si>
    <t>23</t>
  </si>
  <si>
    <t>Bulk</t>
  </si>
  <si>
    <t>BULK</t>
  </si>
  <si>
    <t>30</t>
  </si>
  <si>
    <t>782C</t>
  </si>
  <si>
    <t>AVIATION GAS</t>
  </si>
  <si>
    <t>AVIATION GAS - PROJECTED</t>
  </si>
  <si>
    <t>KEROSENE - PROJECTED</t>
  </si>
  <si>
    <t>KEROSENE JET</t>
  </si>
  <si>
    <t>KEROSENE JET - PROJECTED</t>
  </si>
  <si>
    <t>LEADED REG</t>
  </si>
  <si>
    <t>LEADED REG - PROJECTED</t>
  </si>
  <si>
    <t>NAPHTHA JET</t>
  </si>
  <si>
    <t>NAPHTHA JET - PROJECTED</t>
  </si>
  <si>
    <t>NO. 1 DIST</t>
  </si>
  <si>
    <t>NO. 1 DIST - PROJECTED</t>
  </si>
  <si>
    <t>NO. 2 DIESEL</t>
  </si>
  <si>
    <t>NO. 2 DIESEL - PROJECTED</t>
  </si>
  <si>
    <t>NO. 2 FUEL OIL - PROJECTE</t>
  </si>
  <si>
    <t>NO. 4 FUEL OIL</t>
  </si>
  <si>
    <t>NO. 4 FUEL OIL - PROJECTE</t>
  </si>
  <si>
    <t>PREMIUM</t>
  </si>
  <si>
    <t>PREMIUM - PROJECTED</t>
  </si>
  <si>
    <t>PROPANE - PROJECTED</t>
  </si>
  <si>
    <t>RESID &lt; 1SLFR</t>
  </si>
  <si>
    <t>RESID &lt; 1SLFR - PROJECTED</t>
  </si>
  <si>
    <t>RESID &gt; 1SLFR</t>
  </si>
  <si>
    <t>RESID &gt; 1SLFR - PROJECTED</t>
  </si>
  <si>
    <t>UNLEADED MIDGR - PROJECTE</t>
  </si>
  <si>
    <t>UNLEADED REG</t>
  </si>
  <si>
    <t>UNLEADED REG - PROJECTED</t>
  </si>
  <si>
    <t>drop</t>
  </si>
  <si>
    <t>sale_label</t>
  </si>
  <si>
    <t>prod_label</t>
  </si>
  <si>
    <t>Diesel Pre94</t>
  </si>
  <si>
    <t>Conv-Prm-Pre94</t>
  </si>
  <si>
    <t>UnLead-Mid</t>
  </si>
  <si>
    <t>Lead-Reg</t>
  </si>
  <si>
    <t>Unlead</t>
  </si>
  <si>
    <t>Other Pre94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</si>
</sst>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/>
    <xf numFmtId="0" fontId="1" fillId="0" borderId="0" xfId="1" quotePrefix="1" applyFont="1"/>
    <xf numFmtId="0" fontId="1" fillId="0" borderId="0" xfId="1" applyFont="1"/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14" sqref="B14"/>
    </sheetView>
  </sheetViews>
  <sheetFormatPr defaultRowHeight="15" x14ac:dyDescent="0.25"/>
  <cols>
    <col min="1" max="1" width="24.28515625" bestFit="1" customWidth="1"/>
    <col min="2" max="2" width="12" bestFit="1" customWidth="1"/>
    <col min="3" max="3" width="12" customWidth="1"/>
    <col min="5" max="5" width="12.140625" bestFit="1" customWidth="1"/>
  </cols>
  <sheetData>
    <row r="1" spans="1:7" x14ac:dyDescent="0.25">
      <c r="A1" t="s">
        <v>0</v>
      </c>
      <c r="B1" t="s">
        <v>1</v>
      </c>
      <c r="C1" s="2" t="s">
        <v>182</v>
      </c>
      <c r="D1" t="s">
        <v>52</v>
      </c>
      <c r="E1" t="s">
        <v>49</v>
      </c>
      <c r="F1" t="s">
        <v>59</v>
      </c>
      <c r="G1" t="s">
        <v>181</v>
      </c>
    </row>
    <row r="2" spans="1:7" x14ac:dyDescent="0.25">
      <c r="A2" t="s">
        <v>2</v>
      </c>
      <c r="B2" t="s">
        <v>19</v>
      </c>
      <c r="C2" t="str">
        <f>VLOOKUP(B2,prod_code!$A$2:$C$35,3,)</f>
        <v>Av Gas</v>
      </c>
      <c r="D2">
        <v>1</v>
      </c>
      <c r="E2" t="s">
        <v>56</v>
      </c>
      <c r="F2">
        <v>10</v>
      </c>
      <c r="G2" t="str">
        <f>VLOOKUP(E2,sales_type!$A$2:$C$13,3,FALSE)</f>
        <v>Retail</v>
      </c>
    </row>
    <row r="3" spans="1:7" x14ac:dyDescent="0.25">
      <c r="A3" t="s">
        <v>3</v>
      </c>
      <c r="B3" t="s">
        <v>19</v>
      </c>
      <c r="C3" t="str">
        <f>VLOOKUP(B3,prod_code!$A$2:$C$35,3,)</f>
        <v>Av Gas</v>
      </c>
      <c r="D3">
        <v>1</v>
      </c>
      <c r="E3" t="s">
        <v>57</v>
      </c>
      <c r="F3">
        <v>20</v>
      </c>
      <c r="G3" t="str">
        <f>VLOOKUP(E3,sales_type!$A$2:$C$13,3,FALSE)</f>
        <v>Wholesale</v>
      </c>
    </row>
    <row r="4" spans="1:7" x14ac:dyDescent="0.25">
      <c r="A4" t="s">
        <v>4</v>
      </c>
      <c r="B4" t="s">
        <v>50</v>
      </c>
      <c r="C4" t="s">
        <v>183</v>
      </c>
      <c r="D4">
        <v>2</v>
      </c>
      <c r="E4" t="s">
        <v>58</v>
      </c>
      <c r="F4">
        <v>12</v>
      </c>
      <c r="G4" t="str">
        <f>VLOOKUP(E4,sales_type!$A$2:$C$13,3,FALSE)</f>
        <v>Comm/Inst</v>
      </c>
    </row>
    <row r="5" spans="1:7" x14ac:dyDescent="0.25">
      <c r="A5" t="s">
        <v>5</v>
      </c>
      <c r="B5" t="s">
        <v>50</v>
      </c>
      <c r="C5" t="s">
        <v>183</v>
      </c>
      <c r="D5">
        <v>2</v>
      </c>
      <c r="E5" t="s">
        <v>61</v>
      </c>
      <c r="F5">
        <v>13</v>
      </c>
      <c r="G5" t="str">
        <f>VLOOKUP(E5,sales_type!$A$2:$C$13,3,FALSE)</f>
        <v>Industrial</v>
      </c>
    </row>
    <row r="6" spans="1:7" x14ac:dyDescent="0.25">
      <c r="A6" t="s">
        <v>6</v>
      </c>
      <c r="B6" t="s">
        <v>50</v>
      </c>
      <c r="C6" t="s">
        <v>183</v>
      </c>
      <c r="D6">
        <v>2</v>
      </c>
      <c r="E6" t="s">
        <v>62</v>
      </c>
      <c r="F6">
        <v>33</v>
      </c>
      <c r="G6" t="s">
        <v>188</v>
      </c>
    </row>
    <row r="7" spans="1:7" x14ac:dyDescent="0.25">
      <c r="A7" t="s">
        <v>7</v>
      </c>
      <c r="B7" t="s">
        <v>50</v>
      </c>
      <c r="C7" t="s">
        <v>183</v>
      </c>
      <c r="D7">
        <v>2</v>
      </c>
      <c r="E7" t="s">
        <v>60</v>
      </c>
      <c r="F7">
        <v>14</v>
      </c>
      <c r="G7" t="str">
        <f>VLOOKUP(E7,sales_type!$A$2:$C$13,3,FALSE)</f>
        <v>Outlets</v>
      </c>
    </row>
    <row r="8" spans="1:7" x14ac:dyDescent="0.25">
      <c r="A8" t="s">
        <v>8</v>
      </c>
      <c r="B8" t="s">
        <v>50</v>
      </c>
      <c r="C8" t="s">
        <v>183</v>
      </c>
      <c r="D8">
        <v>2</v>
      </c>
      <c r="E8" t="s">
        <v>63</v>
      </c>
      <c r="F8">
        <v>11</v>
      </c>
      <c r="G8" t="str">
        <f>VLOOKUP(E8,sales_type!$A$2:$C$13,3,FALSE)</f>
        <v>Residential</v>
      </c>
    </row>
    <row r="9" spans="1:7" x14ac:dyDescent="0.25">
      <c r="A9" t="s">
        <v>9</v>
      </c>
      <c r="B9" t="s">
        <v>50</v>
      </c>
      <c r="C9" t="s">
        <v>183</v>
      </c>
      <c r="D9">
        <v>2</v>
      </c>
      <c r="E9" t="s">
        <v>57</v>
      </c>
      <c r="F9">
        <v>20</v>
      </c>
      <c r="G9" t="str">
        <f>VLOOKUP(E9,sales_type!$A$2:$C$13,3,FALSE)</f>
        <v>Wholesale</v>
      </c>
    </row>
    <row r="10" spans="1:7" x14ac:dyDescent="0.25">
      <c r="A10" t="s">
        <v>10</v>
      </c>
      <c r="B10" s="3" t="s">
        <v>117</v>
      </c>
      <c r="C10" t="str">
        <f>VLOOKUP(B10,prod_code!$A$2:$C$35,3,)</f>
        <v>No. 2 FO</v>
      </c>
      <c r="D10">
        <v>3</v>
      </c>
      <c r="E10" t="s">
        <v>58</v>
      </c>
      <c r="F10">
        <v>12</v>
      </c>
      <c r="G10" t="str">
        <f>VLOOKUP(E10,sales_type!$A$2:$C$13,3,FALSE)</f>
        <v>Comm/Inst</v>
      </c>
    </row>
    <row r="11" spans="1:7" x14ac:dyDescent="0.25">
      <c r="A11" t="s">
        <v>11</v>
      </c>
      <c r="B11" s="3" t="s">
        <v>117</v>
      </c>
      <c r="C11" t="str">
        <f>VLOOKUP(B11,prod_code!$A$2:$C$35,3,)</f>
        <v>No. 2 FO</v>
      </c>
      <c r="D11">
        <v>3</v>
      </c>
      <c r="E11" t="s">
        <v>61</v>
      </c>
      <c r="F11">
        <v>13</v>
      </c>
      <c r="G11" t="str">
        <f>VLOOKUP(E11,sales_type!$A$2:$C$13,3,FALSE)</f>
        <v>Industrial</v>
      </c>
    </row>
    <row r="12" spans="1:7" x14ac:dyDescent="0.25">
      <c r="A12" t="s">
        <v>12</v>
      </c>
      <c r="B12" s="3" t="s">
        <v>117</v>
      </c>
      <c r="C12" t="str">
        <f>VLOOKUP(B12,prod_code!$A$2:$C$35,3,)</f>
        <v>No. 2 FO</v>
      </c>
      <c r="D12">
        <v>3</v>
      </c>
      <c r="E12" t="s">
        <v>62</v>
      </c>
      <c r="F12">
        <v>33</v>
      </c>
      <c r="G12" t="s">
        <v>188</v>
      </c>
    </row>
    <row r="13" spans="1:7" x14ac:dyDescent="0.25">
      <c r="A13" t="s">
        <v>13</v>
      </c>
      <c r="B13" s="3" t="s">
        <v>117</v>
      </c>
      <c r="C13" t="str">
        <f>VLOOKUP(B13,prod_code!$A$2:$C$35,3,)</f>
        <v>No. 2 FO</v>
      </c>
      <c r="D13">
        <v>3</v>
      </c>
      <c r="E13" t="s">
        <v>63</v>
      </c>
      <c r="F13">
        <v>11</v>
      </c>
      <c r="G13" t="str">
        <f>VLOOKUP(E13,sales_type!$A$2:$C$13,3,FALSE)</f>
        <v>Residential</v>
      </c>
    </row>
    <row r="14" spans="1:7" x14ac:dyDescent="0.25">
      <c r="A14" t="s">
        <v>14</v>
      </c>
      <c r="B14" s="3" t="s">
        <v>117</v>
      </c>
      <c r="C14" t="str">
        <f>VLOOKUP(B14,prod_code!$A$2:$C$35,3,)</f>
        <v>No. 2 FO</v>
      </c>
      <c r="D14">
        <v>3</v>
      </c>
      <c r="E14" t="s">
        <v>57</v>
      </c>
      <c r="F14">
        <v>20</v>
      </c>
      <c r="G14" t="str">
        <f>VLOOKUP(E14,sales_type!$A$2:$C$13,3,FALSE)</f>
        <v>Wholesale</v>
      </c>
    </row>
    <row r="15" spans="1:7" x14ac:dyDescent="0.25">
      <c r="A15" t="s">
        <v>15</v>
      </c>
      <c r="B15" t="s">
        <v>24</v>
      </c>
      <c r="C15" t="str">
        <f>VLOOKUP(B15,prod_code!$A$2:$C$35,3,)</f>
        <v>Kerosene</v>
      </c>
      <c r="D15">
        <v>4</v>
      </c>
      <c r="E15" t="s">
        <v>56</v>
      </c>
      <c r="F15">
        <v>10</v>
      </c>
      <c r="G15" t="str">
        <f>VLOOKUP(E15,sales_type!$A$2:$C$13,3,FALSE)</f>
        <v>Retail</v>
      </c>
    </row>
    <row r="16" spans="1:7" x14ac:dyDescent="0.25">
      <c r="A16" t="s">
        <v>16</v>
      </c>
      <c r="B16" t="s">
        <v>24</v>
      </c>
      <c r="C16" t="str">
        <f>VLOOKUP(B16,prod_code!$A$2:$C$35,3,)</f>
        <v>Kerosene</v>
      </c>
      <c r="D16">
        <v>4</v>
      </c>
      <c r="E16" t="s">
        <v>57</v>
      </c>
      <c r="F16">
        <v>20</v>
      </c>
      <c r="G16" t="str">
        <f>VLOOKUP(E16,sales_type!$A$2:$C$13,3,FALSE)</f>
        <v>Wholesale</v>
      </c>
    </row>
    <row r="17" spans="1:7" x14ac:dyDescent="0.25">
      <c r="A17" t="s">
        <v>17</v>
      </c>
      <c r="B17" t="s">
        <v>22</v>
      </c>
      <c r="C17" t="str">
        <f>VLOOKUP(B17,prod_code!$A$2:$C$35,3,)</f>
        <v>Kerojet</v>
      </c>
      <c r="D17">
        <v>5</v>
      </c>
      <c r="E17" t="s">
        <v>56</v>
      </c>
      <c r="F17">
        <v>10</v>
      </c>
      <c r="G17" t="str">
        <f>VLOOKUP(E17,sales_type!$A$2:$C$13,3,FALSE)</f>
        <v>Retail</v>
      </c>
    </row>
    <row r="18" spans="1:7" x14ac:dyDescent="0.25">
      <c r="A18" t="s">
        <v>18</v>
      </c>
      <c r="B18" t="s">
        <v>22</v>
      </c>
      <c r="C18" t="str">
        <f>VLOOKUP(B18,prod_code!$A$2:$C$35,3,)</f>
        <v>Kerojet</v>
      </c>
      <c r="D18">
        <v>5</v>
      </c>
      <c r="E18" t="s">
        <v>57</v>
      </c>
      <c r="F18">
        <v>20</v>
      </c>
      <c r="G18" t="str">
        <f>VLOOKUP(E18,sales_type!$A$2:$C$13,3,FALSE)</f>
        <v>Wholesale</v>
      </c>
    </row>
    <row r="19" spans="1:7" x14ac:dyDescent="0.25">
      <c r="A19" t="s">
        <v>20</v>
      </c>
      <c r="B19" t="s">
        <v>51</v>
      </c>
      <c r="C19" t="s">
        <v>186</v>
      </c>
      <c r="D19">
        <v>6</v>
      </c>
      <c r="E19" t="s">
        <v>62</v>
      </c>
      <c r="F19">
        <v>33</v>
      </c>
      <c r="G19" t="s">
        <v>188</v>
      </c>
    </row>
    <row r="20" spans="1:7" x14ac:dyDescent="0.25">
      <c r="A20" t="s">
        <v>21</v>
      </c>
      <c r="B20" t="s">
        <v>51</v>
      </c>
      <c r="C20" t="s">
        <v>186</v>
      </c>
      <c r="D20">
        <v>6</v>
      </c>
      <c r="E20" t="s">
        <v>60</v>
      </c>
      <c r="F20">
        <v>14</v>
      </c>
      <c r="G20" t="str">
        <f>VLOOKUP(E20,sales_type!$A$2:$C$13,3,FALSE)</f>
        <v>Outlets</v>
      </c>
    </row>
    <row r="21" spans="1:7" x14ac:dyDescent="0.25">
      <c r="A21" t="s">
        <v>23</v>
      </c>
      <c r="B21" t="s">
        <v>51</v>
      </c>
      <c r="C21" t="s">
        <v>186</v>
      </c>
      <c r="D21">
        <v>6</v>
      </c>
      <c r="E21" t="s">
        <v>57</v>
      </c>
      <c r="F21">
        <v>20</v>
      </c>
      <c r="G21" t="str">
        <f>VLOOKUP(E21,sales_type!$A$2:$C$13,3,FALSE)</f>
        <v>Wholesale</v>
      </c>
    </row>
    <row r="22" spans="1:7" x14ac:dyDescent="0.25">
      <c r="A22" t="s">
        <v>25</v>
      </c>
      <c r="B22" t="s">
        <v>30</v>
      </c>
      <c r="C22" t="str">
        <f>VLOOKUP(B22,prod_code!$A$2:$C$35,3,)</f>
        <v>No.1 Distillate</v>
      </c>
      <c r="D22">
        <v>7</v>
      </c>
      <c r="E22" t="s">
        <v>57</v>
      </c>
      <c r="F22">
        <v>20</v>
      </c>
      <c r="G22" t="str">
        <f>VLOOKUP(E22,sales_type!$A$2:$C$13,3,FALSE)</f>
        <v>Wholesale</v>
      </c>
    </row>
    <row r="23" spans="1:7" x14ac:dyDescent="0.25">
      <c r="A23" t="s">
        <v>26</v>
      </c>
      <c r="B23" t="s">
        <v>30</v>
      </c>
      <c r="C23" t="str">
        <f>VLOOKUP(B23,prod_code!$A$2:$C$35,3,)</f>
        <v>No.1 Distillate</v>
      </c>
      <c r="D23">
        <v>7</v>
      </c>
      <c r="E23" t="s">
        <v>56</v>
      </c>
      <c r="F23">
        <v>10</v>
      </c>
      <c r="G23" t="str">
        <f>VLOOKUP(E23,sales_type!$A$2:$C$13,3,FALSE)</f>
        <v>Retail</v>
      </c>
    </row>
    <row r="24" spans="1:7" x14ac:dyDescent="0.25">
      <c r="A24" t="s">
        <v>27</v>
      </c>
      <c r="B24" t="s">
        <v>35</v>
      </c>
      <c r="C24" t="str">
        <f>VLOOKUP(B24,prod_code!$A$2:$C$35,3,)</f>
        <v>No. 4 FO</v>
      </c>
      <c r="D24">
        <v>8</v>
      </c>
      <c r="E24" t="s">
        <v>56</v>
      </c>
      <c r="F24">
        <v>10</v>
      </c>
      <c r="G24" t="str">
        <f>VLOOKUP(E24,sales_type!$A$2:$C$13,3,FALSE)</f>
        <v>Retail</v>
      </c>
    </row>
    <row r="25" spans="1:7" x14ac:dyDescent="0.25">
      <c r="A25" t="s">
        <v>28</v>
      </c>
      <c r="B25" t="s">
        <v>35</v>
      </c>
      <c r="C25" t="str">
        <f>VLOOKUP(B25,prod_code!$A$2:$C$35,3,)</f>
        <v>No. 4 FO</v>
      </c>
      <c r="D25">
        <v>8</v>
      </c>
      <c r="E25" t="s">
        <v>57</v>
      </c>
      <c r="F25">
        <v>20</v>
      </c>
      <c r="G25" t="str">
        <f>VLOOKUP(E25,sales_type!$A$2:$C$13,3,FALSE)</f>
        <v>Wholesale</v>
      </c>
    </row>
    <row r="26" spans="1:7" x14ac:dyDescent="0.25">
      <c r="A26" t="s">
        <v>29</v>
      </c>
      <c r="B26" t="s">
        <v>53</v>
      </c>
      <c r="C26" t="s">
        <v>184</v>
      </c>
      <c r="D26">
        <v>9</v>
      </c>
      <c r="E26" t="s">
        <v>62</v>
      </c>
      <c r="F26">
        <v>33</v>
      </c>
      <c r="G26" t="s">
        <v>188</v>
      </c>
    </row>
    <row r="27" spans="1:7" x14ac:dyDescent="0.25">
      <c r="A27" t="s">
        <v>31</v>
      </c>
      <c r="B27" t="s">
        <v>53</v>
      </c>
      <c r="C27" t="s">
        <v>184</v>
      </c>
      <c r="D27">
        <v>9</v>
      </c>
      <c r="E27" t="s">
        <v>60</v>
      </c>
      <c r="F27">
        <v>14</v>
      </c>
      <c r="G27" t="str">
        <f>VLOOKUP(E27,sales_type!$A$2:$C$13,3,FALSE)</f>
        <v>Outlets</v>
      </c>
    </row>
    <row r="28" spans="1:7" x14ac:dyDescent="0.25">
      <c r="A28" t="s">
        <v>32</v>
      </c>
      <c r="B28" t="s">
        <v>53</v>
      </c>
      <c r="C28" t="s">
        <v>184</v>
      </c>
      <c r="D28">
        <v>9</v>
      </c>
      <c r="E28" t="s">
        <v>57</v>
      </c>
      <c r="F28">
        <v>20</v>
      </c>
      <c r="G28" t="str">
        <f>VLOOKUP(E28,sales_type!$A$2:$C$13,3,FALSE)</f>
        <v>Wholesale</v>
      </c>
    </row>
    <row r="29" spans="1:7" x14ac:dyDescent="0.25">
      <c r="A29" t="s">
        <v>33</v>
      </c>
      <c r="B29" t="s">
        <v>43</v>
      </c>
      <c r="C29" t="str">
        <f>VLOOKUP(B29,prod_code!$A$2:$C$35,3,)</f>
        <v>Propane</v>
      </c>
      <c r="D29">
        <v>10</v>
      </c>
      <c r="E29" t="s">
        <v>56</v>
      </c>
      <c r="F29">
        <v>10</v>
      </c>
      <c r="G29" t="str">
        <f>VLOOKUP(E29,sales_type!$A$2:$C$13,3,FALSE)</f>
        <v>Retail</v>
      </c>
    </row>
    <row r="30" spans="1:7" x14ac:dyDescent="0.25">
      <c r="A30" t="s">
        <v>34</v>
      </c>
      <c r="B30" t="s">
        <v>43</v>
      </c>
      <c r="C30" t="str">
        <f>VLOOKUP(B30,prod_code!$A$2:$C$35,3,)</f>
        <v>Propane</v>
      </c>
      <c r="D30">
        <v>10</v>
      </c>
      <c r="E30" t="s">
        <v>57</v>
      </c>
      <c r="F30">
        <v>20</v>
      </c>
      <c r="G30" t="str">
        <f>VLOOKUP(E30,sales_type!$A$2:$C$13,3,FALSE)</f>
        <v>Wholesale</v>
      </c>
    </row>
    <row r="31" spans="1:7" x14ac:dyDescent="0.25">
      <c r="A31" t="s">
        <v>36</v>
      </c>
      <c r="B31" t="s">
        <v>39</v>
      </c>
      <c r="C31" t="str">
        <f>VLOOKUP(B31,prod_code!$A$2:$C$35,3,)</f>
        <v>LS Resid</v>
      </c>
      <c r="D31">
        <v>11</v>
      </c>
      <c r="E31" t="s">
        <v>56</v>
      </c>
      <c r="F31">
        <v>10</v>
      </c>
      <c r="G31" t="str">
        <f>VLOOKUP(E31,sales_type!$A$2:$C$13,3,FALSE)</f>
        <v>Retail</v>
      </c>
    </row>
    <row r="32" spans="1:7" x14ac:dyDescent="0.25">
      <c r="A32" t="s">
        <v>37</v>
      </c>
      <c r="B32" t="s">
        <v>39</v>
      </c>
      <c r="C32" t="str">
        <f>VLOOKUP(B32,prod_code!$A$2:$C$35,3,)</f>
        <v>LS Resid</v>
      </c>
      <c r="D32">
        <v>11</v>
      </c>
      <c r="E32" t="s">
        <v>57</v>
      </c>
      <c r="F32">
        <v>20</v>
      </c>
      <c r="G32" t="str">
        <f>VLOOKUP(E32,sales_type!$A$2:$C$13,3,FALSE)</f>
        <v>Wholesale</v>
      </c>
    </row>
    <row r="33" spans="1:7" x14ac:dyDescent="0.25">
      <c r="A33" t="s">
        <v>38</v>
      </c>
      <c r="B33" t="s">
        <v>41</v>
      </c>
      <c r="C33" t="str">
        <f>VLOOKUP(B33,prod_code!$A$2:$C$35,3,)</f>
        <v>HS Resid</v>
      </c>
      <c r="D33">
        <v>12</v>
      </c>
      <c r="E33" t="s">
        <v>56</v>
      </c>
      <c r="F33">
        <v>10</v>
      </c>
      <c r="G33" t="str">
        <f>VLOOKUP(E33,sales_type!$A$2:$C$13,3,FALSE)</f>
        <v>Retail</v>
      </c>
    </row>
    <row r="34" spans="1:7" x14ac:dyDescent="0.25">
      <c r="A34" t="s">
        <v>40</v>
      </c>
      <c r="B34" t="s">
        <v>41</v>
      </c>
      <c r="C34" t="str">
        <f>VLOOKUP(B34,prod_code!$A$2:$C$35,3,)</f>
        <v>HS Resid</v>
      </c>
      <c r="D34">
        <v>12</v>
      </c>
      <c r="E34" t="s">
        <v>57</v>
      </c>
      <c r="F34">
        <v>20</v>
      </c>
      <c r="G34" t="str">
        <f>VLOOKUP(E34,sales_type!$A$2:$C$13,3,FALSE)</f>
        <v>Wholesale</v>
      </c>
    </row>
    <row r="35" spans="1:7" x14ac:dyDescent="0.25">
      <c r="A35" t="s">
        <v>42</v>
      </c>
      <c r="B35" t="s">
        <v>54</v>
      </c>
      <c r="C35" t="s">
        <v>185</v>
      </c>
      <c r="D35">
        <v>13</v>
      </c>
      <c r="E35" t="s">
        <v>62</v>
      </c>
      <c r="F35">
        <v>33</v>
      </c>
      <c r="G35" t="s">
        <v>188</v>
      </c>
    </row>
    <row r="36" spans="1:7" x14ac:dyDescent="0.25">
      <c r="A36" t="s">
        <v>44</v>
      </c>
      <c r="B36" t="s">
        <v>54</v>
      </c>
      <c r="C36" t="s">
        <v>185</v>
      </c>
      <c r="D36">
        <v>13</v>
      </c>
      <c r="E36" t="s">
        <v>60</v>
      </c>
      <c r="F36">
        <v>14</v>
      </c>
      <c r="G36" t="str">
        <f>VLOOKUP(E36,sales_type!$A$2:$C$13,3,FALSE)</f>
        <v>Outlets</v>
      </c>
    </row>
    <row r="37" spans="1:7" x14ac:dyDescent="0.25">
      <c r="A37" t="s">
        <v>45</v>
      </c>
      <c r="B37" t="s">
        <v>54</v>
      </c>
      <c r="C37" t="s">
        <v>185</v>
      </c>
      <c r="D37">
        <v>13</v>
      </c>
      <c r="E37" t="s">
        <v>57</v>
      </c>
      <c r="F37">
        <v>20</v>
      </c>
      <c r="G37" t="str">
        <f>VLOOKUP(E37,sales_type!$A$2:$C$13,3,FALSE)</f>
        <v>Wholesale</v>
      </c>
    </row>
    <row r="38" spans="1:7" x14ac:dyDescent="0.25">
      <c r="A38" t="s">
        <v>46</v>
      </c>
      <c r="B38" t="s">
        <v>55</v>
      </c>
      <c r="C38" t="s">
        <v>187</v>
      </c>
      <c r="D38">
        <v>14</v>
      </c>
      <c r="E38" t="s">
        <v>62</v>
      </c>
      <c r="F38">
        <v>33</v>
      </c>
      <c r="G38" t="s">
        <v>188</v>
      </c>
    </row>
    <row r="39" spans="1:7" x14ac:dyDescent="0.25">
      <c r="A39" t="s">
        <v>47</v>
      </c>
      <c r="B39" t="s">
        <v>55</v>
      </c>
      <c r="C39" t="s">
        <v>187</v>
      </c>
      <c r="D39">
        <v>14</v>
      </c>
      <c r="E39" t="s">
        <v>60</v>
      </c>
      <c r="F39">
        <v>14</v>
      </c>
      <c r="G39" t="str">
        <f>VLOOKUP(E39,sales_type!$A$2:$C$13,3,FALSE)</f>
        <v>Outlets</v>
      </c>
    </row>
    <row r="40" spans="1:7" x14ac:dyDescent="0.25">
      <c r="A40" t="s">
        <v>48</v>
      </c>
      <c r="B40" t="s">
        <v>55</v>
      </c>
      <c r="C40" t="s">
        <v>187</v>
      </c>
      <c r="D40">
        <v>14</v>
      </c>
      <c r="E40" t="s">
        <v>57</v>
      </c>
      <c r="F40">
        <v>20</v>
      </c>
      <c r="G40" t="str">
        <f>VLOOKUP(E40,sales_type!$A$2:$C$13,3,FALSE)</f>
        <v>Wholesale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2.75" x14ac:dyDescent="0.2"/>
  <cols>
    <col min="1" max="1" width="15.85546875" style="3" customWidth="1"/>
    <col min="2" max="2" width="9.140625" style="3"/>
    <col min="3" max="3" width="16" style="3" bestFit="1" customWidth="1"/>
    <col min="4" max="16384" width="9.140625" style="3"/>
  </cols>
  <sheetData>
    <row r="1" spans="1:3" x14ac:dyDescent="0.2">
      <c r="A1" s="3" t="s">
        <v>1</v>
      </c>
      <c r="B1" s="1" t="s">
        <v>64</v>
      </c>
      <c r="C1" s="2" t="s">
        <v>182</v>
      </c>
    </row>
    <row r="2" spans="1:3" x14ac:dyDescent="0.2">
      <c r="B2" s="4" t="s">
        <v>65</v>
      </c>
      <c r="C2" s="5" t="s">
        <v>66</v>
      </c>
    </row>
    <row r="3" spans="1:3" x14ac:dyDescent="0.2">
      <c r="B3" s="3" t="s">
        <v>67</v>
      </c>
      <c r="C3" s="3" t="s">
        <v>68</v>
      </c>
    </row>
    <row r="4" spans="1:3" x14ac:dyDescent="0.2">
      <c r="B4" s="3" t="s">
        <v>69</v>
      </c>
      <c r="C4" s="3" t="s">
        <v>70</v>
      </c>
    </row>
    <row r="5" spans="1:3" x14ac:dyDescent="0.2">
      <c r="B5" s="3" t="s">
        <v>71</v>
      </c>
      <c r="C5" s="3" t="s">
        <v>72</v>
      </c>
    </row>
    <row r="6" spans="1:3" x14ac:dyDescent="0.2">
      <c r="A6" s="3" t="s">
        <v>75</v>
      </c>
      <c r="B6" s="3" t="s">
        <v>73</v>
      </c>
      <c r="C6" s="3" t="s">
        <v>74</v>
      </c>
    </row>
    <row r="7" spans="1:3" x14ac:dyDescent="0.2">
      <c r="A7" s="3" t="s">
        <v>78</v>
      </c>
      <c r="B7" s="3" t="s">
        <v>76</v>
      </c>
      <c r="C7" s="3" t="s">
        <v>77</v>
      </c>
    </row>
    <row r="8" spans="1:3" x14ac:dyDescent="0.2">
      <c r="A8" s="3" t="s">
        <v>81</v>
      </c>
      <c r="B8" s="3" t="s">
        <v>79</v>
      </c>
      <c r="C8" s="3" t="s">
        <v>80</v>
      </c>
    </row>
    <row r="9" spans="1:3" x14ac:dyDescent="0.2">
      <c r="A9" s="3" t="s">
        <v>84</v>
      </c>
      <c r="B9" s="3" t="s">
        <v>82</v>
      </c>
      <c r="C9" s="3" t="s">
        <v>83</v>
      </c>
    </row>
    <row r="10" spans="1:3" x14ac:dyDescent="0.2">
      <c r="A10" s="3" t="s">
        <v>87</v>
      </c>
      <c r="B10" s="3" t="s">
        <v>85</v>
      </c>
      <c r="C10" s="3" t="s">
        <v>86</v>
      </c>
    </row>
    <row r="11" spans="1:3" x14ac:dyDescent="0.2">
      <c r="A11" s="3" t="s">
        <v>90</v>
      </c>
      <c r="B11" s="3" t="s">
        <v>88</v>
      </c>
      <c r="C11" s="3" t="s">
        <v>89</v>
      </c>
    </row>
    <row r="12" spans="1:3" x14ac:dyDescent="0.2">
      <c r="A12" s="3" t="s">
        <v>93</v>
      </c>
      <c r="B12" s="3" t="s">
        <v>91</v>
      </c>
      <c r="C12" s="3" t="s">
        <v>92</v>
      </c>
    </row>
    <row r="13" spans="1:3" x14ac:dyDescent="0.2">
      <c r="A13" s="3" t="s">
        <v>96</v>
      </c>
      <c r="B13" s="3" t="s">
        <v>94</v>
      </c>
      <c r="C13" s="3" t="s">
        <v>95</v>
      </c>
    </row>
    <row r="14" spans="1:3" x14ac:dyDescent="0.2">
      <c r="A14" s="3" t="s">
        <v>99</v>
      </c>
      <c r="B14" s="3" t="s">
        <v>97</v>
      </c>
      <c r="C14" s="3" t="s">
        <v>98</v>
      </c>
    </row>
    <row r="15" spans="1:3" x14ac:dyDescent="0.2">
      <c r="B15" s="6">
        <v>163</v>
      </c>
      <c r="C15" s="3" t="s">
        <v>100</v>
      </c>
    </row>
    <row r="16" spans="1:3" x14ac:dyDescent="0.2">
      <c r="B16" s="6">
        <v>164</v>
      </c>
      <c r="C16" s="3" t="s">
        <v>101</v>
      </c>
    </row>
    <row r="17" spans="1:3" x14ac:dyDescent="0.2">
      <c r="B17" s="6">
        <v>165</v>
      </c>
      <c r="C17" s="3" t="s">
        <v>102</v>
      </c>
    </row>
    <row r="18" spans="1:3" x14ac:dyDescent="0.2">
      <c r="A18" s="3" t="s">
        <v>19</v>
      </c>
      <c r="B18" s="6">
        <v>111</v>
      </c>
      <c r="C18" s="3" t="s">
        <v>103</v>
      </c>
    </row>
    <row r="19" spans="1:3" x14ac:dyDescent="0.2">
      <c r="B19" s="6">
        <v>211</v>
      </c>
      <c r="C19" s="3" t="s">
        <v>104</v>
      </c>
    </row>
    <row r="20" spans="1:3" x14ac:dyDescent="0.2">
      <c r="A20" s="3" t="s">
        <v>22</v>
      </c>
      <c r="B20" s="6">
        <v>213</v>
      </c>
      <c r="C20" s="3" t="s">
        <v>105</v>
      </c>
    </row>
    <row r="21" spans="1:3" x14ac:dyDescent="0.2">
      <c r="A21" s="3" t="s">
        <v>24</v>
      </c>
      <c r="B21" s="6">
        <v>311</v>
      </c>
      <c r="C21" s="3" t="s">
        <v>106</v>
      </c>
    </row>
    <row r="22" spans="1:3" x14ac:dyDescent="0.2">
      <c r="B22" s="6">
        <v>312</v>
      </c>
      <c r="C22" s="3" t="s">
        <v>107</v>
      </c>
    </row>
    <row r="23" spans="1:3" x14ac:dyDescent="0.2">
      <c r="B23" s="6">
        <v>461</v>
      </c>
      <c r="C23" s="3" t="s">
        <v>108</v>
      </c>
    </row>
    <row r="24" spans="1:3" x14ac:dyDescent="0.2">
      <c r="B24" s="6">
        <v>465</v>
      </c>
      <c r="C24" s="3" t="s">
        <v>109</v>
      </c>
    </row>
    <row r="25" spans="1:3" x14ac:dyDescent="0.2">
      <c r="B25" s="6">
        <v>466</v>
      </c>
      <c r="C25" s="3" t="s">
        <v>110</v>
      </c>
    </row>
    <row r="26" spans="1:3" x14ac:dyDescent="0.2">
      <c r="A26" s="3" t="s">
        <v>30</v>
      </c>
      <c r="B26" s="6">
        <v>467</v>
      </c>
      <c r="C26" s="3" t="s">
        <v>111</v>
      </c>
    </row>
    <row r="27" spans="1:3" x14ac:dyDescent="0.2">
      <c r="A27" s="3" t="s">
        <v>113</v>
      </c>
      <c r="B27" s="7">
        <v>468</v>
      </c>
      <c r="C27" s="3" t="s">
        <v>112</v>
      </c>
    </row>
    <row r="28" spans="1:3" x14ac:dyDescent="0.2">
      <c r="A28" s="3" t="s">
        <v>115</v>
      </c>
      <c r="B28" s="7">
        <v>469</v>
      </c>
      <c r="C28" s="3" t="s">
        <v>114</v>
      </c>
    </row>
    <row r="29" spans="1:3" x14ac:dyDescent="0.2">
      <c r="A29" s="3" t="s">
        <v>117</v>
      </c>
      <c r="B29" s="7">
        <v>470</v>
      </c>
      <c r="C29" s="3" t="s">
        <v>116</v>
      </c>
    </row>
    <row r="30" spans="1:3" x14ac:dyDescent="0.2">
      <c r="A30" s="3" t="s">
        <v>35</v>
      </c>
      <c r="B30" s="6">
        <v>471</v>
      </c>
      <c r="C30" s="3" t="s">
        <v>118</v>
      </c>
    </row>
    <row r="31" spans="1:3" x14ac:dyDescent="0.2">
      <c r="A31" s="3" t="s">
        <v>120</v>
      </c>
      <c r="B31" s="6">
        <v>472</v>
      </c>
      <c r="C31" s="3" t="s">
        <v>119</v>
      </c>
    </row>
    <row r="32" spans="1:3" x14ac:dyDescent="0.2">
      <c r="B32" s="6">
        <v>511</v>
      </c>
      <c r="C32" s="3" t="s">
        <v>121</v>
      </c>
    </row>
    <row r="33" spans="1:3" x14ac:dyDescent="0.2">
      <c r="A33" s="3" t="s">
        <v>39</v>
      </c>
      <c r="B33" s="6">
        <v>501</v>
      </c>
      <c r="C33" s="3" t="s">
        <v>122</v>
      </c>
    </row>
    <row r="34" spans="1:3" x14ac:dyDescent="0.2">
      <c r="A34" s="3" t="s">
        <v>41</v>
      </c>
      <c r="B34" s="6">
        <v>510</v>
      </c>
      <c r="C34" s="3" t="s">
        <v>123</v>
      </c>
    </row>
    <row r="35" spans="1:3" x14ac:dyDescent="0.2">
      <c r="A35" s="3" t="s">
        <v>43</v>
      </c>
      <c r="B35" s="6">
        <v>624</v>
      </c>
      <c r="C35" s="3" t="s">
        <v>124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A1:B1048576"/>
    </sheetView>
  </sheetViews>
  <sheetFormatPr defaultRowHeight="12.75" x14ac:dyDescent="0.2"/>
  <cols>
    <col min="1" max="2" width="9.140625" style="3"/>
    <col min="3" max="3" width="10.85546875" style="3" bestFit="1" customWidth="1"/>
    <col min="4" max="16384" width="9.140625" style="3"/>
  </cols>
  <sheetData>
    <row r="1" spans="1:3" x14ac:dyDescent="0.2">
      <c r="A1" s="3" t="s">
        <v>49</v>
      </c>
      <c r="B1" s="1" t="s">
        <v>125</v>
      </c>
      <c r="C1" s="2" t="s">
        <v>181</v>
      </c>
    </row>
    <row r="2" spans="1:3" x14ac:dyDescent="0.2">
      <c r="A2" s="3" t="s">
        <v>56</v>
      </c>
      <c r="B2" s="3" t="s">
        <v>126</v>
      </c>
      <c r="C2" s="3" t="s">
        <v>127</v>
      </c>
    </row>
    <row r="3" spans="1:3" x14ac:dyDescent="0.2">
      <c r="A3" s="3" t="s">
        <v>63</v>
      </c>
      <c r="B3" s="3" t="s">
        <v>128</v>
      </c>
      <c r="C3" s="3" t="s">
        <v>129</v>
      </c>
    </row>
    <row r="4" spans="1:3" x14ac:dyDescent="0.2">
      <c r="A4" s="3" t="s">
        <v>58</v>
      </c>
      <c r="B4" s="3" t="s">
        <v>130</v>
      </c>
      <c r="C4" s="3" t="s">
        <v>131</v>
      </c>
    </row>
    <row r="5" spans="1:3" x14ac:dyDescent="0.2">
      <c r="A5" s="3" t="s">
        <v>61</v>
      </c>
      <c r="B5" s="3" t="s">
        <v>132</v>
      </c>
      <c r="C5" s="3" t="s">
        <v>133</v>
      </c>
    </row>
    <row r="6" spans="1:3" x14ac:dyDescent="0.2">
      <c r="A6" s="3" t="s">
        <v>60</v>
      </c>
      <c r="B6" s="3" t="s">
        <v>134</v>
      </c>
      <c r="C6" s="3" t="s">
        <v>135</v>
      </c>
    </row>
    <row r="7" spans="1:3" x14ac:dyDescent="0.2">
      <c r="A7" s="3" t="s">
        <v>138</v>
      </c>
      <c r="B7" s="3" t="s">
        <v>136</v>
      </c>
      <c r="C7" s="3" t="s">
        <v>137</v>
      </c>
    </row>
    <row r="8" spans="1:3" x14ac:dyDescent="0.2">
      <c r="A8" s="3" t="s">
        <v>141</v>
      </c>
      <c r="B8" s="3" t="s">
        <v>139</v>
      </c>
      <c r="C8" s="3" t="s">
        <v>140</v>
      </c>
    </row>
    <row r="9" spans="1:3" x14ac:dyDescent="0.2">
      <c r="A9" s="3" t="s">
        <v>57</v>
      </c>
      <c r="B9" s="3" t="s">
        <v>142</v>
      </c>
      <c r="C9" s="3" t="s">
        <v>143</v>
      </c>
    </row>
    <row r="10" spans="1:3" x14ac:dyDescent="0.2">
      <c r="A10" s="3" t="s">
        <v>145</v>
      </c>
      <c r="B10" s="3" t="s">
        <v>144</v>
      </c>
      <c r="C10" s="3" t="s">
        <v>145</v>
      </c>
    </row>
    <row r="11" spans="1:3" x14ac:dyDescent="0.2">
      <c r="A11" s="3" t="s">
        <v>148</v>
      </c>
      <c r="B11" s="3" t="s">
        <v>146</v>
      </c>
      <c r="C11" s="3" t="s">
        <v>147</v>
      </c>
    </row>
    <row r="12" spans="1:3" x14ac:dyDescent="0.2">
      <c r="A12" s="3" t="s">
        <v>151</v>
      </c>
      <c r="B12" s="3" t="s">
        <v>149</v>
      </c>
      <c r="C12" s="3" t="s">
        <v>150</v>
      </c>
    </row>
    <row r="13" spans="1:3" x14ac:dyDescent="0.2">
      <c r="B13" s="8" t="s">
        <v>152</v>
      </c>
      <c r="C13" s="3" t="s">
        <v>153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6" sqref="B16"/>
    </sheetView>
  </sheetViews>
  <sheetFormatPr defaultRowHeight="15" x14ac:dyDescent="0.25"/>
  <cols>
    <col min="1" max="1" width="27.5703125" bestFit="1" customWidth="1"/>
    <col min="2" max="2" width="17" bestFit="1" customWidth="1"/>
    <col min="3" max="3" width="17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182</v>
      </c>
      <c r="D1" t="s">
        <v>52</v>
      </c>
    </row>
    <row r="2" spans="1:4" x14ac:dyDescent="0.25">
      <c r="A2" t="s">
        <v>154</v>
      </c>
      <c r="B2" t="s">
        <v>19</v>
      </c>
      <c r="C2" t="str">
        <f>VLOOKUP(B2,A_pre94!$B$2:$C$40,2,)</f>
        <v>Av Gas</v>
      </c>
      <c r="D2">
        <v>1</v>
      </c>
    </row>
    <row r="3" spans="1:4" x14ac:dyDescent="0.25">
      <c r="A3" t="s">
        <v>155</v>
      </c>
      <c r="B3" t="s">
        <v>180</v>
      </c>
      <c r="C3" t="str">
        <f>B3</f>
        <v>drop</v>
      </c>
      <c r="D3">
        <v>0</v>
      </c>
    </row>
    <row r="4" spans="1:4" x14ac:dyDescent="0.25">
      <c r="A4" t="s">
        <v>24</v>
      </c>
      <c r="B4" t="s">
        <v>24</v>
      </c>
      <c r="C4" t="str">
        <f>VLOOKUP(B4,A_pre94!$B$2:$C$40,2,)</f>
        <v>Kerosene</v>
      </c>
      <c r="D4">
        <v>4</v>
      </c>
    </row>
    <row r="5" spans="1:4" x14ac:dyDescent="0.25">
      <c r="A5" t="s">
        <v>156</v>
      </c>
      <c r="B5" t="s">
        <v>180</v>
      </c>
      <c r="C5" t="s">
        <v>180</v>
      </c>
      <c r="D5">
        <v>0</v>
      </c>
    </row>
    <row r="6" spans="1:4" x14ac:dyDescent="0.25">
      <c r="A6" t="s">
        <v>157</v>
      </c>
      <c r="B6" t="s">
        <v>22</v>
      </c>
      <c r="C6" t="str">
        <f>VLOOKUP(B6,A_pre94!$B$2:$C$40,2,)</f>
        <v>Kerojet</v>
      </c>
      <c r="D6">
        <v>5</v>
      </c>
    </row>
    <row r="7" spans="1:4" x14ac:dyDescent="0.25">
      <c r="A7" t="s">
        <v>158</v>
      </c>
      <c r="B7" t="s">
        <v>180</v>
      </c>
      <c r="C7" t="s">
        <v>180</v>
      </c>
      <c r="D7">
        <v>0</v>
      </c>
    </row>
    <row r="8" spans="1:4" x14ac:dyDescent="0.25">
      <c r="A8" t="s">
        <v>159</v>
      </c>
      <c r="B8" t="s">
        <v>51</v>
      </c>
      <c r="C8" t="str">
        <f>VLOOKUP(B8,A_pre94!$B$2:$C$40,2,)</f>
        <v>Lead-Reg</v>
      </c>
      <c r="D8">
        <v>6</v>
      </c>
    </row>
    <row r="9" spans="1:4" x14ac:dyDescent="0.25">
      <c r="A9" t="s">
        <v>160</v>
      </c>
      <c r="B9" t="s">
        <v>180</v>
      </c>
      <c r="C9" t="str">
        <f t="shared" ref="C9:C11" si="0">B9</f>
        <v>drop</v>
      </c>
      <c r="D9">
        <v>0</v>
      </c>
    </row>
    <row r="10" spans="1:4" x14ac:dyDescent="0.25">
      <c r="A10" t="s">
        <v>161</v>
      </c>
      <c r="B10" t="s">
        <v>161</v>
      </c>
      <c r="C10" t="str">
        <f t="shared" si="0"/>
        <v>NAPHTHA JET</v>
      </c>
      <c r="D10">
        <v>0</v>
      </c>
    </row>
    <row r="11" spans="1:4" x14ac:dyDescent="0.25">
      <c r="A11" t="s">
        <v>162</v>
      </c>
      <c r="B11" t="s">
        <v>180</v>
      </c>
      <c r="C11" t="str">
        <f t="shared" si="0"/>
        <v>drop</v>
      </c>
      <c r="D11">
        <v>0</v>
      </c>
    </row>
    <row r="12" spans="1:4" x14ac:dyDescent="0.25">
      <c r="A12" t="s">
        <v>163</v>
      </c>
      <c r="B12" t="s">
        <v>30</v>
      </c>
      <c r="C12" t="str">
        <f>VLOOKUP(B12,A_pre94!$B$2:$C$40,2,)</f>
        <v>No.1 Distillate</v>
      </c>
      <c r="D12">
        <v>7</v>
      </c>
    </row>
    <row r="13" spans="1:4" x14ac:dyDescent="0.25">
      <c r="A13" t="s">
        <v>164</v>
      </c>
      <c r="B13" t="s">
        <v>180</v>
      </c>
      <c r="C13" t="str">
        <f>B13</f>
        <v>drop</v>
      </c>
      <c r="D13">
        <v>0</v>
      </c>
    </row>
    <row r="14" spans="1:4" x14ac:dyDescent="0.25">
      <c r="A14" t="s">
        <v>165</v>
      </c>
      <c r="B14" t="s">
        <v>50</v>
      </c>
      <c r="C14" t="str">
        <f>VLOOKUP(B14,A_pre94!$B$2:$C$40,2,)</f>
        <v>Diesel Pre94</v>
      </c>
      <c r="D14">
        <v>2</v>
      </c>
    </row>
    <row r="15" spans="1:4" x14ac:dyDescent="0.25">
      <c r="A15" t="s">
        <v>166</v>
      </c>
      <c r="B15" t="s">
        <v>180</v>
      </c>
      <c r="C15" t="str">
        <f>B15</f>
        <v>drop</v>
      </c>
      <c r="D15">
        <v>0</v>
      </c>
    </row>
    <row r="16" spans="1:4" x14ac:dyDescent="0.25">
      <c r="A16" t="s">
        <v>117</v>
      </c>
      <c r="B16" s="3" t="s">
        <v>117</v>
      </c>
      <c r="C16" t="str">
        <f>VLOOKUP(B16,A_pre94!$B$2:$C$40,2,)</f>
        <v>No. 2 FO</v>
      </c>
      <c r="D16">
        <v>3</v>
      </c>
    </row>
    <row r="17" spans="1:4" x14ac:dyDescent="0.25">
      <c r="A17" t="s">
        <v>167</v>
      </c>
      <c r="B17" t="s">
        <v>180</v>
      </c>
      <c r="C17" t="str">
        <f>B17</f>
        <v>drop</v>
      </c>
      <c r="D17">
        <v>0</v>
      </c>
    </row>
    <row r="18" spans="1:4" x14ac:dyDescent="0.25">
      <c r="A18" t="s">
        <v>168</v>
      </c>
      <c r="B18" t="s">
        <v>35</v>
      </c>
      <c r="C18" t="str">
        <f>VLOOKUP(B18,A_pre94!$B$2:$C$40,2,)</f>
        <v>No. 4 FO</v>
      </c>
      <c r="D18">
        <v>8</v>
      </c>
    </row>
    <row r="19" spans="1:4" x14ac:dyDescent="0.25">
      <c r="A19" t="s">
        <v>169</v>
      </c>
      <c r="B19" t="s">
        <v>180</v>
      </c>
      <c r="C19" t="str">
        <f>B19</f>
        <v>drop</v>
      </c>
      <c r="D19">
        <v>0</v>
      </c>
    </row>
    <row r="20" spans="1:4" x14ac:dyDescent="0.25">
      <c r="A20" t="s">
        <v>170</v>
      </c>
      <c r="B20" t="s">
        <v>53</v>
      </c>
      <c r="C20" t="str">
        <f>VLOOKUP(B20,A_pre94!$B$2:$C$40,2,)</f>
        <v>Conv-Prm-Pre94</v>
      </c>
      <c r="D20">
        <v>9</v>
      </c>
    </row>
    <row r="21" spans="1:4" x14ac:dyDescent="0.25">
      <c r="A21" t="s">
        <v>171</v>
      </c>
      <c r="B21" t="s">
        <v>180</v>
      </c>
      <c r="C21" t="str">
        <f>B21</f>
        <v>drop</v>
      </c>
      <c r="D21">
        <v>0</v>
      </c>
    </row>
    <row r="22" spans="1:4" x14ac:dyDescent="0.25">
      <c r="A22" t="s">
        <v>43</v>
      </c>
      <c r="B22" t="s">
        <v>43</v>
      </c>
      <c r="C22" t="str">
        <f>VLOOKUP(B22,A_pre94!$B$2:$C$40,2,)</f>
        <v>Propane</v>
      </c>
      <c r="D22">
        <v>10</v>
      </c>
    </row>
    <row r="23" spans="1:4" x14ac:dyDescent="0.25">
      <c r="A23" t="s">
        <v>172</v>
      </c>
      <c r="B23" t="s">
        <v>180</v>
      </c>
      <c r="C23" t="str">
        <f>B23</f>
        <v>drop</v>
      </c>
      <c r="D23">
        <v>0</v>
      </c>
    </row>
    <row r="24" spans="1:4" x14ac:dyDescent="0.25">
      <c r="A24" t="s">
        <v>173</v>
      </c>
      <c r="B24" t="s">
        <v>39</v>
      </c>
      <c r="C24" t="str">
        <f>VLOOKUP(B24,A_pre94!$B$2:$C$40,2,)</f>
        <v>LS Resid</v>
      </c>
      <c r="D24">
        <v>11</v>
      </c>
    </row>
    <row r="25" spans="1:4" x14ac:dyDescent="0.25">
      <c r="A25" t="s">
        <v>174</v>
      </c>
      <c r="B25" t="s">
        <v>180</v>
      </c>
      <c r="C25" t="str">
        <f>B25</f>
        <v>drop</v>
      </c>
      <c r="D25">
        <v>0</v>
      </c>
    </row>
    <row r="26" spans="1:4" x14ac:dyDescent="0.25">
      <c r="A26" t="s">
        <v>175</v>
      </c>
      <c r="B26" t="s">
        <v>41</v>
      </c>
      <c r="C26" t="str">
        <f>VLOOKUP(B26,A_pre94!$B$2:$C$40,2,)</f>
        <v>HS Resid</v>
      </c>
      <c r="D26">
        <v>12</v>
      </c>
    </row>
    <row r="27" spans="1:4" x14ac:dyDescent="0.25">
      <c r="A27" t="s">
        <v>176</v>
      </c>
      <c r="B27" t="s">
        <v>180</v>
      </c>
      <c r="C27" t="str">
        <f>B27</f>
        <v>drop</v>
      </c>
      <c r="D27">
        <v>0</v>
      </c>
    </row>
    <row r="28" spans="1:4" x14ac:dyDescent="0.25">
      <c r="A28" t="s">
        <v>54</v>
      </c>
      <c r="B28" t="s">
        <v>54</v>
      </c>
      <c r="C28" t="str">
        <f>VLOOKUP(B28,A_pre94!$B$2:$C$40,2,)</f>
        <v>UnLead-Mid</v>
      </c>
      <c r="D28">
        <v>13</v>
      </c>
    </row>
    <row r="29" spans="1:4" x14ac:dyDescent="0.25">
      <c r="A29" t="s">
        <v>177</v>
      </c>
      <c r="B29" t="s">
        <v>180</v>
      </c>
      <c r="C29" t="str">
        <f>B29</f>
        <v>drop</v>
      </c>
      <c r="D29">
        <v>0</v>
      </c>
    </row>
    <row r="30" spans="1:4" x14ac:dyDescent="0.25">
      <c r="A30" t="s">
        <v>178</v>
      </c>
      <c r="B30" t="s">
        <v>54</v>
      </c>
      <c r="C30" t="str">
        <f>VLOOKUP(B30,A_pre94!$B$2:$C$40,2,)</f>
        <v>UnLead-Mid</v>
      </c>
      <c r="D30">
        <v>13</v>
      </c>
    </row>
    <row r="31" spans="1:4" x14ac:dyDescent="0.25">
      <c r="A31" t="s">
        <v>179</v>
      </c>
      <c r="B31" t="s">
        <v>180</v>
      </c>
      <c r="C31" t="str">
        <f>B31</f>
        <v>drop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A_pre94</vt:lpstr>
      <vt:lpstr>prod_code</vt:lpstr>
      <vt:lpstr>sales_type</vt:lpstr>
      <vt:lpstr>C_pre94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2014-04-11T23:01:27Z</dcterms:created>
  <dcterms:modified xsi:type="dcterms:W3CDTF">2014-04-16T15:56:50Z</dcterms:modified>
</cp:coreProperties>
</file>