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120" yWindow="1120" windowWidth="24480" windowHeight="16420" tabRatio="500"/>
  </bookViews>
  <sheets>
    <sheet name="Frontier with US and Japan only" sheetId="2" r:id="rId1"/>
    <sheet name="Frontier with short-selling" sheetId="3" r:id="rId2"/>
    <sheet name="Data" sheetId="1" r:id="rId3"/>
  </sheets>
  <definedNames>
    <definedName name="solver_adj" localSheetId="2" hidden="1">Data!$O$18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opt" localSheetId="2" hidden="1">Data!$R$18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" i="1" l="1"/>
  <c r="R12" i="1"/>
  <c r="S12" i="1"/>
  <c r="Q12" i="1"/>
  <c r="P18" i="1"/>
  <c r="R18" i="1"/>
  <c r="S18" i="1"/>
  <c r="Q18" i="1"/>
  <c r="R53" i="1"/>
  <c r="S53" i="1"/>
  <c r="Q53" i="1"/>
  <c r="R52" i="1"/>
  <c r="S52" i="1"/>
  <c r="Q52" i="1"/>
  <c r="R51" i="1"/>
  <c r="S51" i="1"/>
  <c r="Q51" i="1"/>
  <c r="R50" i="1"/>
  <c r="S50" i="1"/>
  <c r="Q50" i="1"/>
  <c r="R49" i="1"/>
  <c r="S49" i="1"/>
  <c r="Q49" i="1"/>
  <c r="R48" i="1"/>
  <c r="S48" i="1"/>
  <c r="Q48" i="1"/>
  <c r="R47" i="1"/>
  <c r="S47" i="1"/>
  <c r="Q47" i="1"/>
  <c r="R46" i="1"/>
  <c r="S46" i="1"/>
  <c r="Q46" i="1"/>
  <c r="R45" i="1"/>
  <c r="S45" i="1"/>
  <c r="Q45" i="1"/>
  <c r="R44" i="1"/>
  <c r="S44" i="1"/>
  <c r="Q44" i="1"/>
  <c r="R43" i="1"/>
  <c r="S43" i="1"/>
  <c r="Q43" i="1"/>
  <c r="R42" i="1"/>
  <c r="S42" i="1"/>
  <c r="Q42" i="1"/>
  <c r="R41" i="1"/>
  <c r="S41" i="1"/>
  <c r="Q41" i="1"/>
  <c r="R40" i="1"/>
  <c r="S40" i="1"/>
  <c r="Q40" i="1"/>
  <c r="R39" i="1"/>
  <c r="S39" i="1"/>
  <c r="Q39" i="1"/>
  <c r="R38" i="1"/>
  <c r="S38" i="1"/>
  <c r="Q38" i="1"/>
  <c r="R37" i="1"/>
  <c r="S37" i="1"/>
  <c r="Q37" i="1"/>
  <c r="R36" i="1"/>
  <c r="S36" i="1"/>
  <c r="Q36" i="1"/>
  <c r="R35" i="1"/>
  <c r="S35" i="1"/>
  <c r="Q35" i="1"/>
  <c r="R34" i="1"/>
  <c r="S34" i="1"/>
  <c r="Q34" i="1"/>
  <c r="O45" i="1"/>
  <c r="O46" i="1"/>
  <c r="O47" i="1"/>
  <c r="O48" i="1"/>
  <c r="O49" i="1"/>
  <c r="O50" i="1"/>
  <c r="O51" i="1"/>
  <c r="O52" i="1"/>
  <c r="O53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O25" i="1"/>
  <c r="O26" i="1"/>
  <c r="O27" i="1"/>
  <c r="O28" i="1"/>
  <c r="O29" i="1"/>
  <c r="O30" i="1"/>
  <c r="O31" i="1"/>
  <c r="O32" i="1"/>
  <c r="O34" i="1"/>
  <c r="O35" i="1"/>
  <c r="O36" i="1"/>
  <c r="O37" i="1"/>
  <c r="O38" i="1"/>
  <c r="O39" i="1"/>
  <c r="O40" i="1"/>
  <c r="O41" i="1"/>
  <c r="O42" i="1"/>
  <c r="O43" i="1"/>
  <c r="O44" i="1"/>
  <c r="O24" i="1"/>
  <c r="P33" i="1"/>
  <c r="R33" i="1"/>
  <c r="S33" i="1"/>
  <c r="Q33" i="1"/>
  <c r="P32" i="1"/>
  <c r="R32" i="1"/>
  <c r="S32" i="1"/>
  <c r="Q32" i="1"/>
  <c r="P31" i="1"/>
  <c r="R31" i="1"/>
  <c r="S31" i="1"/>
  <c r="Q31" i="1"/>
  <c r="P30" i="1"/>
  <c r="R30" i="1"/>
  <c r="S30" i="1"/>
  <c r="Q30" i="1"/>
  <c r="P29" i="1"/>
  <c r="R29" i="1"/>
  <c r="S29" i="1"/>
  <c r="Q29" i="1"/>
  <c r="P28" i="1"/>
  <c r="R28" i="1"/>
  <c r="S28" i="1"/>
  <c r="Q28" i="1"/>
  <c r="P27" i="1"/>
  <c r="R27" i="1"/>
  <c r="S27" i="1"/>
  <c r="Q27" i="1"/>
  <c r="P26" i="1"/>
  <c r="R26" i="1"/>
  <c r="S26" i="1"/>
  <c r="Q26" i="1"/>
  <c r="P25" i="1"/>
  <c r="R25" i="1"/>
  <c r="S25" i="1"/>
  <c r="Q25" i="1"/>
  <c r="P24" i="1"/>
  <c r="R24" i="1"/>
  <c r="S24" i="1"/>
  <c r="Q24" i="1"/>
  <c r="P23" i="1"/>
  <c r="R23" i="1"/>
  <c r="S23" i="1"/>
  <c r="Q23" i="1"/>
  <c r="P15" i="1"/>
  <c r="R15" i="1"/>
  <c r="S15" i="1"/>
  <c r="P14" i="1"/>
  <c r="R14" i="1"/>
  <c r="S14" i="1"/>
  <c r="P13" i="1"/>
  <c r="R13" i="1"/>
  <c r="S13" i="1"/>
  <c r="P11" i="1"/>
  <c r="R11" i="1"/>
  <c r="S11" i="1"/>
  <c r="P10" i="1"/>
  <c r="R10" i="1"/>
  <c r="S10" i="1"/>
  <c r="P9" i="1"/>
  <c r="R9" i="1"/>
  <c r="S9" i="1"/>
  <c r="P8" i="1"/>
  <c r="R8" i="1"/>
  <c r="S8" i="1"/>
  <c r="P7" i="1"/>
  <c r="R7" i="1"/>
  <c r="S7" i="1"/>
  <c r="P6" i="1"/>
  <c r="R6" i="1"/>
  <c r="S6" i="1"/>
  <c r="P5" i="1"/>
  <c r="R5" i="1"/>
  <c r="S5" i="1"/>
  <c r="R4" i="1"/>
  <c r="Q15" i="1"/>
  <c r="Q14" i="1"/>
  <c r="Q13" i="1"/>
  <c r="Q11" i="1"/>
  <c r="Q10" i="1"/>
  <c r="Q9" i="1"/>
  <c r="Q8" i="1"/>
  <c r="Q7" i="1"/>
  <c r="Q6" i="1"/>
  <c r="Q5" i="1"/>
  <c r="Q4" i="1"/>
  <c r="P4" i="1"/>
  <c r="S4" i="1"/>
</calcChain>
</file>

<file path=xl/sharedStrings.xml><?xml version="1.0" encoding="utf-8"?>
<sst xmlns="http://schemas.openxmlformats.org/spreadsheetml/2006/main" count="30" uniqueCount="15">
  <si>
    <t>RETURN</t>
  </si>
  <si>
    <t>DEVIATION</t>
  </si>
  <si>
    <t>US</t>
  </si>
  <si>
    <t>UK</t>
  </si>
  <si>
    <t>France</t>
  </si>
  <si>
    <t>Germany</t>
  </si>
  <si>
    <t>Japan</t>
  </si>
  <si>
    <t>E[r]</t>
  </si>
  <si>
    <t>Variance</t>
  </si>
  <si>
    <t>Standard Deviation</t>
  </si>
  <si>
    <t>w (US-weight)</t>
  </si>
  <si>
    <t>1-w (Japan weight)</t>
  </si>
  <si>
    <t>Portfolio of US-Japan (no short-selling</t>
  </si>
  <si>
    <t>Portfolio of US-Japan (short-selling allowed)</t>
  </si>
  <si>
    <t>Portfolio of US-Japan: Minimum Variance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</si>
</sst>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#,##0.000"/>
    <numFmt numFmtId="167" formatCode="0.000"/>
    <numFmt numFmtId="169" formatCode="#,##0.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4" fontId="0" fillId="0" borderId="0" xfId="0" applyNumberFormat="1" applyAlignment="1">
      <alignment horizont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2" borderId="2" xfId="0" applyFont="1" applyFill="1" applyBorder="1"/>
    <xf numFmtId="0" fontId="1" fillId="2" borderId="3" xfId="0" applyFont="1" applyFill="1" applyBorder="1"/>
    <xf numFmtId="0" fontId="2" fillId="3" borderId="0" xfId="0" applyFont="1" applyFill="1"/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6" fillId="3" borderId="0" xfId="0" applyFont="1" applyFill="1"/>
    <xf numFmtId="167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9" fontId="5" fillId="3" borderId="0" xfId="0" applyNumberFormat="1" applyFont="1" applyFill="1" applyAlignment="1">
      <alignment horizont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Mean-variance</a:t>
            </a:r>
            <a:r>
              <a:rPr lang="en-US" baseline="0"/>
              <a:t> frontier with US and Japan only</a:t>
            </a:r>
          </a:p>
          <a:p>
            <a:pPr>
              <a:defRPr/>
            </a:pPr>
            <a:r>
              <a:rPr lang="en-US" baseline="0"/>
              <a:t>(no short-selling)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800000"/>
              </a:solidFill>
            </a:ln>
          </c:spPr>
          <c:marker>
            <c:spPr>
              <a:solidFill>
                <a:srgbClr val="800000"/>
              </a:solidFill>
              <a:ln>
                <a:solidFill>
                  <a:srgbClr val="800000"/>
                </a:solidFill>
              </a:ln>
            </c:spPr>
          </c:marker>
          <c:dPt>
            <c:idx val="0"/>
            <c:marker>
              <c:symbol val="triangle"/>
              <c:size val="12"/>
              <c:spPr>
                <a:solidFill>
                  <a:schemeClr val="bg1"/>
                </a:solidFill>
                <a:ln>
                  <a:solidFill>
                    <a:srgbClr val="800000"/>
                  </a:solidFill>
                </a:ln>
              </c:spPr>
            </c:marker>
            <c:bubble3D val="0"/>
          </c:dPt>
          <c:dPt>
            <c:idx val="8"/>
            <c:marker>
              <c:spPr>
                <a:solidFill>
                  <a:srgbClr val="FFFF00"/>
                </a:solidFill>
                <a:ln>
                  <a:solidFill>
                    <a:srgbClr val="800000"/>
                  </a:solidFill>
                </a:ln>
              </c:spPr>
            </c:marker>
            <c:bubble3D val="0"/>
          </c:dPt>
          <c:dPt>
            <c:idx val="10"/>
            <c:marker>
              <c:symbol val="diamond"/>
              <c:size val="9"/>
            </c:marker>
            <c:bubble3D val="0"/>
          </c:dPt>
          <c:dPt>
            <c:idx val="11"/>
            <c:marker>
              <c:symbol val="square"/>
              <c:size val="12"/>
              <c:spPr>
                <a:solidFill>
                  <a:schemeClr val="bg1"/>
                </a:solidFill>
                <a:ln>
                  <a:solidFill>
                    <a:srgbClr val="800000"/>
                  </a:solidFill>
                </a:ln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/>
                      <a:t>Japan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Minimum variance</a:t>
                    </a:r>
                  </a:p>
                  <a:p>
                    <a:r>
                      <a:rPr lang="en-US" baseline="0"/>
                      <a:t> portfolio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/>
                      <a:t>US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Data!$S$4:$S$15</c:f>
              <c:numCache>
                <c:formatCode>#,##0.000</c:formatCode>
                <c:ptCount val="12"/>
                <c:pt idx="0">
                  <c:v>0.2298</c:v>
                </c:pt>
                <c:pt idx="1">
                  <c:v>0.21142604663617</c:v>
                </c:pt>
                <c:pt idx="2">
                  <c:v>0.19428219256741</c:v>
                </c:pt>
                <c:pt idx="3">
                  <c:v>0.178722778228742</c:v>
                </c:pt>
                <c:pt idx="4">
                  <c:v>0.165196115339314</c:v>
                </c:pt>
                <c:pt idx="5">
                  <c:v>0.15423795105291</c:v>
                </c:pt>
                <c:pt idx="6">
                  <c:v>0.146426085528501</c:v>
                </c:pt>
                <c:pt idx="7">
                  <c:v>0.142279708524441</c:v>
                </c:pt>
                <c:pt idx="8" formatCode="#,##0.00000">
                  <c:v>0.141689633684196</c:v>
                </c:pt>
                <c:pt idx="9">
                  <c:v>0.142120006856178</c:v>
                </c:pt>
                <c:pt idx="10">
                  <c:v>0.14596006712865</c:v>
                </c:pt>
                <c:pt idx="11">
                  <c:v>0.1535</c:v>
                </c:pt>
              </c:numCache>
            </c:numRef>
          </c:xVal>
          <c:yVal>
            <c:numRef>
              <c:f>Data!$Q$4:$Q$15</c:f>
              <c:numCache>
                <c:formatCode>#,##0.000</c:formatCode>
                <c:ptCount val="12"/>
                <c:pt idx="0">
                  <c:v>0.1497</c:v>
                </c:pt>
                <c:pt idx="1">
                  <c:v>0.14828</c:v>
                </c:pt>
                <c:pt idx="2">
                  <c:v>0.14686</c:v>
                </c:pt>
                <c:pt idx="3">
                  <c:v>0.14544</c:v>
                </c:pt>
                <c:pt idx="4">
                  <c:v>0.14402</c:v>
                </c:pt>
                <c:pt idx="5">
                  <c:v>0.1426</c:v>
                </c:pt>
                <c:pt idx="6">
                  <c:v>0.14118</c:v>
                </c:pt>
                <c:pt idx="7">
                  <c:v>0.13976</c:v>
                </c:pt>
                <c:pt idx="8">
                  <c:v>0.138993998304009</c:v>
                </c:pt>
                <c:pt idx="9">
                  <c:v>0.13834</c:v>
                </c:pt>
                <c:pt idx="10">
                  <c:v>0.13692</c:v>
                </c:pt>
                <c:pt idx="11">
                  <c:v>0.1355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170632"/>
        <c:axId val="2147185112"/>
      </c:scatterChart>
      <c:valAx>
        <c:axId val="2147170632"/>
        <c:scaling>
          <c:orientation val="minMax"/>
          <c:max val="0.25"/>
          <c:min val="0.1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Volatility</a:t>
                </a:r>
              </a:p>
            </c:rich>
          </c:tx>
          <c:layout/>
          <c:overlay val="0"/>
        </c:title>
        <c:numFmt formatCode="#,##0.000" sourceLinked="1"/>
        <c:majorTickMark val="out"/>
        <c:minorTickMark val="none"/>
        <c:tickLblPos val="nextTo"/>
        <c:crossAx val="2147185112"/>
        <c:crosses val="autoZero"/>
        <c:crossBetween val="midCat"/>
      </c:valAx>
      <c:valAx>
        <c:axId val="2147185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return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#,##0.000" sourceLinked="1"/>
        <c:majorTickMark val="out"/>
        <c:minorTickMark val="none"/>
        <c:tickLblPos val="nextTo"/>
        <c:crossAx val="2147170632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b="1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variance frontier with US and Japan</a:t>
            </a:r>
            <a:r>
              <a:rPr lang="en-US" baseline="0"/>
              <a:t> only (with short-selling)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800000"/>
              </a:solidFill>
            </a:ln>
          </c:spPr>
          <c:marker>
            <c:spPr>
              <a:solidFill>
                <a:srgbClr val="800000"/>
              </a:solidFill>
            </c:spPr>
          </c:marker>
          <c:dPt>
            <c:idx val="10"/>
            <c:marker>
              <c:symbol val="triangle"/>
              <c:size val="12"/>
              <c:spPr>
                <a:solidFill>
                  <a:schemeClr val="bg1"/>
                </a:solidFill>
                <a:ln>
                  <a:solidFill>
                    <a:srgbClr val="800000"/>
                  </a:solidFill>
                </a:ln>
              </c:spPr>
            </c:marker>
            <c:bubble3D val="0"/>
          </c:dPt>
          <c:dPt>
            <c:idx val="20"/>
            <c:marker>
              <c:symbol val="square"/>
              <c:size val="12"/>
              <c:spPr>
                <a:solidFill>
                  <a:schemeClr val="bg1"/>
                </a:solidFill>
              </c:spPr>
            </c:marker>
            <c:bubble3D val="0"/>
          </c:dPt>
          <c:dLbls>
            <c:dLbl>
              <c:idx val="10"/>
              <c:layout>
                <c:manualLayout>
                  <c:x val="-0.0547533645820188"/>
                  <c:y val="-0.032673264779507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/>
                      <a:t>Japan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0.0399551579382299"/>
                  <c:y val="0.0413861353873753"/>
                </c:manualLayout>
              </c:layout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sz="1200"/>
                      <a:t>US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Data!$S$23:$S$53</c:f>
              <c:numCache>
                <c:formatCode>#,##0.000</c:formatCode>
                <c:ptCount val="31"/>
                <c:pt idx="0">
                  <c:v>0.444094838564917</c:v>
                </c:pt>
                <c:pt idx="1">
                  <c:v>0.421422020393097</c:v>
                </c:pt>
                <c:pt idx="2">
                  <c:v>0.398904094815784</c:v>
                </c:pt>
                <c:pt idx="3">
                  <c:v>0.376568849489439</c:v>
                </c:pt>
                <c:pt idx="4">
                  <c:v>0.354450820153093</c:v>
                </c:pt>
                <c:pt idx="5">
                  <c:v>0.332593345340823</c:v>
                </c:pt>
                <c:pt idx="6">
                  <c:v>0.311051357140907</c:v>
                </c:pt>
                <c:pt idx="7">
                  <c:v>0.289895195113337</c:v>
                </c:pt>
                <c:pt idx="8">
                  <c:v>0.269215834372349</c:v>
                </c:pt>
                <c:pt idx="9">
                  <c:v>0.2491320347932</c:v>
                </c:pt>
                <c:pt idx="10">
                  <c:v>0.2298</c:v>
                </c:pt>
                <c:pt idx="11">
                  <c:v>0.21142604663617</c:v>
                </c:pt>
                <c:pt idx="12">
                  <c:v>0.19428219256741</c:v>
                </c:pt>
                <c:pt idx="13">
                  <c:v>0.178722778228742</c:v>
                </c:pt>
                <c:pt idx="14">
                  <c:v>0.165196115339314</c:v>
                </c:pt>
                <c:pt idx="15">
                  <c:v>0.15423795105291</c:v>
                </c:pt>
                <c:pt idx="16">
                  <c:v>0.146426085528501</c:v>
                </c:pt>
                <c:pt idx="17">
                  <c:v>0.142279708524441</c:v>
                </c:pt>
                <c:pt idx="18">
                  <c:v>0.142120006856178</c:v>
                </c:pt>
                <c:pt idx="19">
                  <c:v>0.14596006712865</c:v>
                </c:pt>
                <c:pt idx="20">
                  <c:v>0.1535</c:v>
                </c:pt>
                <c:pt idx="21">
                  <c:v>0.164231004259853</c:v>
                </c:pt>
                <c:pt idx="22">
                  <c:v>0.177575503594387</c:v>
                </c:pt>
                <c:pt idx="23">
                  <c:v>0.192992124579735</c:v>
                </c:pt>
                <c:pt idx="24">
                  <c:v>0.210025057503147</c:v>
                </c:pt>
                <c:pt idx="25">
                  <c:v>0.228312840998924</c:v>
                </c:pt>
                <c:pt idx="26">
                  <c:v>0.24757755533812</c:v>
                </c:pt>
                <c:pt idx="27">
                  <c:v>0.267608300330539</c:v>
                </c:pt>
                <c:pt idx="28">
                  <c:v>0.288245421231283</c:v>
                </c:pt>
                <c:pt idx="29">
                  <c:v>0.30936759247245</c:v>
                </c:pt>
                <c:pt idx="30">
                  <c:v>0.330881936104103</c:v>
                </c:pt>
              </c:numCache>
            </c:numRef>
          </c:xVal>
          <c:yVal>
            <c:numRef>
              <c:f>Data!$Q$23:$Q$53</c:f>
              <c:numCache>
                <c:formatCode>#,##0.000</c:formatCode>
                <c:ptCount val="31"/>
                <c:pt idx="0">
                  <c:v>0.1639</c:v>
                </c:pt>
                <c:pt idx="1">
                  <c:v>0.16248</c:v>
                </c:pt>
                <c:pt idx="2">
                  <c:v>0.16106</c:v>
                </c:pt>
                <c:pt idx="3">
                  <c:v>0.15964</c:v>
                </c:pt>
                <c:pt idx="4">
                  <c:v>0.15822</c:v>
                </c:pt>
                <c:pt idx="5">
                  <c:v>0.1568</c:v>
                </c:pt>
                <c:pt idx="6">
                  <c:v>0.15538</c:v>
                </c:pt>
                <c:pt idx="7">
                  <c:v>0.15396</c:v>
                </c:pt>
                <c:pt idx="8">
                  <c:v>0.15254</c:v>
                </c:pt>
                <c:pt idx="9">
                  <c:v>0.15112</c:v>
                </c:pt>
                <c:pt idx="10">
                  <c:v>0.1497</c:v>
                </c:pt>
                <c:pt idx="11">
                  <c:v>0.14828</c:v>
                </c:pt>
                <c:pt idx="12">
                  <c:v>0.14686</c:v>
                </c:pt>
                <c:pt idx="13">
                  <c:v>0.14544</c:v>
                </c:pt>
                <c:pt idx="14">
                  <c:v>0.14402</c:v>
                </c:pt>
                <c:pt idx="15">
                  <c:v>0.1426</c:v>
                </c:pt>
                <c:pt idx="16">
                  <c:v>0.14118</c:v>
                </c:pt>
                <c:pt idx="17">
                  <c:v>0.13976</c:v>
                </c:pt>
                <c:pt idx="18">
                  <c:v>0.13834</c:v>
                </c:pt>
                <c:pt idx="19">
                  <c:v>0.13692</c:v>
                </c:pt>
                <c:pt idx="20">
                  <c:v>0.1355</c:v>
                </c:pt>
                <c:pt idx="21">
                  <c:v>0.13408</c:v>
                </c:pt>
                <c:pt idx="22">
                  <c:v>0.13266</c:v>
                </c:pt>
                <c:pt idx="23">
                  <c:v>0.13124</c:v>
                </c:pt>
                <c:pt idx="24">
                  <c:v>0.12982</c:v>
                </c:pt>
                <c:pt idx="25">
                  <c:v>0.1284</c:v>
                </c:pt>
                <c:pt idx="26">
                  <c:v>0.12698</c:v>
                </c:pt>
                <c:pt idx="27">
                  <c:v>0.12556</c:v>
                </c:pt>
                <c:pt idx="28">
                  <c:v>0.12414</c:v>
                </c:pt>
                <c:pt idx="29">
                  <c:v>0.12272</c:v>
                </c:pt>
                <c:pt idx="30">
                  <c:v>0.1213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86712"/>
        <c:axId val="2112320312"/>
      </c:scatterChart>
      <c:valAx>
        <c:axId val="2112486712"/>
        <c:scaling>
          <c:orientation val="minMax"/>
          <c:min val="0.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Volatility</a:t>
                </a:r>
              </a:p>
            </c:rich>
          </c:tx>
          <c:layout/>
          <c:overlay val="0"/>
        </c:title>
        <c:numFmt formatCode="#,##0.000" sourceLinked="1"/>
        <c:majorTickMark val="out"/>
        <c:minorTickMark val="none"/>
        <c:tickLblPos val="nextTo"/>
        <c:crossAx val="2112320312"/>
        <c:crosses val="autoZero"/>
        <c:crossBetween val="midCat"/>
      </c:valAx>
      <c:valAx>
        <c:axId val="2112320312"/>
        <c:scaling>
          <c:orientation val="minMax"/>
          <c:min val="0.1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Expected return</a:t>
                </a:r>
              </a:p>
            </c:rich>
          </c:tx>
          <c:layout/>
          <c:overlay val="0"/>
        </c:title>
        <c:numFmt formatCode="#,##0.000" sourceLinked="1"/>
        <c:majorTickMark val="out"/>
        <c:minorTickMark val="none"/>
        <c:tickLblPos val="nextTo"/>
        <c:crossAx val="2112486712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b="1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3"/>
  <sheetViews>
    <sheetView topLeftCell="E1" workbookViewId="0">
      <selection activeCell="S18" sqref="S18"/>
    </sheetView>
  </sheetViews>
  <sheetFormatPr baseColWidth="10" defaultRowHeight="15" x14ac:dyDescent="0"/>
  <cols>
    <col min="15" max="15" width="17.33203125" bestFit="1" customWidth="1"/>
    <col min="16" max="16" width="15.6640625" bestFit="1" customWidth="1"/>
    <col min="19" max="19" width="16" bestFit="1" customWidth="1"/>
  </cols>
  <sheetData>
    <row r="2" spans="2:19">
      <c r="O2" s="8" t="s">
        <v>12</v>
      </c>
      <c r="P2" s="9"/>
      <c r="Q2" s="9"/>
      <c r="R2" s="9"/>
      <c r="S2" s="9"/>
    </row>
    <row r="3" spans="2:19">
      <c r="B3" s="3"/>
      <c r="C3" s="4" t="s">
        <v>0</v>
      </c>
      <c r="D3" s="4" t="s">
        <v>1</v>
      </c>
      <c r="F3" s="6"/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O3" s="10" t="s">
        <v>10</v>
      </c>
      <c r="P3" s="10" t="s">
        <v>11</v>
      </c>
      <c r="Q3" s="10" t="s">
        <v>7</v>
      </c>
      <c r="R3" s="10" t="s">
        <v>8</v>
      </c>
      <c r="S3" s="10" t="s">
        <v>9</v>
      </c>
    </row>
    <row r="4" spans="2:19">
      <c r="B4" s="3" t="s">
        <v>2</v>
      </c>
      <c r="C4" s="5">
        <v>0.13550000000000001</v>
      </c>
      <c r="D4" s="5">
        <v>0.1535</v>
      </c>
      <c r="F4" s="7" t="s">
        <v>2</v>
      </c>
      <c r="G4" s="5">
        <v>1</v>
      </c>
      <c r="H4" s="5">
        <v>0.50029999999999997</v>
      </c>
      <c r="I4" s="5">
        <v>0.43980000000000002</v>
      </c>
      <c r="J4" s="5">
        <v>0.36809999999999998</v>
      </c>
      <c r="K4" s="5">
        <v>0.26629999999999998</v>
      </c>
      <c r="O4" s="11">
        <v>0</v>
      </c>
      <c r="P4" s="12">
        <f>1-O4</f>
        <v>1</v>
      </c>
      <c r="Q4" s="13">
        <f>+O4*$C$4+P4*$C$8</f>
        <v>0.1497</v>
      </c>
      <c r="R4" s="13">
        <f>O4^2*$D$4^2+P4^2*$D$8^2+2*O4*P4*G$8*$D$4*$D$8</f>
        <v>5.2808040000000001E-2</v>
      </c>
      <c r="S4" s="13">
        <f>+SQRT(R4)</f>
        <v>0.2298</v>
      </c>
    </row>
    <row r="5" spans="2:19">
      <c r="B5" s="3" t="s">
        <v>3</v>
      </c>
      <c r="C5" s="5">
        <v>0.15890000000000001</v>
      </c>
      <c r="D5" s="5">
        <v>0.24299999999999999</v>
      </c>
      <c r="F5" s="7" t="s">
        <v>3</v>
      </c>
      <c r="G5" s="5">
        <v>0.50029999999999997</v>
      </c>
      <c r="H5" s="5">
        <v>1</v>
      </c>
      <c r="I5" s="5">
        <v>0.54200000000000004</v>
      </c>
      <c r="J5" s="5">
        <v>0.42649999999999999</v>
      </c>
      <c r="K5" s="5">
        <v>0.35809999999999997</v>
      </c>
      <c r="O5" s="12">
        <v>0.1</v>
      </c>
      <c r="P5" s="12">
        <f t="shared" ref="P5:P15" si="0">1-O5</f>
        <v>0.9</v>
      </c>
      <c r="Q5" s="13">
        <f t="shared" ref="Q5:Q15" si="1">+O5*$C$4+P5*$C$8</f>
        <v>0.14828000000000002</v>
      </c>
      <c r="R5" s="13">
        <f t="shared" ref="R5:R15" si="2">O5^2*$D$4^2+P5^2*$D$8^2+2*O5*P5*G$8*$D$4*$D$8</f>
        <v>4.4700973196200006E-2</v>
      </c>
      <c r="S5" s="13">
        <f t="shared" ref="S5:S15" si="3">+SQRT(R5)</f>
        <v>0.21142604663617018</v>
      </c>
    </row>
    <row r="6" spans="2:19">
      <c r="B6" s="3" t="s">
        <v>4</v>
      </c>
      <c r="C6" s="5">
        <v>0.15190000000000001</v>
      </c>
      <c r="D6" s="5">
        <v>0.2324</v>
      </c>
      <c r="F6" s="7" t="s">
        <v>4</v>
      </c>
      <c r="G6" s="5">
        <v>0.43980000000000002</v>
      </c>
      <c r="H6" s="5">
        <v>0.54200000000000004</v>
      </c>
      <c r="I6" s="5">
        <v>1</v>
      </c>
      <c r="J6" s="5">
        <v>0.60319999999999996</v>
      </c>
      <c r="K6" s="5">
        <v>0.39229999999999998</v>
      </c>
      <c r="O6" s="12">
        <v>0.2</v>
      </c>
      <c r="P6" s="12">
        <f t="shared" si="0"/>
        <v>0.8</v>
      </c>
      <c r="Q6" s="13">
        <f t="shared" si="1"/>
        <v>0.14686000000000002</v>
      </c>
      <c r="R6" s="13">
        <f t="shared" si="2"/>
        <v>3.7745570348800009E-2</v>
      </c>
      <c r="S6" s="13">
        <f t="shared" si="3"/>
        <v>0.19428219256740956</v>
      </c>
    </row>
    <row r="7" spans="2:19">
      <c r="B7" s="3" t="s">
        <v>5</v>
      </c>
      <c r="C7" s="5">
        <v>0.14349999999999999</v>
      </c>
      <c r="D7" s="5">
        <v>0.20380000000000001</v>
      </c>
      <c r="F7" s="7" t="s">
        <v>5</v>
      </c>
      <c r="G7" s="5">
        <v>0.36809999999999998</v>
      </c>
      <c r="H7" s="5">
        <v>0.42649999999999999</v>
      </c>
      <c r="I7" s="5">
        <v>0.60319999999999996</v>
      </c>
      <c r="J7" s="5">
        <v>1</v>
      </c>
      <c r="K7" s="5">
        <v>0.36630000000000001</v>
      </c>
      <c r="O7" s="12">
        <v>0.3</v>
      </c>
      <c r="P7" s="12">
        <f t="shared" si="0"/>
        <v>0.7</v>
      </c>
      <c r="Q7" s="13">
        <f t="shared" si="1"/>
        <v>0.14543999999999999</v>
      </c>
      <c r="R7" s="13">
        <f t="shared" si="2"/>
        <v>3.1941831457799996E-2</v>
      </c>
      <c r="S7" s="13">
        <f t="shared" si="3"/>
        <v>0.17872277822874172</v>
      </c>
    </row>
    <row r="8" spans="2:19">
      <c r="B8" s="3" t="s">
        <v>6</v>
      </c>
      <c r="C8" s="5">
        <v>0.1497</v>
      </c>
      <c r="D8" s="5">
        <v>0.2298</v>
      </c>
      <c r="F8" s="7" t="s">
        <v>6</v>
      </c>
      <c r="G8" s="5">
        <v>0.26629999999999998</v>
      </c>
      <c r="H8" s="5">
        <v>0.35809999999999997</v>
      </c>
      <c r="I8" s="5">
        <v>0.39229999999999998</v>
      </c>
      <c r="J8" s="5">
        <v>0.36630000000000001</v>
      </c>
      <c r="K8" s="5">
        <v>1</v>
      </c>
      <c r="O8" s="12">
        <v>0.4</v>
      </c>
      <c r="P8" s="12">
        <f t="shared" si="0"/>
        <v>0.6</v>
      </c>
      <c r="Q8" s="13">
        <f t="shared" si="1"/>
        <v>0.14402000000000001</v>
      </c>
      <c r="R8" s="13">
        <f t="shared" si="2"/>
        <v>2.7289756523199996E-2</v>
      </c>
      <c r="S8" s="13">
        <f t="shared" si="3"/>
        <v>0.16519611533931419</v>
      </c>
    </row>
    <row r="9" spans="2:19">
      <c r="B9" s="1"/>
      <c r="C9" s="2"/>
      <c r="D9" s="2"/>
      <c r="O9" s="12">
        <v>0.5</v>
      </c>
      <c r="P9" s="12">
        <f t="shared" si="0"/>
        <v>0.5</v>
      </c>
      <c r="Q9" s="13">
        <f t="shared" si="1"/>
        <v>0.1426</v>
      </c>
      <c r="R9" s="13">
        <f t="shared" si="2"/>
        <v>2.3789345545E-2</v>
      </c>
      <c r="S9" s="13">
        <f t="shared" si="3"/>
        <v>0.15423795105291044</v>
      </c>
    </row>
    <row r="10" spans="2:19">
      <c r="B10" s="1"/>
      <c r="C10" s="2"/>
      <c r="D10" s="2"/>
      <c r="O10" s="12">
        <v>0.6</v>
      </c>
      <c r="P10" s="12">
        <f t="shared" si="0"/>
        <v>0.4</v>
      </c>
      <c r="Q10" s="13">
        <f t="shared" si="1"/>
        <v>0.14118</v>
      </c>
      <c r="R10" s="13">
        <f t="shared" si="2"/>
        <v>2.1440598523200002E-2</v>
      </c>
      <c r="S10" s="13">
        <f t="shared" si="3"/>
        <v>0.14642608552850139</v>
      </c>
    </row>
    <row r="11" spans="2:19">
      <c r="O11" s="12">
        <v>0.7</v>
      </c>
      <c r="P11" s="12">
        <f t="shared" si="0"/>
        <v>0.30000000000000004</v>
      </c>
      <c r="Q11" s="13">
        <f t="shared" si="1"/>
        <v>0.13976</v>
      </c>
      <c r="R11" s="13">
        <f t="shared" si="2"/>
        <v>2.0243515457799999E-2</v>
      </c>
      <c r="S11" s="13">
        <f t="shared" si="3"/>
        <v>0.14227970852444138</v>
      </c>
    </row>
    <row r="12" spans="2:19">
      <c r="O12" s="15">
        <v>0.75394378140781715</v>
      </c>
      <c r="P12" s="15">
        <f t="shared" si="0"/>
        <v>0.24605621859218285</v>
      </c>
      <c r="Q12" s="16">
        <f t="shared" si="1"/>
        <v>0.13899399830400899</v>
      </c>
      <c r="R12" s="16">
        <f t="shared" si="2"/>
        <v>2.007595229356169E-2</v>
      </c>
      <c r="S12" s="17">
        <f t="shared" si="3"/>
        <v>0.14168963368419615</v>
      </c>
    </row>
    <row r="13" spans="2:19">
      <c r="O13" s="12">
        <v>0.8</v>
      </c>
      <c r="P13" s="12">
        <f t="shared" si="0"/>
        <v>0.19999999999999996</v>
      </c>
      <c r="Q13" s="13">
        <f t="shared" si="1"/>
        <v>0.13834000000000002</v>
      </c>
      <c r="R13" s="13">
        <f t="shared" si="2"/>
        <v>2.0198096348800001E-2</v>
      </c>
      <c r="S13" s="13">
        <f t="shared" si="3"/>
        <v>0.14212000685617771</v>
      </c>
    </row>
    <row r="14" spans="2:19">
      <c r="O14" s="12">
        <v>0.9</v>
      </c>
      <c r="P14" s="12">
        <f t="shared" si="0"/>
        <v>9.9999999999999978E-2</v>
      </c>
      <c r="Q14" s="13">
        <f t="shared" si="1"/>
        <v>0.13692000000000001</v>
      </c>
      <c r="R14" s="13">
        <f t="shared" si="2"/>
        <v>2.1304341196199998E-2</v>
      </c>
      <c r="S14" s="13">
        <f t="shared" si="3"/>
        <v>0.14596006712864995</v>
      </c>
    </row>
    <row r="15" spans="2:19">
      <c r="O15" s="12">
        <v>1</v>
      </c>
      <c r="P15" s="12">
        <f t="shared" si="0"/>
        <v>0</v>
      </c>
      <c r="Q15" s="13">
        <f t="shared" si="1"/>
        <v>0.13550000000000001</v>
      </c>
      <c r="R15" s="13">
        <f t="shared" si="2"/>
        <v>2.356225E-2</v>
      </c>
      <c r="S15" s="13">
        <f t="shared" si="3"/>
        <v>0.1535</v>
      </c>
    </row>
    <row r="17" spans="15:19">
      <c r="O17" s="14" t="s">
        <v>14</v>
      </c>
      <c r="P17" s="8"/>
      <c r="Q17" s="8"/>
      <c r="R17" s="8"/>
      <c r="S17" s="8"/>
    </row>
    <row r="18" spans="15:19">
      <c r="O18" s="15">
        <v>0.75394378140781715</v>
      </c>
      <c r="P18" s="15">
        <f t="shared" ref="O18:P18" si="4">1-O18</f>
        <v>0.24605621859218285</v>
      </c>
      <c r="Q18" s="16">
        <f t="shared" ref="Q18" si="5">+O18*$C$4+P18*$C$8</f>
        <v>0.13899399830400899</v>
      </c>
      <c r="R18" s="16">
        <f t="shared" ref="R18" si="6">O18^2*$D$4^2+P18^2*$D$8^2+2*O18*P18*G$8*$D$4*$D$8</f>
        <v>2.007595229356169E-2</v>
      </c>
      <c r="S18" s="17">
        <f t="shared" ref="S18" si="7">+SQRT(R18)</f>
        <v>0.14168963368419615</v>
      </c>
    </row>
    <row r="21" spans="15:19">
      <c r="O21" s="8" t="s">
        <v>13</v>
      </c>
      <c r="P21" s="9"/>
      <c r="Q21" s="9"/>
      <c r="R21" s="9"/>
      <c r="S21" s="9"/>
    </row>
    <row r="22" spans="15:19">
      <c r="O22" s="10" t="s">
        <v>10</v>
      </c>
      <c r="P22" s="10" t="s">
        <v>11</v>
      </c>
      <c r="Q22" s="10" t="s">
        <v>7</v>
      </c>
      <c r="R22" s="10" t="s">
        <v>8</v>
      </c>
      <c r="S22" s="10" t="s">
        <v>9</v>
      </c>
    </row>
    <row r="23" spans="15:19">
      <c r="O23" s="11">
        <v>-1</v>
      </c>
      <c r="P23" s="12">
        <f>1-O23</f>
        <v>2</v>
      </c>
      <c r="Q23" s="13">
        <f>+O23*$C$4+P23*$C$8</f>
        <v>0.16389999999999999</v>
      </c>
      <c r="R23" s="13">
        <f>O23^2*$D$4^2+P23^2*$D$8^2+2*O23*P23*G$8*$D$4*$D$8</f>
        <v>0.19722022564000002</v>
      </c>
      <c r="S23" s="13">
        <f>+SQRT(R23)</f>
        <v>0.44409483856491738</v>
      </c>
    </row>
    <row r="24" spans="15:19">
      <c r="O24" s="12">
        <f>+O23+0.1</f>
        <v>-0.9</v>
      </c>
      <c r="P24" s="12">
        <f t="shared" ref="P24:P44" si="8">1-O24</f>
        <v>1.9</v>
      </c>
      <c r="Q24" s="13">
        <f t="shared" ref="Q24:Q33" si="9">+O24*$C$4+P24*$C$8</f>
        <v>0.16247999999999996</v>
      </c>
      <c r="R24" s="13">
        <f t="shared" ref="R24:R33" si="10">O24^2*$D$4^2+P24^2*$D$8^2+2*O24*P24*G$8*$D$4*$D$8</f>
        <v>0.17759651927219999</v>
      </c>
      <c r="S24" s="13">
        <f t="shared" ref="S24:S53" si="11">+SQRT(R24)</f>
        <v>0.42142202039309717</v>
      </c>
    </row>
    <row r="25" spans="15:19">
      <c r="O25" s="12">
        <f t="shared" ref="O25:O44" si="12">+O24+0.1</f>
        <v>-0.8</v>
      </c>
      <c r="P25" s="12">
        <f t="shared" si="8"/>
        <v>1.8</v>
      </c>
      <c r="Q25" s="13">
        <f t="shared" si="9"/>
        <v>0.16106000000000004</v>
      </c>
      <c r="R25" s="13">
        <f t="shared" si="10"/>
        <v>0.15912447686080003</v>
      </c>
      <c r="S25" s="13">
        <f t="shared" si="11"/>
        <v>0.39890409481578404</v>
      </c>
    </row>
    <row r="26" spans="15:19">
      <c r="O26" s="12">
        <f t="shared" si="12"/>
        <v>-0.70000000000000007</v>
      </c>
      <c r="P26" s="12">
        <f t="shared" si="8"/>
        <v>1.7000000000000002</v>
      </c>
      <c r="Q26" s="13">
        <f t="shared" si="9"/>
        <v>0.15964000000000003</v>
      </c>
      <c r="R26" s="13">
        <f t="shared" si="10"/>
        <v>0.14180409840580005</v>
      </c>
      <c r="S26" s="13">
        <f t="shared" si="11"/>
        <v>0.37656884948943936</v>
      </c>
    </row>
    <row r="27" spans="15:19">
      <c r="O27" s="12">
        <f t="shared" si="12"/>
        <v>-0.60000000000000009</v>
      </c>
      <c r="P27" s="12">
        <f t="shared" si="8"/>
        <v>1.6</v>
      </c>
      <c r="Q27" s="13">
        <f t="shared" si="9"/>
        <v>0.15822</v>
      </c>
      <c r="R27" s="13">
        <f t="shared" si="10"/>
        <v>0.12563538390720003</v>
      </c>
      <c r="S27" s="13">
        <f t="shared" si="11"/>
        <v>0.35445082015309265</v>
      </c>
    </row>
    <row r="28" spans="15:19">
      <c r="O28" s="12">
        <f t="shared" si="12"/>
        <v>-0.50000000000000011</v>
      </c>
      <c r="P28" s="12">
        <f t="shared" si="8"/>
        <v>1.5</v>
      </c>
      <c r="Q28" s="13">
        <f t="shared" si="9"/>
        <v>0.15679999999999999</v>
      </c>
      <c r="R28" s="13">
        <f t="shared" si="10"/>
        <v>0.110618333365</v>
      </c>
      <c r="S28" s="13">
        <f t="shared" si="11"/>
        <v>0.33259334534082308</v>
      </c>
    </row>
    <row r="29" spans="15:19">
      <c r="O29" s="12">
        <f t="shared" si="12"/>
        <v>-0.40000000000000013</v>
      </c>
      <c r="P29" s="12">
        <f t="shared" si="8"/>
        <v>1.4000000000000001</v>
      </c>
      <c r="Q29" s="13">
        <f t="shared" si="9"/>
        <v>0.15537999999999999</v>
      </c>
      <c r="R29" s="13">
        <f t="shared" si="10"/>
        <v>9.6752946779200016E-2</v>
      </c>
      <c r="S29" s="13">
        <f t="shared" si="11"/>
        <v>0.31105135714090693</v>
      </c>
    </row>
    <row r="30" spans="15:19">
      <c r="O30" s="12">
        <f t="shared" si="12"/>
        <v>-0.30000000000000016</v>
      </c>
      <c r="P30" s="12">
        <f t="shared" si="8"/>
        <v>1.3000000000000003</v>
      </c>
      <c r="Q30" s="13">
        <f t="shared" si="9"/>
        <v>0.15396000000000001</v>
      </c>
      <c r="R30" s="13">
        <f t="shared" si="10"/>
        <v>8.4039224149800029E-2</v>
      </c>
      <c r="S30" s="13">
        <f t="shared" si="11"/>
        <v>0.2898951951133375</v>
      </c>
    </row>
    <row r="31" spans="15:19">
      <c r="O31" s="12">
        <f t="shared" si="12"/>
        <v>-0.20000000000000015</v>
      </c>
      <c r="P31" s="12">
        <f t="shared" si="8"/>
        <v>1.2000000000000002</v>
      </c>
      <c r="Q31" s="13">
        <f t="shared" si="9"/>
        <v>0.15254000000000001</v>
      </c>
      <c r="R31" s="13">
        <f t="shared" si="10"/>
        <v>7.2477165476800026E-2</v>
      </c>
      <c r="S31" s="13">
        <f t="shared" si="11"/>
        <v>0.26921583437234897</v>
      </c>
    </row>
    <row r="32" spans="15:19">
      <c r="O32" s="12">
        <f t="shared" si="12"/>
        <v>-0.10000000000000014</v>
      </c>
      <c r="P32" s="12">
        <f t="shared" si="8"/>
        <v>1.1000000000000001</v>
      </c>
      <c r="Q32" s="13">
        <f t="shared" si="9"/>
        <v>0.15111999999999998</v>
      </c>
      <c r="R32" s="13">
        <f t="shared" si="10"/>
        <v>6.2066770760200007E-2</v>
      </c>
      <c r="S32" s="13">
        <f t="shared" si="11"/>
        <v>0.24913203479319959</v>
      </c>
    </row>
    <row r="33" spans="15:19">
      <c r="O33" s="12">
        <v>0</v>
      </c>
      <c r="P33" s="12">
        <f t="shared" si="8"/>
        <v>1</v>
      </c>
      <c r="Q33" s="13">
        <f t="shared" si="9"/>
        <v>0.1497</v>
      </c>
      <c r="R33" s="13">
        <f t="shared" si="10"/>
        <v>5.2808040000000001E-2</v>
      </c>
      <c r="S33" s="13">
        <f t="shared" si="11"/>
        <v>0.2298</v>
      </c>
    </row>
    <row r="34" spans="15:19">
      <c r="O34" s="12">
        <f t="shared" si="12"/>
        <v>0.1</v>
      </c>
      <c r="P34" s="12">
        <f t="shared" si="8"/>
        <v>0.9</v>
      </c>
      <c r="Q34" s="13">
        <f t="shared" ref="Q34:Q53" si="13">+O34*$C$4+P34*$C$8</f>
        <v>0.14828000000000002</v>
      </c>
      <c r="R34" s="13">
        <f t="shared" ref="R34:R53" si="14">O34^2*$D$4^2+P34^2*$D$8^2+2*O34*P34*G$8*$D$4*$D$8</f>
        <v>4.4700973196200006E-2</v>
      </c>
      <c r="S34" s="13">
        <f t="shared" si="11"/>
        <v>0.21142604663617018</v>
      </c>
    </row>
    <row r="35" spans="15:19">
      <c r="O35" s="12">
        <f t="shared" si="12"/>
        <v>0.2</v>
      </c>
      <c r="P35" s="12">
        <f t="shared" si="8"/>
        <v>0.8</v>
      </c>
      <c r="Q35" s="13">
        <f t="shared" si="13"/>
        <v>0.14686000000000002</v>
      </c>
      <c r="R35" s="13">
        <f t="shared" si="14"/>
        <v>3.7745570348800009E-2</v>
      </c>
      <c r="S35" s="13">
        <f t="shared" si="11"/>
        <v>0.19428219256740956</v>
      </c>
    </row>
    <row r="36" spans="15:19">
      <c r="O36" s="12">
        <f t="shared" si="12"/>
        <v>0.30000000000000004</v>
      </c>
      <c r="P36" s="12">
        <f t="shared" si="8"/>
        <v>0.7</v>
      </c>
      <c r="Q36" s="13">
        <f t="shared" si="13"/>
        <v>0.14544000000000001</v>
      </c>
      <c r="R36" s="13">
        <f t="shared" si="14"/>
        <v>3.1941831457800003E-2</v>
      </c>
      <c r="S36" s="13">
        <f t="shared" si="11"/>
        <v>0.17872277822874175</v>
      </c>
    </row>
    <row r="37" spans="15:19">
      <c r="O37" s="12">
        <f t="shared" si="12"/>
        <v>0.4</v>
      </c>
      <c r="P37" s="12">
        <f t="shared" si="8"/>
        <v>0.6</v>
      </c>
      <c r="Q37" s="13">
        <f t="shared" si="13"/>
        <v>0.14402000000000001</v>
      </c>
      <c r="R37" s="13">
        <f t="shared" si="14"/>
        <v>2.7289756523199996E-2</v>
      </c>
      <c r="S37" s="13">
        <f t="shared" si="11"/>
        <v>0.16519611533931419</v>
      </c>
    </row>
    <row r="38" spans="15:19">
      <c r="O38" s="12">
        <f t="shared" si="12"/>
        <v>0.5</v>
      </c>
      <c r="P38" s="12">
        <f t="shared" si="8"/>
        <v>0.5</v>
      </c>
      <c r="Q38" s="13">
        <f t="shared" si="13"/>
        <v>0.1426</v>
      </c>
      <c r="R38" s="13">
        <f t="shared" si="14"/>
        <v>2.3789345545E-2</v>
      </c>
      <c r="S38" s="13">
        <f t="shared" si="11"/>
        <v>0.15423795105291044</v>
      </c>
    </row>
    <row r="39" spans="15:19">
      <c r="O39" s="12">
        <f t="shared" si="12"/>
        <v>0.6</v>
      </c>
      <c r="P39" s="12">
        <f t="shared" si="8"/>
        <v>0.4</v>
      </c>
      <c r="Q39" s="13">
        <f t="shared" si="13"/>
        <v>0.14118</v>
      </c>
      <c r="R39" s="13">
        <f t="shared" si="14"/>
        <v>2.1440598523200002E-2</v>
      </c>
      <c r="S39" s="13">
        <f t="shared" si="11"/>
        <v>0.14642608552850139</v>
      </c>
    </row>
    <row r="40" spans="15:19">
      <c r="O40" s="12">
        <f t="shared" si="12"/>
        <v>0.7</v>
      </c>
      <c r="P40" s="12">
        <f t="shared" si="8"/>
        <v>0.30000000000000004</v>
      </c>
      <c r="Q40" s="13">
        <f t="shared" si="13"/>
        <v>0.13976</v>
      </c>
      <c r="R40" s="13">
        <f t="shared" si="14"/>
        <v>2.0243515457799999E-2</v>
      </c>
      <c r="S40" s="13">
        <f t="shared" si="11"/>
        <v>0.14227970852444138</v>
      </c>
    </row>
    <row r="41" spans="15:19">
      <c r="O41" s="12">
        <f t="shared" si="12"/>
        <v>0.79999999999999993</v>
      </c>
      <c r="P41" s="12">
        <f t="shared" si="8"/>
        <v>0.20000000000000007</v>
      </c>
      <c r="Q41" s="13">
        <f t="shared" si="13"/>
        <v>0.13834000000000002</v>
      </c>
      <c r="R41" s="13">
        <f t="shared" si="14"/>
        <v>2.0198096348799998E-2</v>
      </c>
      <c r="S41" s="13">
        <f t="shared" si="11"/>
        <v>0.14212000685617771</v>
      </c>
    </row>
    <row r="42" spans="15:19">
      <c r="O42" s="12">
        <f t="shared" si="12"/>
        <v>0.89999999999999991</v>
      </c>
      <c r="P42" s="12">
        <f t="shared" si="8"/>
        <v>0.10000000000000009</v>
      </c>
      <c r="Q42" s="13">
        <f t="shared" si="13"/>
        <v>0.13692000000000001</v>
      </c>
      <c r="R42" s="13">
        <f t="shared" si="14"/>
        <v>2.1304341196200002E-2</v>
      </c>
      <c r="S42" s="13">
        <f t="shared" si="11"/>
        <v>0.14596006712864995</v>
      </c>
    </row>
    <row r="43" spans="15:19">
      <c r="O43" s="12">
        <f t="shared" si="12"/>
        <v>0.99999999999999989</v>
      </c>
      <c r="P43" s="12">
        <f t="shared" si="8"/>
        <v>0</v>
      </c>
      <c r="Q43" s="13">
        <f t="shared" si="13"/>
        <v>0.13549999999999998</v>
      </c>
      <c r="R43" s="13">
        <f t="shared" si="14"/>
        <v>2.3562249999999993E-2</v>
      </c>
      <c r="S43" s="13">
        <f t="shared" si="11"/>
        <v>0.15349999999999997</v>
      </c>
    </row>
    <row r="44" spans="15:19">
      <c r="O44" s="12">
        <f t="shared" si="12"/>
        <v>1.0999999999999999</v>
      </c>
      <c r="P44" s="12">
        <f t="shared" si="8"/>
        <v>-9.9999999999999867E-2</v>
      </c>
      <c r="Q44" s="13">
        <f t="shared" si="13"/>
        <v>0.13408</v>
      </c>
      <c r="R44" s="13">
        <f t="shared" si="14"/>
        <v>2.6971822760199996E-2</v>
      </c>
      <c r="S44" s="13">
        <f t="shared" si="11"/>
        <v>0.16423100425985343</v>
      </c>
    </row>
    <row r="45" spans="15:19">
      <c r="O45" s="12">
        <f t="shared" ref="O45:O53" si="15">+O44+0.1</f>
        <v>1.2</v>
      </c>
      <c r="P45" s="12">
        <f t="shared" ref="P45:P53" si="16">1-O45</f>
        <v>-0.19999999999999996</v>
      </c>
      <c r="Q45" s="13">
        <f t="shared" si="13"/>
        <v>0.13266</v>
      </c>
      <c r="R45" s="13">
        <f t="shared" si="14"/>
        <v>3.1533059476799997E-2</v>
      </c>
      <c r="S45" s="13">
        <f t="shared" si="11"/>
        <v>0.17757550359438656</v>
      </c>
    </row>
    <row r="46" spans="15:19">
      <c r="O46" s="12">
        <f t="shared" si="15"/>
        <v>1.3</v>
      </c>
      <c r="P46" s="12">
        <f t="shared" si="16"/>
        <v>-0.30000000000000004</v>
      </c>
      <c r="Q46" s="13">
        <f t="shared" si="13"/>
        <v>0.13124000000000002</v>
      </c>
      <c r="R46" s="13">
        <f t="shared" si="14"/>
        <v>3.7245960149800007E-2</v>
      </c>
      <c r="S46" s="13">
        <f t="shared" si="11"/>
        <v>0.19299212457973514</v>
      </c>
    </row>
    <row r="47" spans="15:19">
      <c r="O47" s="12">
        <f t="shared" si="15"/>
        <v>1.4000000000000001</v>
      </c>
      <c r="P47" s="12">
        <f t="shared" si="16"/>
        <v>-0.40000000000000013</v>
      </c>
      <c r="Q47" s="13">
        <f t="shared" si="13"/>
        <v>0.12982000000000002</v>
      </c>
      <c r="R47" s="13">
        <f t="shared" si="14"/>
        <v>4.4110524779200008E-2</v>
      </c>
      <c r="S47" s="13">
        <f t="shared" si="11"/>
        <v>0.21002505750314654</v>
      </c>
    </row>
    <row r="48" spans="15:19">
      <c r="O48" s="12">
        <f t="shared" si="15"/>
        <v>1.5000000000000002</v>
      </c>
      <c r="P48" s="12">
        <f t="shared" si="16"/>
        <v>-0.50000000000000022</v>
      </c>
      <c r="Q48" s="13">
        <f t="shared" si="13"/>
        <v>0.12840000000000001</v>
      </c>
      <c r="R48" s="13">
        <f t="shared" si="14"/>
        <v>5.2126753365000021E-2</v>
      </c>
      <c r="S48" s="13">
        <f t="shared" si="11"/>
        <v>0.22831284099892415</v>
      </c>
    </row>
    <row r="49" spans="15:19">
      <c r="O49" s="12">
        <f t="shared" si="15"/>
        <v>1.6000000000000003</v>
      </c>
      <c r="P49" s="12">
        <f t="shared" si="16"/>
        <v>-0.60000000000000031</v>
      </c>
      <c r="Q49" s="13">
        <f t="shared" si="13"/>
        <v>0.12697999999999998</v>
      </c>
      <c r="R49" s="13">
        <f t="shared" si="14"/>
        <v>6.1294645907200039E-2</v>
      </c>
      <c r="S49" s="13">
        <f t="shared" si="11"/>
        <v>0.24757755533812034</v>
      </c>
    </row>
    <row r="50" spans="15:19">
      <c r="O50" s="12">
        <f t="shared" si="15"/>
        <v>1.7000000000000004</v>
      </c>
      <c r="P50" s="12">
        <f t="shared" si="16"/>
        <v>-0.7000000000000004</v>
      </c>
      <c r="Q50" s="13">
        <f t="shared" si="13"/>
        <v>0.12556</v>
      </c>
      <c r="R50" s="13">
        <f t="shared" si="14"/>
        <v>7.1614202405800048E-2</v>
      </c>
      <c r="S50" s="13">
        <f t="shared" si="11"/>
        <v>0.26760830033053917</v>
      </c>
    </row>
    <row r="51" spans="15:19">
      <c r="O51" s="12">
        <f t="shared" si="15"/>
        <v>1.8000000000000005</v>
      </c>
      <c r="P51" s="12">
        <f t="shared" si="16"/>
        <v>-0.80000000000000049</v>
      </c>
      <c r="Q51" s="13">
        <f t="shared" si="13"/>
        <v>0.12414000000000001</v>
      </c>
      <c r="R51" s="13">
        <f t="shared" si="14"/>
        <v>8.3085422860800048E-2</v>
      </c>
      <c r="S51" s="13">
        <f t="shared" si="11"/>
        <v>0.28824542123128349</v>
      </c>
    </row>
    <row r="52" spans="15:19">
      <c r="O52" s="12">
        <f t="shared" si="15"/>
        <v>1.9000000000000006</v>
      </c>
      <c r="P52" s="12">
        <f t="shared" si="16"/>
        <v>-0.90000000000000058</v>
      </c>
      <c r="Q52" s="13">
        <f t="shared" si="13"/>
        <v>0.12272000000000002</v>
      </c>
      <c r="R52" s="13">
        <f t="shared" si="14"/>
        <v>9.5708307272200061E-2</v>
      </c>
      <c r="S52" s="13">
        <f t="shared" si="11"/>
        <v>0.30936759247245027</v>
      </c>
    </row>
    <row r="53" spans="15:19">
      <c r="O53" s="12">
        <f t="shared" si="15"/>
        <v>2.0000000000000004</v>
      </c>
      <c r="P53" s="12">
        <f t="shared" si="16"/>
        <v>-1.0000000000000004</v>
      </c>
      <c r="Q53" s="13">
        <f t="shared" si="13"/>
        <v>0.12130000000000002</v>
      </c>
      <c r="R53" s="13">
        <f t="shared" si="14"/>
        <v>0.10948285564000007</v>
      </c>
      <c r="S53" s="13">
        <f t="shared" si="11"/>
        <v>0.33088193610410355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Frontier with US and Japan only</vt:lpstr>
      <vt:lpstr>Frontier with short-selling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Arzu  Ozoguz</cp:lastModifiedBy>
  <dcterms:created xsi:type="dcterms:W3CDTF">2016-08-25T21:59:06Z</dcterms:created>
  <dcterms:modified xsi:type="dcterms:W3CDTF">2016-08-25T22:51:47Z</dcterms:modified>
</cp:coreProperties>
</file>