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ark\Desktop\Udemy Courses\Quality engineering stats\"/>
    </mc:Choice>
  </mc:AlternateContent>
  <xr:revisionPtr revIDLastSave="0" documentId="13_ncr:1_{02E85822-0D74-46C8-ADD1-4499ED8182E6}" xr6:coauthVersionLast="40" xr6:coauthVersionMax="40" xr10:uidLastSave="{00000000-0000-0000-0000-000000000000}"/>
  <bookViews>
    <workbookView xWindow="0" yWindow="0" windowWidth="19200" windowHeight="11970" tabRatio="703" xr2:uid="{00000000-000D-0000-FFFF-FFFF00000000}"/>
  </bookViews>
  <sheets>
    <sheet name="Summary" sheetId="18" r:id="rId1"/>
    <sheet name="Ppk Population" sheetId="9" r:id="rId2"/>
    <sheet name="Ppk Sample" sheetId="13" r:id="rId3"/>
    <sheet name="Cpk" sheetId="14" r:id="rId4"/>
    <sheet name="Xbar and R Control Charting" sheetId="17" r:id="rId5"/>
    <sheet name="Comparison" sheetId="1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E50" i="14" l="1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E24" i="14"/>
  <c r="E44" i="14" s="1"/>
  <c r="E25" i="14"/>
  <c r="D19" i="14"/>
  <c r="D20" i="14" s="1"/>
  <c r="D21" i="14" s="1"/>
  <c r="D22" i="14" s="1"/>
  <c r="B104" i="13"/>
  <c r="B105" i="13" s="1"/>
  <c r="B109" i="13"/>
  <c r="B10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B104" i="9"/>
  <c r="B106" i="9" s="1"/>
  <c r="B109" i="9"/>
  <c r="B10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E45" i="14" l="1"/>
  <c r="E47" i="14" s="1"/>
  <c r="E54" i="14" s="1"/>
  <c r="B112" i="13"/>
  <c r="B110" i="9"/>
  <c r="B110" i="13"/>
  <c r="B111" i="13"/>
  <c r="B113" i="13" s="1"/>
  <c r="B106" i="13"/>
  <c r="B105" i="9"/>
  <c r="E53" i="14" l="1"/>
  <c r="E55" i="14" s="1"/>
  <c r="E52" i="14"/>
  <c r="B111" i="9"/>
  <c r="B112" i="9"/>
  <c r="B113" i="9" l="1"/>
</calcChain>
</file>

<file path=xl/sharedStrings.xml><?xml version="1.0" encoding="utf-8"?>
<sst xmlns="http://schemas.openxmlformats.org/spreadsheetml/2006/main" count="113" uniqueCount="73">
  <si>
    <t>USL</t>
  </si>
  <si>
    <t>LSL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</si>
  <si>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</si>
  <si>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</si>
  <si>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</si>
  <si>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</si>
  <si>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</si>
  <si>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</si>
  <si>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</si>
  <si>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</si>
  <si>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</si>
  <si>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</si>
  <si>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</si>
  <si>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</si>
  <si>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</si>
  <si>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</si>
  <si>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</si>
  <si>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</si>
  <si>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</si>
  <si>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</t>
  </si>
  <si>
    <t>R-bar</t>
  </si>
  <si>
    <t>Xi</t>
  </si>
  <si>
    <t>Bins</t>
  </si>
  <si>
    <t>Sample No.</t>
  </si>
  <si>
    <t>Average, mu</t>
  </si>
  <si>
    <t>Stdev, sigma</t>
  </si>
  <si>
    <t>Digital Micrometers, +/- .0002</t>
  </si>
  <si>
    <t>3*sigma</t>
  </si>
  <si>
    <t>Spec range</t>
  </si>
  <si>
    <t>Ppu</t>
  </si>
  <si>
    <t>Ppl</t>
  </si>
  <si>
    <t>Ppk</t>
  </si>
  <si>
    <t>Pp</t>
  </si>
  <si>
    <t>6*sigma</t>
  </si>
  <si>
    <t>Stdev, s</t>
  </si>
  <si>
    <t>3*s</t>
  </si>
  <si>
    <t>6*s</t>
  </si>
  <si>
    <t>Average, xbar</t>
  </si>
  <si>
    <t>x-bar</t>
  </si>
  <si>
    <t>x-double bar</t>
  </si>
  <si>
    <t>CP and Cpk</t>
  </si>
  <si>
    <t>d2</t>
  </si>
  <si>
    <t>Sigma hat</t>
  </si>
  <si>
    <t>Specification Range</t>
  </si>
  <si>
    <t>Cp</t>
  </si>
  <si>
    <t>Cpu</t>
  </si>
  <si>
    <t>Cpl</t>
  </si>
  <si>
    <t>Cpk</t>
  </si>
  <si>
    <r>
      <t xml:space="preserve">Process </t>
    </r>
    <r>
      <rPr>
        <u/>
        <sz val="12"/>
        <color theme="1"/>
        <rFont val="Calibri"/>
        <family val="2"/>
        <scheme val="minor"/>
      </rPr>
      <t>Capability</t>
    </r>
    <r>
      <rPr>
        <sz val="12"/>
        <color theme="1"/>
        <rFont val="Calibri"/>
        <family val="2"/>
        <scheme val="minor"/>
      </rPr>
      <t xml:space="preserve"> Index</t>
    </r>
  </si>
  <si>
    <r>
      <t xml:space="preserve">Process </t>
    </r>
    <r>
      <rPr>
        <u/>
        <sz val="12"/>
        <color theme="1"/>
        <rFont val="Calibri"/>
        <family val="2"/>
        <scheme val="minor"/>
      </rPr>
      <t>Performance</t>
    </r>
    <r>
      <rPr>
        <sz val="12"/>
        <color theme="1"/>
        <rFont val="Calibri"/>
        <family val="2"/>
        <scheme val="minor"/>
      </rPr>
      <t xml:space="preserve"> Index</t>
    </r>
  </si>
  <si>
    <t>Cp, Cpu, Cpl, Cpk</t>
  </si>
  <si>
    <t>Pp, Ppu, Ppl, Ppk</t>
  </si>
  <si>
    <t>Sometimes referred to as "Short term" capability</t>
  </si>
  <si>
    <t>Sometimes referred to as "Long term" capability</t>
  </si>
  <si>
    <r>
      <t xml:space="preserve">Uses </t>
    </r>
    <r>
      <rPr>
        <sz val="12"/>
        <color theme="1"/>
        <rFont val="Calibri"/>
        <family val="2"/>
      </rPr>
      <t>σ̑, an estimate of standard deviation
R-bar / d2</t>
    </r>
  </si>
  <si>
    <t>Uses 's' as the standard deviation
stdev.s</t>
  </si>
  <si>
    <r>
      <t xml:space="preserve">Considers only </t>
    </r>
    <r>
      <rPr>
        <u/>
        <sz val="12"/>
        <color theme="1"/>
        <rFont val="Calibri"/>
        <family val="2"/>
        <scheme val="minor"/>
      </rPr>
      <t>within subgroup</t>
    </r>
    <r>
      <rPr>
        <sz val="12"/>
        <color theme="1"/>
        <rFont val="Calibri"/>
        <family val="2"/>
        <scheme val="minor"/>
      </rPr>
      <t xml:space="preserve"> variation</t>
    </r>
  </si>
  <si>
    <r>
      <t xml:space="preserve">Considers </t>
    </r>
    <r>
      <rPr>
        <u/>
        <sz val="12"/>
        <color theme="1"/>
        <rFont val="Calibri"/>
        <family val="2"/>
        <scheme val="minor"/>
      </rPr>
      <t>overall</t>
    </r>
    <r>
      <rPr>
        <sz val="12"/>
        <color theme="1"/>
        <rFont val="Calibri"/>
        <family val="2"/>
        <scheme val="minor"/>
      </rPr>
      <t xml:space="preserve"> variation</t>
    </r>
  </si>
  <si>
    <t>Does NOT account for the shifts and drifts between subgroups</t>
  </si>
  <si>
    <t>Does account for the shifts and drifts between subgroups</t>
  </si>
  <si>
    <t>Potential capability</t>
  </si>
  <si>
    <t>"As viewed by customer" capability</t>
  </si>
  <si>
    <r>
      <rPr>
        <b/>
        <u/>
        <sz val="11"/>
        <color theme="1"/>
        <rFont val="Calibri"/>
        <family val="2"/>
        <scheme val="minor"/>
      </rPr>
      <t>Option #1</t>
    </r>
    <r>
      <rPr>
        <b/>
        <sz val="11"/>
        <color theme="1"/>
        <rFont val="Calibri"/>
        <family val="2"/>
        <scheme val="minor"/>
      </rPr>
      <t xml:space="preserve">
Measure 100% of parts in batch</t>
    </r>
  </si>
  <si>
    <r>
      <rPr>
        <b/>
        <u/>
        <sz val="11"/>
        <color theme="1"/>
        <rFont val="Calibri"/>
        <family val="2"/>
        <scheme val="minor"/>
      </rPr>
      <t>Option #2</t>
    </r>
    <r>
      <rPr>
        <b/>
        <sz val="11"/>
        <color theme="1"/>
        <rFont val="Calibri"/>
        <family val="2"/>
        <scheme val="minor"/>
      </rPr>
      <t xml:space="preserve">
Measure a randomly selected sample of parts from batch</t>
    </r>
  </si>
  <si>
    <r>
      <rPr>
        <b/>
        <u/>
        <sz val="11"/>
        <color theme="1"/>
        <rFont val="Calibri"/>
        <family val="2"/>
        <scheme val="minor"/>
      </rPr>
      <t>Option #3</t>
    </r>
    <r>
      <rPr>
        <b/>
        <sz val="11"/>
        <color theme="1"/>
        <rFont val="Calibri"/>
        <family val="2"/>
        <scheme val="minor"/>
      </rPr>
      <t xml:space="preserve">
Measure repeated samples of parts drawn at uniform intervals across batch production</t>
    </r>
  </si>
  <si>
    <t>Arthimetic mean or Average</t>
  </si>
  <si>
    <t>μ, pronounced /mew/, mean of the population</t>
  </si>
  <si>
    <t>x̅, pronounced /ex-bar/, mean of the sample</t>
  </si>
  <si>
    <r>
      <t>X̿,</t>
    </r>
    <r>
      <rPr>
        <sz val="12"/>
        <color theme="1"/>
        <rFont val="Calibri"/>
        <family val="2"/>
        <scheme val="minor"/>
      </rPr>
      <t xml:space="preserve"> pronounced /ex-double bar/, grand average of the sample means</t>
    </r>
  </si>
  <si>
    <t>Standard Deviation
(measures spread of data)</t>
  </si>
  <si>
    <r>
      <rPr>
        <sz val="14"/>
        <color theme="1"/>
        <rFont val="Calibri"/>
        <family val="2"/>
      </rPr>
      <t xml:space="preserve">σ, </t>
    </r>
    <r>
      <rPr>
        <sz val="12"/>
        <color theme="1"/>
        <rFont val="Calibri"/>
        <family val="2"/>
      </rPr>
      <t>Pronounced /sig-ma/, Population standard deviation</t>
    </r>
  </si>
  <si>
    <t>S, Sample standard deviation</t>
  </si>
  <si>
    <r>
      <t xml:space="preserve">σ̑, </t>
    </r>
    <r>
      <rPr>
        <sz val="11"/>
        <color theme="1"/>
        <rFont val="Calibri"/>
        <family val="2"/>
      </rPr>
      <t>pronounced /sig-ma hat/, Estimated standard deviation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</si>
</sst>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ill="1" applyBorder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'Ppk Population'!$I$3:$I$14</c:f>
              <c:strCache>
                <c:ptCount val="12"/>
                <c:pt idx="0">
                  <c:v>0.6165</c:v>
                </c:pt>
                <c:pt idx="1">
                  <c:v>0.6170</c:v>
                </c:pt>
                <c:pt idx="2">
                  <c:v>0.6175</c:v>
                </c:pt>
                <c:pt idx="3">
                  <c:v>0.6180</c:v>
                </c:pt>
                <c:pt idx="4">
                  <c:v>0.6185</c:v>
                </c:pt>
                <c:pt idx="5">
                  <c:v>0.6190</c:v>
                </c:pt>
                <c:pt idx="6">
                  <c:v>0.6195</c:v>
                </c:pt>
                <c:pt idx="7">
                  <c:v>0.6200</c:v>
                </c:pt>
                <c:pt idx="8">
                  <c:v>0.6205</c:v>
                </c:pt>
                <c:pt idx="9">
                  <c:v>0.6210</c:v>
                </c:pt>
                <c:pt idx="10">
                  <c:v>0.6215</c:v>
                </c:pt>
                <c:pt idx="11">
                  <c:v>More</c:v>
                </c:pt>
              </c:strCache>
            </c:strRef>
          </c:cat>
          <c:val>
            <c:numRef>
              <c:f>'Ppk Population'!$J$3:$J$14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28</c:v>
                </c:pt>
                <c:pt idx="5">
                  <c:v>22</c:v>
                </c:pt>
                <c:pt idx="6">
                  <c:v>27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A-426D-A04C-A3777AFB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1904"/>
        <c:axId val="60185344"/>
      </c:barChart>
      <c:catAx>
        <c:axId val="2098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5344"/>
        <c:crosses val="autoZero"/>
        <c:auto val="1"/>
        <c:lblAlgn val="ctr"/>
        <c:lblOffset val="100"/>
        <c:noMultiLvlLbl val="0"/>
      </c:catAx>
      <c:valAx>
        <c:axId val="6018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519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'Ppk Sample'!$I$3:$I$14</c:f>
              <c:strCache>
                <c:ptCount val="12"/>
                <c:pt idx="0">
                  <c:v>0.6165</c:v>
                </c:pt>
                <c:pt idx="1">
                  <c:v>0.6170</c:v>
                </c:pt>
                <c:pt idx="2">
                  <c:v>0.6175</c:v>
                </c:pt>
                <c:pt idx="3">
                  <c:v>0.6180</c:v>
                </c:pt>
                <c:pt idx="4">
                  <c:v>0.6185</c:v>
                </c:pt>
                <c:pt idx="5">
                  <c:v>0.6190</c:v>
                </c:pt>
                <c:pt idx="6">
                  <c:v>0.6195</c:v>
                </c:pt>
                <c:pt idx="7">
                  <c:v>0.6200</c:v>
                </c:pt>
                <c:pt idx="8">
                  <c:v>0.6205</c:v>
                </c:pt>
                <c:pt idx="9">
                  <c:v>0.6210</c:v>
                </c:pt>
                <c:pt idx="10">
                  <c:v>0.6215</c:v>
                </c:pt>
                <c:pt idx="11">
                  <c:v>More</c:v>
                </c:pt>
              </c:strCache>
            </c:strRef>
          </c:cat>
          <c:val>
            <c:numRef>
              <c:f>'Ppk Sample'!$J$3:$J$14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28</c:v>
                </c:pt>
                <c:pt idx="5">
                  <c:v>22</c:v>
                </c:pt>
                <c:pt idx="6">
                  <c:v>27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47E4-9FDA-264AE6F9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8496"/>
        <c:axId val="96999616"/>
      </c:barChart>
      <c:catAx>
        <c:axId val="2102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9616"/>
        <c:crosses val="autoZero"/>
        <c:auto val="1"/>
        <c:lblAlgn val="ctr"/>
        <c:lblOffset val="100"/>
        <c:noMultiLvlLbl val="0"/>
      </c:catAx>
      <c:valAx>
        <c:axId val="9699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184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Cpk!$E$24:$X$24</c:f>
              <c:numCache>
                <c:formatCode>0.0000</c:formatCode>
                <c:ptCount val="20"/>
                <c:pt idx="0">
                  <c:v>0.61901941592573717</c:v>
                </c:pt>
                <c:pt idx="1">
                  <c:v>0.61840339638316077</c:v>
                </c:pt>
                <c:pt idx="2">
                  <c:v>0.61863340486475504</c:v>
                </c:pt>
                <c:pt idx="3">
                  <c:v>0.61887350573620648</c:v>
                </c:pt>
                <c:pt idx="4">
                  <c:v>0.61864990264389785</c:v>
                </c:pt>
                <c:pt idx="5">
                  <c:v>0.61868670798453973</c:v>
                </c:pt>
                <c:pt idx="6">
                  <c:v>0.61830116785991418</c:v>
                </c:pt>
                <c:pt idx="7">
                  <c:v>0.61871623700376954</c:v>
                </c:pt>
                <c:pt idx="8">
                  <c:v>0.61854715079739986</c:v>
                </c:pt>
                <c:pt idx="9">
                  <c:v>0.61891512125790182</c:v>
                </c:pt>
                <c:pt idx="10">
                  <c:v>0.61801394183881353</c:v>
                </c:pt>
                <c:pt idx="11">
                  <c:v>0.61837656119628814</c:v>
                </c:pt>
                <c:pt idx="12">
                  <c:v>0.61874009445951383</c:v>
                </c:pt>
                <c:pt idx="13">
                  <c:v>0.61831315504555828</c:v>
                </c:pt>
                <c:pt idx="14">
                  <c:v>0.61844864733707805</c:v>
                </c:pt>
                <c:pt idx="15">
                  <c:v>0.61927114927989901</c:v>
                </c:pt>
                <c:pt idx="16">
                  <c:v>0.61849980532265914</c:v>
                </c:pt>
                <c:pt idx="17">
                  <c:v>0.61825690775499975</c:v>
                </c:pt>
                <c:pt idx="18">
                  <c:v>0.61803325036585743</c:v>
                </c:pt>
                <c:pt idx="19">
                  <c:v>0.61857165012902993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44D-9B78-3A7A09FA98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Cpk!$E$27:$X$27</c:f>
              <c:numCache>
                <c:formatCode>0.0000</c:formatCode>
                <c:ptCount val="20"/>
                <c:pt idx="0">
                  <c:v>0.621</c:v>
                </c:pt>
                <c:pt idx="1">
                  <c:v>0.621</c:v>
                </c:pt>
                <c:pt idx="2">
                  <c:v>0.621</c:v>
                </c:pt>
                <c:pt idx="3">
                  <c:v>0.621</c:v>
                </c:pt>
                <c:pt idx="4">
                  <c:v>0.621</c:v>
                </c:pt>
                <c:pt idx="5">
                  <c:v>0.621</c:v>
                </c:pt>
                <c:pt idx="6">
                  <c:v>0.621</c:v>
                </c:pt>
                <c:pt idx="7">
                  <c:v>0.621</c:v>
                </c:pt>
                <c:pt idx="8">
                  <c:v>0.621</c:v>
                </c:pt>
                <c:pt idx="9">
                  <c:v>0.621</c:v>
                </c:pt>
                <c:pt idx="10">
                  <c:v>0.621</c:v>
                </c:pt>
                <c:pt idx="11">
                  <c:v>0.621</c:v>
                </c:pt>
                <c:pt idx="12">
                  <c:v>0.621</c:v>
                </c:pt>
                <c:pt idx="13">
                  <c:v>0.621</c:v>
                </c:pt>
                <c:pt idx="14">
                  <c:v>0.621</c:v>
                </c:pt>
                <c:pt idx="15">
                  <c:v>0.621</c:v>
                </c:pt>
                <c:pt idx="16">
                  <c:v>0.621</c:v>
                </c:pt>
                <c:pt idx="17">
                  <c:v>0.621</c:v>
                </c:pt>
                <c:pt idx="18">
                  <c:v>0.621</c:v>
                </c:pt>
                <c:pt idx="19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44D-9B78-3A7A09FA98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Cpk!$E$28:$X$28</c:f>
              <c:numCache>
                <c:formatCode>0.0000</c:formatCode>
                <c:ptCount val="20"/>
                <c:pt idx="0">
                  <c:v>0.61699999999999999</c:v>
                </c:pt>
                <c:pt idx="1">
                  <c:v>0.61699999999999999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0.61699999999999999</c:v>
                </c:pt>
                <c:pt idx="5">
                  <c:v>0.61699999999999999</c:v>
                </c:pt>
                <c:pt idx="6">
                  <c:v>0.61699999999999999</c:v>
                </c:pt>
                <c:pt idx="7">
                  <c:v>0.61699999999999999</c:v>
                </c:pt>
                <c:pt idx="8">
                  <c:v>0.61699999999999999</c:v>
                </c:pt>
                <c:pt idx="9">
                  <c:v>0.61699999999999999</c:v>
                </c:pt>
                <c:pt idx="10">
                  <c:v>0.61699999999999999</c:v>
                </c:pt>
                <c:pt idx="11">
                  <c:v>0.61699999999999999</c:v>
                </c:pt>
                <c:pt idx="12">
                  <c:v>0.61699999999999999</c:v>
                </c:pt>
                <c:pt idx="13">
                  <c:v>0.61699999999999999</c:v>
                </c:pt>
                <c:pt idx="14">
                  <c:v>0.61699999999999999</c:v>
                </c:pt>
                <c:pt idx="15">
                  <c:v>0.61699999999999999</c:v>
                </c:pt>
                <c:pt idx="16">
                  <c:v>0.61699999999999999</c:v>
                </c:pt>
                <c:pt idx="17">
                  <c:v>0.61699999999999999</c:v>
                </c:pt>
                <c:pt idx="18">
                  <c:v>0.61699999999999999</c:v>
                </c:pt>
                <c:pt idx="1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F-444D-9B78-3A7A09FA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3504"/>
        <c:axId val="210290944"/>
      </c:lineChart>
      <c:catAx>
        <c:axId val="21045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0944"/>
        <c:crosses val="autoZero"/>
        <c:auto val="1"/>
        <c:lblAlgn val="ctr"/>
        <c:lblOffset val="100"/>
        <c:noMultiLvlLbl val="0"/>
      </c:catAx>
      <c:valAx>
        <c:axId val="210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</xdr:colOff>
      <xdr:row>1</xdr:row>
      <xdr:rowOff>38099</xdr:rowOff>
    </xdr:from>
    <xdr:to>
      <xdr:col>6</xdr:col>
      <xdr:colOff>1187769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BE83B-E0BF-4A2C-89FC-65C3B4021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372" y="447674"/>
          <a:ext cx="2388872" cy="2171701"/>
        </a:xfrm>
        <a:prstGeom prst="rect">
          <a:avLst/>
        </a:prstGeom>
      </xdr:spPr>
    </xdr:pic>
    <xdr:clientData/>
  </xdr:twoCellAnchor>
  <xdr:twoCellAnchor>
    <xdr:from>
      <xdr:col>5</xdr:col>
      <xdr:colOff>548959</xdr:colOff>
      <xdr:row>12</xdr:row>
      <xdr:rowOff>28574</xdr:rowOff>
    </xdr:from>
    <xdr:to>
      <xdr:col>7</xdr:col>
      <xdr:colOff>174403</xdr:colOff>
      <xdr:row>14</xdr:row>
      <xdr:rowOff>170794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246D2568-D68C-45CE-B956-4D265228B3C1}"/>
            </a:ext>
          </a:extLst>
        </xdr:cNvPr>
        <xdr:cNvSpPr txBox="1"/>
      </xdr:nvSpPr>
      <xdr:spPr>
        <a:xfrm>
          <a:off x="3892234" y="2533649"/>
          <a:ext cx="2063844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u="sng"/>
            <a:t>Option 1</a:t>
          </a:r>
        </a:p>
      </xdr:txBody>
    </xdr:sp>
    <xdr:clientData/>
  </xdr:twoCellAnchor>
  <xdr:twoCellAnchor>
    <xdr:from>
      <xdr:col>5</xdr:col>
      <xdr:colOff>160972</xdr:colOff>
      <xdr:row>14</xdr:row>
      <xdr:rowOff>114299</xdr:rowOff>
    </xdr:from>
    <xdr:to>
      <xdr:col>6</xdr:col>
      <xdr:colOff>1152525</xdr:colOff>
      <xdr:row>16</xdr:row>
      <xdr:rowOff>44795</xdr:rowOff>
    </xdr:to>
    <xdr:sp macro="" textlink="">
      <xdr:nvSpPr>
        <xdr:cNvPr id="5" name="TextBox 13">
          <a:extLst>
            <a:ext uri="{FF2B5EF4-FFF2-40B4-BE49-F238E27FC236}">
              <a16:creationId xmlns:a16="http://schemas.microsoft.com/office/drawing/2014/main" id="{0E216D59-C5CD-439E-9B6D-376A7FD322FA}"/>
            </a:ext>
          </a:extLst>
        </xdr:cNvPr>
        <xdr:cNvSpPr txBox="1"/>
      </xdr:nvSpPr>
      <xdr:spPr>
        <a:xfrm>
          <a:off x="3504247" y="3000374"/>
          <a:ext cx="2210753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Measure 100% of the Parts</a:t>
          </a:r>
        </a:p>
      </xdr:txBody>
    </xdr:sp>
    <xdr:clientData/>
  </xdr:twoCellAnchor>
  <xdr:twoCellAnchor>
    <xdr:from>
      <xdr:col>10</xdr:col>
      <xdr:colOff>353289</xdr:colOff>
      <xdr:row>1</xdr:row>
      <xdr:rowOff>3462</xdr:rowOff>
    </xdr:from>
    <xdr:to>
      <xdr:col>17</xdr:col>
      <xdr:colOff>502226</xdr:colOff>
      <xdr:row>18</xdr:row>
      <xdr:rowOff>60612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183AF4-17F4-4382-AD44-3B13679E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</xdr:colOff>
      <xdr:row>1</xdr:row>
      <xdr:rowOff>38099</xdr:rowOff>
    </xdr:from>
    <xdr:to>
      <xdr:col>6</xdr:col>
      <xdr:colOff>1187769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7BD42C-A252-4327-8207-3DC4A0DD2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372" y="447674"/>
          <a:ext cx="2388872" cy="2171701"/>
        </a:xfrm>
        <a:prstGeom prst="rect">
          <a:avLst/>
        </a:prstGeom>
      </xdr:spPr>
    </xdr:pic>
    <xdr:clientData/>
  </xdr:twoCellAnchor>
  <xdr:twoCellAnchor>
    <xdr:from>
      <xdr:col>5</xdr:col>
      <xdr:colOff>548959</xdr:colOff>
      <xdr:row>12</xdr:row>
      <xdr:rowOff>28574</xdr:rowOff>
    </xdr:from>
    <xdr:to>
      <xdr:col>7</xdr:col>
      <xdr:colOff>174403</xdr:colOff>
      <xdr:row>14</xdr:row>
      <xdr:rowOff>170794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8EBD7839-F563-41C9-9431-8B715AA2BB3A}"/>
            </a:ext>
          </a:extLst>
        </xdr:cNvPr>
        <xdr:cNvSpPr txBox="1"/>
      </xdr:nvSpPr>
      <xdr:spPr>
        <a:xfrm>
          <a:off x="3892234" y="2533649"/>
          <a:ext cx="2063844" cy="5327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u="sng"/>
            <a:t>Option 2</a:t>
          </a:r>
        </a:p>
      </xdr:txBody>
    </xdr:sp>
    <xdr:clientData/>
  </xdr:twoCellAnchor>
  <xdr:twoCellAnchor>
    <xdr:from>
      <xdr:col>5</xdr:col>
      <xdr:colOff>160972</xdr:colOff>
      <xdr:row>14</xdr:row>
      <xdr:rowOff>114299</xdr:rowOff>
    </xdr:from>
    <xdr:to>
      <xdr:col>6</xdr:col>
      <xdr:colOff>1152525</xdr:colOff>
      <xdr:row>17</xdr:row>
      <xdr:rowOff>73457</xdr:rowOff>
    </xdr:to>
    <xdr:sp macro="" textlink="">
      <xdr:nvSpPr>
        <xdr:cNvPr id="4" name="TextBox 13">
          <a:extLst>
            <a:ext uri="{FF2B5EF4-FFF2-40B4-BE49-F238E27FC236}">
              <a16:creationId xmlns:a16="http://schemas.microsoft.com/office/drawing/2014/main" id="{85B9A1D9-2213-4023-863D-43E04EEA7174}"/>
            </a:ext>
          </a:extLst>
        </xdr:cNvPr>
        <xdr:cNvSpPr txBox="1"/>
      </xdr:nvSpPr>
      <xdr:spPr>
        <a:xfrm>
          <a:off x="3503381" y="3006435"/>
          <a:ext cx="221248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Measure a sample of the parts</a:t>
          </a:r>
        </a:p>
      </xdr:txBody>
    </xdr:sp>
    <xdr:clientData/>
  </xdr:twoCellAnchor>
  <xdr:twoCellAnchor>
    <xdr:from>
      <xdr:col>10</xdr:col>
      <xdr:colOff>353289</xdr:colOff>
      <xdr:row>1</xdr:row>
      <xdr:rowOff>3462</xdr:rowOff>
    </xdr:from>
    <xdr:to>
      <xdr:col>17</xdr:col>
      <xdr:colOff>502226</xdr:colOff>
      <xdr:row>18</xdr:row>
      <xdr:rowOff>60612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B7CE0-47DB-4408-97DD-698560737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8658</xdr:colOff>
      <xdr:row>19</xdr:row>
      <xdr:rowOff>8658</xdr:rowOff>
    </xdr:from>
    <xdr:to>
      <xdr:col>15</xdr:col>
      <xdr:colOff>26039</xdr:colOff>
      <xdr:row>31</xdr:row>
      <xdr:rowOff>121227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D2E8E8-4873-423C-9D50-5E146E174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67" y="3861953"/>
          <a:ext cx="4260336" cy="2398569"/>
        </a:xfrm>
        <a:prstGeom prst="rect">
          <a:avLst/>
        </a:prstGeom>
      </xdr:spPr>
    </xdr:pic>
    <xdr:clientData/>
  </xdr:twoCellAnchor>
  <xdr:twoCellAnchor>
    <xdr:from>
      <xdr:col>6</xdr:col>
      <xdr:colOff>848591</xdr:colOff>
      <xdr:row>32</xdr:row>
      <xdr:rowOff>95250</xdr:rowOff>
    </xdr:from>
    <xdr:to>
      <xdr:col>7</xdr:col>
      <xdr:colOff>147204</xdr:colOff>
      <xdr:row>34</xdr:row>
      <xdr:rowOff>138545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3E826E5-4339-4C71-BAF8-769DEBDF9C30}"/>
            </a:ext>
          </a:extLst>
        </xdr:cNvPr>
        <xdr:cNvSpPr/>
      </xdr:nvSpPr>
      <xdr:spPr>
        <a:xfrm>
          <a:off x="5411932" y="6425045"/>
          <a:ext cx="519545" cy="4329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455469</xdr:colOff>
      <xdr:row>23</xdr:row>
      <xdr:rowOff>13854</xdr:rowOff>
    </xdr:from>
    <xdr:to>
      <xdr:col>11</xdr:col>
      <xdr:colOff>597477</xdr:colOff>
      <xdr:row>29</xdr:row>
      <xdr:rowOff>51955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F840603-1ADD-434D-B8E5-46DA6F904EE1}"/>
            </a:ext>
          </a:extLst>
        </xdr:cNvPr>
        <xdr:cNvSpPr/>
      </xdr:nvSpPr>
      <xdr:spPr>
        <a:xfrm>
          <a:off x="7452014" y="4629149"/>
          <a:ext cx="1354281" cy="1181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1108364</xdr:colOff>
      <xdr:row>23</xdr:row>
      <xdr:rowOff>186822</xdr:rowOff>
    </xdr:from>
    <xdr:to>
      <xdr:col>10</xdr:col>
      <xdr:colOff>47662</xdr:colOff>
      <xdr:row>32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337E2D5-CDE3-4048-85F4-41E57FEC3171}"/>
            </a:ext>
          </a:extLst>
        </xdr:cNvPr>
        <xdr:cNvCxnSpPr>
          <a:stCxn id="9" idx="1"/>
          <a:endCxn id="8" idx="0"/>
        </xdr:cNvCxnSpPr>
      </xdr:nvCxnSpPr>
      <xdr:spPr>
        <a:xfrm flipH="1">
          <a:off x="5671705" y="4802117"/>
          <a:ext cx="1978639" cy="16229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1108364</xdr:colOff>
      <xdr:row>28</xdr:row>
      <xdr:rowOff>173182</xdr:rowOff>
    </xdr:from>
    <xdr:to>
      <xdr:col>11</xdr:col>
      <xdr:colOff>277091</xdr:colOff>
      <xdr:row>34</xdr:row>
      <xdr:rowOff>138545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4E104C4-55E3-4EE6-BC61-5F9E18C7A446}"/>
            </a:ext>
          </a:extLst>
        </xdr:cNvPr>
        <xdr:cNvCxnSpPr>
          <a:endCxn id="8" idx="4"/>
        </xdr:cNvCxnSpPr>
      </xdr:nvCxnSpPr>
      <xdr:spPr>
        <a:xfrm flipH="1">
          <a:off x="5671705" y="5740977"/>
          <a:ext cx="2814204" cy="111702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</xdr:colOff>
      <xdr:row>1</xdr:row>
      <xdr:rowOff>38099</xdr:rowOff>
    </xdr:from>
    <xdr:to>
      <xdr:col>2</xdr:col>
      <xdr:colOff>1187769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74F3E0-9EC8-4C81-BD67-560463E9E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372" y="447674"/>
          <a:ext cx="2388872" cy="2171701"/>
        </a:xfrm>
        <a:prstGeom prst="rect">
          <a:avLst/>
        </a:prstGeom>
      </xdr:spPr>
    </xdr:pic>
    <xdr:clientData/>
  </xdr:twoCellAnchor>
  <xdr:twoCellAnchor>
    <xdr:from>
      <xdr:col>1</xdr:col>
      <xdr:colOff>548959</xdr:colOff>
      <xdr:row>12</xdr:row>
      <xdr:rowOff>28574</xdr:rowOff>
    </xdr:from>
    <xdr:to>
      <xdr:col>3</xdr:col>
      <xdr:colOff>0</xdr:colOff>
      <xdr:row>14</xdr:row>
      <xdr:rowOff>170794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379667DA-0201-4AC2-9AE9-DEA4AD3C892F}"/>
            </a:ext>
          </a:extLst>
        </xdr:cNvPr>
        <xdr:cNvSpPr txBox="1"/>
      </xdr:nvSpPr>
      <xdr:spPr>
        <a:xfrm>
          <a:off x="3892234" y="2533649"/>
          <a:ext cx="2063844" cy="5327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u="sng"/>
            <a:t>Option 3</a:t>
          </a:r>
        </a:p>
      </xdr:txBody>
    </xdr:sp>
    <xdr:clientData/>
  </xdr:twoCellAnchor>
  <xdr:twoCellAnchor>
    <xdr:from>
      <xdr:col>1</xdr:col>
      <xdr:colOff>212927</xdr:colOff>
      <xdr:row>14</xdr:row>
      <xdr:rowOff>122958</xdr:rowOff>
    </xdr:from>
    <xdr:to>
      <xdr:col>2</xdr:col>
      <xdr:colOff>1204480</xdr:colOff>
      <xdr:row>19</xdr:row>
      <xdr:rowOff>139441</xdr:rowOff>
    </xdr:to>
    <xdr:sp macro="" textlink="">
      <xdr:nvSpPr>
        <xdr:cNvPr id="4" name="TextBox 13">
          <a:extLst>
            <a:ext uri="{FF2B5EF4-FFF2-40B4-BE49-F238E27FC236}">
              <a16:creationId xmlns:a16="http://schemas.microsoft.com/office/drawing/2014/main" id="{A4A9A81F-8028-4341-8F40-F1202CC10E25}"/>
            </a:ext>
          </a:extLst>
        </xdr:cNvPr>
        <xdr:cNvSpPr txBox="1"/>
      </xdr:nvSpPr>
      <xdr:spPr>
        <a:xfrm>
          <a:off x="3555336" y="3006435"/>
          <a:ext cx="2212485" cy="96898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Measure repeated samples of the parts drawn at even intervals throughout the production run.</a:t>
          </a:r>
        </a:p>
      </xdr:txBody>
    </xdr:sp>
    <xdr:clientData/>
  </xdr:twoCellAnchor>
  <xdr:twoCellAnchor editAs="oneCell">
    <xdr:from>
      <xdr:col>3</xdr:col>
      <xdr:colOff>268432</xdr:colOff>
      <xdr:row>1</xdr:row>
      <xdr:rowOff>69271</xdr:rowOff>
    </xdr:from>
    <xdr:to>
      <xdr:col>9</xdr:col>
      <xdr:colOff>50094</xdr:colOff>
      <xdr:row>13</xdr:row>
      <xdr:rowOff>181840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4CD20A-55DE-418C-BBEC-580A72D73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2705" y="476248"/>
          <a:ext cx="4260336" cy="2398569"/>
        </a:xfrm>
        <a:prstGeom prst="rect">
          <a:avLst/>
        </a:prstGeom>
      </xdr:spPr>
    </xdr:pic>
    <xdr:clientData/>
  </xdr:twoCellAnchor>
  <xdr:twoCellAnchor>
    <xdr:from>
      <xdr:col>3</xdr:col>
      <xdr:colOff>814917</xdr:colOff>
      <xdr:row>29</xdr:row>
      <xdr:rowOff>20107</xdr:rowOff>
    </xdr:from>
    <xdr:to>
      <xdr:col>23</xdr:col>
      <xdr:colOff>603250</xdr:colOff>
      <xdr:row>42</xdr:row>
      <xdr:rowOff>42333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A42BCC-B6B6-441A-B5EB-6D434176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18</xdr:row>
      <xdr:rowOff>59532</xdr:rowOff>
    </xdr:from>
    <xdr:to>
      <xdr:col>6</xdr:col>
      <xdr:colOff>139863</xdr:colOff>
      <xdr:row>35</xdr:row>
      <xdr:rowOff>154782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65408B-E2A3-40B4-8A53-EC0A73A8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4" y="3488532"/>
          <a:ext cx="3640302" cy="3333750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0</xdr:row>
      <xdr:rowOff>107156</xdr:rowOff>
    </xdr:from>
    <xdr:to>
      <xdr:col>13</xdr:col>
      <xdr:colOff>250031</xdr:colOff>
      <xdr:row>17</xdr:row>
      <xdr:rowOff>145256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FBB3BE-D92D-49A0-9AB6-EC38A4A4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156"/>
          <a:ext cx="8036719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Char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Chart Selection Process"/>
      <sheetName val="Table Of Control Chart Constant"/>
      <sheetName val="Xbar&amp;R"/>
      <sheetName val="Xbar&amp;s"/>
      <sheetName val="IXMR"/>
      <sheetName val="p chart"/>
      <sheetName val="np chart"/>
      <sheetName val="c chart"/>
      <sheetName val="u cha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F95B-3AA2-41DF-876F-23AFF4FE9A63}">
  <dimension ref="A1:J15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20.5703125" customWidth="1"/>
    <col min="2" max="10" width="12.28515625" customWidth="1"/>
    <col min="11" max="11" width="13.28515625" customWidth="1"/>
    <col min="12" max="14" width="11.7109375" customWidth="1"/>
  </cols>
  <sheetData>
    <row r="1" spans="1:10" s="13" customFormat="1" ht="66.75" customHeight="1" thickBot="1" x14ac:dyDescent="0.3">
      <c r="B1" s="18" t="s">
        <v>62</v>
      </c>
      <c r="C1" s="19"/>
      <c r="D1" s="19"/>
      <c r="E1" s="18" t="s">
        <v>63</v>
      </c>
      <c r="F1" s="19"/>
      <c r="G1" s="19"/>
      <c r="H1" s="18" t="s">
        <v>64</v>
      </c>
      <c r="I1" s="19"/>
      <c r="J1" s="19"/>
    </row>
    <row r="2" spans="1:10" s="25" customFormat="1" ht="49.5" customHeight="1" x14ac:dyDescent="0.25">
      <c r="A2" s="20" t="s">
        <v>65</v>
      </c>
      <c r="B2" s="21" t="s">
        <v>66</v>
      </c>
      <c r="C2" s="22"/>
      <c r="D2" s="22"/>
      <c r="E2" s="22" t="s">
        <v>67</v>
      </c>
      <c r="F2" s="22"/>
      <c r="G2" s="22"/>
      <c r="H2" s="23" t="s">
        <v>68</v>
      </c>
      <c r="I2" s="23"/>
      <c r="J2" s="24"/>
    </row>
    <row r="3" spans="1:10" s="31" customFormat="1" ht="49.5" customHeight="1" thickBot="1" x14ac:dyDescent="0.3">
      <c r="A3" s="26" t="s">
        <v>69</v>
      </c>
      <c r="B3" s="27" t="s">
        <v>70</v>
      </c>
      <c r="C3" s="28"/>
      <c r="D3" s="28"/>
      <c r="E3" s="28" t="s">
        <v>71</v>
      </c>
      <c r="F3" s="28"/>
      <c r="G3" s="28"/>
      <c r="H3" s="29" t="s">
        <v>72</v>
      </c>
      <c r="I3" s="28"/>
      <c r="J3" s="30"/>
    </row>
    <row r="4" spans="1:10" s="31" customFormat="1" ht="49.5" customHeight="1" x14ac:dyDescent="0.25"/>
    <row r="5" spans="1:10" s="31" customFormat="1" ht="49.5" customHeight="1" x14ac:dyDescent="0.25"/>
    <row r="6" spans="1:10" s="31" customFormat="1" ht="49.5" customHeight="1" x14ac:dyDescent="0.25"/>
    <row r="7" spans="1:10" s="31" customFormat="1" ht="49.5" customHeight="1" x14ac:dyDescent="0.25"/>
    <row r="8" spans="1:10" s="31" customFormat="1" ht="49.5" customHeight="1" x14ac:dyDescent="0.25"/>
    <row r="9" spans="1:10" s="31" customFormat="1" ht="49.5" customHeight="1" x14ac:dyDescent="0.25"/>
    <row r="10" spans="1:10" s="31" customFormat="1" ht="49.5" customHeight="1" x14ac:dyDescent="0.25"/>
    <row r="11" spans="1:10" s="31" customFormat="1" ht="49.5" customHeight="1" x14ac:dyDescent="0.25"/>
    <row r="12" spans="1:10" s="31" customFormat="1" ht="49.5" customHeight="1" x14ac:dyDescent="0.25"/>
    <row r="13" spans="1:10" s="31" customFormat="1" ht="49.5" customHeight="1" x14ac:dyDescent="0.25"/>
    <row r="14" spans="1:10" s="31" customFormat="1" ht="37.5" customHeight="1" x14ac:dyDescent="0.25"/>
    <row r="15" spans="1:10" s="31" customFormat="1" x14ac:dyDescent="0.25"/>
  </sheetData>
  <mergeCells count="9">
    <mergeCell ref="B3:D3"/>
    <mergeCell ref="E3:G3"/>
    <mergeCell ref="H3:J3"/>
    <mergeCell ref="B1:D1"/>
    <mergeCell ref="E1:G1"/>
    <mergeCell ref="H1:J1"/>
    <mergeCell ref="B2:D2"/>
    <mergeCell ref="E2:G2"/>
    <mergeCell ref="H2:J2"/>
  </mergeCells>
  <pageMargins left="0.25" right="0.25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140625" style="1" customWidth="1"/>
    <col min="2" max="2" width="13.7109375" style="1" customWidth="1"/>
    <col min="3" max="4" width="9.140625" style="1"/>
    <col min="5" max="5" width="3" style="1" customWidth="1"/>
    <col min="6" max="7" width="18.28515625" style="1" customWidth="1"/>
    <col min="8" max="16384" width="9.140625" style="1"/>
  </cols>
  <sheetData>
    <row r="1" spans="1:10" ht="32.25" customHeight="1" thickBot="1" x14ac:dyDescent="0.3">
      <c r="A1" s="1" t="s">
        <v>23</v>
      </c>
      <c r="B1" s="1" t="s">
        <v>21</v>
      </c>
      <c r="C1" s="1" t="s">
        <v>0</v>
      </c>
      <c r="D1" s="1" t="s">
        <v>1</v>
      </c>
      <c r="H1" s="1" t="s">
        <v>22</v>
      </c>
    </row>
    <row r="2" spans="1:10" x14ac:dyDescent="0.25">
      <c r="A2" s="1">
        <v>1</v>
      </c>
      <c r="B2" s="2">
        <v>0.61904615929911966</v>
      </c>
      <c r="C2" s="2">
        <v>0.621</v>
      </c>
      <c r="D2" s="2">
        <v>0.61699999999999999</v>
      </c>
      <c r="H2" s="2">
        <v>0.61650000000000005</v>
      </c>
      <c r="I2" s="5" t="s">
        <v>2</v>
      </c>
      <c r="J2" s="5" t="s">
        <v>4</v>
      </c>
    </row>
    <row r="3" spans="1:10" x14ac:dyDescent="0.25">
      <c r="A3" s="1">
        <f>1+A2</f>
        <v>2</v>
      </c>
      <c r="B3" s="2">
        <v>0.61858536130735597</v>
      </c>
      <c r="C3" s="2">
        <v>0.621</v>
      </c>
      <c r="D3" s="2">
        <v>0.61699999999999999</v>
      </c>
      <c r="H3" s="2">
        <v>0.61699999999999999</v>
      </c>
      <c r="I3" s="10">
        <v>0.61650000000000005</v>
      </c>
      <c r="J3" s="3">
        <v>0</v>
      </c>
    </row>
    <row r="4" spans="1:10" x14ac:dyDescent="0.25">
      <c r="A4" s="1">
        <f t="shared" ref="A4:A67" si="0">1+A3</f>
        <v>3</v>
      </c>
      <c r="B4" s="2">
        <v>0.61932287533587083</v>
      </c>
      <c r="C4" s="2">
        <v>0.621</v>
      </c>
      <c r="D4" s="2">
        <v>0.61699999999999999</v>
      </c>
      <c r="H4" s="2">
        <v>0.61750000000000005</v>
      </c>
      <c r="I4" s="10">
        <v>0.61699999999999999</v>
      </c>
      <c r="J4" s="3">
        <v>0</v>
      </c>
    </row>
    <row r="5" spans="1:10" x14ac:dyDescent="0.25">
      <c r="A5" s="1">
        <f t="shared" si="0"/>
        <v>4</v>
      </c>
      <c r="B5" s="2">
        <v>0.61941235870058886</v>
      </c>
      <c r="C5" s="2">
        <v>0.621</v>
      </c>
      <c r="D5" s="2">
        <v>0.61699999999999999</v>
      </c>
      <c r="H5" s="2">
        <v>0.61799999999999999</v>
      </c>
      <c r="I5" s="10">
        <v>0.61750000000000005</v>
      </c>
      <c r="J5" s="3">
        <v>2</v>
      </c>
    </row>
    <row r="6" spans="1:10" x14ac:dyDescent="0.25">
      <c r="A6" s="1">
        <f t="shared" si="0"/>
        <v>5</v>
      </c>
      <c r="B6" s="2">
        <v>0.61873032498575053</v>
      </c>
      <c r="C6" s="2">
        <v>0.621</v>
      </c>
      <c r="D6" s="2">
        <v>0.61699999999999999</v>
      </c>
      <c r="H6" s="2">
        <v>0.61850000000000005</v>
      </c>
      <c r="I6" s="10">
        <v>0.61799999999999999</v>
      </c>
      <c r="J6" s="3">
        <v>17</v>
      </c>
    </row>
    <row r="7" spans="1:10" x14ac:dyDescent="0.25">
      <c r="A7" s="1">
        <f t="shared" si="0"/>
        <v>6</v>
      </c>
      <c r="B7" s="2">
        <v>0.61848074235918471</v>
      </c>
      <c r="C7" s="2">
        <v>0.621</v>
      </c>
      <c r="D7" s="2">
        <v>0.61699999999999999</v>
      </c>
      <c r="H7" s="2">
        <v>0.61899999999999999</v>
      </c>
      <c r="I7" s="10">
        <v>0.61850000000000005</v>
      </c>
      <c r="J7" s="3">
        <v>28</v>
      </c>
    </row>
    <row r="8" spans="1:10" x14ac:dyDescent="0.25">
      <c r="A8" s="1">
        <f t="shared" si="0"/>
        <v>7</v>
      </c>
      <c r="B8" s="2">
        <v>0.61867314141587126</v>
      </c>
      <c r="C8" s="2">
        <v>0.621</v>
      </c>
      <c r="D8" s="2">
        <v>0.61699999999999999</v>
      </c>
      <c r="H8" s="2">
        <v>0.61950000000000005</v>
      </c>
      <c r="I8" s="10">
        <v>0.61899999999999999</v>
      </c>
      <c r="J8" s="3">
        <v>22</v>
      </c>
    </row>
    <row r="9" spans="1:10" x14ac:dyDescent="0.25">
      <c r="A9" s="1">
        <f t="shared" si="0"/>
        <v>8</v>
      </c>
      <c r="B9" s="2">
        <v>0.61769112451607366</v>
      </c>
      <c r="C9" s="2">
        <v>0.621</v>
      </c>
      <c r="D9" s="2">
        <v>0.61699999999999999</v>
      </c>
      <c r="H9" s="2">
        <v>0.62</v>
      </c>
      <c r="I9" s="10">
        <v>0.61950000000000005</v>
      </c>
      <c r="J9" s="3">
        <v>27</v>
      </c>
    </row>
    <row r="10" spans="1:10" x14ac:dyDescent="0.25">
      <c r="A10" s="1">
        <f t="shared" si="0"/>
        <v>9</v>
      </c>
      <c r="B10" s="2">
        <v>0.61815210190566727</v>
      </c>
      <c r="C10" s="2">
        <v>0.621</v>
      </c>
      <c r="D10" s="2">
        <v>0.61699999999999999</v>
      </c>
      <c r="H10" s="2">
        <v>0.62050000000000005</v>
      </c>
      <c r="I10" s="10">
        <v>0.62</v>
      </c>
      <c r="J10" s="3">
        <v>4</v>
      </c>
    </row>
    <row r="11" spans="1:10" x14ac:dyDescent="0.25">
      <c r="A11" s="1">
        <f t="shared" si="0"/>
        <v>10</v>
      </c>
      <c r="B11" s="2">
        <v>0.61901987171900696</v>
      </c>
      <c r="C11" s="2">
        <v>0.621</v>
      </c>
      <c r="D11" s="2">
        <v>0.61699999999999999</v>
      </c>
      <c r="H11" s="2">
        <v>0.621</v>
      </c>
      <c r="I11" s="10">
        <v>0.62050000000000005</v>
      </c>
      <c r="J11" s="3">
        <v>0</v>
      </c>
    </row>
    <row r="12" spans="1:10" x14ac:dyDescent="0.25">
      <c r="A12" s="1">
        <f t="shared" si="0"/>
        <v>11</v>
      </c>
      <c r="B12" s="2">
        <v>0.61857905987331474</v>
      </c>
      <c r="C12" s="2">
        <v>0.621</v>
      </c>
      <c r="D12" s="2">
        <v>0.61699999999999999</v>
      </c>
      <c r="H12" s="2">
        <v>0.62150000000000005</v>
      </c>
      <c r="I12" s="10">
        <v>0.621</v>
      </c>
      <c r="J12" s="3">
        <v>0</v>
      </c>
    </row>
    <row r="13" spans="1:10" x14ac:dyDescent="0.25">
      <c r="A13" s="1">
        <f t="shared" si="0"/>
        <v>12</v>
      </c>
      <c r="B13" s="2">
        <v>0.61951985824585432</v>
      </c>
      <c r="C13" s="2">
        <v>0.621</v>
      </c>
      <c r="D13" s="2">
        <v>0.61699999999999999</v>
      </c>
      <c r="I13" s="10">
        <v>0.62150000000000005</v>
      </c>
      <c r="J13" s="3">
        <v>0</v>
      </c>
    </row>
    <row r="14" spans="1:10" ht="15.75" thickBot="1" x14ac:dyDescent="0.3">
      <c r="A14" s="1">
        <f t="shared" si="0"/>
        <v>13</v>
      </c>
      <c r="B14" s="2">
        <v>0.61850135401023731</v>
      </c>
      <c r="C14" s="2">
        <v>0.621</v>
      </c>
      <c r="D14" s="2">
        <v>0.61699999999999999</v>
      </c>
      <c r="I14" s="4" t="s">
        <v>3</v>
      </c>
      <c r="J14" s="4">
        <v>0</v>
      </c>
    </row>
    <row r="15" spans="1:10" x14ac:dyDescent="0.25">
      <c r="A15" s="1">
        <f t="shared" si="0"/>
        <v>14</v>
      </c>
      <c r="B15" s="2">
        <v>0.61766132401267537</v>
      </c>
      <c r="C15" s="2">
        <v>0.621</v>
      </c>
      <c r="D15" s="2">
        <v>0.61699999999999999</v>
      </c>
    </row>
    <row r="16" spans="1:10" x14ac:dyDescent="0.25">
      <c r="A16" s="1">
        <f t="shared" si="0"/>
        <v>15</v>
      </c>
      <c r="B16" s="2">
        <v>0.61890542818169347</v>
      </c>
      <c r="C16" s="2">
        <v>0.621</v>
      </c>
      <c r="D16" s="2">
        <v>0.61699999999999999</v>
      </c>
    </row>
    <row r="17" spans="1:7" x14ac:dyDescent="0.25">
      <c r="A17" s="1">
        <f t="shared" si="0"/>
        <v>16</v>
      </c>
      <c r="B17" s="2">
        <v>0.61907922034102381</v>
      </c>
      <c r="C17" s="2">
        <v>0.621</v>
      </c>
      <c r="D17" s="2">
        <v>0.61699999999999999</v>
      </c>
    </row>
    <row r="18" spans="1:7" ht="15" customHeight="1" x14ac:dyDescent="0.25">
      <c r="A18" s="1">
        <f t="shared" si="0"/>
        <v>17</v>
      </c>
      <c r="B18" s="2">
        <v>0.61913521156334905</v>
      </c>
      <c r="C18" s="2">
        <v>0.621</v>
      </c>
      <c r="D18" s="2">
        <v>0.61699999999999999</v>
      </c>
      <c r="F18" s="14" t="s">
        <v>26</v>
      </c>
      <c r="G18" s="14"/>
    </row>
    <row r="19" spans="1:7" ht="15.75" thickBot="1" x14ac:dyDescent="0.3">
      <c r="A19" s="1">
        <f t="shared" si="0"/>
        <v>18</v>
      </c>
      <c r="B19" s="2">
        <v>0.61914249388742615</v>
      </c>
      <c r="C19" s="2">
        <v>0.621</v>
      </c>
      <c r="D19" s="2">
        <v>0.61699999999999999</v>
      </c>
    </row>
    <row r="20" spans="1:7" x14ac:dyDescent="0.25">
      <c r="A20" s="1">
        <f t="shared" si="0"/>
        <v>19</v>
      </c>
      <c r="B20" s="2">
        <v>0.61850800946509121</v>
      </c>
      <c r="C20" s="2">
        <v>0.621</v>
      </c>
      <c r="D20" s="2">
        <v>0.61699999999999999</v>
      </c>
      <c r="F20" s="6" t="s">
        <v>5</v>
      </c>
      <c r="G20" s="6"/>
    </row>
    <row r="21" spans="1:7" x14ac:dyDescent="0.25">
      <c r="A21" s="1">
        <f t="shared" si="0"/>
        <v>20</v>
      </c>
      <c r="B21" s="2">
        <v>0.61850259342414216</v>
      </c>
      <c r="C21" s="2">
        <v>0.621</v>
      </c>
      <c r="D21" s="2">
        <v>0.61699999999999999</v>
      </c>
      <c r="F21" s="3"/>
      <c r="G21" s="3"/>
    </row>
    <row r="22" spans="1:7" x14ac:dyDescent="0.25">
      <c r="A22" s="1">
        <f t="shared" si="0"/>
        <v>21</v>
      </c>
      <c r="B22" s="2">
        <v>0.61846810811353503</v>
      </c>
      <c r="C22" s="2">
        <v>0.621</v>
      </c>
      <c r="D22" s="2">
        <v>0.61699999999999999</v>
      </c>
      <c r="F22" s="3" t="s">
        <v>6</v>
      </c>
      <c r="G22" s="3">
        <v>0.61856355865934798</v>
      </c>
    </row>
    <row r="23" spans="1:7" x14ac:dyDescent="0.25">
      <c r="A23" s="1">
        <f t="shared" si="0"/>
        <v>22</v>
      </c>
      <c r="B23" s="2">
        <v>0.61900630842451942</v>
      </c>
      <c r="C23" s="2">
        <v>0.621</v>
      </c>
      <c r="D23" s="2">
        <v>0.61699999999999999</v>
      </c>
      <c r="F23" s="3" t="s">
        <v>7</v>
      </c>
      <c r="G23" s="3">
        <v>5.8411641118166314E-5</v>
      </c>
    </row>
    <row r="24" spans="1:7" x14ac:dyDescent="0.25">
      <c r="A24" s="1">
        <f t="shared" si="0"/>
        <v>23</v>
      </c>
      <c r="B24" s="2">
        <v>0.61779601017356622</v>
      </c>
      <c r="C24" s="2">
        <v>0.621</v>
      </c>
      <c r="D24" s="2">
        <v>0.61699999999999999</v>
      </c>
      <c r="F24" s="3" t="s">
        <v>8</v>
      </c>
      <c r="G24" s="3">
        <v>0.61854353466920298</v>
      </c>
    </row>
    <row r="25" spans="1:7" x14ac:dyDescent="0.25">
      <c r="A25" s="1">
        <f t="shared" si="0"/>
        <v>24</v>
      </c>
      <c r="B25" s="2">
        <v>0.61876810630515688</v>
      </c>
      <c r="C25" s="2">
        <v>0.621</v>
      </c>
      <c r="D25" s="2">
        <v>0.61699999999999999</v>
      </c>
      <c r="F25" s="3" t="s">
        <v>9</v>
      </c>
      <c r="G25" s="3" t="e">
        <v>#N/A</v>
      </c>
    </row>
    <row r="26" spans="1:7" x14ac:dyDescent="0.25">
      <c r="A26" s="1">
        <f t="shared" si="0"/>
        <v>25</v>
      </c>
      <c r="B26" s="2">
        <v>0.6192109802027117</v>
      </c>
      <c r="C26" s="2">
        <v>0.621</v>
      </c>
      <c r="D26" s="2">
        <v>0.61699999999999999</v>
      </c>
      <c r="E26"/>
      <c r="F26" s="3" t="s">
        <v>10</v>
      </c>
      <c r="G26" s="3">
        <v>5.8411641118166313E-4</v>
      </c>
    </row>
    <row r="27" spans="1:7" x14ac:dyDescent="0.25">
      <c r="A27" s="1">
        <f t="shared" si="0"/>
        <v>26</v>
      </c>
      <c r="B27" s="2">
        <v>0.61952357444120576</v>
      </c>
      <c r="C27" s="2">
        <v>0.621</v>
      </c>
      <c r="D27" s="2">
        <v>0.61699999999999999</v>
      </c>
      <c r="E27"/>
      <c r="F27" s="3" t="s">
        <v>11</v>
      </c>
      <c r="G27" s="3">
        <v>3.4119198181174581E-7</v>
      </c>
    </row>
    <row r="28" spans="1:7" x14ac:dyDescent="0.25">
      <c r="A28" s="1">
        <f t="shared" si="0"/>
        <v>27</v>
      </c>
      <c r="B28" s="2">
        <v>0.61804793656797852</v>
      </c>
      <c r="C28" s="2">
        <v>0.621</v>
      </c>
      <c r="D28" s="2">
        <v>0.61699999999999999</v>
      </c>
      <c r="E28"/>
      <c r="F28" s="3" t="s">
        <v>12</v>
      </c>
      <c r="G28" s="3">
        <v>-1.0483887629906627</v>
      </c>
    </row>
    <row r="29" spans="1:7" x14ac:dyDescent="0.25">
      <c r="A29" s="1">
        <f t="shared" si="0"/>
        <v>28</v>
      </c>
      <c r="B29" s="2">
        <v>0.61872234144125837</v>
      </c>
      <c r="C29" s="2">
        <v>0.621</v>
      </c>
      <c r="D29" s="2">
        <v>0.61699999999999999</v>
      </c>
      <c r="E29"/>
      <c r="F29" s="3" t="s">
        <v>13</v>
      </c>
      <c r="G29" s="3">
        <v>-5.4649414891589608E-2</v>
      </c>
    </row>
    <row r="30" spans="1:7" x14ac:dyDescent="0.25">
      <c r="A30" s="1">
        <f t="shared" si="0"/>
        <v>29</v>
      </c>
      <c r="B30" s="2">
        <v>0.61771937251201603</v>
      </c>
      <c r="C30" s="2">
        <v>0.621</v>
      </c>
      <c r="D30" s="2">
        <v>0.61699999999999999</v>
      </c>
      <c r="E30"/>
      <c r="F30" s="3" t="s">
        <v>14</v>
      </c>
      <c r="G30" s="3">
        <v>2.2645490389550105E-3</v>
      </c>
    </row>
    <row r="31" spans="1:7" x14ac:dyDescent="0.25">
      <c r="A31" s="1">
        <f t="shared" si="0"/>
        <v>30</v>
      </c>
      <c r="B31" s="2">
        <v>0.61942031496023997</v>
      </c>
      <c r="C31" s="2">
        <v>0.621</v>
      </c>
      <c r="D31" s="2">
        <v>0.61699999999999999</v>
      </c>
      <c r="E31"/>
      <c r="F31" s="3" t="s">
        <v>15</v>
      </c>
      <c r="G31" s="3">
        <v>0.6174203879522393</v>
      </c>
    </row>
    <row r="32" spans="1:7" x14ac:dyDescent="0.25">
      <c r="A32" s="1">
        <f t="shared" si="0"/>
        <v>31</v>
      </c>
      <c r="B32" s="2">
        <v>0.61827243896864825</v>
      </c>
      <c r="C32" s="2">
        <v>0.621</v>
      </c>
      <c r="D32" s="2">
        <v>0.61699999999999999</v>
      </c>
      <c r="E32"/>
      <c r="F32" s="3" t="s">
        <v>16</v>
      </c>
      <c r="G32" s="3">
        <v>0.61968493699119431</v>
      </c>
    </row>
    <row r="33" spans="1:7" x14ac:dyDescent="0.25">
      <c r="A33" s="1">
        <f t="shared" si="0"/>
        <v>32</v>
      </c>
      <c r="B33" s="2">
        <v>0.6180154437328893</v>
      </c>
      <c r="C33" s="2">
        <v>0.621</v>
      </c>
      <c r="D33" s="2">
        <v>0.61699999999999999</v>
      </c>
      <c r="E33"/>
      <c r="F33" s="3" t="s">
        <v>17</v>
      </c>
      <c r="G33" s="3">
        <v>61.856355865934802</v>
      </c>
    </row>
    <row r="34" spans="1:7" ht="15.75" thickBot="1" x14ac:dyDescent="0.3">
      <c r="A34" s="1">
        <f t="shared" si="0"/>
        <v>33</v>
      </c>
      <c r="B34" s="2">
        <v>0.61770070149528333</v>
      </c>
      <c r="C34" s="2">
        <v>0.621</v>
      </c>
      <c r="D34" s="2">
        <v>0.61699999999999999</v>
      </c>
      <c r="E34"/>
      <c r="F34" s="4" t="s">
        <v>18</v>
      </c>
      <c r="G34" s="4">
        <v>100</v>
      </c>
    </row>
    <row r="35" spans="1:7" x14ac:dyDescent="0.25">
      <c r="A35" s="1">
        <f t="shared" si="0"/>
        <v>34</v>
      </c>
      <c r="B35" s="2">
        <v>0.61819625696394365</v>
      </c>
      <c r="C35" s="2">
        <v>0.621</v>
      </c>
      <c r="D35" s="2">
        <v>0.61699999999999999</v>
      </c>
      <c r="E35"/>
      <c r="F35" s="3"/>
      <c r="G35" s="3"/>
    </row>
    <row r="36" spans="1:7" x14ac:dyDescent="0.25">
      <c r="A36" s="1">
        <f t="shared" si="0"/>
        <v>35</v>
      </c>
      <c r="B36" s="2">
        <v>0.61932099813880637</v>
      </c>
      <c r="C36" s="2">
        <v>0.621</v>
      </c>
      <c r="D36" s="2">
        <v>0.61699999999999999</v>
      </c>
      <c r="E36"/>
      <c r="F36" s="3"/>
      <c r="G36" s="3"/>
    </row>
    <row r="37" spans="1:7" x14ac:dyDescent="0.25">
      <c r="A37" s="1">
        <f t="shared" si="0"/>
        <v>36</v>
      </c>
      <c r="B37" s="2">
        <v>0.61823781518747278</v>
      </c>
      <c r="C37" s="2">
        <v>0.621</v>
      </c>
      <c r="D37" s="2">
        <v>0.61699999999999999</v>
      </c>
      <c r="E37"/>
      <c r="F37" s="3"/>
      <c r="G37" s="3"/>
    </row>
    <row r="38" spans="1:7" x14ac:dyDescent="0.25">
      <c r="A38" s="1">
        <f t="shared" si="0"/>
        <v>37</v>
      </c>
      <c r="B38" s="2">
        <v>0.61914847063185885</v>
      </c>
      <c r="C38" s="2">
        <v>0.621</v>
      </c>
      <c r="D38" s="2">
        <v>0.61699999999999999</v>
      </c>
      <c r="E38"/>
      <c r="F38" s="3"/>
      <c r="G38" s="3"/>
    </row>
    <row r="39" spans="1:7" x14ac:dyDescent="0.25">
      <c r="A39" s="1">
        <f t="shared" si="0"/>
        <v>38</v>
      </c>
      <c r="B39" s="2">
        <v>0.61939175318862549</v>
      </c>
      <c r="C39" s="2">
        <v>0.621</v>
      </c>
      <c r="D39" s="2">
        <v>0.61699999999999999</v>
      </c>
      <c r="E39"/>
      <c r="F39" s="3"/>
      <c r="G39" s="3"/>
    </row>
    <row r="40" spans="1:7" x14ac:dyDescent="0.25">
      <c r="A40" s="1">
        <f t="shared" si="0"/>
        <v>39</v>
      </c>
      <c r="B40" s="2">
        <v>0.61810603145154897</v>
      </c>
      <c r="C40" s="2">
        <v>0.621</v>
      </c>
      <c r="D40" s="2">
        <v>0.61699999999999999</v>
      </c>
      <c r="E40"/>
      <c r="F40" s="3"/>
      <c r="G40" s="3"/>
    </row>
    <row r="41" spans="1:7" x14ac:dyDescent="0.25">
      <c r="A41" s="1">
        <f t="shared" si="0"/>
        <v>40</v>
      </c>
      <c r="B41" s="2">
        <v>0.61869711455934162</v>
      </c>
      <c r="C41" s="2">
        <v>0.621</v>
      </c>
      <c r="D41" s="2">
        <v>0.61699999999999999</v>
      </c>
      <c r="F41" s="3"/>
      <c r="G41" s="3"/>
    </row>
    <row r="42" spans="1:7" x14ac:dyDescent="0.25">
      <c r="A42" s="1">
        <f t="shared" si="0"/>
        <v>41</v>
      </c>
      <c r="B42" s="2">
        <v>0.61769655692792735</v>
      </c>
      <c r="C42" s="2">
        <v>0.621</v>
      </c>
      <c r="D42" s="2">
        <v>0.61699999999999999</v>
      </c>
      <c r="F42" s="3"/>
      <c r="G42" s="3"/>
    </row>
    <row r="43" spans="1:7" x14ac:dyDescent="0.25">
      <c r="A43" s="1">
        <f t="shared" si="0"/>
        <v>42</v>
      </c>
      <c r="B43" s="2">
        <v>0.61866416402104374</v>
      </c>
      <c r="C43" s="2">
        <v>0.621</v>
      </c>
      <c r="D43" s="2">
        <v>0.61699999999999999</v>
      </c>
      <c r="F43" s="3"/>
      <c r="G43" s="3"/>
    </row>
    <row r="44" spans="1:7" x14ac:dyDescent="0.25">
      <c r="A44" s="1">
        <f t="shared" si="0"/>
        <v>43</v>
      </c>
      <c r="B44" s="2">
        <v>0.61932938822743022</v>
      </c>
      <c r="C44" s="2">
        <v>0.621</v>
      </c>
      <c r="D44" s="2">
        <v>0.61699999999999999</v>
      </c>
      <c r="F44" s="3"/>
      <c r="G44" s="3"/>
    </row>
    <row r="45" spans="1:7" x14ac:dyDescent="0.25">
      <c r="A45" s="1">
        <f t="shared" si="0"/>
        <v>44</v>
      </c>
      <c r="B45" s="2">
        <v>0.6180007337929565</v>
      </c>
      <c r="C45" s="2">
        <v>0.621</v>
      </c>
      <c r="D45" s="2">
        <v>0.61699999999999999</v>
      </c>
      <c r="F45" s="3"/>
      <c r="G45" s="3"/>
    </row>
    <row r="46" spans="1:7" x14ac:dyDescent="0.25">
      <c r="A46" s="1">
        <f t="shared" si="0"/>
        <v>45</v>
      </c>
      <c r="B46" s="2">
        <v>0.61904491101764147</v>
      </c>
      <c r="C46" s="2">
        <v>0.621</v>
      </c>
      <c r="D46" s="2">
        <v>0.61699999999999999</v>
      </c>
      <c r="F46" s="9"/>
      <c r="G46" s="9"/>
    </row>
    <row r="47" spans="1:7" x14ac:dyDescent="0.25">
      <c r="A47" s="1">
        <f t="shared" si="0"/>
        <v>46</v>
      </c>
      <c r="B47" s="2">
        <v>0.61884594518183444</v>
      </c>
      <c r="C47" s="2">
        <v>0.621</v>
      </c>
      <c r="D47" s="2">
        <v>0.61699999999999999</v>
      </c>
      <c r="F47" s="9"/>
      <c r="G47" s="9"/>
    </row>
    <row r="48" spans="1:7" x14ac:dyDescent="0.25">
      <c r="A48" s="1">
        <f t="shared" si="0"/>
        <v>47</v>
      </c>
      <c r="B48" s="2">
        <v>0.61895965953177079</v>
      </c>
      <c r="C48" s="2">
        <v>0.621</v>
      </c>
      <c r="D48" s="2">
        <v>0.61699999999999999</v>
      </c>
    </row>
    <row r="49" spans="1:4" x14ac:dyDescent="0.25">
      <c r="A49" s="1">
        <f t="shared" si="0"/>
        <v>48</v>
      </c>
      <c r="B49" s="2">
        <v>0.61906240605772478</v>
      </c>
      <c r="C49" s="2">
        <v>0.621</v>
      </c>
      <c r="D49" s="2">
        <v>0.61699999999999999</v>
      </c>
    </row>
    <row r="50" spans="1:4" x14ac:dyDescent="0.25">
      <c r="A50" s="1">
        <f t="shared" si="0"/>
        <v>49</v>
      </c>
      <c r="B50" s="2">
        <v>0.61968493699119431</v>
      </c>
      <c r="C50" s="2">
        <v>0.621</v>
      </c>
      <c r="D50" s="2">
        <v>0.61699999999999999</v>
      </c>
    </row>
    <row r="51" spans="1:4" x14ac:dyDescent="0.25">
      <c r="A51" s="1">
        <f t="shared" si="0"/>
        <v>50</v>
      </c>
      <c r="B51" s="2">
        <v>0.61802265852698479</v>
      </c>
      <c r="C51" s="2">
        <v>0.621</v>
      </c>
      <c r="D51" s="2">
        <v>0.61699999999999999</v>
      </c>
    </row>
    <row r="52" spans="1:4" x14ac:dyDescent="0.25">
      <c r="A52" s="1">
        <f t="shared" si="0"/>
        <v>51</v>
      </c>
      <c r="B52" s="2">
        <v>0.61807639056447083</v>
      </c>
      <c r="C52" s="2">
        <v>0.621</v>
      </c>
      <c r="D52" s="2">
        <v>0.61699999999999999</v>
      </c>
    </row>
    <row r="53" spans="1:4" x14ac:dyDescent="0.25">
      <c r="A53" s="1">
        <f t="shared" si="0"/>
        <v>52</v>
      </c>
      <c r="B53" s="2">
        <v>0.6174203879522393</v>
      </c>
      <c r="C53" s="2">
        <v>0.621</v>
      </c>
      <c r="D53" s="2">
        <v>0.61699999999999999</v>
      </c>
    </row>
    <row r="54" spans="1:4" x14ac:dyDescent="0.25">
      <c r="A54" s="1">
        <f t="shared" si="0"/>
        <v>53</v>
      </c>
      <c r="B54" s="2">
        <v>0.61807290901875245</v>
      </c>
      <c r="C54" s="2">
        <v>0.621</v>
      </c>
      <c r="D54" s="2">
        <v>0.61699999999999999</v>
      </c>
    </row>
    <row r="55" spans="1:4" x14ac:dyDescent="0.25">
      <c r="A55" s="1">
        <f t="shared" si="0"/>
        <v>54</v>
      </c>
      <c r="B55" s="2">
        <v>0.61881601575756218</v>
      </c>
      <c r="C55" s="2">
        <v>0.621</v>
      </c>
      <c r="D55" s="2">
        <v>0.61699999999999999</v>
      </c>
    </row>
    <row r="56" spans="1:4" x14ac:dyDescent="0.25">
      <c r="A56" s="1">
        <f t="shared" si="0"/>
        <v>55</v>
      </c>
      <c r="B56" s="2">
        <v>0.61768400590104289</v>
      </c>
      <c r="C56" s="2">
        <v>0.621</v>
      </c>
      <c r="D56" s="2">
        <v>0.61699999999999999</v>
      </c>
    </row>
    <row r="57" spans="1:4" x14ac:dyDescent="0.25">
      <c r="A57" s="1">
        <f t="shared" si="0"/>
        <v>56</v>
      </c>
      <c r="B57" s="2">
        <v>0.61790806901577167</v>
      </c>
      <c r="C57" s="2">
        <v>0.621</v>
      </c>
      <c r="D57" s="2">
        <v>0.61699999999999999</v>
      </c>
    </row>
    <row r="58" spans="1:4" x14ac:dyDescent="0.25">
      <c r="A58" s="1">
        <f t="shared" si="0"/>
        <v>57</v>
      </c>
      <c r="B58" s="2">
        <v>0.61763205283519351</v>
      </c>
      <c r="C58" s="2">
        <v>0.621</v>
      </c>
      <c r="D58" s="2">
        <v>0.61699999999999999</v>
      </c>
    </row>
    <row r="59" spans="1:4" x14ac:dyDescent="0.25">
      <c r="A59" s="1">
        <f t="shared" si="0"/>
        <v>58</v>
      </c>
      <c r="B59" s="2">
        <v>0.61932041424320783</v>
      </c>
      <c r="C59" s="2">
        <v>0.621</v>
      </c>
      <c r="D59" s="2">
        <v>0.61699999999999999</v>
      </c>
    </row>
    <row r="60" spans="1:4" x14ac:dyDescent="0.25">
      <c r="A60" s="1">
        <f t="shared" si="0"/>
        <v>59</v>
      </c>
      <c r="B60" s="2">
        <v>0.61799683069644384</v>
      </c>
      <c r="C60" s="2">
        <v>0.621</v>
      </c>
      <c r="D60" s="2">
        <v>0.61699999999999999</v>
      </c>
    </row>
    <row r="61" spans="1:4" x14ac:dyDescent="0.25">
      <c r="A61" s="1">
        <f t="shared" si="0"/>
        <v>60</v>
      </c>
      <c r="B61" s="2">
        <v>0.61902543919082387</v>
      </c>
      <c r="C61" s="2">
        <v>0.621</v>
      </c>
      <c r="D61" s="2">
        <v>0.61699999999999999</v>
      </c>
    </row>
    <row r="62" spans="1:4" x14ac:dyDescent="0.25">
      <c r="A62" s="1">
        <f t="shared" si="0"/>
        <v>61</v>
      </c>
      <c r="B62" s="2">
        <v>0.61836057582646031</v>
      </c>
      <c r="C62" s="2">
        <v>0.621</v>
      </c>
      <c r="D62" s="2">
        <v>0.61699999999999999</v>
      </c>
    </row>
    <row r="63" spans="1:4" x14ac:dyDescent="0.25">
      <c r="A63" s="1">
        <f t="shared" si="0"/>
        <v>62</v>
      </c>
      <c r="B63" s="2">
        <v>0.61826893354869394</v>
      </c>
      <c r="C63" s="2">
        <v>0.621</v>
      </c>
      <c r="D63" s="2">
        <v>0.61699999999999999</v>
      </c>
    </row>
    <row r="64" spans="1:4" x14ac:dyDescent="0.25">
      <c r="A64" s="1">
        <f t="shared" si="0"/>
        <v>63</v>
      </c>
      <c r="B64" s="2">
        <v>0.61895554634198202</v>
      </c>
      <c r="C64" s="2">
        <v>0.621</v>
      </c>
      <c r="D64" s="2">
        <v>0.61699999999999999</v>
      </c>
    </row>
    <row r="65" spans="1:4" x14ac:dyDescent="0.25">
      <c r="A65" s="1">
        <f t="shared" si="0"/>
        <v>64</v>
      </c>
      <c r="B65" s="2">
        <v>0.61910483671404659</v>
      </c>
      <c r="C65" s="2">
        <v>0.621</v>
      </c>
      <c r="D65" s="2">
        <v>0.61699999999999999</v>
      </c>
    </row>
    <row r="66" spans="1:4" x14ac:dyDescent="0.25">
      <c r="A66" s="1">
        <f t="shared" si="0"/>
        <v>65</v>
      </c>
      <c r="B66" s="2">
        <v>0.6190105798663863</v>
      </c>
      <c r="C66" s="2">
        <v>0.621</v>
      </c>
      <c r="D66" s="2">
        <v>0.61699999999999999</v>
      </c>
    </row>
    <row r="67" spans="1:4" x14ac:dyDescent="0.25">
      <c r="A67" s="1">
        <f t="shared" si="0"/>
        <v>66</v>
      </c>
      <c r="B67" s="2">
        <v>0.61827234074322046</v>
      </c>
      <c r="C67" s="2">
        <v>0.621</v>
      </c>
      <c r="D67" s="2">
        <v>0.61699999999999999</v>
      </c>
    </row>
    <row r="68" spans="1:4" x14ac:dyDescent="0.25">
      <c r="A68" s="1">
        <f t="shared" ref="A68:A101" si="1">1+A67</f>
        <v>67</v>
      </c>
      <c r="B68" s="2">
        <v>0.6179773165781226</v>
      </c>
      <c r="C68" s="2">
        <v>0.621</v>
      </c>
      <c r="D68" s="2">
        <v>0.61699999999999999</v>
      </c>
    </row>
    <row r="69" spans="1:4" x14ac:dyDescent="0.25">
      <c r="A69" s="1">
        <f t="shared" si="1"/>
        <v>68</v>
      </c>
      <c r="B69" s="2">
        <v>0.61833950169735186</v>
      </c>
      <c r="C69" s="2">
        <v>0.621</v>
      </c>
      <c r="D69" s="2">
        <v>0.61699999999999999</v>
      </c>
    </row>
    <row r="70" spans="1:4" x14ac:dyDescent="0.25">
      <c r="A70" s="1">
        <f t="shared" si="1"/>
        <v>69</v>
      </c>
      <c r="B70" s="2">
        <v>0.61859111431609204</v>
      </c>
      <c r="C70" s="2">
        <v>0.621</v>
      </c>
      <c r="D70" s="2">
        <v>0.61699999999999999</v>
      </c>
    </row>
    <row r="71" spans="1:4" x14ac:dyDescent="0.25">
      <c r="A71" s="1">
        <f t="shared" si="1"/>
        <v>70</v>
      </c>
      <c r="B71" s="2">
        <v>0.61838550189300445</v>
      </c>
      <c r="C71" s="2">
        <v>0.621</v>
      </c>
      <c r="D71" s="2">
        <v>0.61699999999999999</v>
      </c>
    </row>
    <row r="72" spans="1:4" x14ac:dyDescent="0.25">
      <c r="A72" s="1">
        <f t="shared" si="1"/>
        <v>71</v>
      </c>
      <c r="B72" s="2">
        <v>0.61799264247334218</v>
      </c>
      <c r="C72" s="2">
        <v>0.621</v>
      </c>
      <c r="D72" s="2">
        <v>0.61699999999999999</v>
      </c>
    </row>
    <row r="73" spans="1:4" x14ac:dyDescent="0.25">
      <c r="A73" s="1">
        <f t="shared" si="1"/>
        <v>72</v>
      </c>
      <c r="B73" s="2">
        <v>0.6193585147952545</v>
      </c>
      <c r="C73" s="2">
        <v>0.621</v>
      </c>
      <c r="D73" s="2">
        <v>0.61699999999999999</v>
      </c>
    </row>
    <row r="74" spans="1:4" x14ac:dyDescent="0.25">
      <c r="A74" s="1">
        <f t="shared" si="1"/>
        <v>73</v>
      </c>
      <c r="B74" s="2">
        <v>0.61874676751309021</v>
      </c>
      <c r="C74" s="2">
        <v>0.621</v>
      </c>
      <c r="D74" s="2">
        <v>0.61699999999999999</v>
      </c>
    </row>
    <row r="75" spans="1:4" x14ac:dyDescent="0.25">
      <c r="A75" s="1">
        <f t="shared" si="1"/>
        <v>74</v>
      </c>
      <c r="B75" s="2">
        <v>0.61752730633039032</v>
      </c>
      <c r="C75" s="2">
        <v>0.621</v>
      </c>
      <c r="D75" s="2">
        <v>0.61699999999999999</v>
      </c>
    </row>
    <row r="76" spans="1:4" x14ac:dyDescent="0.25">
      <c r="A76" s="1">
        <f t="shared" si="1"/>
        <v>75</v>
      </c>
      <c r="B76" s="2">
        <v>0.61861800557331303</v>
      </c>
      <c r="C76" s="2">
        <v>0.621</v>
      </c>
      <c r="D76" s="2">
        <v>0.61699999999999999</v>
      </c>
    </row>
    <row r="77" spans="1:4" x14ac:dyDescent="0.25">
      <c r="A77" s="1">
        <f t="shared" si="1"/>
        <v>76</v>
      </c>
      <c r="B77" s="2">
        <v>0.61918339386416488</v>
      </c>
      <c r="C77" s="2">
        <v>0.621</v>
      </c>
      <c r="D77" s="2">
        <v>0.61699999999999999</v>
      </c>
    </row>
    <row r="78" spans="1:4" x14ac:dyDescent="0.25">
      <c r="A78" s="1">
        <f t="shared" si="1"/>
        <v>77</v>
      </c>
      <c r="B78" s="2">
        <v>0.61935966621554694</v>
      </c>
      <c r="C78" s="2">
        <v>0.621</v>
      </c>
      <c r="D78" s="2">
        <v>0.61699999999999999</v>
      </c>
    </row>
    <row r="79" spans="1:4" x14ac:dyDescent="0.25">
      <c r="A79" s="1">
        <f t="shared" si="1"/>
        <v>78</v>
      </c>
      <c r="B79" s="2">
        <v>0.61904581278163828</v>
      </c>
      <c r="C79" s="2">
        <v>0.621</v>
      </c>
      <c r="D79" s="2">
        <v>0.61699999999999999</v>
      </c>
    </row>
    <row r="80" spans="1:4" x14ac:dyDescent="0.25">
      <c r="A80" s="1">
        <f t="shared" si="1"/>
        <v>79</v>
      </c>
      <c r="B80" s="2">
        <v>0.61936030740931169</v>
      </c>
      <c r="C80" s="2">
        <v>0.621</v>
      </c>
      <c r="D80" s="2">
        <v>0.61699999999999999</v>
      </c>
    </row>
    <row r="81" spans="1:4" x14ac:dyDescent="0.25">
      <c r="A81" s="1">
        <f t="shared" si="1"/>
        <v>80</v>
      </c>
      <c r="B81" s="2">
        <v>0.61940656612883327</v>
      </c>
      <c r="C81" s="2">
        <v>0.621</v>
      </c>
      <c r="D81" s="2">
        <v>0.61699999999999999</v>
      </c>
    </row>
    <row r="82" spans="1:4" x14ac:dyDescent="0.25">
      <c r="A82" s="1">
        <f t="shared" si="1"/>
        <v>81</v>
      </c>
      <c r="B82" s="2">
        <v>0.61824662409840681</v>
      </c>
      <c r="C82" s="2">
        <v>0.621</v>
      </c>
      <c r="D82" s="2">
        <v>0.61699999999999999</v>
      </c>
    </row>
    <row r="83" spans="1:4" x14ac:dyDescent="0.25">
      <c r="A83" s="1">
        <f t="shared" si="1"/>
        <v>82</v>
      </c>
      <c r="B83" s="2">
        <v>0.6176778299772705</v>
      </c>
      <c r="C83" s="2">
        <v>0.621</v>
      </c>
      <c r="D83" s="2">
        <v>0.61699999999999999</v>
      </c>
    </row>
    <row r="84" spans="1:4" x14ac:dyDescent="0.25">
      <c r="A84" s="1">
        <f t="shared" si="1"/>
        <v>83</v>
      </c>
      <c r="B84" s="2">
        <v>0.61884145614336017</v>
      </c>
      <c r="C84" s="2">
        <v>0.621</v>
      </c>
      <c r="D84" s="2">
        <v>0.61699999999999999</v>
      </c>
    </row>
    <row r="85" spans="1:4" x14ac:dyDescent="0.25">
      <c r="A85" s="1">
        <f t="shared" si="1"/>
        <v>84</v>
      </c>
      <c r="B85" s="2">
        <v>0.61846369479049468</v>
      </c>
      <c r="C85" s="2">
        <v>0.621</v>
      </c>
      <c r="D85" s="2">
        <v>0.61699999999999999</v>
      </c>
    </row>
    <row r="86" spans="1:4" x14ac:dyDescent="0.25">
      <c r="A86" s="1">
        <f t="shared" si="1"/>
        <v>85</v>
      </c>
      <c r="B86" s="2">
        <v>0.61926942160376353</v>
      </c>
      <c r="C86" s="2">
        <v>0.621</v>
      </c>
      <c r="D86" s="2">
        <v>0.61699999999999999</v>
      </c>
    </row>
    <row r="87" spans="1:4" x14ac:dyDescent="0.25">
      <c r="A87" s="1">
        <f t="shared" si="1"/>
        <v>86</v>
      </c>
      <c r="B87" s="2">
        <v>0.61742452979111118</v>
      </c>
      <c r="C87" s="2">
        <v>0.621</v>
      </c>
      <c r="D87" s="2">
        <v>0.61699999999999999</v>
      </c>
    </row>
    <row r="88" spans="1:4" x14ac:dyDescent="0.25">
      <c r="A88" s="1">
        <f t="shared" si="1"/>
        <v>87</v>
      </c>
      <c r="B88" s="2">
        <v>0.61821776969687203</v>
      </c>
      <c r="C88" s="2">
        <v>0.621</v>
      </c>
      <c r="D88" s="2">
        <v>0.61699999999999999</v>
      </c>
    </row>
    <row r="89" spans="1:4" x14ac:dyDescent="0.25">
      <c r="A89" s="1">
        <f t="shared" si="1"/>
        <v>88</v>
      </c>
      <c r="B89" s="2">
        <v>0.61784656898403778</v>
      </c>
      <c r="C89" s="2">
        <v>0.621</v>
      </c>
      <c r="D89" s="2">
        <v>0.61699999999999999</v>
      </c>
    </row>
    <row r="90" spans="1:4" x14ac:dyDescent="0.25">
      <c r="A90" s="1">
        <f t="shared" si="1"/>
        <v>89</v>
      </c>
      <c r="B90" s="2">
        <v>0.61952634112408855</v>
      </c>
      <c r="C90" s="2">
        <v>0.621</v>
      </c>
      <c r="D90" s="2">
        <v>0.61699999999999999</v>
      </c>
    </row>
    <row r="91" spans="1:4" x14ac:dyDescent="0.25">
      <c r="A91" s="1">
        <f t="shared" si="1"/>
        <v>90</v>
      </c>
      <c r="B91" s="2">
        <v>0.61826932917888922</v>
      </c>
      <c r="C91" s="2">
        <v>0.621</v>
      </c>
      <c r="D91" s="2">
        <v>0.61699999999999999</v>
      </c>
    </row>
    <row r="92" spans="1:4" x14ac:dyDescent="0.25">
      <c r="A92" s="1">
        <f t="shared" si="1"/>
        <v>91</v>
      </c>
      <c r="B92" s="2">
        <v>0.61771733569863141</v>
      </c>
      <c r="C92" s="2">
        <v>0.621</v>
      </c>
      <c r="D92" s="2">
        <v>0.61699999999999999</v>
      </c>
    </row>
    <row r="93" spans="1:4" x14ac:dyDescent="0.25">
      <c r="A93" s="1">
        <f t="shared" si="1"/>
        <v>92</v>
      </c>
      <c r="B93" s="2">
        <v>0.61788802557153399</v>
      </c>
      <c r="C93" s="2">
        <v>0.621</v>
      </c>
      <c r="D93" s="2">
        <v>0.61699999999999999</v>
      </c>
    </row>
    <row r="94" spans="1:4" x14ac:dyDescent="0.25">
      <c r="A94" s="1">
        <f t="shared" si="1"/>
        <v>93</v>
      </c>
      <c r="B94" s="2">
        <v>0.61828892719809669</v>
      </c>
      <c r="C94" s="2">
        <v>0.621</v>
      </c>
      <c r="D94" s="2">
        <v>0.61699999999999999</v>
      </c>
    </row>
    <row r="95" spans="1:4" x14ac:dyDescent="0.25">
      <c r="A95" s="1">
        <f t="shared" si="1"/>
        <v>94</v>
      </c>
      <c r="B95" s="2">
        <v>0.61816650079841207</v>
      </c>
      <c r="C95" s="2">
        <v>0.621</v>
      </c>
      <c r="D95" s="2">
        <v>0.61699999999999999</v>
      </c>
    </row>
    <row r="96" spans="1:4" x14ac:dyDescent="0.25">
      <c r="A96" s="1">
        <f t="shared" si="1"/>
        <v>95</v>
      </c>
      <c r="B96" s="2">
        <v>0.61810546256261301</v>
      </c>
      <c r="C96" s="2">
        <v>0.621</v>
      </c>
      <c r="D96" s="2">
        <v>0.61699999999999999</v>
      </c>
    </row>
    <row r="97" spans="1:4" x14ac:dyDescent="0.25">
      <c r="A97" s="1">
        <f t="shared" si="1"/>
        <v>96</v>
      </c>
      <c r="B97" s="2">
        <v>0.61835812291924963</v>
      </c>
      <c r="C97" s="2">
        <v>0.621</v>
      </c>
      <c r="D97" s="2">
        <v>0.61699999999999999</v>
      </c>
    </row>
    <row r="98" spans="1:4" x14ac:dyDescent="0.25">
      <c r="A98" s="1">
        <f t="shared" si="1"/>
        <v>97</v>
      </c>
      <c r="B98" s="2">
        <v>0.61840609853739448</v>
      </c>
      <c r="C98" s="2">
        <v>0.621</v>
      </c>
      <c r="D98" s="2">
        <v>0.61699999999999999</v>
      </c>
    </row>
    <row r="99" spans="1:4" x14ac:dyDescent="0.25">
      <c r="A99" s="1">
        <f t="shared" si="1"/>
        <v>98</v>
      </c>
      <c r="B99" s="2">
        <v>0.61848083376340224</v>
      </c>
      <c r="C99" s="2">
        <v>0.621</v>
      </c>
      <c r="D99" s="2">
        <v>0.61699999999999999</v>
      </c>
    </row>
    <row r="100" spans="1:4" x14ac:dyDescent="0.25">
      <c r="A100" s="1">
        <f t="shared" si="1"/>
        <v>99</v>
      </c>
      <c r="B100" s="2">
        <v>0.61867951515474129</v>
      </c>
      <c r="C100" s="2">
        <v>0.621</v>
      </c>
      <c r="D100" s="2">
        <v>0.61699999999999999</v>
      </c>
    </row>
    <row r="101" spans="1:4" x14ac:dyDescent="0.25">
      <c r="A101" s="1">
        <f t="shared" si="1"/>
        <v>100</v>
      </c>
      <c r="B101" s="2">
        <v>0.618933680270362</v>
      </c>
      <c r="C101" s="2">
        <v>0.621</v>
      </c>
      <c r="D101" s="2">
        <v>0.61699999999999999</v>
      </c>
    </row>
    <row r="103" spans="1:4" x14ac:dyDescent="0.25">
      <c r="A103" s="1" t="s">
        <v>24</v>
      </c>
      <c r="B103" s="2">
        <f>AVERAGE(B2:B101)</f>
        <v>0.61856355865934798</v>
      </c>
    </row>
    <row r="104" spans="1:4" x14ac:dyDescent="0.25">
      <c r="A104" s="1" t="s">
        <v>25</v>
      </c>
      <c r="B104" s="1">
        <f>_xlfn.STDEV.P(B2:B101)</f>
        <v>5.8118849093355971E-4</v>
      </c>
    </row>
    <row r="105" spans="1:4" x14ac:dyDescent="0.25">
      <c r="A105" s="8" t="s">
        <v>27</v>
      </c>
      <c r="B105" s="1">
        <f>3*B104</f>
        <v>1.7435654728006791E-3</v>
      </c>
    </row>
    <row r="106" spans="1:4" x14ac:dyDescent="0.25">
      <c r="A106" s="8" t="s">
        <v>33</v>
      </c>
      <c r="B106" s="8">
        <f>6*B104</f>
        <v>3.4871309456013582E-3</v>
      </c>
    </row>
    <row r="107" spans="1:4" x14ac:dyDescent="0.25">
      <c r="A107" s="1" t="s">
        <v>0</v>
      </c>
      <c r="B107" s="2">
        <v>0.621</v>
      </c>
    </row>
    <row r="108" spans="1:4" x14ac:dyDescent="0.25">
      <c r="A108" s="1" t="s">
        <v>1</v>
      </c>
      <c r="B108" s="2">
        <v>0.61699999999999999</v>
      </c>
    </row>
    <row r="109" spans="1:4" x14ac:dyDescent="0.25">
      <c r="A109" s="1" t="s">
        <v>28</v>
      </c>
      <c r="B109" s="2">
        <f>B107-B108</f>
        <v>4.0000000000000036E-3</v>
      </c>
    </row>
    <row r="110" spans="1:4" x14ac:dyDescent="0.25">
      <c r="A110" s="1" t="s">
        <v>32</v>
      </c>
      <c r="B110" s="7">
        <f>B109/(6*B104)</f>
        <v>1.1470747908235492</v>
      </c>
    </row>
    <row r="111" spans="1:4" x14ac:dyDescent="0.25">
      <c r="A111" s="1" t="s">
        <v>29</v>
      </c>
      <c r="B111" s="7">
        <f>(B107-B103)/(B105)</f>
        <v>1.3973902205911295</v>
      </c>
    </row>
    <row r="112" spans="1:4" x14ac:dyDescent="0.25">
      <c r="A112" s="1" t="s">
        <v>30</v>
      </c>
      <c r="B112" s="7">
        <f>(B103-B108)/(B105)</f>
        <v>0.89675936105596898</v>
      </c>
    </row>
    <row r="113" spans="1:2" x14ac:dyDescent="0.25">
      <c r="A113" s="1" t="s">
        <v>31</v>
      </c>
      <c r="B113" s="7">
        <f>MIN(B111:B112)</f>
        <v>0.89675936105596898</v>
      </c>
    </row>
  </sheetData>
  <sortState ref="I3:I13">
    <sortCondition ref="I3"/>
  </sortState>
  <mergeCells count="1">
    <mergeCell ref="F18:G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zoomScale="110" zoomScaleNormal="110" workbookViewId="0">
      <pane ySplit="1" topLeftCell="A2" activePane="bottomLeft" state="frozen"/>
      <selection pane="bottomLeft" activeCell="B104" sqref="B104"/>
    </sheetView>
  </sheetViews>
  <sheetFormatPr defaultRowHeight="15" x14ac:dyDescent="0.25"/>
  <cols>
    <col min="1" max="1" width="15.140625" style="1" customWidth="1"/>
    <col min="2" max="2" width="13.7109375" style="1" customWidth="1"/>
    <col min="3" max="4" width="9.140625" style="1"/>
    <col min="5" max="5" width="3" style="1" customWidth="1"/>
    <col min="6" max="7" width="18.28515625" style="1" customWidth="1"/>
    <col min="8" max="16384" width="9.140625" style="1"/>
  </cols>
  <sheetData>
    <row r="1" spans="1:10" ht="32.25" customHeight="1" thickBot="1" x14ac:dyDescent="0.3">
      <c r="A1" s="1" t="s">
        <v>23</v>
      </c>
      <c r="B1" s="1" t="s">
        <v>21</v>
      </c>
      <c r="C1" s="1" t="s">
        <v>0</v>
      </c>
      <c r="D1" s="1" t="s">
        <v>1</v>
      </c>
      <c r="H1" s="1" t="s">
        <v>22</v>
      </c>
    </row>
    <row r="2" spans="1:10" x14ac:dyDescent="0.25">
      <c r="A2" s="1">
        <v>1</v>
      </c>
      <c r="B2" s="2">
        <v>0.61904615929911966</v>
      </c>
      <c r="C2" s="2">
        <v>0.621</v>
      </c>
      <c r="D2" s="2">
        <v>0.61699999999999999</v>
      </c>
      <c r="H2" s="2">
        <v>0.61650000000000005</v>
      </c>
      <c r="I2" s="5" t="s">
        <v>2</v>
      </c>
      <c r="J2" s="5" t="s">
        <v>4</v>
      </c>
    </row>
    <row r="3" spans="1:10" x14ac:dyDescent="0.25">
      <c r="A3" s="1">
        <f>1+A2</f>
        <v>2</v>
      </c>
      <c r="B3" s="2">
        <v>0.61858536130735597</v>
      </c>
      <c r="C3" s="2">
        <v>0.621</v>
      </c>
      <c r="D3" s="2">
        <v>0.61699999999999999</v>
      </c>
      <c r="H3" s="2">
        <v>0.61699999999999999</v>
      </c>
      <c r="I3" s="10">
        <v>0.61650000000000005</v>
      </c>
      <c r="J3" s="3">
        <v>0</v>
      </c>
    </row>
    <row r="4" spans="1:10" x14ac:dyDescent="0.25">
      <c r="A4" s="1">
        <f t="shared" ref="A4:A67" si="0">1+A3</f>
        <v>3</v>
      </c>
      <c r="B4" s="2">
        <v>0.61932287533587083</v>
      </c>
      <c r="C4" s="2">
        <v>0.621</v>
      </c>
      <c r="D4" s="2">
        <v>0.61699999999999999</v>
      </c>
      <c r="H4" s="2">
        <v>0.61750000000000005</v>
      </c>
      <c r="I4" s="10">
        <v>0.61699999999999999</v>
      </c>
      <c r="J4" s="3">
        <v>0</v>
      </c>
    </row>
    <row r="5" spans="1:10" x14ac:dyDescent="0.25">
      <c r="A5" s="1">
        <f t="shared" si="0"/>
        <v>4</v>
      </c>
      <c r="B5" s="2">
        <v>0.61941235870058886</v>
      </c>
      <c r="C5" s="2">
        <v>0.621</v>
      </c>
      <c r="D5" s="2">
        <v>0.61699999999999999</v>
      </c>
      <c r="H5" s="2">
        <v>0.61799999999999999</v>
      </c>
      <c r="I5" s="10">
        <v>0.61750000000000005</v>
      </c>
      <c r="J5" s="3">
        <v>2</v>
      </c>
    </row>
    <row r="6" spans="1:10" x14ac:dyDescent="0.25">
      <c r="A6" s="1">
        <f t="shared" si="0"/>
        <v>5</v>
      </c>
      <c r="B6" s="2">
        <v>0.61873032498575053</v>
      </c>
      <c r="C6" s="2">
        <v>0.621</v>
      </c>
      <c r="D6" s="2">
        <v>0.61699999999999999</v>
      </c>
      <c r="H6" s="2">
        <v>0.61850000000000005</v>
      </c>
      <c r="I6" s="10">
        <v>0.61799999999999999</v>
      </c>
      <c r="J6" s="3">
        <v>17</v>
      </c>
    </row>
    <row r="7" spans="1:10" x14ac:dyDescent="0.25">
      <c r="A7" s="1">
        <f t="shared" si="0"/>
        <v>6</v>
      </c>
      <c r="B7" s="2">
        <v>0.61848074235918471</v>
      </c>
      <c r="C7" s="2">
        <v>0.621</v>
      </c>
      <c r="D7" s="2">
        <v>0.61699999999999999</v>
      </c>
      <c r="H7" s="2">
        <v>0.61899999999999999</v>
      </c>
      <c r="I7" s="10">
        <v>0.61850000000000005</v>
      </c>
      <c r="J7" s="3">
        <v>28</v>
      </c>
    </row>
    <row r="8" spans="1:10" x14ac:dyDescent="0.25">
      <c r="A8" s="1">
        <f t="shared" si="0"/>
        <v>7</v>
      </c>
      <c r="B8" s="2">
        <v>0.61867314141587126</v>
      </c>
      <c r="C8" s="2">
        <v>0.621</v>
      </c>
      <c r="D8" s="2">
        <v>0.61699999999999999</v>
      </c>
      <c r="H8" s="2">
        <v>0.61950000000000005</v>
      </c>
      <c r="I8" s="10">
        <v>0.61899999999999999</v>
      </c>
      <c r="J8" s="3">
        <v>22</v>
      </c>
    </row>
    <row r="9" spans="1:10" x14ac:dyDescent="0.25">
      <c r="A9" s="1">
        <f t="shared" si="0"/>
        <v>8</v>
      </c>
      <c r="B9" s="2">
        <v>0.61769112451607366</v>
      </c>
      <c r="C9" s="2">
        <v>0.621</v>
      </c>
      <c r="D9" s="2">
        <v>0.61699999999999999</v>
      </c>
      <c r="H9" s="2">
        <v>0.62</v>
      </c>
      <c r="I9" s="10">
        <v>0.61950000000000005</v>
      </c>
      <c r="J9" s="3">
        <v>27</v>
      </c>
    </row>
    <row r="10" spans="1:10" x14ac:dyDescent="0.25">
      <c r="A10" s="1">
        <f t="shared" si="0"/>
        <v>9</v>
      </c>
      <c r="B10" s="2">
        <v>0.61815210190566727</v>
      </c>
      <c r="C10" s="2">
        <v>0.621</v>
      </c>
      <c r="D10" s="2">
        <v>0.61699999999999999</v>
      </c>
      <c r="H10" s="2">
        <v>0.62050000000000005</v>
      </c>
      <c r="I10" s="10">
        <v>0.62</v>
      </c>
      <c r="J10" s="3">
        <v>4</v>
      </c>
    </row>
    <row r="11" spans="1:10" x14ac:dyDescent="0.25">
      <c r="A11" s="1">
        <f t="shared" si="0"/>
        <v>10</v>
      </c>
      <c r="B11" s="2">
        <v>0.61901987171900696</v>
      </c>
      <c r="C11" s="2">
        <v>0.621</v>
      </c>
      <c r="D11" s="2">
        <v>0.61699999999999999</v>
      </c>
      <c r="H11" s="2">
        <v>0.621</v>
      </c>
      <c r="I11" s="10">
        <v>0.62050000000000005</v>
      </c>
      <c r="J11" s="3">
        <v>0</v>
      </c>
    </row>
    <row r="12" spans="1:10" x14ac:dyDescent="0.25">
      <c r="A12" s="1">
        <f t="shared" si="0"/>
        <v>11</v>
      </c>
      <c r="B12" s="2">
        <v>0.61857905987331474</v>
      </c>
      <c r="C12" s="2">
        <v>0.621</v>
      </c>
      <c r="D12" s="2">
        <v>0.61699999999999999</v>
      </c>
      <c r="H12" s="2">
        <v>0.62150000000000005</v>
      </c>
      <c r="I12" s="10">
        <v>0.621</v>
      </c>
      <c r="J12" s="3">
        <v>0</v>
      </c>
    </row>
    <row r="13" spans="1:10" x14ac:dyDescent="0.25">
      <c r="A13" s="1">
        <f t="shared" si="0"/>
        <v>12</v>
      </c>
      <c r="B13" s="2">
        <v>0.61951985824585432</v>
      </c>
      <c r="C13" s="2">
        <v>0.621</v>
      </c>
      <c r="D13" s="2">
        <v>0.61699999999999999</v>
      </c>
      <c r="I13" s="10">
        <v>0.62150000000000005</v>
      </c>
      <c r="J13" s="3">
        <v>0</v>
      </c>
    </row>
    <row r="14" spans="1:10" ht="15.75" thickBot="1" x14ac:dyDescent="0.3">
      <c r="A14" s="1">
        <f t="shared" si="0"/>
        <v>13</v>
      </c>
      <c r="B14" s="2">
        <v>0.61850135401023731</v>
      </c>
      <c r="C14" s="2">
        <v>0.621</v>
      </c>
      <c r="D14" s="2">
        <v>0.61699999999999999</v>
      </c>
      <c r="I14" s="4" t="s">
        <v>3</v>
      </c>
      <c r="J14" s="4">
        <v>0</v>
      </c>
    </row>
    <row r="15" spans="1:10" x14ac:dyDescent="0.25">
      <c r="A15" s="1">
        <f t="shared" si="0"/>
        <v>14</v>
      </c>
      <c r="B15" s="2">
        <v>0.61766132401267537</v>
      </c>
      <c r="C15" s="2">
        <v>0.621</v>
      </c>
      <c r="D15" s="2">
        <v>0.61699999999999999</v>
      </c>
    </row>
    <row r="16" spans="1:10" x14ac:dyDescent="0.25">
      <c r="A16" s="1">
        <f t="shared" si="0"/>
        <v>15</v>
      </c>
      <c r="B16" s="2">
        <v>0.61890542818169347</v>
      </c>
      <c r="C16" s="2">
        <v>0.621</v>
      </c>
      <c r="D16" s="2">
        <v>0.61699999999999999</v>
      </c>
    </row>
    <row r="17" spans="1:7" x14ac:dyDescent="0.25">
      <c r="A17" s="1">
        <f t="shared" si="0"/>
        <v>16</v>
      </c>
      <c r="B17" s="2">
        <v>0.61907922034102381</v>
      </c>
      <c r="C17" s="2">
        <v>0.621</v>
      </c>
      <c r="D17" s="2">
        <v>0.61699999999999999</v>
      </c>
    </row>
    <row r="18" spans="1:7" ht="15" customHeight="1" x14ac:dyDescent="0.25">
      <c r="A18" s="1">
        <f t="shared" si="0"/>
        <v>17</v>
      </c>
      <c r="B18" s="2">
        <v>0.61913521156334905</v>
      </c>
      <c r="C18" s="2">
        <v>0.621</v>
      </c>
      <c r="D18" s="2">
        <v>0.61699999999999999</v>
      </c>
      <c r="F18" s="14" t="s">
        <v>26</v>
      </c>
      <c r="G18" s="14"/>
    </row>
    <row r="19" spans="1:7" ht="15.75" thickBot="1" x14ac:dyDescent="0.3">
      <c r="A19" s="1">
        <f t="shared" si="0"/>
        <v>18</v>
      </c>
      <c r="B19" s="2">
        <v>0.61914249388742615</v>
      </c>
      <c r="C19" s="2">
        <v>0.621</v>
      </c>
      <c r="D19" s="2">
        <v>0.61699999999999999</v>
      </c>
    </row>
    <row r="20" spans="1:7" x14ac:dyDescent="0.25">
      <c r="A20" s="1">
        <f t="shared" si="0"/>
        <v>19</v>
      </c>
      <c r="B20" s="2">
        <v>0.61850800946509121</v>
      </c>
      <c r="C20" s="2">
        <v>0.621</v>
      </c>
      <c r="D20" s="2">
        <v>0.61699999999999999</v>
      </c>
      <c r="F20" s="6" t="s">
        <v>5</v>
      </c>
      <c r="G20" s="6"/>
    </row>
    <row r="21" spans="1:7" x14ac:dyDescent="0.25">
      <c r="A21" s="1">
        <f t="shared" si="0"/>
        <v>20</v>
      </c>
      <c r="B21" s="2">
        <v>0.61850259342414216</v>
      </c>
      <c r="C21" s="2">
        <v>0.621</v>
      </c>
      <c r="D21" s="2">
        <v>0.61699999999999999</v>
      </c>
      <c r="F21" s="3"/>
      <c r="G21" s="3"/>
    </row>
    <row r="22" spans="1:7" x14ac:dyDescent="0.25">
      <c r="A22" s="1">
        <f t="shared" si="0"/>
        <v>21</v>
      </c>
      <c r="B22" s="2">
        <v>0.61846810811353503</v>
      </c>
      <c r="C22" s="2">
        <v>0.621</v>
      </c>
      <c r="D22" s="2">
        <v>0.61699999999999999</v>
      </c>
      <c r="F22" s="3" t="s">
        <v>6</v>
      </c>
      <c r="G22" s="3">
        <v>0.61856355865934798</v>
      </c>
    </row>
    <row r="23" spans="1:7" x14ac:dyDescent="0.25">
      <c r="A23" s="1">
        <f t="shared" si="0"/>
        <v>22</v>
      </c>
      <c r="B23" s="2">
        <v>0.61900630842451942</v>
      </c>
      <c r="C23" s="2">
        <v>0.621</v>
      </c>
      <c r="D23" s="2">
        <v>0.61699999999999999</v>
      </c>
      <c r="F23" s="3" t="s">
        <v>7</v>
      </c>
      <c r="G23" s="3">
        <v>5.8411641118166314E-5</v>
      </c>
    </row>
    <row r="24" spans="1:7" x14ac:dyDescent="0.25">
      <c r="A24" s="1">
        <f t="shared" si="0"/>
        <v>23</v>
      </c>
      <c r="B24" s="2">
        <v>0.61779601017356622</v>
      </c>
      <c r="C24" s="2">
        <v>0.621</v>
      </c>
      <c r="D24" s="2">
        <v>0.61699999999999999</v>
      </c>
      <c r="F24" s="3" t="s">
        <v>8</v>
      </c>
      <c r="G24" s="3">
        <v>0.61854353466920298</v>
      </c>
    </row>
    <row r="25" spans="1:7" x14ac:dyDescent="0.25">
      <c r="A25" s="1">
        <f t="shared" si="0"/>
        <v>24</v>
      </c>
      <c r="B25" s="2">
        <v>0.61876810630515688</v>
      </c>
      <c r="C25" s="2">
        <v>0.621</v>
      </c>
      <c r="D25" s="2">
        <v>0.61699999999999999</v>
      </c>
      <c r="F25" s="3" t="s">
        <v>9</v>
      </c>
      <c r="G25" s="3" t="e">
        <v>#N/A</v>
      </c>
    </row>
    <row r="26" spans="1:7" x14ac:dyDescent="0.25">
      <c r="A26" s="1">
        <f t="shared" si="0"/>
        <v>25</v>
      </c>
      <c r="B26" s="2">
        <v>0.6192109802027117</v>
      </c>
      <c r="C26" s="2">
        <v>0.621</v>
      </c>
      <c r="D26" s="2">
        <v>0.61699999999999999</v>
      </c>
      <c r="E26"/>
      <c r="F26" s="3" t="s">
        <v>10</v>
      </c>
      <c r="G26" s="3">
        <v>5.8411641118166313E-4</v>
      </c>
    </row>
    <row r="27" spans="1:7" x14ac:dyDescent="0.25">
      <c r="A27" s="1">
        <f t="shared" si="0"/>
        <v>26</v>
      </c>
      <c r="B27" s="2">
        <v>0.61952357444120576</v>
      </c>
      <c r="C27" s="2">
        <v>0.621</v>
      </c>
      <c r="D27" s="2">
        <v>0.61699999999999999</v>
      </c>
      <c r="E27"/>
      <c r="F27" s="3" t="s">
        <v>11</v>
      </c>
      <c r="G27" s="3">
        <v>3.4119198181174581E-7</v>
      </c>
    </row>
    <row r="28" spans="1:7" x14ac:dyDescent="0.25">
      <c r="A28" s="1">
        <f t="shared" si="0"/>
        <v>27</v>
      </c>
      <c r="B28" s="2">
        <v>0.61804793656797852</v>
      </c>
      <c r="C28" s="2">
        <v>0.621</v>
      </c>
      <c r="D28" s="2">
        <v>0.61699999999999999</v>
      </c>
      <c r="E28"/>
      <c r="F28" s="3" t="s">
        <v>12</v>
      </c>
      <c r="G28" s="3">
        <v>-1.0483887629906627</v>
      </c>
    </row>
    <row r="29" spans="1:7" x14ac:dyDescent="0.25">
      <c r="A29" s="1">
        <f t="shared" si="0"/>
        <v>28</v>
      </c>
      <c r="B29" s="2">
        <v>0.61872234144125837</v>
      </c>
      <c r="C29" s="2">
        <v>0.621</v>
      </c>
      <c r="D29" s="2">
        <v>0.61699999999999999</v>
      </c>
      <c r="E29"/>
      <c r="F29" s="3" t="s">
        <v>13</v>
      </c>
      <c r="G29" s="3">
        <v>-5.4649414891589608E-2</v>
      </c>
    </row>
    <row r="30" spans="1:7" x14ac:dyDescent="0.25">
      <c r="A30" s="1">
        <f t="shared" si="0"/>
        <v>29</v>
      </c>
      <c r="B30" s="2">
        <v>0.61771937251201603</v>
      </c>
      <c r="C30" s="2">
        <v>0.621</v>
      </c>
      <c r="D30" s="2">
        <v>0.61699999999999999</v>
      </c>
      <c r="E30"/>
      <c r="F30" s="3" t="s">
        <v>14</v>
      </c>
      <c r="G30" s="3">
        <v>2.2645490389550105E-3</v>
      </c>
    </row>
    <row r="31" spans="1:7" x14ac:dyDescent="0.25">
      <c r="A31" s="1">
        <f t="shared" si="0"/>
        <v>30</v>
      </c>
      <c r="B31" s="2">
        <v>0.61942031496023997</v>
      </c>
      <c r="C31" s="2">
        <v>0.621</v>
      </c>
      <c r="D31" s="2">
        <v>0.61699999999999999</v>
      </c>
      <c r="E31"/>
      <c r="F31" s="3" t="s">
        <v>15</v>
      </c>
      <c r="G31" s="3">
        <v>0.6174203879522393</v>
      </c>
    </row>
    <row r="32" spans="1:7" x14ac:dyDescent="0.25">
      <c r="A32" s="1">
        <f t="shared" si="0"/>
        <v>31</v>
      </c>
      <c r="B32" s="2">
        <v>0.61827243896864825</v>
      </c>
      <c r="C32" s="2">
        <v>0.621</v>
      </c>
      <c r="D32" s="2">
        <v>0.61699999999999999</v>
      </c>
      <c r="E32"/>
      <c r="F32" s="3" t="s">
        <v>16</v>
      </c>
      <c r="G32" s="3">
        <v>0.61968493699119431</v>
      </c>
    </row>
    <row r="33" spans="1:7" x14ac:dyDescent="0.25">
      <c r="A33" s="1">
        <f t="shared" si="0"/>
        <v>32</v>
      </c>
      <c r="B33" s="2">
        <v>0.6180154437328893</v>
      </c>
      <c r="C33" s="2">
        <v>0.621</v>
      </c>
      <c r="D33" s="2">
        <v>0.61699999999999999</v>
      </c>
      <c r="E33"/>
      <c r="F33" s="3" t="s">
        <v>17</v>
      </c>
      <c r="G33" s="3">
        <v>61.856355865934802</v>
      </c>
    </row>
    <row r="34" spans="1:7" ht="15.75" thickBot="1" x14ac:dyDescent="0.3">
      <c r="A34" s="1">
        <f t="shared" si="0"/>
        <v>33</v>
      </c>
      <c r="B34" s="2">
        <v>0.61770070149528333</v>
      </c>
      <c r="C34" s="2">
        <v>0.621</v>
      </c>
      <c r="D34" s="2">
        <v>0.61699999999999999</v>
      </c>
      <c r="E34"/>
      <c r="F34" s="4" t="s">
        <v>18</v>
      </c>
      <c r="G34" s="4">
        <v>100</v>
      </c>
    </row>
    <row r="35" spans="1:7" x14ac:dyDescent="0.25">
      <c r="A35" s="1">
        <f t="shared" si="0"/>
        <v>34</v>
      </c>
      <c r="B35" s="2">
        <v>0.61819625696394365</v>
      </c>
      <c r="C35" s="2">
        <v>0.621</v>
      </c>
      <c r="D35" s="2">
        <v>0.61699999999999999</v>
      </c>
      <c r="E35"/>
      <c r="F35" s="3"/>
      <c r="G35" s="3"/>
    </row>
    <row r="36" spans="1:7" x14ac:dyDescent="0.25">
      <c r="A36" s="1">
        <f t="shared" si="0"/>
        <v>35</v>
      </c>
      <c r="B36" s="2">
        <v>0.61932099813880637</v>
      </c>
      <c r="C36" s="2">
        <v>0.621</v>
      </c>
      <c r="D36" s="2">
        <v>0.61699999999999999</v>
      </c>
      <c r="E36"/>
      <c r="F36" s="3"/>
      <c r="G36" s="3"/>
    </row>
    <row r="37" spans="1:7" x14ac:dyDescent="0.25">
      <c r="A37" s="1">
        <f t="shared" si="0"/>
        <v>36</v>
      </c>
      <c r="B37" s="2">
        <v>0.61823781518747278</v>
      </c>
      <c r="C37" s="2">
        <v>0.621</v>
      </c>
      <c r="D37" s="2">
        <v>0.61699999999999999</v>
      </c>
      <c r="E37"/>
      <c r="F37" s="3"/>
      <c r="G37" s="3"/>
    </row>
    <row r="38" spans="1:7" x14ac:dyDescent="0.25">
      <c r="A38" s="1">
        <f t="shared" si="0"/>
        <v>37</v>
      </c>
      <c r="B38" s="2">
        <v>0.61914847063185885</v>
      </c>
      <c r="C38" s="2">
        <v>0.621</v>
      </c>
      <c r="D38" s="2">
        <v>0.61699999999999999</v>
      </c>
      <c r="E38"/>
      <c r="F38" s="3"/>
      <c r="G38" s="3"/>
    </row>
    <row r="39" spans="1:7" x14ac:dyDescent="0.25">
      <c r="A39" s="1">
        <f t="shared" si="0"/>
        <v>38</v>
      </c>
      <c r="B39" s="2">
        <v>0.61939175318862549</v>
      </c>
      <c r="C39" s="2">
        <v>0.621</v>
      </c>
      <c r="D39" s="2">
        <v>0.61699999999999999</v>
      </c>
      <c r="E39"/>
      <c r="F39" s="3"/>
      <c r="G39" s="3"/>
    </row>
    <row r="40" spans="1:7" x14ac:dyDescent="0.25">
      <c r="A40" s="1">
        <f t="shared" si="0"/>
        <v>39</v>
      </c>
      <c r="B40" s="2">
        <v>0.61810603145154897</v>
      </c>
      <c r="C40" s="2">
        <v>0.621</v>
      </c>
      <c r="D40" s="2">
        <v>0.61699999999999999</v>
      </c>
      <c r="E40"/>
      <c r="F40" s="3"/>
      <c r="G40" s="3"/>
    </row>
    <row r="41" spans="1:7" x14ac:dyDescent="0.25">
      <c r="A41" s="1">
        <f t="shared" si="0"/>
        <v>40</v>
      </c>
      <c r="B41" s="2">
        <v>0.61869711455934162</v>
      </c>
      <c r="C41" s="2">
        <v>0.621</v>
      </c>
      <c r="D41" s="2">
        <v>0.61699999999999999</v>
      </c>
      <c r="F41" s="3"/>
      <c r="G41" s="3"/>
    </row>
    <row r="42" spans="1:7" x14ac:dyDescent="0.25">
      <c r="A42" s="1">
        <f t="shared" si="0"/>
        <v>41</v>
      </c>
      <c r="B42" s="2">
        <v>0.61769655692792735</v>
      </c>
      <c r="C42" s="2">
        <v>0.621</v>
      </c>
      <c r="D42" s="2">
        <v>0.61699999999999999</v>
      </c>
      <c r="F42" s="3"/>
      <c r="G42" s="3"/>
    </row>
    <row r="43" spans="1:7" x14ac:dyDescent="0.25">
      <c r="A43" s="1">
        <f t="shared" si="0"/>
        <v>42</v>
      </c>
      <c r="B43" s="2">
        <v>0.61866416402104374</v>
      </c>
      <c r="C43" s="2">
        <v>0.621</v>
      </c>
      <c r="D43" s="2">
        <v>0.61699999999999999</v>
      </c>
      <c r="F43" s="3"/>
      <c r="G43" s="3"/>
    </row>
    <row r="44" spans="1:7" x14ac:dyDescent="0.25">
      <c r="A44" s="1">
        <f t="shared" si="0"/>
        <v>43</v>
      </c>
      <c r="B44" s="2">
        <v>0.61932938822743022</v>
      </c>
      <c r="C44" s="2">
        <v>0.621</v>
      </c>
      <c r="D44" s="2">
        <v>0.61699999999999999</v>
      </c>
      <c r="F44" s="3"/>
      <c r="G44" s="3"/>
    </row>
    <row r="45" spans="1:7" x14ac:dyDescent="0.25">
      <c r="A45" s="1">
        <f t="shared" si="0"/>
        <v>44</v>
      </c>
      <c r="B45" s="2">
        <v>0.6180007337929565</v>
      </c>
      <c r="C45" s="2">
        <v>0.621</v>
      </c>
      <c r="D45" s="2">
        <v>0.61699999999999999</v>
      </c>
      <c r="F45" s="3"/>
      <c r="G45" s="3"/>
    </row>
    <row r="46" spans="1:7" x14ac:dyDescent="0.25">
      <c r="A46" s="1">
        <f t="shared" si="0"/>
        <v>45</v>
      </c>
      <c r="B46" s="2">
        <v>0.61904491101764147</v>
      </c>
      <c r="C46" s="2">
        <v>0.621</v>
      </c>
      <c r="D46" s="2">
        <v>0.61699999999999999</v>
      </c>
      <c r="F46" s="9"/>
      <c r="G46" s="9"/>
    </row>
    <row r="47" spans="1:7" x14ac:dyDescent="0.25">
      <c r="A47" s="1">
        <f t="shared" si="0"/>
        <v>46</v>
      </c>
      <c r="B47" s="2">
        <v>0.61884594518183444</v>
      </c>
      <c r="C47" s="2">
        <v>0.621</v>
      </c>
      <c r="D47" s="2">
        <v>0.61699999999999999</v>
      </c>
      <c r="F47" s="9"/>
      <c r="G47" s="9"/>
    </row>
    <row r="48" spans="1:7" x14ac:dyDescent="0.25">
      <c r="A48" s="1">
        <f t="shared" si="0"/>
        <v>47</v>
      </c>
      <c r="B48" s="2">
        <v>0.61895965953177079</v>
      </c>
      <c r="C48" s="2">
        <v>0.621</v>
      </c>
      <c r="D48" s="2">
        <v>0.61699999999999999</v>
      </c>
    </row>
    <row r="49" spans="1:4" x14ac:dyDescent="0.25">
      <c r="A49" s="1">
        <f t="shared" si="0"/>
        <v>48</v>
      </c>
      <c r="B49" s="2">
        <v>0.61906240605772478</v>
      </c>
      <c r="C49" s="2">
        <v>0.621</v>
      </c>
      <c r="D49" s="2">
        <v>0.61699999999999999</v>
      </c>
    </row>
    <row r="50" spans="1:4" x14ac:dyDescent="0.25">
      <c r="A50" s="1">
        <f t="shared" si="0"/>
        <v>49</v>
      </c>
      <c r="B50" s="2">
        <v>0.61968493699119431</v>
      </c>
      <c r="C50" s="2">
        <v>0.621</v>
      </c>
      <c r="D50" s="2">
        <v>0.61699999999999999</v>
      </c>
    </row>
    <row r="51" spans="1:4" x14ac:dyDescent="0.25">
      <c r="A51" s="1">
        <f t="shared" si="0"/>
        <v>50</v>
      </c>
      <c r="B51" s="2">
        <v>0.61802265852698479</v>
      </c>
      <c r="C51" s="2">
        <v>0.621</v>
      </c>
      <c r="D51" s="2">
        <v>0.61699999999999999</v>
      </c>
    </row>
    <row r="52" spans="1:4" x14ac:dyDescent="0.25">
      <c r="A52" s="1">
        <f t="shared" si="0"/>
        <v>51</v>
      </c>
      <c r="B52" s="2">
        <v>0.61807639056447083</v>
      </c>
      <c r="C52" s="2">
        <v>0.621</v>
      </c>
      <c r="D52" s="2">
        <v>0.61699999999999999</v>
      </c>
    </row>
    <row r="53" spans="1:4" x14ac:dyDescent="0.25">
      <c r="A53" s="1">
        <f t="shared" si="0"/>
        <v>52</v>
      </c>
      <c r="B53" s="2">
        <v>0.6174203879522393</v>
      </c>
      <c r="C53" s="2">
        <v>0.621</v>
      </c>
      <c r="D53" s="2">
        <v>0.61699999999999999</v>
      </c>
    </row>
    <row r="54" spans="1:4" x14ac:dyDescent="0.25">
      <c r="A54" s="1">
        <f t="shared" si="0"/>
        <v>53</v>
      </c>
      <c r="B54" s="2">
        <v>0.61807290901875245</v>
      </c>
      <c r="C54" s="2">
        <v>0.621</v>
      </c>
      <c r="D54" s="2">
        <v>0.61699999999999999</v>
      </c>
    </row>
    <row r="55" spans="1:4" x14ac:dyDescent="0.25">
      <c r="A55" s="1">
        <f t="shared" si="0"/>
        <v>54</v>
      </c>
      <c r="B55" s="2">
        <v>0.61881601575756218</v>
      </c>
      <c r="C55" s="2">
        <v>0.621</v>
      </c>
      <c r="D55" s="2">
        <v>0.61699999999999999</v>
      </c>
    </row>
    <row r="56" spans="1:4" x14ac:dyDescent="0.25">
      <c r="A56" s="1">
        <f t="shared" si="0"/>
        <v>55</v>
      </c>
      <c r="B56" s="2">
        <v>0.61768400590104289</v>
      </c>
      <c r="C56" s="2">
        <v>0.621</v>
      </c>
      <c r="D56" s="2">
        <v>0.61699999999999999</v>
      </c>
    </row>
    <row r="57" spans="1:4" x14ac:dyDescent="0.25">
      <c r="A57" s="1">
        <f t="shared" si="0"/>
        <v>56</v>
      </c>
      <c r="B57" s="2">
        <v>0.61790806901577167</v>
      </c>
      <c r="C57" s="2">
        <v>0.621</v>
      </c>
      <c r="D57" s="2">
        <v>0.61699999999999999</v>
      </c>
    </row>
    <row r="58" spans="1:4" x14ac:dyDescent="0.25">
      <c r="A58" s="1">
        <f t="shared" si="0"/>
        <v>57</v>
      </c>
      <c r="B58" s="2">
        <v>0.61763205283519351</v>
      </c>
      <c r="C58" s="2">
        <v>0.621</v>
      </c>
      <c r="D58" s="2">
        <v>0.61699999999999999</v>
      </c>
    </row>
    <row r="59" spans="1:4" x14ac:dyDescent="0.25">
      <c r="A59" s="1">
        <f t="shared" si="0"/>
        <v>58</v>
      </c>
      <c r="B59" s="2">
        <v>0.61932041424320783</v>
      </c>
      <c r="C59" s="2">
        <v>0.621</v>
      </c>
      <c r="D59" s="2">
        <v>0.61699999999999999</v>
      </c>
    </row>
    <row r="60" spans="1:4" x14ac:dyDescent="0.25">
      <c r="A60" s="1">
        <f t="shared" si="0"/>
        <v>59</v>
      </c>
      <c r="B60" s="2">
        <v>0.61799683069644384</v>
      </c>
      <c r="C60" s="2">
        <v>0.621</v>
      </c>
      <c r="D60" s="2">
        <v>0.61699999999999999</v>
      </c>
    </row>
    <row r="61" spans="1:4" x14ac:dyDescent="0.25">
      <c r="A61" s="1">
        <f t="shared" si="0"/>
        <v>60</v>
      </c>
      <c r="B61" s="2">
        <v>0.61902543919082387</v>
      </c>
      <c r="C61" s="2">
        <v>0.621</v>
      </c>
      <c r="D61" s="2">
        <v>0.61699999999999999</v>
      </c>
    </row>
    <row r="62" spans="1:4" x14ac:dyDescent="0.25">
      <c r="A62" s="1">
        <f t="shared" si="0"/>
        <v>61</v>
      </c>
      <c r="B62" s="2">
        <v>0.61836057582646031</v>
      </c>
      <c r="C62" s="2">
        <v>0.621</v>
      </c>
      <c r="D62" s="2">
        <v>0.61699999999999999</v>
      </c>
    </row>
    <row r="63" spans="1:4" x14ac:dyDescent="0.25">
      <c r="A63" s="1">
        <f t="shared" si="0"/>
        <v>62</v>
      </c>
      <c r="B63" s="2">
        <v>0.61826893354869394</v>
      </c>
      <c r="C63" s="2">
        <v>0.621</v>
      </c>
      <c r="D63" s="2">
        <v>0.61699999999999999</v>
      </c>
    </row>
    <row r="64" spans="1:4" x14ac:dyDescent="0.25">
      <c r="A64" s="1">
        <f t="shared" si="0"/>
        <v>63</v>
      </c>
      <c r="B64" s="2">
        <v>0.61895554634198202</v>
      </c>
      <c r="C64" s="2">
        <v>0.621</v>
      </c>
      <c r="D64" s="2">
        <v>0.61699999999999999</v>
      </c>
    </row>
    <row r="65" spans="1:4" x14ac:dyDescent="0.25">
      <c r="A65" s="1">
        <f t="shared" si="0"/>
        <v>64</v>
      </c>
      <c r="B65" s="2">
        <v>0.61910483671404659</v>
      </c>
      <c r="C65" s="2">
        <v>0.621</v>
      </c>
      <c r="D65" s="2">
        <v>0.61699999999999999</v>
      </c>
    </row>
    <row r="66" spans="1:4" x14ac:dyDescent="0.25">
      <c r="A66" s="1">
        <f t="shared" si="0"/>
        <v>65</v>
      </c>
      <c r="B66" s="2">
        <v>0.6190105798663863</v>
      </c>
      <c r="C66" s="2">
        <v>0.621</v>
      </c>
      <c r="D66" s="2">
        <v>0.61699999999999999</v>
      </c>
    </row>
    <row r="67" spans="1:4" x14ac:dyDescent="0.25">
      <c r="A67" s="1">
        <f t="shared" si="0"/>
        <v>66</v>
      </c>
      <c r="B67" s="2">
        <v>0.61827234074322046</v>
      </c>
      <c r="C67" s="2">
        <v>0.621</v>
      </c>
      <c r="D67" s="2">
        <v>0.61699999999999999</v>
      </c>
    </row>
    <row r="68" spans="1:4" x14ac:dyDescent="0.25">
      <c r="A68" s="1">
        <f t="shared" ref="A68:A101" si="1">1+A67</f>
        <v>67</v>
      </c>
      <c r="B68" s="2">
        <v>0.6179773165781226</v>
      </c>
      <c r="C68" s="2">
        <v>0.621</v>
      </c>
      <c r="D68" s="2">
        <v>0.61699999999999999</v>
      </c>
    </row>
    <row r="69" spans="1:4" x14ac:dyDescent="0.25">
      <c r="A69" s="1">
        <f t="shared" si="1"/>
        <v>68</v>
      </c>
      <c r="B69" s="2">
        <v>0.61833950169735186</v>
      </c>
      <c r="C69" s="2">
        <v>0.621</v>
      </c>
      <c r="D69" s="2">
        <v>0.61699999999999999</v>
      </c>
    </row>
    <row r="70" spans="1:4" x14ac:dyDescent="0.25">
      <c r="A70" s="1">
        <f t="shared" si="1"/>
        <v>69</v>
      </c>
      <c r="B70" s="2">
        <v>0.61859111431609204</v>
      </c>
      <c r="C70" s="2">
        <v>0.621</v>
      </c>
      <c r="D70" s="2">
        <v>0.61699999999999999</v>
      </c>
    </row>
    <row r="71" spans="1:4" x14ac:dyDescent="0.25">
      <c r="A71" s="1">
        <f t="shared" si="1"/>
        <v>70</v>
      </c>
      <c r="B71" s="2">
        <v>0.61838550189300445</v>
      </c>
      <c r="C71" s="2">
        <v>0.621</v>
      </c>
      <c r="D71" s="2">
        <v>0.61699999999999999</v>
      </c>
    </row>
    <row r="72" spans="1:4" x14ac:dyDescent="0.25">
      <c r="A72" s="1">
        <f t="shared" si="1"/>
        <v>71</v>
      </c>
      <c r="B72" s="2">
        <v>0.61799264247334218</v>
      </c>
      <c r="C72" s="2">
        <v>0.621</v>
      </c>
      <c r="D72" s="2">
        <v>0.61699999999999999</v>
      </c>
    </row>
    <row r="73" spans="1:4" x14ac:dyDescent="0.25">
      <c r="A73" s="1">
        <f t="shared" si="1"/>
        <v>72</v>
      </c>
      <c r="B73" s="2">
        <v>0.6193585147952545</v>
      </c>
      <c r="C73" s="2">
        <v>0.621</v>
      </c>
      <c r="D73" s="2">
        <v>0.61699999999999999</v>
      </c>
    </row>
    <row r="74" spans="1:4" x14ac:dyDescent="0.25">
      <c r="A74" s="1">
        <f t="shared" si="1"/>
        <v>73</v>
      </c>
      <c r="B74" s="2">
        <v>0.61874676751309021</v>
      </c>
      <c r="C74" s="2">
        <v>0.621</v>
      </c>
      <c r="D74" s="2">
        <v>0.61699999999999999</v>
      </c>
    </row>
    <row r="75" spans="1:4" x14ac:dyDescent="0.25">
      <c r="A75" s="1">
        <f t="shared" si="1"/>
        <v>74</v>
      </c>
      <c r="B75" s="2">
        <v>0.61752730633039032</v>
      </c>
      <c r="C75" s="2">
        <v>0.621</v>
      </c>
      <c r="D75" s="2">
        <v>0.61699999999999999</v>
      </c>
    </row>
    <row r="76" spans="1:4" x14ac:dyDescent="0.25">
      <c r="A76" s="1">
        <f t="shared" si="1"/>
        <v>75</v>
      </c>
      <c r="B76" s="2">
        <v>0.61861800557331303</v>
      </c>
      <c r="C76" s="2">
        <v>0.621</v>
      </c>
      <c r="D76" s="2">
        <v>0.61699999999999999</v>
      </c>
    </row>
    <row r="77" spans="1:4" x14ac:dyDescent="0.25">
      <c r="A77" s="1">
        <f t="shared" si="1"/>
        <v>76</v>
      </c>
      <c r="B77" s="2">
        <v>0.61918339386416488</v>
      </c>
      <c r="C77" s="2">
        <v>0.621</v>
      </c>
      <c r="D77" s="2">
        <v>0.61699999999999999</v>
      </c>
    </row>
    <row r="78" spans="1:4" x14ac:dyDescent="0.25">
      <c r="A78" s="1">
        <f t="shared" si="1"/>
        <v>77</v>
      </c>
      <c r="B78" s="2">
        <v>0.61935966621554694</v>
      </c>
      <c r="C78" s="2">
        <v>0.621</v>
      </c>
      <c r="D78" s="2">
        <v>0.61699999999999999</v>
      </c>
    </row>
    <row r="79" spans="1:4" x14ac:dyDescent="0.25">
      <c r="A79" s="1">
        <f t="shared" si="1"/>
        <v>78</v>
      </c>
      <c r="B79" s="2">
        <v>0.61904581278163828</v>
      </c>
      <c r="C79" s="2">
        <v>0.621</v>
      </c>
      <c r="D79" s="2">
        <v>0.61699999999999999</v>
      </c>
    </row>
    <row r="80" spans="1:4" x14ac:dyDescent="0.25">
      <c r="A80" s="1">
        <f t="shared" si="1"/>
        <v>79</v>
      </c>
      <c r="B80" s="2">
        <v>0.61936030740931169</v>
      </c>
      <c r="C80" s="2">
        <v>0.621</v>
      </c>
      <c r="D80" s="2">
        <v>0.61699999999999999</v>
      </c>
    </row>
    <row r="81" spans="1:4" x14ac:dyDescent="0.25">
      <c r="A81" s="1">
        <f t="shared" si="1"/>
        <v>80</v>
      </c>
      <c r="B81" s="2">
        <v>0.61940656612883327</v>
      </c>
      <c r="C81" s="2">
        <v>0.621</v>
      </c>
      <c r="D81" s="2">
        <v>0.61699999999999999</v>
      </c>
    </row>
    <row r="82" spans="1:4" x14ac:dyDescent="0.25">
      <c r="A82" s="1">
        <f t="shared" si="1"/>
        <v>81</v>
      </c>
      <c r="B82" s="2">
        <v>0.61824662409840681</v>
      </c>
      <c r="C82" s="2">
        <v>0.621</v>
      </c>
      <c r="D82" s="2">
        <v>0.61699999999999999</v>
      </c>
    </row>
    <row r="83" spans="1:4" x14ac:dyDescent="0.25">
      <c r="A83" s="1">
        <f t="shared" si="1"/>
        <v>82</v>
      </c>
      <c r="B83" s="2">
        <v>0.6176778299772705</v>
      </c>
      <c r="C83" s="2">
        <v>0.621</v>
      </c>
      <c r="D83" s="2">
        <v>0.61699999999999999</v>
      </c>
    </row>
    <row r="84" spans="1:4" x14ac:dyDescent="0.25">
      <c r="A84" s="1">
        <f t="shared" si="1"/>
        <v>83</v>
      </c>
      <c r="B84" s="2">
        <v>0.61884145614336017</v>
      </c>
      <c r="C84" s="2">
        <v>0.621</v>
      </c>
      <c r="D84" s="2">
        <v>0.61699999999999999</v>
      </c>
    </row>
    <row r="85" spans="1:4" x14ac:dyDescent="0.25">
      <c r="A85" s="1">
        <f t="shared" si="1"/>
        <v>84</v>
      </c>
      <c r="B85" s="2">
        <v>0.61846369479049468</v>
      </c>
      <c r="C85" s="2">
        <v>0.621</v>
      </c>
      <c r="D85" s="2">
        <v>0.61699999999999999</v>
      </c>
    </row>
    <row r="86" spans="1:4" x14ac:dyDescent="0.25">
      <c r="A86" s="1">
        <f t="shared" si="1"/>
        <v>85</v>
      </c>
      <c r="B86" s="2">
        <v>0.61926942160376353</v>
      </c>
      <c r="C86" s="2">
        <v>0.621</v>
      </c>
      <c r="D86" s="2">
        <v>0.61699999999999999</v>
      </c>
    </row>
    <row r="87" spans="1:4" x14ac:dyDescent="0.25">
      <c r="A87" s="1">
        <f t="shared" si="1"/>
        <v>86</v>
      </c>
      <c r="B87" s="2">
        <v>0.61742452979111118</v>
      </c>
      <c r="C87" s="2">
        <v>0.621</v>
      </c>
      <c r="D87" s="2">
        <v>0.61699999999999999</v>
      </c>
    </row>
    <row r="88" spans="1:4" x14ac:dyDescent="0.25">
      <c r="A88" s="1">
        <f t="shared" si="1"/>
        <v>87</v>
      </c>
      <c r="B88" s="2">
        <v>0.61821776969687203</v>
      </c>
      <c r="C88" s="2">
        <v>0.621</v>
      </c>
      <c r="D88" s="2">
        <v>0.61699999999999999</v>
      </c>
    </row>
    <row r="89" spans="1:4" x14ac:dyDescent="0.25">
      <c r="A89" s="1">
        <f t="shared" si="1"/>
        <v>88</v>
      </c>
      <c r="B89" s="2">
        <v>0.61784656898403778</v>
      </c>
      <c r="C89" s="2">
        <v>0.621</v>
      </c>
      <c r="D89" s="2">
        <v>0.61699999999999999</v>
      </c>
    </row>
    <row r="90" spans="1:4" x14ac:dyDescent="0.25">
      <c r="A90" s="1">
        <f t="shared" si="1"/>
        <v>89</v>
      </c>
      <c r="B90" s="2">
        <v>0.61952634112408855</v>
      </c>
      <c r="C90" s="2">
        <v>0.621</v>
      </c>
      <c r="D90" s="2">
        <v>0.61699999999999999</v>
      </c>
    </row>
    <row r="91" spans="1:4" x14ac:dyDescent="0.25">
      <c r="A91" s="1">
        <f t="shared" si="1"/>
        <v>90</v>
      </c>
      <c r="B91" s="2">
        <v>0.61826932917888922</v>
      </c>
      <c r="C91" s="2">
        <v>0.621</v>
      </c>
      <c r="D91" s="2">
        <v>0.61699999999999999</v>
      </c>
    </row>
    <row r="92" spans="1:4" x14ac:dyDescent="0.25">
      <c r="A92" s="1">
        <f t="shared" si="1"/>
        <v>91</v>
      </c>
      <c r="B92" s="2">
        <v>0.61771733569863141</v>
      </c>
      <c r="C92" s="2">
        <v>0.621</v>
      </c>
      <c r="D92" s="2">
        <v>0.61699999999999999</v>
      </c>
    </row>
    <row r="93" spans="1:4" x14ac:dyDescent="0.25">
      <c r="A93" s="1">
        <f t="shared" si="1"/>
        <v>92</v>
      </c>
      <c r="B93" s="2">
        <v>0.61788802557153399</v>
      </c>
      <c r="C93" s="2">
        <v>0.621</v>
      </c>
      <c r="D93" s="2">
        <v>0.61699999999999999</v>
      </c>
    </row>
    <row r="94" spans="1:4" x14ac:dyDescent="0.25">
      <c r="A94" s="1">
        <f t="shared" si="1"/>
        <v>93</v>
      </c>
      <c r="B94" s="2">
        <v>0.61828892719809669</v>
      </c>
      <c r="C94" s="2">
        <v>0.621</v>
      </c>
      <c r="D94" s="2">
        <v>0.61699999999999999</v>
      </c>
    </row>
    <row r="95" spans="1:4" x14ac:dyDescent="0.25">
      <c r="A95" s="1">
        <f t="shared" si="1"/>
        <v>94</v>
      </c>
      <c r="B95" s="2">
        <v>0.61816650079841207</v>
      </c>
      <c r="C95" s="2">
        <v>0.621</v>
      </c>
      <c r="D95" s="2">
        <v>0.61699999999999999</v>
      </c>
    </row>
    <row r="96" spans="1:4" x14ac:dyDescent="0.25">
      <c r="A96" s="1">
        <f t="shared" si="1"/>
        <v>95</v>
      </c>
      <c r="B96" s="2">
        <v>0.61810546256261301</v>
      </c>
      <c r="C96" s="2">
        <v>0.621</v>
      </c>
      <c r="D96" s="2">
        <v>0.61699999999999999</v>
      </c>
    </row>
    <row r="97" spans="1:4" x14ac:dyDescent="0.25">
      <c r="A97" s="1">
        <f t="shared" si="1"/>
        <v>96</v>
      </c>
      <c r="B97" s="2">
        <v>0.61835812291924963</v>
      </c>
      <c r="C97" s="2">
        <v>0.621</v>
      </c>
      <c r="D97" s="2">
        <v>0.61699999999999999</v>
      </c>
    </row>
    <row r="98" spans="1:4" x14ac:dyDescent="0.25">
      <c r="A98" s="1">
        <f t="shared" si="1"/>
        <v>97</v>
      </c>
      <c r="B98" s="2">
        <v>0.61840609853739448</v>
      </c>
      <c r="C98" s="2">
        <v>0.621</v>
      </c>
      <c r="D98" s="2">
        <v>0.61699999999999999</v>
      </c>
    </row>
    <row r="99" spans="1:4" x14ac:dyDescent="0.25">
      <c r="A99" s="1">
        <f t="shared" si="1"/>
        <v>98</v>
      </c>
      <c r="B99" s="2">
        <v>0.61848083376340224</v>
      </c>
      <c r="C99" s="2">
        <v>0.621</v>
      </c>
      <c r="D99" s="2">
        <v>0.61699999999999999</v>
      </c>
    </row>
    <row r="100" spans="1:4" x14ac:dyDescent="0.25">
      <c r="A100" s="1">
        <f t="shared" si="1"/>
        <v>99</v>
      </c>
      <c r="B100" s="2">
        <v>0.61867951515474129</v>
      </c>
      <c r="C100" s="2">
        <v>0.621</v>
      </c>
      <c r="D100" s="2">
        <v>0.61699999999999999</v>
      </c>
    </row>
    <row r="101" spans="1:4" x14ac:dyDescent="0.25">
      <c r="A101" s="1">
        <f t="shared" si="1"/>
        <v>100</v>
      </c>
      <c r="B101" s="2">
        <v>0.618933680270362</v>
      </c>
      <c r="C101" s="2">
        <v>0.621</v>
      </c>
      <c r="D101" s="2">
        <v>0.61699999999999999</v>
      </c>
    </row>
    <row r="103" spans="1:4" x14ac:dyDescent="0.25">
      <c r="A103" s="1" t="s">
        <v>37</v>
      </c>
      <c r="B103" s="2">
        <f>AVERAGE(B2:B101)</f>
        <v>0.61856355865934798</v>
      </c>
    </row>
    <row r="104" spans="1:4" x14ac:dyDescent="0.25">
      <c r="A104" s="1" t="s">
        <v>34</v>
      </c>
      <c r="B104" s="1">
        <f>_xlfn.STDEV.S(B2:B101)</f>
        <v>5.8411641118166313E-4</v>
      </c>
    </row>
    <row r="105" spans="1:4" x14ac:dyDescent="0.25">
      <c r="A105" s="8" t="s">
        <v>35</v>
      </c>
      <c r="B105" s="1">
        <f>3*B104</f>
        <v>1.7523492335449894E-3</v>
      </c>
    </row>
    <row r="106" spans="1:4" x14ac:dyDescent="0.25">
      <c r="A106" s="8" t="s">
        <v>36</v>
      </c>
      <c r="B106" s="8">
        <f>6*B104</f>
        <v>3.5046984670899788E-3</v>
      </c>
    </row>
    <row r="107" spans="1:4" x14ac:dyDescent="0.25">
      <c r="A107" s="1" t="s">
        <v>0</v>
      </c>
      <c r="B107" s="2">
        <v>0.621</v>
      </c>
    </row>
    <row r="108" spans="1:4" x14ac:dyDescent="0.25">
      <c r="A108" s="1" t="s">
        <v>1</v>
      </c>
      <c r="B108" s="2">
        <v>0.61699999999999999</v>
      </c>
    </row>
    <row r="109" spans="1:4" x14ac:dyDescent="0.25">
      <c r="A109" s="1" t="s">
        <v>28</v>
      </c>
      <c r="B109" s="2">
        <f>B107-B108</f>
        <v>4.0000000000000036E-3</v>
      </c>
    </row>
    <row r="110" spans="1:4" x14ac:dyDescent="0.25">
      <c r="A110" s="1" t="s">
        <v>32</v>
      </c>
      <c r="B110" s="7">
        <f>B109/(6*B104)</f>
        <v>1.1413250062911358</v>
      </c>
    </row>
    <row r="111" spans="1:4" x14ac:dyDescent="0.25">
      <c r="A111" s="1" t="s">
        <v>29</v>
      </c>
      <c r="B111" s="7">
        <f>(B107-B103)/(B105)</f>
        <v>1.3903857142238225</v>
      </c>
    </row>
    <row r="112" spans="1:4" x14ac:dyDescent="0.25">
      <c r="A112" s="1" t="s">
        <v>30</v>
      </c>
      <c r="B112" s="7">
        <f>(B103-B108)/(B105)</f>
        <v>0.89226429835844878</v>
      </c>
    </row>
    <row r="113" spans="1:2" x14ac:dyDescent="0.25">
      <c r="A113" s="1" t="s">
        <v>31</v>
      </c>
      <c r="B113" s="7">
        <f>MIN(B111:B112)</f>
        <v>0.89226429835844878</v>
      </c>
    </row>
  </sheetData>
  <mergeCells count="1">
    <mergeCell ref="F18:G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X58"/>
  <sheetViews>
    <sheetView zoomScaleNormal="100" workbookViewId="0">
      <selection activeCell="J44" sqref="J44"/>
    </sheetView>
  </sheetViews>
  <sheetFormatPr defaultRowHeight="15" x14ac:dyDescent="0.25"/>
  <cols>
    <col min="1" max="1" width="3" style="1" customWidth="1"/>
    <col min="2" max="3" width="18.28515625" style="1" customWidth="1"/>
    <col min="4" max="4" width="18.42578125" style="1" customWidth="1"/>
    <col min="5" max="5" width="12.42578125" style="1" bestFit="1" customWidth="1"/>
    <col min="6" max="16384" width="9.140625" style="1"/>
  </cols>
  <sheetData>
    <row r="17" spans="1:24" x14ac:dyDescent="0.25">
      <c r="D17" s="11" t="s">
        <v>23</v>
      </c>
      <c r="E17" s="11">
        <v>1</v>
      </c>
      <c r="F17" s="11">
        <v>2</v>
      </c>
      <c r="G17" s="11">
        <v>3</v>
      </c>
      <c r="H17" s="11">
        <v>4</v>
      </c>
      <c r="I17" s="11">
        <v>5</v>
      </c>
      <c r="J17" s="11">
        <v>6</v>
      </c>
      <c r="K17" s="11">
        <v>7</v>
      </c>
      <c r="L17" s="11">
        <v>8</v>
      </c>
      <c r="M17" s="11">
        <v>9</v>
      </c>
      <c r="N17" s="11">
        <v>10</v>
      </c>
      <c r="O17" s="11">
        <v>11</v>
      </c>
      <c r="P17" s="11">
        <v>12</v>
      </c>
      <c r="Q17" s="11">
        <v>13</v>
      </c>
      <c r="R17" s="11">
        <v>14</v>
      </c>
      <c r="S17" s="11">
        <v>15</v>
      </c>
      <c r="T17" s="11">
        <v>16</v>
      </c>
      <c r="U17" s="11">
        <v>17</v>
      </c>
      <c r="V17" s="11">
        <v>18</v>
      </c>
      <c r="W17" s="11">
        <v>19</v>
      </c>
      <c r="X17" s="11">
        <v>20</v>
      </c>
    </row>
    <row r="18" spans="1:24" ht="15" customHeight="1" x14ac:dyDescent="0.25">
      <c r="D18" s="11">
        <v>1</v>
      </c>
      <c r="E18" s="2">
        <v>0.61904615929911966</v>
      </c>
      <c r="F18" s="2">
        <v>0.61848074235918471</v>
      </c>
      <c r="G18" s="2">
        <v>0.61857905987331474</v>
      </c>
      <c r="H18" s="2">
        <v>0.61907922034102381</v>
      </c>
      <c r="I18" s="2">
        <v>0.61846810811353503</v>
      </c>
      <c r="J18" s="2">
        <v>0.61952357444120576</v>
      </c>
      <c r="K18" s="2">
        <v>0.61827243896864825</v>
      </c>
      <c r="L18" s="2">
        <v>0.61823781518747278</v>
      </c>
      <c r="M18" s="2">
        <v>0.61769655692792735</v>
      </c>
      <c r="N18" s="2">
        <v>0.61884594518183444</v>
      </c>
      <c r="O18" s="2">
        <v>0.61807639056447083</v>
      </c>
      <c r="P18" s="2">
        <v>0.61790806901577167</v>
      </c>
      <c r="Q18" s="2">
        <v>0.61836057582646031</v>
      </c>
      <c r="R18" s="2">
        <v>0.61827234074322046</v>
      </c>
      <c r="S18" s="2">
        <v>0.61799264247334218</v>
      </c>
      <c r="T18" s="2">
        <v>0.61918339386416488</v>
      </c>
      <c r="U18" s="2">
        <v>0.61824662409840681</v>
      </c>
      <c r="V18" s="2">
        <v>0.61742452979111118</v>
      </c>
      <c r="W18" s="2">
        <v>0.61771733569863141</v>
      </c>
      <c r="X18" s="2">
        <v>0.61835812291924963</v>
      </c>
    </row>
    <row r="19" spans="1:24" x14ac:dyDescent="0.25">
      <c r="D19" s="11">
        <f>1+D18</f>
        <v>2</v>
      </c>
      <c r="E19" s="2">
        <v>0.61858536130735597</v>
      </c>
      <c r="F19" s="2">
        <v>0.61867314141587126</v>
      </c>
      <c r="G19" s="2">
        <v>0.61951985824585432</v>
      </c>
      <c r="H19" s="2">
        <v>0.61913521156334905</v>
      </c>
      <c r="I19" s="2">
        <v>0.61900630842451942</v>
      </c>
      <c r="J19" s="2">
        <v>0.61804793656797852</v>
      </c>
      <c r="K19" s="2">
        <v>0.6180154437328893</v>
      </c>
      <c r="L19" s="2">
        <v>0.61914847063185885</v>
      </c>
      <c r="M19" s="2">
        <v>0.61866416402104374</v>
      </c>
      <c r="N19" s="2">
        <v>0.61895965953177079</v>
      </c>
      <c r="O19" s="2">
        <v>0.6174203879522393</v>
      </c>
      <c r="P19" s="2">
        <v>0.61763205283519351</v>
      </c>
      <c r="Q19" s="2">
        <v>0.61826893354869394</v>
      </c>
      <c r="R19" s="2">
        <v>0.6179773165781226</v>
      </c>
      <c r="S19" s="2">
        <v>0.6193585147952545</v>
      </c>
      <c r="T19" s="2">
        <v>0.61935966621554694</v>
      </c>
      <c r="U19" s="2">
        <v>0.6176778299772705</v>
      </c>
      <c r="V19" s="2">
        <v>0.61821776969687203</v>
      </c>
      <c r="W19" s="2">
        <v>0.61788802557153399</v>
      </c>
      <c r="X19" s="2">
        <v>0.61840609853739448</v>
      </c>
    </row>
    <row r="20" spans="1:24" x14ac:dyDescent="0.25">
      <c r="D20" s="11">
        <f>1+D19</f>
        <v>3</v>
      </c>
      <c r="E20" s="2">
        <v>0.61932287533587083</v>
      </c>
      <c r="F20" s="2">
        <v>0.61769112451607366</v>
      </c>
      <c r="G20" s="2">
        <v>0.61850135401023731</v>
      </c>
      <c r="H20" s="2">
        <v>0.61914249388742615</v>
      </c>
      <c r="I20" s="2">
        <v>0.61779601017356622</v>
      </c>
      <c r="J20" s="2">
        <v>0.61872234144125837</v>
      </c>
      <c r="K20" s="2">
        <v>0.61770070149528333</v>
      </c>
      <c r="L20" s="2">
        <v>0.61939175318862549</v>
      </c>
      <c r="M20" s="2">
        <v>0.61932938822743022</v>
      </c>
      <c r="N20" s="2">
        <v>0.61906240605772478</v>
      </c>
      <c r="O20" s="2">
        <v>0.61807290901875245</v>
      </c>
      <c r="P20" s="2">
        <v>0.61932041424320783</v>
      </c>
      <c r="Q20" s="2">
        <v>0.61895554634198202</v>
      </c>
      <c r="R20" s="2">
        <v>0.61833950169735186</v>
      </c>
      <c r="S20" s="2">
        <v>0.61874676751309021</v>
      </c>
      <c r="T20" s="2">
        <v>0.61904581278163828</v>
      </c>
      <c r="U20" s="2">
        <v>0.61884145614336017</v>
      </c>
      <c r="V20" s="2">
        <v>0.61784656898403778</v>
      </c>
      <c r="W20" s="2">
        <v>0.61828892719809669</v>
      </c>
      <c r="X20" s="2">
        <v>0.61848083376340224</v>
      </c>
    </row>
    <row r="21" spans="1:24" x14ac:dyDescent="0.25">
      <c r="B21" s="14" t="s">
        <v>26</v>
      </c>
      <c r="C21" s="14"/>
      <c r="D21" s="11">
        <f>1+D20</f>
        <v>4</v>
      </c>
      <c r="E21" s="2">
        <v>0.61941235870058886</v>
      </c>
      <c r="F21" s="2">
        <v>0.61815210190566727</v>
      </c>
      <c r="G21" s="2">
        <v>0.61766132401267537</v>
      </c>
      <c r="H21" s="2">
        <v>0.61850800946509121</v>
      </c>
      <c r="I21" s="2">
        <v>0.61876810630515688</v>
      </c>
      <c r="J21" s="2">
        <v>0.61771937251201603</v>
      </c>
      <c r="K21" s="2">
        <v>0.61819625696394365</v>
      </c>
      <c r="L21" s="2">
        <v>0.61810603145154897</v>
      </c>
      <c r="M21" s="2">
        <v>0.6180007337929565</v>
      </c>
      <c r="N21" s="2">
        <v>0.61968493699119431</v>
      </c>
      <c r="O21" s="2">
        <v>0.61881601575756218</v>
      </c>
      <c r="P21" s="2">
        <v>0.61799683069644384</v>
      </c>
      <c r="Q21" s="2">
        <v>0.61910483671404659</v>
      </c>
      <c r="R21" s="2">
        <v>0.61859111431609204</v>
      </c>
      <c r="S21" s="2">
        <v>0.61752730633039032</v>
      </c>
      <c r="T21" s="2">
        <v>0.61936030740931169</v>
      </c>
      <c r="U21" s="2">
        <v>0.61846369479049468</v>
      </c>
      <c r="V21" s="2">
        <v>0.61952634112408855</v>
      </c>
      <c r="W21" s="2">
        <v>0.61816650079841207</v>
      </c>
      <c r="X21" s="2">
        <v>0.61867951515474129</v>
      </c>
    </row>
    <row r="22" spans="1:24" x14ac:dyDescent="0.25">
      <c r="D22" s="11">
        <f>1+D21</f>
        <v>5</v>
      </c>
      <c r="E22" s="2">
        <v>0.61873032498575053</v>
      </c>
      <c r="F22" s="2">
        <v>0.61901987171900696</v>
      </c>
      <c r="G22" s="2">
        <v>0.61890542818169347</v>
      </c>
      <c r="H22" s="2">
        <v>0.61850259342414216</v>
      </c>
      <c r="I22" s="2">
        <v>0.6192109802027117</v>
      </c>
      <c r="J22" s="2">
        <v>0.61942031496023997</v>
      </c>
      <c r="K22" s="2">
        <v>0.61932099813880637</v>
      </c>
      <c r="L22" s="2">
        <v>0.61869711455934162</v>
      </c>
      <c r="M22" s="2">
        <v>0.61904491101764147</v>
      </c>
      <c r="N22" s="2">
        <v>0.61802265852698479</v>
      </c>
      <c r="O22" s="2">
        <v>0.61768400590104289</v>
      </c>
      <c r="P22" s="2">
        <v>0.61902543919082387</v>
      </c>
      <c r="Q22" s="2">
        <v>0.6190105798663863</v>
      </c>
      <c r="R22" s="2">
        <v>0.61838550189300445</v>
      </c>
      <c r="S22" s="2">
        <v>0.61861800557331303</v>
      </c>
      <c r="T22" s="2">
        <v>0.61940656612883327</v>
      </c>
      <c r="U22" s="2">
        <v>0.61926942160376353</v>
      </c>
      <c r="V22" s="2">
        <v>0.61826932917888922</v>
      </c>
      <c r="W22" s="2">
        <v>0.61810546256261301</v>
      </c>
      <c r="X22" s="2">
        <v>0.618933680270362</v>
      </c>
    </row>
    <row r="23" spans="1:24" ht="23.25" x14ac:dyDescent="0.25">
      <c r="B23" s="12" t="s">
        <v>40</v>
      </c>
    </row>
    <row r="24" spans="1:24" x14ac:dyDescent="0.25">
      <c r="D24" s="1" t="s">
        <v>38</v>
      </c>
      <c r="E24" s="2">
        <f>AVERAGE(E18:E22)</f>
        <v>0.61901941592573717</v>
      </c>
      <c r="F24" s="2">
        <f t="shared" ref="F24:X24" si="0">AVERAGE(F18:F22)</f>
        <v>0.61840339638316077</v>
      </c>
      <c r="G24" s="2">
        <f t="shared" si="0"/>
        <v>0.61863340486475504</v>
      </c>
      <c r="H24" s="2">
        <f t="shared" si="0"/>
        <v>0.61887350573620648</v>
      </c>
      <c r="I24" s="2">
        <f t="shared" si="0"/>
        <v>0.61864990264389785</v>
      </c>
      <c r="J24" s="2">
        <f t="shared" si="0"/>
        <v>0.61868670798453973</v>
      </c>
      <c r="K24" s="2">
        <f t="shared" si="0"/>
        <v>0.61830116785991418</v>
      </c>
      <c r="L24" s="2">
        <f t="shared" si="0"/>
        <v>0.61871623700376954</v>
      </c>
      <c r="M24" s="2">
        <f t="shared" si="0"/>
        <v>0.61854715079739986</v>
      </c>
      <c r="N24" s="2">
        <f t="shared" si="0"/>
        <v>0.61891512125790182</v>
      </c>
      <c r="O24" s="2">
        <f t="shared" si="0"/>
        <v>0.61801394183881353</v>
      </c>
      <c r="P24" s="2">
        <f t="shared" si="0"/>
        <v>0.61837656119628814</v>
      </c>
      <c r="Q24" s="2">
        <f t="shared" si="0"/>
        <v>0.61874009445951383</v>
      </c>
      <c r="R24" s="2">
        <f t="shared" si="0"/>
        <v>0.61831315504555828</v>
      </c>
      <c r="S24" s="2">
        <f t="shared" si="0"/>
        <v>0.61844864733707805</v>
      </c>
      <c r="T24" s="2">
        <f t="shared" si="0"/>
        <v>0.61927114927989901</v>
      </c>
      <c r="U24" s="2">
        <f t="shared" si="0"/>
        <v>0.61849980532265914</v>
      </c>
      <c r="V24" s="2">
        <f t="shared" si="0"/>
        <v>0.61825690775499975</v>
      </c>
      <c r="W24" s="2">
        <f t="shared" si="0"/>
        <v>0.61803325036585743</v>
      </c>
      <c r="X24" s="2">
        <f t="shared" si="0"/>
        <v>0.61857165012902993</v>
      </c>
    </row>
    <row r="25" spans="1:24" x14ac:dyDescent="0.25">
      <c r="D25" s="1" t="s">
        <v>19</v>
      </c>
      <c r="E25" s="2">
        <f>MAX(E18:E22)-MIN(E18:E22)</f>
        <v>8.2699739323288668E-4</v>
      </c>
      <c r="F25" s="2">
        <f t="shared" ref="F25:X25" si="1">MAX(F18:F22)-MIN(F18:F22)</f>
        <v>1.3287472029333003E-3</v>
      </c>
      <c r="G25" s="2">
        <f t="shared" si="1"/>
        <v>1.8585342331789434E-3</v>
      </c>
      <c r="H25" s="2">
        <f t="shared" si="1"/>
        <v>6.399004632839933E-4</v>
      </c>
      <c r="I25" s="2">
        <f t="shared" si="1"/>
        <v>1.4149700291454792E-3</v>
      </c>
      <c r="J25" s="2">
        <f t="shared" si="1"/>
        <v>1.8042019291897304E-3</v>
      </c>
      <c r="K25" s="2">
        <f t="shared" si="1"/>
        <v>1.6202966435230337E-3</v>
      </c>
      <c r="L25" s="2">
        <f t="shared" si="1"/>
        <v>1.2857217370765284E-3</v>
      </c>
      <c r="M25" s="2">
        <f t="shared" si="1"/>
        <v>1.6328312995028682E-3</v>
      </c>
      <c r="N25" s="2">
        <f t="shared" si="1"/>
        <v>1.6622784642095212E-3</v>
      </c>
      <c r="O25" s="2">
        <f t="shared" si="1"/>
        <v>1.3956278053228743E-3</v>
      </c>
      <c r="P25" s="2">
        <f t="shared" si="1"/>
        <v>1.6883614080143161E-3</v>
      </c>
      <c r="Q25" s="2">
        <f t="shared" si="1"/>
        <v>8.3590316535264719E-4</v>
      </c>
      <c r="R25" s="2">
        <f t="shared" si="1"/>
        <v>6.1379773796943482E-4</v>
      </c>
      <c r="S25" s="2">
        <f t="shared" si="1"/>
        <v>1.8312084648641758E-3</v>
      </c>
      <c r="T25" s="2">
        <f t="shared" si="1"/>
        <v>3.6075334719498642E-4</v>
      </c>
      <c r="U25" s="2">
        <f t="shared" si="1"/>
        <v>1.5915916264930274E-3</v>
      </c>
      <c r="V25" s="2">
        <f t="shared" si="1"/>
        <v>2.1018113329773769E-3</v>
      </c>
      <c r="W25" s="2">
        <f t="shared" si="1"/>
        <v>5.7159149946528487E-4</v>
      </c>
      <c r="X25" s="2">
        <f t="shared" si="1"/>
        <v>5.7555735111236572E-4</v>
      </c>
    </row>
    <row r="26" spans="1:24" x14ac:dyDescent="0.25">
      <c r="A26"/>
    </row>
    <row r="27" spans="1:24" x14ac:dyDescent="0.25">
      <c r="A27"/>
      <c r="D27" s="1" t="s">
        <v>0</v>
      </c>
      <c r="E27" s="2">
        <v>0.621</v>
      </c>
      <c r="F27" s="2">
        <v>0.621</v>
      </c>
      <c r="G27" s="2">
        <v>0.621</v>
      </c>
      <c r="H27" s="2">
        <v>0.621</v>
      </c>
      <c r="I27" s="2">
        <v>0.621</v>
      </c>
      <c r="J27" s="2">
        <v>0.621</v>
      </c>
      <c r="K27" s="2">
        <v>0.621</v>
      </c>
      <c r="L27" s="2">
        <v>0.621</v>
      </c>
      <c r="M27" s="2">
        <v>0.621</v>
      </c>
      <c r="N27" s="2">
        <v>0.621</v>
      </c>
      <c r="O27" s="2">
        <v>0.621</v>
      </c>
      <c r="P27" s="2">
        <v>0.621</v>
      </c>
      <c r="Q27" s="2">
        <v>0.621</v>
      </c>
      <c r="R27" s="2">
        <v>0.621</v>
      </c>
      <c r="S27" s="2">
        <v>0.621</v>
      </c>
      <c r="T27" s="2">
        <v>0.621</v>
      </c>
      <c r="U27" s="2">
        <v>0.621</v>
      </c>
      <c r="V27" s="2">
        <v>0.621</v>
      </c>
      <c r="W27" s="2">
        <v>0.621</v>
      </c>
      <c r="X27" s="2">
        <v>0.621</v>
      </c>
    </row>
    <row r="28" spans="1:24" x14ac:dyDescent="0.25">
      <c r="A28"/>
      <c r="D28" s="1" t="s">
        <v>1</v>
      </c>
      <c r="E28" s="2">
        <v>0.61699999999999999</v>
      </c>
      <c r="F28" s="2">
        <v>0.61699999999999999</v>
      </c>
      <c r="G28" s="2">
        <v>0.61699999999999999</v>
      </c>
      <c r="H28" s="2">
        <v>0.61699999999999999</v>
      </c>
      <c r="I28" s="2">
        <v>0.61699999999999999</v>
      </c>
      <c r="J28" s="2">
        <v>0.61699999999999999</v>
      </c>
      <c r="K28" s="2">
        <v>0.61699999999999999</v>
      </c>
      <c r="L28" s="2">
        <v>0.61699999999999999</v>
      </c>
      <c r="M28" s="2">
        <v>0.61699999999999999</v>
      </c>
      <c r="N28" s="2">
        <v>0.61699999999999999</v>
      </c>
      <c r="O28" s="2">
        <v>0.61699999999999999</v>
      </c>
      <c r="P28" s="2">
        <v>0.61699999999999999</v>
      </c>
      <c r="Q28" s="2">
        <v>0.61699999999999999</v>
      </c>
      <c r="R28" s="2">
        <v>0.61699999999999999</v>
      </c>
      <c r="S28" s="2">
        <v>0.61699999999999999</v>
      </c>
      <c r="T28" s="2">
        <v>0.61699999999999999</v>
      </c>
      <c r="U28" s="2">
        <v>0.61699999999999999</v>
      </c>
      <c r="V28" s="2">
        <v>0.61699999999999999</v>
      </c>
      <c r="W28" s="2">
        <v>0.61699999999999999</v>
      </c>
      <c r="X28" s="2">
        <v>0.61699999999999999</v>
      </c>
    </row>
    <row r="29" spans="1:24" x14ac:dyDescent="0.25">
      <c r="A29"/>
    </row>
    <row r="30" spans="1:24" x14ac:dyDescent="0.25">
      <c r="A30"/>
    </row>
    <row r="31" spans="1:24" x14ac:dyDescent="0.25">
      <c r="A31"/>
    </row>
    <row r="32" spans="1:24" x14ac:dyDescent="0.25">
      <c r="A32"/>
    </row>
    <row r="33" spans="1:5" x14ac:dyDescent="0.25">
      <c r="A33"/>
    </row>
    <row r="34" spans="1:5" x14ac:dyDescent="0.25">
      <c r="A34"/>
    </row>
    <row r="35" spans="1:5" x14ac:dyDescent="0.25">
      <c r="A35"/>
    </row>
    <row r="36" spans="1:5" x14ac:dyDescent="0.25">
      <c r="A36"/>
    </row>
    <row r="37" spans="1:5" x14ac:dyDescent="0.25">
      <c r="A37"/>
      <c r="B37" s="3"/>
      <c r="C37" s="3"/>
    </row>
    <row r="38" spans="1:5" x14ac:dyDescent="0.25">
      <c r="A38"/>
      <c r="B38" s="3"/>
      <c r="C38" s="3"/>
    </row>
    <row r="39" spans="1:5" x14ac:dyDescent="0.25">
      <c r="A39"/>
      <c r="B39" s="3"/>
      <c r="C39" s="3"/>
    </row>
    <row r="40" spans="1:5" x14ac:dyDescent="0.25">
      <c r="A40"/>
      <c r="B40" s="3"/>
      <c r="C40" s="3"/>
    </row>
    <row r="41" spans="1:5" x14ac:dyDescent="0.25">
      <c r="B41" s="3"/>
      <c r="C41" s="3"/>
    </row>
    <row r="42" spans="1:5" x14ac:dyDescent="0.25">
      <c r="B42" s="3"/>
      <c r="C42" s="3"/>
    </row>
    <row r="43" spans="1:5" x14ac:dyDescent="0.25">
      <c r="B43" s="3"/>
      <c r="C43" s="3"/>
    </row>
    <row r="44" spans="1:5" x14ac:dyDescent="0.25">
      <c r="B44" s="3"/>
      <c r="C44" s="3"/>
      <c r="D44" s="11" t="s">
        <v>39</v>
      </c>
      <c r="E44" s="2">
        <f>AVERAGE(E24:X24)</f>
        <v>0.61856355865934931</v>
      </c>
    </row>
    <row r="45" spans="1:5" x14ac:dyDescent="0.25">
      <c r="B45" s="3"/>
      <c r="C45" s="3"/>
      <c r="D45" s="11" t="s">
        <v>20</v>
      </c>
      <c r="E45" s="2">
        <f>AVERAGE(E25:X25)</f>
        <v>1.2820341567021387E-3</v>
      </c>
    </row>
    <row r="46" spans="1:5" x14ac:dyDescent="0.25">
      <c r="B46" s="3"/>
      <c r="C46" s="3"/>
      <c r="D46" s="11" t="s">
        <v>41</v>
      </c>
      <c r="E46" s="2">
        <v>2.3260000000000001</v>
      </c>
    </row>
    <row r="47" spans="1:5" x14ac:dyDescent="0.25">
      <c r="B47" s="9"/>
      <c r="C47" s="9"/>
      <c r="D47" s="11" t="s">
        <v>42</v>
      </c>
      <c r="E47" s="1">
        <f>E45/E46</f>
        <v>5.5117547579627629E-4</v>
      </c>
    </row>
    <row r="48" spans="1:5" x14ac:dyDescent="0.25">
      <c r="B48" s="9"/>
      <c r="C48" s="9"/>
      <c r="D48" s="11" t="s">
        <v>0</v>
      </c>
      <c r="E48" s="2">
        <v>0.621</v>
      </c>
    </row>
    <row r="49" spans="4:5" x14ac:dyDescent="0.25">
      <c r="D49" s="11" t="s">
        <v>1</v>
      </c>
      <c r="E49" s="2">
        <v>0.61699999999999999</v>
      </c>
    </row>
    <row r="50" spans="4:5" x14ac:dyDescent="0.25">
      <c r="D50" s="11" t="s">
        <v>43</v>
      </c>
      <c r="E50" s="2">
        <f>E48-E49</f>
        <v>4.0000000000000036E-3</v>
      </c>
    </row>
    <row r="51" spans="4:5" x14ac:dyDescent="0.25">
      <c r="D51" s="11"/>
    </row>
    <row r="52" spans="4:5" x14ac:dyDescent="0.25">
      <c r="D52" s="11" t="s">
        <v>44</v>
      </c>
      <c r="E52" s="7">
        <f>E50/(6*E47)</f>
        <v>1.2095361567086094</v>
      </c>
    </row>
    <row r="53" spans="4:5" x14ac:dyDescent="0.25">
      <c r="D53" s="11" t="s">
        <v>45</v>
      </c>
      <c r="E53" s="7">
        <f>(E48-E44)/(3*E47)</f>
        <v>1.4734819476082999</v>
      </c>
    </row>
    <row r="54" spans="4:5" x14ac:dyDescent="0.25">
      <c r="D54" s="11" t="s">
        <v>46</v>
      </c>
      <c r="E54" s="7">
        <f>(E44-E49)/(3*E47)</f>
        <v>0.94559036580891909</v>
      </c>
    </row>
    <row r="55" spans="4:5" x14ac:dyDescent="0.25">
      <c r="D55" s="11" t="s">
        <v>47</v>
      </c>
      <c r="E55" s="7">
        <f>MIN(E53:E54)</f>
        <v>0.94559036580891909</v>
      </c>
    </row>
    <row r="56" spans="4:5" x14ac:dyDescent="0.25">
      <c r="D56" s="11"/>
    </row>
    <row r="57" spans="4:5" x14ac:dyDescent="0.25">
      <c r="D57" s="11"/>
    </row>
    <row r="58" spans="4:5" x14ac:dyDescent="0.25">
      <c r="D58" s="11"/>
    </row>
  </sheetData>
  <mergeCells count="1">
    <mergeCell ref="B21:C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FE63-C19A-4065-9D8B-F542A7465AC8}">
  <dimension ref="A1"/>
  <sheetViews>
    <sheetView zoomScale="90" zoomScaleNormal="90" workbookViewId="0">
      <selection activeCell="H37" sqref="H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14F6-F0D7-4582-88DC-462B725CF66F}">
  <dimension ref="A1:B8"/>
  <sheetViews>
    <sheetView zoomScale="140" zoomScaleNormal="140" workbookViewId="0">
      <selection activeCell="A11" sqref="A11"/>
    </sheetView>
  </sheetViews>
  <sheetFormatPr defaultRowHeight="15" x14ac:dyDescent="0.25"/>
  <cols>
    <col min="1" max="2" width="47" style="16" customWidth="1"/>
    <col min="3" max="16384" width="9.140625" style="16"/>
  </cols>
  <sheetData>
    <row r="1" spans="1:2" ht="23.25" customHeight="1" x14ac:dyDescent="0.25">
      <c r="A1" s="15" t="s">
        <v>47</v>
      </c>
      <c r="B1" s="15" t="s">
        <v>31</v>
      </c>
    </row>
    <row r="2" spans="1:2" ht="32.25" customHeight="1" x14ac:dyDescent="0.25">
      <c r="A2" s="17" t="s">
        <v>48</v>
      </c>
      <c r="B2" s="17" t="s">
        <v>49</v>
      </c>
    </row>
    <row r="3" spans="1:2" ht="32.25" customHeight="1" x14ac:dyDescent="0.25">
      <c r="A3" s="17" t="s">
        <v>50</v>
      </c>
      <c r="B3" s="17" t="s">
        <v>51</v>
      </c>
    </row>
    <row r="4" spans="1:2" ht="32.25" customHeight="1" x14ac:dyDescent="0.25">
      <c r="A4" s="17" t="s">
        <v>52</v>
      </c>
      <c r="B4" s="17" t="s">
        <v>53</v>
      </c>
    </row>
    <row r="5" spans="1:2" ht="32.25" customHeight="1" x14ac:dyDescent="0.25">
      <c r="A5" s="17" t="s">
        <v>54</v>
      </c>
      <c r="B5" s="17" t="s">
        <v>55</v>
      </c>
    </row>
    <row r="6" spans="1:2" ht="32.25" customHeight="1" x14ac:dyDescent="0.25">
      <c r="A6" s="17" t="s">
        <v>56</v>
      </c>
      <c r="B6" s="17" t="s">
        <v>57</v>
      </c>
    </row>
    <row r="7" spans="1:2" ht="32.25" customHeight="1" x14ac:dyDescent="0.25">
      <c r="A7" s="17" t="s">
        <v>58</v>
      </c>
      <c r="B7" s="17" t="s">
        <v>59</v>
      </c>
    </row>
    <row r="8" spans="1:2" ht="32.25" customHeight="1" x14ac:dyDescent="0.25">
      <c r="A8" s="17" t="s">
        <v>60</v>
      </c>
      <c r="B8" s="17" t="s">
        <v>61</v>
      </c>
    </row>
  </sheetData>
  <printOptions horizontalCentered="1"/>
  <pageMargins left="0.7" right="0.7" top="0.75" bottom="0.75" header="0.3" footer="0.3"/>
  <pageSetup scale="12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Ppk Population</vt:lpstr>
      <vt:lpstr>Ppk Sample</vt:lpstr>
      <vt:lpstr>Cpk</vt:lpstr>
      <vt:lpstr>Xbar and R Control Charting</vt:lpstr>
      <vt:lpstr>Comparison</vt:lpstr>
    </vt:vector>
  </TitlesOfParts>
  <Company>OhioStarForge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rhark</cp:lastModifiedBy>
  <cp:lastPrinted>2018-06-11T17:05:46Z</cp:lastPrinted>
  <dcterms:created xsi:type="dcterms:W3CDTF">2018-05-02T17:40:22Z</dcterms:created>
  <dcterms:modified xsi:type="dcterms:W3CDTF">2018-12-28T20:31:40Z</dcterms:modified>
</cp:coreProperties>
</file>