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cfogarty\Documents\"/>
    </mc:Choice>
  </mc:AlternateContent>
  <bookViews>
    <workbookView xWindow="0" yWindow="0" windowWidth="18945" windowHeight="11655" tabRatio="504"/>
  </bookViews>
  <sheets>
    <sheet name="schedule printout" sheetId="1" r:id="rId1"/>
    <sheet name="Sheet1" sheetId="4" r:id="rId2"/>
    <sheet name="web" sheetId="3" state="hidden" r:id="rId3"/>
    <sheet name="Date maker" sheetId="2" state="hidden" r:id="rId4"/>
  </sheets>
  <definedNames>
    <definedName name="Attds">'Date maker'!$A$5:$A$46</definedName>
    <definedName name="month">'Date maker'!$D$36</definedName>
    <definedName name="_xlnm.Print_Area" localSheetId="0">'schedule printout'!$A$1:$V$47</definedName>
    <definedName name="q">web!$N$1</definedName>
    <definedName name="year">'Date maker'!$B$2</definedName>
  </definedNames>
  <calcPr calcId="152511" concurrentCalc="0"/>
</workbook>
</file>

<file path=xl/calcChain.xml><?xml version="1.0" encoding="utf-8"?>
<calcChain xmlns="http://schemas.openxmlformats.org/spreadsheetml/2006/main">
  <c r="B1" i="2" l="1"/>
  <c r="D36" i="2"/>
  <c r="B2" i="2"/>
  <c r="D37" i="2"/>
  <c r="D28" i="2"/>
  <c r="E28" i="2"/>
  <c r="G26" i="2"/>
  <c r="A27" i="1"/>
  <c r="A28" i="3"/>
  <c r="E1" i="3"/>
  <c r="F1" i="3"/>
  <c r="G1" i="3"/>
  <c r="K1" i="3"/>
  <c r="A2" i="3"/>
  <c r="A18" i="3"/>
  <c r="J18" i="3"/>
  <c r="B2" i="3"/>
  <c r="B35" i="3"/>
  <c r="C2" i="3"/>
  <c r="C35" i="3"/>
  <c r="D2" i="3"/>
  <c r="D18" i="3"/>
  <c r="E2" i="3"/>
  <c r="E18" i="3"/>
  <c r="F2" i="3"/>
  <c r="F35" i="3"/>
  <c r="G2" i="3"/>
  <c r="G18" i="3"/>
  <c r="H2" i="3"/>
  <c r="H35" i="3"/>
  <c r="I2" i="3"/>
  <c r="I35" i="3"/>
  <c r="K2" i="3"/>
  <c r="K35" i="3"/>
  <c r="L2" i="3"/>
  <c r="L18" i="3"/>
  <c r="B3" i="3"/>
  <c r="C3" i="3"/>
  <c r="D3" i="3"/>
  <c r="E3" i="3"/>
  <c r="F3" i="3"/>
  <c r="G3" i="3"/>
  <c r="H3" i="3"/>
  <c r="I3" i="3"/>
  <c r="K3" i="3"/>
  <c r="L3" i="3"/>
  <c r="B4" i="3"/>
  <c r="C4" i="3"/>
  <c r="D4" i="3"/>
  <c r="E4" i="3"/>
  <c r="F4" i="3"/>
  <c r="G4" i="3"/>
  <c r="H4" i="3"/>
  <c r="I4" i="3"/>
  <c r="K4" i="3"/>
  <c r="L4" i="3"/>
  <c r="B5" i="3"/>
  <c r="C5" i="3"/>
  <c r="D5" i="3"/>
  <c r="E5" i="3"/>
  <c r="F5" i="3"/>
  <c r="G5" i="3"/>
  <c r="H5" i="3"/>
  <c r="I5" i="3"/>
  <c r="K5" i="3"/>
  <c r="L5" i="3"/>
  <c r="B6" i="3"/>
  <c r="C6" i="3"/>
  <c r="D6" i="3"/>
  <c r="E6" i="3"/>
  <c r="F6" i="3"/>
  <c r="G6" i="3"/>
  <c r="H6" i="3"/>
  <c r="I6" i="3"/>
  <c r="K6" i="3"/>
  <c r="L6" i="3"/>
  <c r="B7" i="3"/>
  <c r="C7" i="3"/>
  <c r="D7" i="3"/>
  <c r="E7" i="3"/>
  <c r="F7" i="3"/>
  <c r="G7" i="3"/>
  <c r="H7" i="3"/>
  <c r="I7" i="3"/>
  <c r="K7" i="3"/>
  <c r="L7" i="3"/>
  <c r="B8" i="3"/>
  <c r="C8" i="3"/>
  <c r="D8" i="3"/>
  <c r="E8" i="3"/>
  <c r="F8" i="3"/>
  <c r="G8" i="3"/>
  <c r="H8" i="3"/>
  <c r="I8" i="3"/>
  <c r="K8" i="3"/>
  <c r="L8" i="3"/>
  <c r="B9" i="3"/>
  <c r="C9" i="3"/>
  <c r="D9" i="3"/>
  <c r="E9" i="3"/>
  <c r="F9" i="3"/>
  <c r="G9" i="3"/>
  <c r="H9" i="3"/>
  <c r="I9" i="3"/>
  <c r="K9" i="3"/>
  <c r="L9" i="3"/>
  <c r="B10" i="3"/>
  <c r="C10" i="3"/>
  <c r="D10" i="3"/>
  <c r="E10" i="3"/>
  <c r="F10" i="3"/>
  <c r="G10" i="3"/>
  <c r="H10" i="3"/>
  <c r="I10" i="3"/>
  <c r="K10" i="3"/>
  <c r="L10" i="3"/>
  <c r="B11" i="3"/>
  <c r="C11" i="3"/>
  <c r="D11" i="3"/>
  <c r="E11" i="3"/>
  <c r="F11" i="3"/>
  <c r="G11" i="3"/>
  <c r="H11" i="3"/>
  <c r="I11" i="3"/>
  <c r="K11" i="3"/>
  <c r="L11" i="3"/>
  <c r="B12" i="3"/>
  <c r="C12" i="3"/>
  <c r="D12" i="3"/>
  <c r="E12" i="3"/>
  <c r="F12" i="3"/>
  <c r="G12" i="3"/>
  <c r="H12" i="3"/>
  <c r="I12" i="3"/>
  <c r="K12" i="3"/>
  <c r="L12" i="3"/>
  <c r="B13" i="3"/>
  <c r="C13" i="3"/>
  <c r="D13" i="3"/>
  <c r="E13" i="3"/>
  <c r="F13" i="3"/>
  <c r="G13" i="3"/>
  <c r="H13" i="3"/>
  <c r="I13" i="3"/>
  <c r="K13" i="3"/>
  <c r="L13" i="3"/>
  <c r="B14" i="3"/>
  <c r="C14" i="3"/>
  <c r="D14" i="3"/>
  <c r="E14" i="3"/>
  <c r="F14" i="3"/>
  <c r="G14" i="3"/>
  <c r="H14" i="3"/>
  <c r="I14" i="3"/>
  <c r="K14" i="3"/>
  <c r="L14" i="3"/>
  <c r="B15" i="3"/>
  <c r="C15" i="3"/>
  <c r="D15" i="3"/>
  <c r="E15" i="3"/>
  <c r="F15" i="3"/>
  <c r="G15" i="3"/>
  <c r="H15" i="3"/>
  <c r="I15" i="3"/>
  <c r="K15" i="3"/>
  <c r="L15" i="3"/>
  <c r="B16" i="3"/>
  <c r="C16" i="3"/>
  <c r="D16" i="3"/>
  <c r="E16" i="3"/>
  <c r="F16" i="3"/>
  <c r="G16" i="3"/>
  <c r="H16" i="3"/>
  <c r="I16" i="3"/>
  <c r="K16" i="3"/>
  <c r="L16" i="3"/>
  <c r="B17" i="3"/>
  <c r="C17" i="3"/>
  <c r="D17" i="3"/>
  <c r="E17" i="3"/>
  <c r="F17" i="3"/>
  <c r="G17" i="3"/>
  <c r="H17" i="3"/>
  <c r="I17" i="3"/>
  <c r="K17" i="3"/>
  <c r="L17" i="3"/>
  <c r="B19" i="3"/>
  <c r="C19" i="3"/>
  <c r="D19" i="3"/>
  <c r="E19" i="3"/>
  <c r="F19" i="3"/>
  <c r="G19" i="3"/>
  <c r="H19" i="3"/>
  <c r="I19" i="3"/>
  <c r="K19" i="3"/>
  <c r="L19" i="3"/>
  <c r="B20" i="3"/>
  <c r="C20" i="3"/>
  <c r="D20" i="3"/>
  <c r="E20" i="3"/>
  <c r="F20" i="3"/>
  <c r="G20" i="3"/>
  <c r="H20" i="3"/>
  <c r="I20" i="3"/>
  <c r="K20" i="3"/>
  <c r="L20" i="3"/>
  <c r="B21" i="3"/>
  <c r="C21" i="3"/>
  <c r="D21" i="3"/>
  <c r="E21" i="3"/>
  <c r="F21" i="3"/>
  <c r="G21" i="3"/>
  <c r="H21" i="3"/>
  <c r="I21" i="3"/>
  <c r="K21" i="3"/>
  <c r="L21" i="3"/>
  <c r="B22" i="3"/>
  <c r="C22" i="3"/>
  <c r="D22" i="3"/>
  <c r="E22" i="3"/>
  <c r="F22" i="3"/>
  <c r="G22" i="3"/>
  <c r="H22" i="3"/>
  <c r="I22" i="3"/>
  <c r="K22" i="3"/>
  <c r="L22" i="3"/>
  <c r="B23" i="3"/>
  <c r="C23" i="3"/>
  <c r="D23" i="3"/>
  <c r="E23" i="3"/>
  <c r="F23" i="3"/>
  <c r="G23" i="3"/>
  <c r="H23" i="3"/>
  <c r="I23" i="3"/>
  <c r="K23" i="3"/>
  <c r="L23" i="3"/>
  <c r="B24" i="3"/>
  <c r="C24" i="3"/>
  <c r="D24" i="3"/>
  <c r="E24" i="3"/>
  <c r="F24" i="3"/>
  <c r="G24" i="3"/>
  <c r="H24" i="3"/>
  <c r="I24" i="3"/>
  <c r="K24" i="3"/>
  <c r="L24" i="3"/>
  <c r="B25" i="3"/>
  <c r="C25" i="3"/>
  <c r="D25" i="3"/>
  <c r="E25" i="3"/>
  <c r="F25" i="3"/>
  <c r="G25" i="3"/>
  <c r="H25" i="3"/>
  <c r="I25" i="3"/>
  <c r="K25" i="3"/>
  <c r="L25" i="3"/>
  <c r="B26" i="3"/>
  <c r="C26" i="3"/>
  <c r="D26" i="3"/>
  <c r="E26" i="3"/>
  <c r="F26" i="3"/>
  <c r="G26" i="3"/>
  <c r="H26" i="3"/>
  <c r="I26" i="3"/>
  <c r="K26" i="3"/>
  <c r="L26" i="3"/>
  <c r="B27" i="3"/>
  <c r="C27" i="3"/>
  <c r="D27" i="3"/>
  <c r="E27" i="3"/>
  <c r="F27" i="3"/>
  <c r="G27" i="3"/>
  <c r="H27" i="3"/>
  <c r="I27" i="3"/>
  <c r="K27" i="3"/>
  <c r="L27" i="3"/>
  <c r="B28" i="3"/>
  <c r="C28" i="3"/>
  <c r="D28" i="3"/>
  <c r="E28" i="3"/>
  <c r="F28" i="3"/>
  <c r="G28" i="3"/>
  <c r="H28" i="3"/>
  <c r="I28" i="3"/>
  <c r="K28" i="3"/>
  <c r="L28" i="3"/>
  <c r="B29" i="3"/>
  <c r="C29" i="3"/>
  <c r="D29" i="3"/>
  <c r="E29" i="3"/>
  <c r="F29" i="3"/>
  <c r="G29" i="3"/>
  <c r="H29" i="3"/>
  <c r="I29" i="3"/>
  <c r="K29" i="3"/>
  <c r="L29" i="3"/>
  <c r="B30" i="3"/>
  <c r="C30" i="3"/>
  <c r="D30" i="3"/>
  <c r="E30" i="3"/>
  <c r="F30" i="3"/>
  <c r="G30" i="3"/>
  <c r="H30" i="3"/>
  <c r="I30" i="3"/>
  <c r="K30" i="3"/>
  <c r="L30" i="3"/>
  <c r="B31" i="3"/>
  <c r="C31" i="3"/>
  <c r="D31" i="3"/>
  <c r="E31" i="3"/>
  <c r="F31" i="3"/>
  <c r="G31" i="3"/>
  <c r="H31" i="3"/>
  <c r="I31" i="3"/>
  <c r="K31" i="3"/>
  <c r="L31" i="3"/>
  <c r="B32" i="3"/>
  <c r="C32" i="3"/>
  <c r="D32" i="3"/>
  <c r="E32" i="3"/>
  <c r="F32" i="3"/>
  <c r="G32" i="3"/>
  <c r="H32" i="3"/>
  <c r="I32" i="3"/>
  <c r="K32" i="3"/>
  <c r="L32" i="3"/>
  <c r="A33" i="3"/>
  <c r="J33" i="3"/>
  <c r="B33" i="3"/>
  <c r="C33" i="3"/>
  <c r="D33" i="3"/>
  <c r="E33" i="3"/>
  <c r="F33" i="3"/>
  <c r="G33" i="3"/>
  <c r="H33" i="3"/>
  <c r="I33" i="3"/>
  <c r="K33" i="3"/>
  <c r="L33" i="3"/>
  <c r="A34" i="3"/>
  <c r="J34" i="3"/>
  <c r="B34" i="3"/>
  <c r="C34" i="3"/>
  <c r="D34" i="3"/>
  <c r="E34" i="3"/>
  <c r="F34" i="3"/>
  <c r="G34" i="3"/>
  <c r="H34" i="3"/>
  <c r="I34" i="3"/>
  <c r="K34" i="3"/>
  <c r="L34" i="3"/>
  <c r="A37" i="3"/>
  <c r="B37" i="3"/>
  <c r="A38" i="3"/>
  <c r="B38" i="3"/>
  <c r="A39" i="3"/>
  <c r="B39" i="3"/>
  <c r="A40" i="3"/>
  <c r="B40" i="3"/>
  <c r="M40" i="3"/>
  <c r="A41" i="3"/>
  <c r="B41" i="3"/>
  <c r="A42" i="3"/>
  <c r="B42" i="3"/>
  <c r="A43" i="3"/>
  <c r="B43" i="3"/>
  <c r="A44" i="3"/>
  <c r="B44" i="3"/>
  <c r="A45" i="3"/>
  <c r="B45" i="3"/>
  <c r="M45" i="3"/>
  <c r="A46" i="3"/>
  <c r="B46" i="3"/>
  <c r="A32" i="3"/>
  <c r="J32" i="3"/>
  <c r="A31" i="3"/>
  <c r="J31" i="3"/>
  <c r="F18" i="3"/>
  <c r="I18" i="3"/>
  <c r="G35" i="3"/>
  <c r="D35" i="3"/>
  <c r="H18" i="3"/>
  <c r="E35" i="3"/>
  <c r="J2" i="3"/>
  <c r="M2" i="3"/>
  <c r="A35" i="3"/>
  <c r="J35" i="3"/>
  <c r="C18" i="3"/>
  <c r="M37" i="3"/>
  <c r="M43" i="3"/>
  <c r="M18" i="3"/>
  <c r="M35" i="3"/>
  <c r="M33" i="3"/>
  <c r="L35" i="3"/>
  <c r="K18" i="3"/>
  <c r="B18" i="3"/>
  <c r="M46" i="3"/>
  <c r="M44" i="3"/>
  <c r="M42" i="3"/>
  <c r="M38" i="3"/>
  <c r="M34" i="3"/>
  <c r="M32" i="3"/>
  <c r="M41" i="3"/>
  <c r="M39" i="3"/>
  <c r="M31" i="3"/>
  <c r="J28" i="3"/>
  <c r="M28" i="3"/>
  <c r="D4" i="2"/>
  <c r="E4" i="2"/>
  <c r="G2" i="2"/>
  <c r="A3" i="1"/>
  <c r="A3" i="3"/>
  <c r="D21" i="2"/>
  <c r="E21" i="2"/>
  <c r="G19" i="2"/>
  <c r="A20" i="1"/>
  <c r="A21" i="3"/>
  <c r="D15" i="2"/>
  <c r="E15" i="2"/>
  <c r="G13" i="2"/>
  <c r="A14" i="1"/>
  <c r="A14" i="3"/>
  <c r="D33" i="2"/>
  <c r="D13" i="2"/>
  <c r="E13" i="2"/>
  <c r="G11" i="2"/>
  <c r="A12" i="1"/>
  <c r="A12" i="3"/>
  <c r="D31" i="2"/>
  <c r="E31" i="2"/>
  <c r="G29" i="2"/>
  <c r="A30" i="1"/>
  <c r="D26" i="2"/>
  <c r="E26" i="2"/>
  <c r="G24" i="2"/>
  <c r="A25" i="1"/>
  <c r="A26" i="3"/>
  <c r="D22" i="2"/>
  <c r="E22" i="2"/>
  <c r="G20" i="2"/>
  <c r="A21" i="1"/>
  <c r="A22" i="3"/>
  <c r="D5" i="2"/>
  <c r="E5" i="2"/>
  <c r="G3" i="2"/>
  <c r="A4" i="1"/>
  <c r="A4" i="3"/>
  <c r="D20" i="2"/>
  <c r="E20" i="2"/>
  <c r="G18" i="2"/>
  <c r="A19" i="1"/>
  <c r="A20" i="3"/>
  <c r="D14" i="2"/>
  <c r="E14" i="2"/>
  <c r="G12" i="2"/>
  <c r="A13" i="1"/>
  <c r="A13" i="3"/>
  <c r="D12" i="2"/>
  <c r="E12" i="2"/>
  <c r="G10" i="2"/>
  <c r="A11" i="1"/>
  <c r="A11" i="3"/>
  <c r="D7" i="2"/>
  <c r="E7" i="2"/>
  <c r="G5" i="2"/>
  <c r="A6" i="1"/>
  <c r="A6" i="3"/>
  <c r="D29" i="2"/>
  <c r="E29" i="2"/>
  <c r="G27" i="2"/>
  <c r="A28" i="1"/>
  <c r="A29" i="3"/>
  <c r="D10" i="2"/>
  <c r="E10" i="2"/>
  <c r="G8" i="2"/>
  <c r="A9" i="1"/>
  <c r="A9" i="3"/>
  <c r="D38" i="2"/>
  <c r="D35" i="2"/>
  <c r="D17" i="2"/>
  <c r="E17" i="2"/>
  <c r="G15" i="2"/>
  <c r="A16" i="1"/>
  <c r="A16" i="3"/>
  <c r="D6" i="2"/>
  <c r="E6" i="2"/>
  <c r="G4" i="2"/>
  <c r="A5" i="1"/>
  <c r="A5" i="3"/>
  <c r="D30" i="2"/>
  <c r="E30" i="2"/>
  <c r="G28" i="2"/>
  <c r="A29" i="1"/>
  <c r="A30" i="3"/>
  <c r="D23" i="2"/>
  <c r="E23" i="2"/>
  <c r="G21" i="2"/>
  <c r="A22" i="1"/>
  <c r="A23" i="3"/>
  <c r="D18" i="2"/>
  <c r="E18" i="2"/>
  <c r="G16" i="2"/>
  <c r="A17" i="1"/>
  <c r="A17" i="3"/>
  <c r="D25" i="2"/>
  <c r="E25" i="2"/>
  <c r="G23" i="2"/>
  <c r="A24" i="1"/>
  <c r="A25" i="3"/>
  <c r="D39" i="2"/>
  <c r="D40" i="2"/>
  <c r="D9" i="2"/>
  <c r="E9" i="2"/>
  <c r="G7" i="2"/>
  <c r="A8" i="1"/>
  <c r="A8" i="3"/>
  <c r="D8" i="2"/>
  <c r="E8" i="2"/>
  <c r="G6" i="2"/>
  <c r="A7" i="1"/>
  <c r="A7" i="3"/>
  <c r="D11" i="2"/>
  <c r="E11" i="2"/>
  <c r="G9" i="2"/>
  <c r="A10" i="1"/>
  <c r="A10" i="3"/>
  <c r="D32" i="2"/>
  <c r="D24" i="2"/>
  <c r="E24" i="2"/>
  <c r="G22" i="2"/>
  <c r="A23" i="1"/>
  <c r="A24" i="3"/>
  <c r="D27" i="2"/>
  <c r="E27" i="2"/>
  <c r="G25" i="2"/>
  <c r="A26" i="1"/>
  <c r="A27" i="3"/>
  <c r="D34" i="2"/>
  <c r="D16" i="2"/>
  <c r="E16" i="2"/>
  <c r="G14" i="2"/>
  <c r="A15" i="1"/>
  <c r="A15" i="3"/>
  <c r="D19" i="2"/>
  <c r="E19" i="2"/>
  <c r="G17" i="2"/>
  <c r="A18" i="1"/>
  <c r="A19" i="3"/>
  <c r="J10" i="3"/>
  <c r="M10" i="3"/>
  <c r="J5" i="3"/>
  <c r="M5" i="3"/>
  <c r="J20" i="3"/>
  <c r="M20" i="3"/>
  <c r="J27" i="3"/>
  <c r="M27" i="3"/>
  <c r="J7" i="3"/>
  <c r="M7" i="3"/>
  <c r="J17" i="3"/>
  <c r="M17" i="3"/>
  <c r="J16" i="3"/>
  <c r="M16" i="3"/>
  <c r="J6" i="3"/>
  <c r="M6" i="3"/>
  <c r="J4" i="3"/>
  <c r="M4" i="3"/>
  <c r="J12" i="3"/>
  <c r="M12" i="3"/>
  <c r="J3" i="3"/>
  <c r="M3" i="3"/>
  <c r="J19" i="3"/>
  <c r="M19" i="3"/>
  <c r="J24" i="3"/>
  <c r="M24" i="3"/>
  <c r="J8" i="3"/>
  <c r="M8" i="3"/>
  <c r="J23" i="3"/>
  <c r="M23" i="3"/>
  <c r="J11" i="3"/>
  <c r="M11" i="3"/>
  <c r="J22" i="3"/>
  <c r="M22" i="3"/>
  <c r="J25" i="3"/>
  <c r="M25" i="3"/>
  <c r="J29" i="3"/>
  <c r="M29" i="3"/>
  <c r="J21" i="3"/>
  <c r="M21" i="3"/>
  <c r="J15" i="3"/>
  <c r="M15" i="3"/>
  <c r="E34" i="2"/>
  <c r="G32" i="2"/>
  <c r="E32" i="2"/>
  <c r="G30" i="2"/>
  <c r="A31" i="1"/>
  <c r="E33" i="2"/>
  <c r="G31" i="2"/>
  <c r="A32" i="1"/>
  <c r="J30" i="3"/>
  <c r="M30" i="3"/>
  <c r="J9" i="3"/>
  <c r="M9" i="3"/>
  <c r="J13" i="3"/>
  <c r="M13" i="3"/>
  <c r="J26" i="3"/>
  <c r="M26" i="3"/>
  <c r="J14" i="3"/>
  <c r="M14" i="3"/>
</calcChain>
</file>

<file path=xl/sharedStrings.xml><?xml version="1.0" encoding="utf-8"?>
<sst xmlns="http://schemas.openxmlformats.org/spreadsheetml/2006/main" count="541" uniqueCount="154">
  <si>
    <t>&lt;table style="font-family: helvetica,arial,sans-serif; text-align: center; font-size: small;"border="1" cellpadding="2" cellspacing=0"&gt;&lt;tbody&gt;</t>
  </si>
  <si>
    <t>"</t>
  </si>
  <si>
    <t>&lt;/tbody&gt;&lt;/table&gt;</t>
  </si>
  <si>
    <t>&lt;/tbody&gt;&lt;/table&gt;&lt;BR&gt;&lt;table style="font-family: helvetica,arial,sans-serif; text-align: left; font-size: small;"border="1" cellpadding="2" cellspacing=0"&gt;&lt;tbody&gt;</t>
  </si>
  <si>
    <t>AMB:</t>
  </si>
  <si>
    <t>OB:</t>
  </si>
  <si>
    <t>DEPARTMENT OF ANESTHESIOLOGY</t>
  </si>
  <si>
    <t>VA:</t>
  </si>
  <si>
    <t>PC:</t>
  </si>
  <si>
    <t>AP:</t>
  </si>
  <si>
    <t>Backup  Wknd. Call</t>
  </si>
  <si>
    <t>day of week</t>
  </si>
  <si>
    <t>March</t>
  </si>
  <si>
    <t>first of next month</t>
  </si>
  <si>
    <t>April</t>
  </si>
  <si>
    <t>days in month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</si>
  <si>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</si>
  <si>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</si>
  <si>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</si>
  <si>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</si>
  <si>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</si>
  <si>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</si>
  <si>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</si>
  <si>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</si>
  <si>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</t>
  </si>
  <si>
    <t>Mon</t>
  </si>
  <si>
    <t>Tues</t>
  </si>
  <si>
    <t>Wed</t>
  </si>
  <si>
    <t>Thur</t>
  </si>
  <si>
    <t>Fri</t>
  </si>
  <si>
    <t>Sat</t>
  </si>
  <si>
    <t>Date</t>
  </si>
  <si>
    <t>Heart Call</t>
  </si>
  <si>
    <t>Ped Consult</t>
  </si>
  <si>
    <t>day offset</t>
  </si>
  <si>
    <t>Days of week</t>
  </si>
  <si>
    <t>month</t>
  </si>
  <si>
    <t>January</t>
  </si>
  <si>
    <t>first of month</t>
  </si>
  <si>
    <t>February</t>
  </si>
  <si>
    <t>Acute Pain Call</t>
  </si>
  <si>
    <t>.</t>
  </si>
  <si>
    <t>OB Res.</t>
  </si>
  <si>
    <t xml:space="preserve">ON-CALL SCHEDULE </t>
  </si>
  <si>
    <t>1st Attnd.</t>
  </si>
  <si>
    <t>OB/Night Attnd.</t>
  </si>
  <si>
    <t>POS:</t>
  </si>
  <si>
    <t>Brain Call</t>
  </si>
  <si>
    <t>WE</t>
  </si>
  <si>
    <t>Late Call 1</t>
  </si>
  <si>
    <t>Late Call 2</t>
  </si>
  <si>
    <t>Late Call 3</t>
  </si>
  <si>
    <t>Late Call 4</t>
  </si>
  <si>
    <t>Late Call 5</t>
  </si>
  <si>
    <t>Endoscopy</t>
  </si>
  <si>
    <t>Moller</t>
  </si>
  <si>
    <t>Beg</t>
  </si>
  <si>
    <t>Gruen</t>
  </si>
  <si>
    <t>Kogan</t>
  </si>
  <si>
    <t>Guo</t>
  </si>
  <si>
    <t>Makaryus</t>
  </si>
  <si>
    <t>Tito</t>
  </si>
  <si>
    <t>Corrado</t>
  </si>
  <si>
    <t>Park</t>
  </si>
  <si>
    <t>Stanley</t>
  </si>
  <si>
    <t>Saunders</t>
  </si>
  <si>
    <t>Landman</t>
  </si>
  <si>
    <t>Schabel</t>
  </si>
  <si>
    <t>Azim</t>
  </si>
  <si>
    <t>Abola</t>
  </si>
  <si>
    <t>Szafran</t>
  </si>
  <si>
    <t>Liu</t>
  </si>
  <si>
    <t>Vuong</t>
  </si>
  <si>
    <t>Wang</t>
  </si>
  <si>
    <t>Gupta</t>
  </si>
  <si>
    <t>Lin</t>
  </si>
  <si>
    <t>Andraous</t>
  </si>
  <si>
    <t>Page</t>
  </si>
  <si>
    <t>Rosenfeld</t>
  </si>
  <si>
    <t>Costa</t>
  </si>
  <si>
    <t>Geralemou</t>
  </si>
  <si>
    <t>Probst</t>
  </si>
  <si>
    <t>Sadean</t>
  </si>
  <si>
    <t>Stellaccio</t>
  </si>
  <si>
    <t>Gallagher</t>
  </si>
  <si>
    <t>Fleischer</t>
  </si>
  <si>
    <t>Adsumelli</t>
  </si>
  <si>
    <t>Jacob</t>
  </si>
  <si>
    <t>Tateosian</t>
  </si>
  <si>
    <t>Jasiewicz</t>
  </si>
  <si>
    <t>Izrailtyan</t>
  </si>
  <si>
    <t>Kowal</t>
  </si>
  <si>
    <t>Zabirowicz</t>
  </si>
  <si>
    <t>Oleszak</t>
  </si>
  <si>
    <t>Floyd</t>
  </si>
  <si>
    <t>Poppers</t>
  </si>
  <si>
    <t>4:30 pm - 7:00 am</t>
  </si>
  <si>
    <t>No Call</t>
  </si>
  <si>
    <t>7:00 am - 7:00 am</t>
  </si>
  <si>
    <t>6:00 pm - 7:00 am</t>
  </si>
  <si>
    <t>7:00 am - 5:00 pm</t>
  </si>
  <si>
    <t>5:00 pm - 7:00 am</t>
  </si>
  <si>
    <t>DeLemos</t>
  </si>
  <si>
    <t>Chin</t>
  </si>
  <si>
    <t>Kiamanesh</t>
  </si>
  <si>
    <t>Chen</t>
  </si>
  <si>
    <t>Grecu</t>
  </si>
  <si>
    <t xml:space="preserve">(1-9) Bancroft, walton; (1-30) Llenes; (10-30) Fischl </t>
  </si>
  <si>
    <t>(1-9) Hua, Patel; (10-16) Kagan; (17-23) Patel; (24-30) Fradlis</t>
  </si>
  <si>
    <t xml:space="preserve">(1-9) Na Javeed, Fischl, Smith; (10-30) Smestad, Weng; (10-23)Josma: (24-30) Kim </t>
  </si>
  <si>
    <t>(1-9) Sharma; (10-30) Khmara</t>
  </si>
  <si>
    <t xml:space="preserve">(1-9) Thalappillil; (10-30) Abrahams </t>
  </si>
  <si>
    <t xml:space="preserve">(10-30) Khalili, Hua, Soohoo; (24-30) Na Javeed </t>
  </si>
  <si>
    <t xml:space="preserve">(1-9) Moy, Liu,Tomkinson; (3-9) Escobar; </t>
  </si>
  <si>
    <t>Late Call 6</t>
  </si>
  <si>
    <t>Moy</t>
  </si>
  <si>
    <t>Licata</t>
  </si>
  <si>
    <t>Gonzalez</t>
  </si>
  <si>
    <t>Soohoo</t>
  </si>
  <si>
    <t>Patel</t>
  </si>
  <si>
    <t>Fradlis</t>
  </si>
  <si>
    <t>Abrahams</t>
  </si>
  <si>
    <t>Hua</t>
  </si>
  <si>
    <t>Caballero</t>
  </si>
  <si>
    <t>Thalappillil</t>
  </si>
  <si>
    <t>Kagan/ Kicata</t>
  </si>
  <si>
    <t>Josma</t>
  </si>
  <si>
    <t>Khalili</t>
  </si>
  <si>
    <t>Lekhraj</t>
  </si>
  <si>
    <t>Georges</t>
  </si>
  <si>
    <t>Walton</t>
  </si>
  <si>
    <t>Khmara</t>
  </si>
  <si>
    <t>Tomkinson</t>
  </si>
  <si>
    <t>Llenes/Patel</t>
  </si>
  <si>
    <t>Sharma</t>
  </si>
  <si>
    <t>Brown/Pfeffer</t>
  </si>
  <si>
    <t>Brown</t>
  </si>
  <si>
    <t>Fischl</t>
  </si>
  <si>
    <t>Na Javeed</t>
  </si>
  <si>
    <t>Zia</t>
  </si>
  <si>
    <t>Llenes/Fradlis</t>
  </si>
  <si>
    <t>Adrahtas</t>
  </si>
  <si>
    <t>Bancroft</t>
  </si>
  <si>
    <t>Patel/ Moy</t>
  </si>
  <si>
    <t>Bacon</t>
  </si>
  <si>
    <t xml:space="preserve">Bacon </t>
  </si>
  <si>
    <t>Escobar</t>
  </si>
  <si>
    <t>Fradlis/Kagan</t>
  </si>
  <si>
    <t>NaJaveed</t>
  </si>
  <si>
    <t>Smith</t>
  </si>
  <si>
    <t>Weng</t>
  </si>
  <si>
    <t>Smested</t>
  </si>
  <si>
    <t>Kim</t>
  </si>
  <si>
    <t xml:space="preserve">Residents on 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</si>
</sst>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20">
    <font>
      <sz val="9"/>
      <name val="Geneva"/>
    </font>
    <font>
      <b/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5" tint="-0.499984740745262"/>
      <name val="Arial"/>
      <family val="2"/>
    </font>
    <font>
      <b/>
      <sz val="11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b/>
      <sz val="9"/>
      <color rgb="FF7030A0"/>
      <name val="Arial"/>
      <family val="2"/>
    </font>
    <font>
      <b/>
      <sz val="11"/>
      <color rgb="FF7030A0"/>
      <name val="Arial"/>
      <family val="2"/>
    </font>
    <font>
      <sz val="10"/>
      <name val="Arimo"/>
    </font>
    <font>
      <b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8" fillId="0" borderId="0"/>
    <xf numFmtId="0" fontId="9" fillId="0" borderId="0"/>
    <xf numFmtId="0" fontId="10" fillId="0" borderId="0"/>
    <xf numFmtId="0" fontId="7" fillId="0" borderId="0"/>
  </cellStyleXfs>
  <cellXfs count="111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 applyProtection="1">
      <alignment horizontal="left"/>
      <protection locked="0"/>
    </xf>
    <xf numFmtId="0" fontId="0" fillId="2" borderId="0" xfId="0" applyFill="1"/>
    <xf numFmtId="0" fontId="6" fillId="0" borderId="1" xfId="0" applyFont="1" applyBorder="1" applyProtection="1"/>
    <xf numFmtId="0" fontId="6" fillId="0" borderId="0" xfId="0" applyFont="1" applyBorder="1" applyProtection="1"/>
    <xf numFmtId="0" fontId="6" fillId="0" borderId="2" xfId="0" applyFont="1" applyBorder="1" applyProtection="1"/>
    <xf numFmtId="0" fontId="4" fillId="0" borderId="0" xfId="0" applyFont="1" applyBorder="1" applyProtection="1">
      <protection locked="0"/>
    </xf>
    <xf numFmtId="0" fontId="6" fillId="0" borderId="0" xfId="0" applyFont="1" applyBorder="1" applyAlignment="1" applyProtection="1"/>
    <xf numFmtId="0" fontId="6" fillId="0" borderId="3" xfId="0" applyFont="1" applyBorder="1" applyProtection="1"/>
    <xf numFmtId="0" fontId="6" fillId="0" borderId="2" xfId="0" applyFont="1" applyBorder="1" applyAlignment="1" applyProtection="1"/>
    <xf numFmtId="0" fontId="6" fillId="0" borderId="4" xfId="0" applyFont="1" applyBorder="1" applyProtection="1"/>
    <xf numFmtId="0" fontId="4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Protection="1"/>
    <xf numFmtId="0" fontId="6" fillId="0" borderId="0" xfId="0" applyFont="1" applyBorder="1" applyAlignment="1"/>
    <xf numFmtId="0" fontId="6" fillId="0" borderId="5" xfId="0" applyFont="1" applyBorder="1" applyProtection="1"/>
    <xf numFmtId="0" fontId="6" fillId="0" borderId="6" xfId="0" applyFont="1" applyBorder="1" applyProtection="1"/>
    <xf numFmtId="0" fontId="6" fillId="0" borderId="7" xfId="0" applyFont="1" applyBorder="1" applyProtection="1"/>
    <xf numFmtId="0" fontId="2" fillId="0" borderId="0" xfId="0" applyFont="1" applyBorder="1" applyProtection="1"/>
    <xf numFmtId="0" fontId="4" fillId="0" borderId="0" xfId="0" applyFont="1" applyBorder="1" applyAlignment="1" applyProtection="1">
      <protection locked="0"/>
    </xf>
    <xf numFmtId="0" fontId="4" fillId="3" borderId="0" xfId="0" applyFont="1" applyFill="1" applyBorder="1" applyProtection="1">
      <protection locked="0"/>
    </xf>
    <xf numFmtId="0" fontId="6" fillId="3" borderId="0" xfId="0" applyFont="1" applyFill="1" applyBorder="1" applyProtection="1"/>
    <xf numFmtId="0" fontId="6" fillId="3" borderId="1" xfId="0" applyFont="1" applyFill="1" applyBorder="1" applyProtection="1"/>
    <xf numFmtId="0" fontId="4" fillId="0" borderId="0" xfId="0" applyFont="1" applyBorder="1" applyAlignment="1" applyProtection="1">
      <alignment vertical="top"/>
      <protection locked="0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 applyProtection="1">
      <alignment vertical="top"/>
    </xf>
    <xf numFmtId="0" fontId="6" fillId="0" borderId="2" xfId="0" applyFont="1" applyBorder="1" applyAlignment="1" applyProtection="1">
      <alignment vertical="top"/>
    </xf>
    <xf numFmtId="0" fontId="6" fillId="4" borderId="2" xfId="0" applyFont="1" applyFill="1" applyBorder="1" applyProtection="1"/>
    <xf numFmtId="0" fontId="6" fillId="4" borderId="1" xfId="0" applyFont="1" applyFill="1" applyBorder="1" applyProtection="1"/>
    <xf numFmtId="0" fontId="4" fillId="5" borderId="8" xfId="0" applyFont="1" applyFill="1" applyBorder="1" applyAlignment="1" applyProtection="1">
      <alignment vertical="top"/>
      <protection locked="0"/>
    </xf>
    <xf numFmtId="0" fontId="4" fillId="5" borderId="8" xfId="3" applyFont="1" applyFill="1" applyBorder="1" applyAlignment="1">
      <alignment vertical="center"/>
    </xf>
    <xf numFmtId="0" fontId="4" fillId="5" borderId="8" xfId="0" applyFont="1" applyFill="1" applyBorder="1" applyAlignment="1" applyProtection="1">
      <alignment vertical="top"/>
    </xf>
    <xf numFmtId="0" fontId="4" fillId="5" borderId="9" xfId="0" applyFont="1" applyFill="1" applyBorder="1" applyAlignment="1" applyProtection="1">
      <alignment horizontal="left" vertical="top"/>
      <protection locked="0"/>
    </xf>
    <xf numFmtId="0" fontId="6" fillId="3" borderId="2" xfId="0" applyFont="1" applyFill="1" applyBorder="1" applyProtection="1"/>
    <xf numFmtId="0" fontId="4" fillId="0" borderId="2" xfId="0" applyFont="1" applyFill="1" applyBorder="1" applyAlignment="1" applyProtection="1">
      <alignment horizontal="left" vertical="top"/>
      <protection locked="0"/>
    </xf>
    <xf numFmtId="0" fontId="12" fillId="5" borderId="9" xfId="0" applyFont="1" applyFill="1" applyBorder="1" applyAlignment="1" applyProtection="1">
      <alignment horizontal="left"/>
      <protection locked="0"/>
    </xf>
    <xf numFmtId="164" fontId="12" fillId="5" borderId="7" xfId="0" applyNumberFormat="1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0" fontId="4" fillId="5" borderId="8" xfId="0" applyFont="1" applyFill="1" applyBorder="1" applyAlignment="1" applyProtection="1">
      <alignment horizontal="left" vertical="top"/>
      <protection locked="0"/>
    </xf>
    <xf numFmtId="0" fontId="4" fillId="3" borderId="2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 applyProtection="1">
      <alignment horizontal="left" vertical="top"/>
      <protection locked="0"/>
    </xf>
    <xf numFmtId="0" fontId="13" fillId="6" borderId="3" xfId="0" applyFont="1" applyFill="1" applyBorder="1" applyAlignment="1" applyProtection="1">
      <alignment vertical="center"/>
    </xf>
    <xf numFmtId="0" fontId="14" fillId="3" borderId="2" xfId="0" applyFont="1" applyFill="1" applyBorder="1" applyAlignment="1" applyProtection="1">
      <alignment horizontal="left"/>
    </xf>
    <xf numFmtId="164" fontId="14" fillId="3" borderId="2" xfId="0" applyNumberFormat="1" applyFont="1" applyFill="1" applyBorder="1" applyAlignment="1" applyProtection="1">
      <alignment horizontal="left"/>
    </xf>
    <xf numFmtId="164" fontId="14" fillId="5" borderId="7" xfId="0" applyNumberFormat="1" applyFont="1" applyFill="1" applyBorder="1" applyAlignment="1" applyProtection="1">
      <alignment horizontal="left"/>
    </xf>
    <xf numFmtId="0" fontId="14" fillId="6" borderId="2" xfId="0" applyFont="1" applyFill="1" applyBorder="1" applyAlignment="1" applyProtection="1">
      <alignment horizontal="left" vertical="top"/>
    </xf>
    <xf numFmtId="0" fontId="14" fillId="0" borderId="0" xfId="0" applyFont="1" applyBorder="1" applyAlignment="1" applyProtection="1"/>
    <xf numFmtId="0" fontId="15" fillId="0" borderId="0" xfId="0" applyFont="1" applyBorder="1" applyAlignment="1" applyProtection="1"/>
    <xf numFmtId="0" fontId="15" fillId="0" borderId="2" xfId="0" applyFont="1" applyBorder="1" applyAlignment="1" applyProtection="1"/>
    <xf numFmtId="0" fontId="13" fillId="6" borderId="2" xfId="0" applyFont="1" applyFill="1" applyBorder="1" applyAlignment="1" applyProtection="1">
      <alignment horizontal="center" vertical="center" wrapText="1"/>
    </xf>
    <xf numFmtId="0" fontId="13" fillId="6" borderId="3" xfId="0" applyFont="1" applyFill="1" applyBorder="1" applyAlignment="1" applyProtection="1">
      <alignment horizontal="center" vertical="center" wrapText="1"/>
    </xf>
    <xf numFmtId="0" fontId="13" fillId="6" borderId="7" xfId="0" applyFont="1" applyFill="1" applyBorder="1" applyAlignment="1" applyProtection="1">
      <alignment horizontal="center" vertical="center" wrapText="1"/>
    </xf>
    <xf numFmtId="0" fontId="13" fillId="6" borderId="2" xfId="0" applyFont="1" applyFill="1" applyBorder="1" applyAlignment="1" applyProtection="1">
      <alignment horizontal="center" vertical="center"/>
    </xf>
    <xf numFmtId="0" fontId="15" fillId="3" borderId="0" xfId="0" applyFont="1" applyFill="1" applyBorder="1" applyAlignment="1" applyProtection="1">
      <alignment horizontal="center" vertical="top"/>
    </xf>
    <xf numFmtId="0" fontId="15" fillId="3" borderId="2" xfId="0" applyFont="1" applyFill="1" applyBorder="1" applyAlignment="1" applyProtection="1">
      <alignment horizontal="center" vertical="top"/>
    </xf>
    <xf numFmtId="0" fontId="11" fillId="0" borderId="2" xfId="1" applyFont="1" applyBorder="1" applyAlignment="1">
      <alignment horizontal="left" vertical="top" wrapText="1"/>
    </xf>
    <xf numFmtId="0" fontId="11" fillId="3" borderId="2" xfId="0" applyFont="1" applyFill="1" applyBorder="1" applyAlignment="1" applyProtection="1">
      <alignment horizontal="left" vertical="top" wrapText="1"/>
      <protection locked="0"/>
    </xf>
    <xf numFmtId="0" fontId="4" fillId="0" borderId="2" xfId="1" applyFont="1" applyBorder="1" applyAlignment="1"/>
    <xf numFmtId="0" fontId="12" fillId="5" borderId="0" xfId="0" applyFont="1" applyFill="1" applyBorder="1" applyAlignment="1" applyProtection="1">
      <alignment horizontal="center"/>
    </xf>
    <xf numFmtId="0" fontId="13" fillId="6" borderId="0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Border="1" applyAlignment="1" applyProtection="1">
      <alignment horizontal="left" vertical="top"/>
      <protection locked="0"/>
    </xf>
    <xf numFmtId="0" fontId="16" fillId="3" borderId="0" xfId="0" applyFont="1" applyFill="1" applyBorder="1" applyProtection="1"/>
    <xf numFmtId="0" fontId="16" fillId="3" borderId="0" xfId="0" applyFont="1" applyFill="1" applyBorder="1" applyAlignment="1" applyProtection="1">
      <alignment horizontal="center" vertical="top"/>
    </xf>
    <xf numFmtId="0" fontId="17" fillId="0" borderId="2" xfId="1" applyFont="1" applyBorder="1" applyAlignment="1">
      <alignment horizontal="left" vertical="top" wrapText="1"/>
    </xf>
    <xf numFmtId="0" fontId="16" fillId="0" borderId="0" xfId="0" applyFont="1" applyBorder="1" applyProtection="1"/>
    <xf numFmtId="0" fontId="4" fillId="0" borderId="9" xfId="0" applyFont="1" applyBorder="1" applyAlignment="1" applyProtection="1">
      <alignment horizontal="left" vertical="top"/>
      <protection locked="0"/>
    </xf>
    <xf numFmtId="0" fontId="4" fillId="7" borderId="2" xfId="0" applyFont="1" applyFill="1" applyBorder="1" applyAlignment="1" applyProtection="1">
      <alignment horizontal="left" vertical="top"/>
      <protection locked="0"/>
    </xf>
    <xf numFmtId="0" fontId="4" fillId="7" borderId="2" xfId="0" applyFont="1" applyFill="1" applyBorder="1" applyAlignment="1" applyProtection="1">
      <alignment horizontal="left" vertical="center"/>
    </xf>
    <xf numFmtId="0" fontId="4" fillId="8" borderId="2" xfId="0" applyFont="1" applyFill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5" borderId="7" xfId="0" applyFont="1" applyFill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vertical="top"/>
      <protection locked="0"/>
    </xf>
    <xf numFmtId="0" fontId="4" fillId="0" borderId="8" xfId="0" applyFont="1" applyBorder="1" applyAlignment="1" applyProtection="1">
      <alignment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1" fillId="9" borderId="2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4" fillId="7" borderId="2" xfId="0" applyFont="1" applyFill="1" applyBorder="1" applyAlignment="1" applyProtection="1">
      <alignment horizontal="center" vertical="top"/>
      <protection locked="0"/>
    </xf>
    <xf numFmtId="0" fontId="4" fillId="0" borderId="0" xfId="0" applyFont="1" applyBorder="1" applyProtection="1"/>
    <xf numFmtId="0" fontId="4" fillId="0" borderId="0" xfId="0" applyFont="1" applyBorder="1" applyAlignment="1" applyProtection="1"/>
    <xf numFmtId="0" fontId="17" fillId="0" borderId="0" xfId="0" applyFont="1" applyBorder="1" applyProtection="1"/>
    <xf numFmtId="0" fontId="1" fillId="12" borderId="7" xfId="0" applyFont="1" applyFill="1" applyBorder="1" applyAlignment="1">
      <alignment horizontal="left"/>
    </xf>
    <xf numFmtId="0" fontId="1" fillId="12" borderId="9" xfId="0" applyFont="1" applyFill="1" applyBorder="1" applyAlignment="1">
      <alignment horizontal="left"/>
    </xf>
    <xf numFmtId="0" fontId="4" fillId="12" borderId="2" xfId="0" applyFont="1" applyFill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18" fillId="13" borderId="10" xfId="0" applyFont="1" applyFill="1" applyBorder="1" applyAlignment="1">
      <alignment wrapText="1"/>
    </xf>
    <xf numFmtId="0" fontId="7" fillId="13" borderId="10" xfId="0" applyFont="1" applyFill="1" applyBorder="1" applyAlignment="1">
      <alignment wrapText="1"/>
    </xf>
    <xf numFmtId="0" fontId="18" fillId="14" borderId="10" xfId="0" applyFont="1" applyFill="1" applyBorder="1" applyAlignment="1">
      <alignment wrapText="1"/>
    </xf>
    <xf numFmtId="0" fontId="19" fillId="9" borderId="2" xfId="0" applyFont="1" applyFill="1" applyBorder="1" applyAlignment="1">
      <alignment horizontal="left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12" fillId="5" borderId="7" xfId="0" applyFont="1" applyFill="1" applyBorder="1" applyAlignment="1" applyProtection="1">
      <alignment horizontal="center"/>
    </xf>
    <xf numFmtId="0" fontId="12" fillId="5" borderId="8" xfId="0" applyFont="1" applyFill="1" applyBorder="1" applyAlignment="1" applyProtection="1">
      <alignment horizontal="center"/>
    </xf>
    <xf numFmtId="0" fontId="12" fillId="5" borderId="9" xfId="0" applyFont="1" applyFill="1" applyBorder="1" applyAlignment="1" applyProtection="1">
      <alignment horizontal="center"/>
    </xf>
    <xf numFmtId="0" fontId="12" fillId="5" borderId="7" xfId="0" applyFont="1" applyFill="1" applyBorder="1" applyAlignment="1" applyProtection="1">
      <alignment horizontal="center" vertical="top"/>
    </xf>
    <xf numFmtId="0" fontId="12" fillId="5" borderId="8" xfId="0" applyFont="1" applyFill="1" applyBorder="1" applyAlignment="1" applyProtection="1">
      <alignment horizontal="center" vertical="top"/>
    </xf>
    <xf numFmtId="0" fontId="12" fillId="5" borderId="9" xfId="0" applyFont="1" applyFill="1" applyBorder="1" applyAlignment="1" applyProtection="1">
      <alignment horizontal="center" vertical="top"/>
    </xf>
    <xf numFmtId="0" fontId="13" fillId="6" borderId="8" xfId="0" applyFont="1" applyFill="1" applyBorder="1" applyAlignment="1" applyProtection="1">
      <alignment horizontal="center" vertical="center" wrapText="1"/>
    </xf>
    <xf numFmtId="0" fontId="13" fillId="6" borderId="9" xfId="0" applyFont="1" applyFill="1" applyBorder="1" applyAlignment="1" applyProtection="1">
      <alignment horizontal="center" vertical="center" wrapText="1"/>
    </xf>
    <xf numFmtId="0" fontId="4" fillId="8" borderId="7" xfId="0" applyFont="1" applyFill="1" applyBorder="1" applyAlignment="1" applyProtection="1">
      <alignment horizontal="center" vertical="top"/>
      <protection locked="0"/>
    </xf>
    <xf numFmtId="0" fontId="4" fillId="8" borderId="9" xfId="0" applyFont="1" applyFill="1" applyBorder="1" applyAlignment="1" applyProtection="1">
      <alignment horizontal="center" vertical="top"/>
      <protection locked="0"/>
    </xf>
    <xf numFmtId="0" fontId="4" fillId="11" borderId="7" xfId="0" applyFont="1" applyFill="1" applyBorder="1" applyAlignment="1" applyProtection="1">
      <alignment horizontal="center"/>
    </xf>
    <xf numFmtId="0" fontId="4" fillId="11" borderId="9" xfId="0" applyFont="1" applyFill="1" applyBorder="1" applyAlignment="1" applyProtection="1">
      <alignment horizontal="center"/>
    </xf>
    <xf numFmtId="0" fontId="4" fillId="10" borderId="7" xfId="0" applyFont="1" applyFill="1" applyBorder="1" applyAlignment="1" applyProtection="1">
      <alignment horizontal="center" vertical="top"/>
    </xf>
    <xf numFmtId="0" fontId="4" fillId="10" borderId="9" xfId="0" applyFont="1" applyFill="1" applyBorder="1" applyAlignment="1" applyProtection="1">
      <alignment horizontal="center" vertical="top"/>
    </xf>
    <xf numFmtId="0" fontId="4" fillId="9" borderId="7" xfId="0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4" fillId="9" borderId="9" xfId="0" applyFont="1" applyFill="1" applyBorder="1" applyAlignment="1" applyProtection="1">
      <alignment horizontal="center"/>
    </xf>
  </cellXfs>
  <cellStyles count="5">
    <cellStyle name="Excel Built-in Normal" xfId="1"/>
    <cellStyle name="Normal" xfId="0" builtinId="0"/>
    <cellStyle name="Normal 2" xfId="2"/>
    <cellStyle name="Normal 3" xfId="3"/>
    <cellStyle name="Normal 5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1F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E60"/>
  <sheetViews>
    <sheetView showGridLines="0" tabSelected="1" zoomScale="84" zoomScaleNormal="84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Q2" sqref="Q2:U2"/>
    </sheetView>
  </sheetViews>
  <sheetFormatPr defaultRowHeight="12"/>
  <cols>
    <col min="1" max="1" width="10" style="48" customWidth="1"/>
    <col min="2" max="2" width="12.7109375" style="6" customWidth="1"/>
    <col min="3" max="3" width="12" style="6" customWidth="1"/>
    <col min="4" max="4" width="13.42578125" style="6" customWidth="1"/>
    <col min="5" max="5" width="12" style="6" customWidth="1"/>
    <col min="6" max="6" width="11.85546875" style="26" customWidth="1"/>
    <col min="7" max="7" width="12.5703125" style="26" customWidth="1"/>
    <col min="8" max="9" width="12.42578125" style="26" customWidth="1"/>
    <col min="10" max="11" width="15.140625" style="26" customWidth="1"/>
    <col min="12" max="12" width="13" style="6" customWidth="1"/>
    <col min="13" max="13" width="16.5703125" style="6" customWidth="1"/>
    <col min="14" max="14" width="12.140625" style="10" customWidth="1"/>
    <col min="15" max="15" width="11" style="6" customWidth="1"/>
    <col min="16" max="16" width="13.42578125" style="17" customWidth="1"/>
    <col min="17" max="17" width="15" style="17" customWidth="1"/>
    <col min="18" max="18" width="8.5703125" style="17" customWidth="1"/>
    <col min="19" max="19" width="12.140625" style="17" customWidth="1"/>
    <col min="20" max="20" width="10.7109375" style="17" customWidth="1"/>
    <col min="21" max="21" width="13.85546875" style="17" customWidth="1"/>
    <col min="22" max="22" width="15.5703125" style="6" customWidth="1"/>
    <col min="23" max="23" width="6.28515625" style="5" customWidth="1"/>
    <col min="24" max="24" width="6.85546875" style="5" customWidth="1"/>
    <col min="25" max="25" width="3.85546875" style="5" customWidth="1"/>
    <col min="26" max="26" width="4.42578125" style="65" customWidth="1"/>
    <col min="27" max="16384" width="9.140625" style="6"/>
  </cols>
  <sheetData>
    <row r="1" spans="1:71" s="27" customFormat="1" ht="18">
      <c r="A1" s="97" t="s">
        <v>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  <c r="M1" s="36" t="s">
        <v>14</v>
      </c>
      <c r="N1" s="35">
        <v>2017</v>
      </c>
      <c r="O1" s="94" t="s">
        <v>43</v>
      </c>
      <c r="P1" s="95"/>
      <c r="Q1" s="95"/>
      <c r="R1" s="95"/>
      <c r="S1" s="95"/>
      <c r="T1" s="95"/>
      <c r="U1" s="95"/>
      <c r="V1" s="96"/>
      <c r="W1" s="58"/>
      <c r="X1" s="21"/>
      <c r="Y1" s="21"/>
      <c r="Z1" s="62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</row>
    <row r="2" spans="1:71" s="54" customFormat="1" ht="36.75" customHeight="1" thickBot="1">
      <c r="A2" s="41" t="s">
        <v>31</v>
      </c>
      <c r="B2" s="49" t="s">
        <v>44</v>
      </c>
      <c r="C2" s="49" t="s">
        <v>45</v>
      </c>
      <c r="D2" s="49" t="s">
        <v>10</v>
      </c>
      <c r="E2" s="49" t="s">
        <v>48</v>
      </c>
      <c r="F2" s="49" t="s">
        <v>49</v>
      </c>
      <c r="G2" s="49" t="s">
        <v>50</v>
      </c>
      <c r="H2" s="49" t="s">
        <v>51</v>
      </c>
      <c r="I2" s="49" t="s">
        <v>52</v>
      </c>
      <c r="J2" s="49" t="s">
        <v>53</v>
      </c>
      <c r="K2" s="49" t="s">
        <v>114</v>
      </c>
      <c r="L2" s="49" t="s">
        <v>54</v>
      </c>
      <c r="M2" s="50" t="s">
        <v>33</v>
      </c>
      <c r="N2" s="50" t="s">
        <v>32</v>
      </c>
      <c r="O2" s="49" t="s">
        <v>40</v>
      </c>
      <c r="P2" s="51" t="s">
        <v>47</v>
      </c>
      <c r="Q2" s="100" t="s">
        <v>153</v>
      </c>
      <c r="R2" s="100"/>
      <c r="S2" s="100"/>
      <c r="T2" s="100"/>
      <c r="U2" s="101"/>
      <c r="V2" s="52" t="s">
        <v>42</v>
      </c>
      <c r="W2" s="59"/>
      <c r="X2" s="53"/>
      <c r="Y2" s="53"/>
      <c r="Z2" s="63"/>
    </row>
    <row r="3" spans="1:71" s="22" customFormat="1" ht="15.75" customHeight="1" thickBot="1">
      <c r="A3" s="42" t="str">
        <f>'Date maker'!G2</f>
        <v>01 Sat</v>
      </c>
      <c r="B3" s="88" t="s">
        <v>63</v>
      </c>
      <c r="C3" s="88" t="s">
        <v>102</v>
      </c>
      <c r="D3" s="88" t="s">
        <v>75</v>
      </c>
      <c r="E3" s="88" t="s">
        <v>77</v>
      </c>
      <c r="F3" s="89"/>
      <c r="G3" s="89"/>
      <c r="H3" s="89"/>
      <c r="I3" s="89"/>
      <c r="J3" s="89"/>
      <c r="K3" s="89"/>
      <c r="L3" s="89"/>
      <c r="M3" s="88" t="s">
        <v>87</v>
      </c>
      <c r="N3" s="88" t="s">
        <v>92</v>
      </c>
      <c r="O3" s="88" t="s">
        <v>63</v>
      </c>
      <c r="P3" s="88" t="s">
        <v>81</v>
      </c>
      <c r="Q3" s="77" t="s">
        <v>115</v>
      </c>
      <c r="R3" s="76" t="s">
        <v>122</v>
      </c>
      <c r="S3" s="77"/>
      <c r="T3" s="76" t="s">
        <v>123</v>
      </c>
      <c r="U3" s="77"/>
      <c r="V3" s="90" t="s">
        <v>148</v>
      </c>
      <c r="W3" s="57"/>
      <c r="X3" s="55"/>
      <c r="Y3" s="55"/>
      <c r="Z3" s="64"/>
    </row>
    <row r="4" spans="1:71" s="22" customFormat="1" ht="15" customHeight="1" thickBot="1">
      <c r="A4" s="42" t="str">
        <f>'Date maker'!G3</f>
        <v>02 Sun</v>
      </c>
      <c r="B4" s="88" t="s">
        <v>57</v>
      </c>
      <c r="C4" s="88" t="s">
        <v>71</v>
      </c>
      <c r="D4" s="88" t="s">
        <v>75</v>
      </c>
      <c r="E4" s="89"/>
      <c r="F4" s="89"/>
      <c r="G4" s="89"/>
      <c r="H4" s="89"/>
      <c r="I4" s="89"/>
      <c r="J4" s="89"/>
      <c r="K4" s="89"/>
      <c r="L4" s="89"/>
      <c r="M4" s="88" t="s">
        <v>87</v>
      </c>
      <c r="N4" s="88" t="s">
        <v>92</v>
      </c>
      <c r="O4" s="88" t="s">
        <v>63</v>
      </c>
      <c r="P4" s="88" t="s">
        <v>81</v>
      </c>
      <c r="Q4" s="75" t="s">
        <v>125</v>
      </c>
      <c r="R4" s="78" t="s">
        <v>124</v>
      </c>
      <c r="S4" s="75" t="s">
        <v>126</v>
      </c>
      <c r="T4" s="78" t="s">
        <v>127</v>
      </c>
      <c r="U4" s="75" t="s">
        <v>128</v>
      </c>
      <c r="V4" s="90" t="s">
        <v>137</v>
      </c>
      <c r="W4" s="57"/>
      <c r="X4" s="55"/>
      <c r="Y4" s="55"/>
      <c r="Z4" s="64"/>
    </row>
    <row r="5" spans="1:71" s="22" customFormat="1" ht="15" customHeight="1" thickBot="1">
      <c r="A5" s="42" t="str">
        <f>'Date maker'!G4</f>
        <v>03 Mon</v>
      </c>
      <c r="B5" s="88" t="s">
        <v>73</v>
      </c>
      <c r="C5" s="88" t="s">
        <v>58</v>
      </c>
      <c r="D5" s="89"/>
      <c r="E5" s="89"/>
      <c r="F5" s="88" t="s">
        <v>70</v>
      </c>
      <c r="G5" s="88" t="s">
        <v>89</v>
      </c>
      <c r="H5" s="88" t="s">
        <v>60</v>
      </c>
      <c r="I5" s="88" t="s">
        <v>64</v>
      </c>
      <c r="J5" s="88" t="s">
        <v>86</v>
      </c>
      <c r="K5" s="88" t="s">
        <v>78</v>
      </c>
      <c r="L5" s="88" t="s">
        <v>72</v>
      </c>
      <c r="M5" s="88" t="s">
        <v>87</v>
      </c>
      <c r="N5" s="88" t="s">
        <v>90</v>
      </c>
      <c r="O5" s="88" t="s">
        <v>77</v>
      </c>
      <c r="P5" s="88" t="s">
        <v>80</v>
      </c>
      <c r="Q5" s="84" t="s">
        <v>116</v>
      </c>
      <c r="R5" s="83" t="s">
        <v>126</v>
      </c>
      <c r="S5" s="84"/>
      <c r="T5" s="83" t="s">
        <v>128</v>
      </c>
      <c r="U5" s="84"/>
      <c r="V5" s="90" t="s">
        <v>148</v>
      </c>
      <c r="W5" s="57"/>
      <c r="X5" s="55"/>
      <c r="Y5" s="55"/>
      <c r="Z5" s="64"/>
    </row>
    <row r="6" spans="1:71" s="22" customFormat="1" ht="15" customHeight="1" thickBot="1">
      <c r="A6" s="42" t="str">
        <f>'Date maker'!G5</f>
        <v>04 Tues</v>
      </c>
      <c r="B6" s="88" t="s">
        <v>55</v>
      </c>
      <c r="C6" s="88" t="s">
        <v>69</v>
      </c>
      <c r="D6" s="89"/>
      <c r="E6" s="89"/>
      <c r="F6" s="88" t="s">
        <v>76</v>
      </c>
      <c r="G6" s="88" t="s">
        <v>68</v>
      </c>
      <c r="H6" s="88" t="s">
        <v>62</v>
      </c>
      <c r="I6" s="88" t="s">
        <v>59</v>
      </c>
      <c r="J6" s="88" t="s">
        <v>85</v>
      </c>
      <c r="K6" s="88" t="s">
        <v>84</v>
      </c>
      <c r="L6" s="88" t="s">
        <v>63</v>
      </c>
      <c r="M6" s="88" t="s">
        <v>87</v>
      </c>
      <c r="N6" s="88" t="s">
        <v>92</v>
      </c>
      <c r="O6" s="88" t="s">
        <v>77</v>
      </c>
      <c r="P6" s="88" t="s">
        <v>80</v>
      </c>
      <c r="Q6" s="84" t="s">
        <v>116</v>
      </c>
      <c r="R6" s="83" t="s">
        <v>126</v>
      </c>
      <c r="S6" s="84"/>
      <c r="T6" s="83" t="s">
        <v>128</v>
      </c>
      <c r="U6" s="84"/>
      <c r="V6" s="90" t="s">
        <v>148</v>
      </c>
      <c r="W6" s="57"/>
      <c r="X6" s="55"/>
      <c r="Y6" s="55"/>
      <c r="Z6" s="64"/>
    </row>
    <row r="7" spans="1:71" s="22" customFormat="1" ht="15" customHeight="1" thickBot="1">
      <c r="A7" s="42" t="str">
        <f>'Date maker'!G6</f>
        <v>05 Wed</v>
      </c>
      <c r="B7" s="88" t="s">
        <v>57</v>
      </c>
      <c r="C7" s="88" t="s">
        <v>82</v>
      </c>
      <c r="D7" s="89"/>
      <c r="E7" s="89"/>
      <c r="F7" s="88" t="s">
        <v>61</v>
      </c>
      <c r="G7" s="88" t="s">
        <v>83</v>
      </c>
      <c r="H7" s="88" t="s">
        <v>60</v>
      </c>
      <c r="I7" s="88" t="s">
        <v>81</v>
      </c>
      <c r="J7" s="88" t="s">
        <v>74</v>
      </c>
      <c r="K7" s="88" t="s">
        <v>71</v>
      </c>
      <c r="L7" s="88" t="s">
        <v>56</v>
      </c>
      <c r="M7" s="88" t="s">
        <v>88</v>
      </c>
      <c r="N7" s="88" t="s">
        <v>93</v>
      </c>
      <c r="O7" s="88" t="s">
        <v>77</v>
      </c>
      <c r="P7" s="88" t="s">
        <v>58</v>
      </c>
      <c r="Q7" s="84" t="s">
        <v>116</v>
      </c>
      <c r="R7" s="83" t="s">
        <v>126</v>
      </c>
      <c r="S7" s="84"/>
      <c r="T7" s="83" t="s">
        <v>128</v>
      </c>
      <c r="U7" s="84"/>
      <c r="V7" s="90" t="s">
        <v>148</v>
      </c>
      <c r="W7" s="57"/>
      <c r="X7" s="55"/>
      <c r="Y7" s="55"/>
      <c r="Z7" s="64"/>
    </row>
    <row r="8" spans="1:71" s="22" customFormat="1" ht="15.75" customHeight="1" thickBot="1">
      <c r="A8" s="42" t="str">
        <f>'Date maker'!G7</f>
        <v>06 Thur</v>
      </c>
      <c r="B8" s="88" t="s">
        <v>56</v>
      </c>
      <c r="C8" s="88" t="s">
        <v>64</v>
      </c>
      <c r="D8" s="89"/>
      <c r="E8" s="89"/>
      <c r="F8" s="88" t="s">
        <v>69</v>
      </c>
      <c r="G8" s="88" t="s">
        <v>80</v>
      </c>
      <c r="H8" s="88" t="s">
        <v>89</v>
      </c>
      <c r="I8" s="88" t="s">
        <v>59</v>
      </c>
      <c r="J8" s="88" t="s">
        <v>62</v>
      </c>
      <c r="K8" s="88" t="s">
        <v>75</v>
      </c>
      <c r="L8" s="88" t="s">
        <v>102</v>
      </c>
      <c r="M8" s="88" t="s">
        <v>103</v>
      </c>
      <c r="N8" s="88" t="s">
        <v>91</v>
      </c>
      <c r="O8" s="88" t="s">
        <v>77</v>
      </c>
      <c r="P8" s="88" t="s">
        <v>76</v>
      </c>
      <c r="Q8" s="84" t="s">
        <v>116</v>
      </c>
      <c r="R8" s="83" t="s">
        <v>126</v>
      </c>
      <c r="S8" s="84"/>
      <c r="T8" s="83" t="s">
        <v>128</v>
      </c>
      <c r="U8" s="84"/>
      <c r="V8" s="90" t="s">
        <v>148</v>
      </c>
      <c r="W8" s="57"/>
      <c r="X8" s="55"/>
      <c r="Y8" s="55"/>
      <c r="Z8" s="64"/>
    </row>
    <row r="9" spans="1:71" s="22" customFormat="1" ht="15" customHeight="1" thickBot="1">
      <c r="A9" s="42" t="str">
        <f>'Date maker'!G8</f>
        <v>07 Fri</v>
      </c>
      <c r="B9" s="88" t="s">
        <v>55</v>
      </c>
      <c r="C9" s="88" t="s">
        <v>66</v>
      </c>
      <c r="D9" s="89"/>
      <c r="E9" s="89"/>
      <c r="F9" s="88" t="s">
        <v>72</v>
      </c>
      <c r="G9" s="88" t="s">
        <v>70</v>
      </c>
      <c r="H9" s="88" t="s">
        <v>104</v>
      </c>
      <c r="I9" s="88" t="s">
        <v>83</v>
      </c>
      <c r="J9" s="88" t="s">
        <v>79</v>
      </c>
      <c r="K9" s="88" t="s">
        <v>85</v>
      </c>
      <c r="L9" s="88" t="s">
        <v>82</v>
      </c>
      <c r="M9" s="88" t="s">
        <v>87</v>
      </c>
      <c r="N9" s="88" t="s">
        <v>95</v>
      </c>
      <c r="O9" s="88" t="s">
        <v>77</v>
      </c>
      <c r="P9" s="88" t="s">
        <v>76</v>
      </c>
      <c r="Q9" s="77" t="s">
        <v>117</v>
      </c>
      <c r="R9" s="76" t="s">
        <v>129</v>
      </c>
      <c r="S9" s="77"/>
      <c r="T9" s="76" t="s">
        <v>130</v>
      </c>
      <c r="U9" s="77"/>
      <c r="V9" s="90" t="s">
        <v>148</v>
      </c>
      <c r="W9" s="57"/>
      <c r="X9" s="55"/>
      <c r="Y9" s="55"/>
      <c r="Z9" s="64"/>
    </row>
    <row r="10" spans="1:71" s="22" customFormat="1" ht="15" customHeight="1" thickBot="1">
      <c r="A10" s="42" t="str">
        <f>'Date maker'!G9</f>
        <v>08 Sat</v>
      </c>
      <c r="B10" s="88" t="s">
        <v>105</v>
      </c>
      <c r="C10" s="88" t="s">
        <v>68</v>
      </c>
      <c r="D10" s="88" t="s">
        <v>77</v>
      </c>
      <c r="E10" s="88" t="s">
        <v>75</v>
      </c>
      <c r="F10" s="89"/>
      <c r="G10" s="89"/>
      <c r="H10" s="89"/>
      <c r="I10" s="89"/>
      <c r="J10" s="89"/>
      <c r="K10" s="89"/>
      <c r="L10" s="89"/>
      <c r="M10" s="88" t="s">
        <v>87</v>
      </c>
      <c r="N10" s="88" t="s">
        <v>95</v>
      </c>
      <c r="O10" s="88" t="s">
        <v>77</v>
      </c>
      <c r="P10" s="88" t="s">
        <v>76</v>
      </c>
      <c r="Q10" s="77" t="s">
        <v>118</v>
      </c>
      <c r="R10" s="76" t="s">
        <v>131</v>
      </c>
      <c r="S10" s="77"/>
      <c r="T10" s="76" t="s">
        <v>132</v>
      </c>
      <c r="U10" s="77"/>
      <c r="V10" s="90" t="s">
        <v>137</v>
      </c>
      <c r="W10" s="39"/>
      <c r="X10" s="56"/>
      <c r="Y10" s="55"/>
      <c r="Z10" s="64"/>
    </row>
    <row r="11" spans="1:71" s="22" customFormat="1" ht="15" customHeight="1" thickBot="1">
      <c r="A11" s="42" t="str">
        <f>'Date maker'!G10</f>
        <v>09 Sun</v>
      </c>
      <c r="B11" s="88" t="s">
        <v>80</v>
      </c>
      <c r="C11" s="88" t="s">
        <v>79</v>
      </c>
      <c r="D11" s="88" t="s">
        <v>77</v>
      </c>
      <c r="E11" s="89"/>
      <c r="F11" s="89"/>
      <c r="G11" s="89"/>
      <c r="H11" s="89"/>
      <c r="I11" s="89"/>
      <c r="J11" s="89"/>
      <c r="K11" s="89"/>
      <c r="L11" s="89"/>
      <c r="M11" s="88" t="s">
        <v>87</v>
      </c>
      <c r="N11" s="88" t="s">
        <v>95</v>
      </c>
      <c r="O11" s="88" t="s">
        <v>77</v>
      </c>
      <c r="P11" s="88" t="s">
        <v>76</v>
      </c>
      <c r="Q11" s="75" t="s">
        <v>133</v>
      </c>
      <c r="R11" s="78" t="s">
        <v>122</v>
      </c>
      <c r="S11" s="75" t="s">
        <v>134</v>
      </c>
      <c r="T11" s="78" t="s">
        <v>130</v>
      </c>
      <c r="U11" s="91" t="s">
        <v>135</v>
      </c>
      <c r="V11" s="90" t="s">
        <v>149</v>
      </c>
      <c r="W11" s="57"/>
      <c r="X11" s="56"/>
      <c r="Y11" s="55"/>
      <c r="Z11" s="64"/>
    </row>
    <row r="12" spans="1:71" s="22" customFormat="1" ht="15.75" customHeight="1" thickBot="1">
      <c r="A12" s="42" t="str">
        <f>'Date maker'!G11</f>
        <v>10 Mon</v>
      </c>
      <c r="B12" s="88" t="s">
        <v>58</v>
      </c>
      <c r="C12" s="88" t="s">
        <v>71</v>
      </c>
      <c r="D12" s="89"/>
      <c r="E12" s="89"/>
      <c r="F12" s="88" t="s">
        <v>74</v>
      </c>
      <c r="G12" s="88" t="s">
        <v>61</v>
      </c>
      <c r="H12" s="88" t="s">
        <v>83</v>
      </c>
      <c r="I12" s="88" t="s">
        <v>64</v>
      </c>
      <c r="J12" s="88" t="s">
        <v>68</v>
      </c>
      <c r="K12" s="88" t="s">
        <v>78</v>
      </c>
      <c r="L12" s="88" t="s">
        <v>82</v>
      </c>
      <c r="M12" s="88" t="s">
        <v>89</v>
      </c>
      <c r="N12" s="88" t="s">
        <v>94</v>
      </c>
      <c r="O12" s="88" t="s">
        <v>70</v>
      </c>
      <c r="P12" s="88" t="s">
        <v>62</v>
      </c>
      <c r="Q12" s="84" t="s">
        <v>119</v>
      </c>
      <c r="R12" s="83" t="s">
        <v>120</v>
      </c>
      <c r="S12" s="84"/>
      <c r="T12" s="83" t="s">
        <v>136</v>
      </c>
      <c r="U12" s="84" t="s">
        <v>63</v>
      </c>
      <c r="V12" s="85" t="s">
        <v>150</v>
      </c>
      <c r="W12" s="57"/>
      <c r="X12" s="56"/>
      <c r="Y12" s="55"/>
      <c r="Z12" s="64"/>
    </row>
    <row r="13" spans="1:71" s="22" customFormat="1" ht="15" customHeight="1" thickBot="1">
      <c r="A13" s="42" t="str">
        <f>'Date maker'!G12</f>
        <v>11 Tues</v>
      </c>
      <c r="B13" s="88" t="s">
        <v>57</v>
      </c>
      <c r="C13" s="88" t="s">
        <v>79</v>
      </c>
      <c r="D13" s="89"/>
      <c r="E13" s="89"/>
      <c r="F13" s="88" t="s">
        <v>76</v>
      </c>
      <c r="G13" s="88" t="s">
        <v>75</v>
      </c>
      <c r="H13" s="88" t="s">
        <v>73</v>
      </c>
      <c r="I13" s="88" t="s">
        <v>81</v>
      </c>
      <c r="J13" s="88" t="s">
        <v>72</v>
      </c>
      <c r="K13" s="88" t="s">
        <v>104</v>
      </c>
      <c r="L13" s="88" t="s">
        <v>87</v>
      </c>
      <c r="M13" s="88" t="s">
        <v>89</v>
      </c>
      <c r="N13" s="88" t="s">
        <v>90</v>
      </c>
      <c r="O13" s="88" t="s">
        <v>70</v>
      </c>
      <c r="P13" s="88" t="s">
        <v>77</v>
      </c>
      <c r="Q13" s="84" t="s">
        <v>120</v>
      </c>
      <c r="R13" s="83" t="s">
        <v>119</v>
      </c>
      <c r="S13" s="84"/>
      <c r="T13" s="83" t="s">
        <v>136</v>
      </c>
      <c r="U13" s="84" t="s">
        <v>63</v>
      </c>
      <c r="V13" s="85" t="s">
        <v>150</v>
      </c>
      <c r="W13" s="57"/>
      <c r="X13" s="56"/>
      <c r="Y13" s="55"/>
      <c r="Z13" s="64"/>
    </row>
    <row r="14" spans="1:71" s="22" customFormat="1" ht="15" customHeight="1" thickBot="1">
      <c r="A14" s="42" t="str">
        <f>'Date maker'!G13</f>
        <v>12 Wed</v>
      </c>
      <c r="B14" s="88" t="s">
        <v>58</v>
      </c>
      <c r="C14" s="88" t="s">
        <v>66</v>
      </c>
      <c r="D14" s="89"/>
      <c r="E14" s="89"/>
      <c r="F14" s="88" t="s">
        <v>55</v>
      </c>
      <c r="G14" s="88" t="s">
        <v>63</v>
      </c>
      <c r="H14" s="88" t="s">
        <v>62</v>
      </c>
      <c r="I14" s="88" t="s">
        <v>74</v>
      </c>
      <c r="J14" s="88" t="s">
        <v>85</v>
      </c>
      <c r="K14" s="88" t="s">
        <v>64</v>
      </c>
      <c r="L14" s="88" t="s">
        <v>61</v>
      </c>
      <c r="M14" s="88" t="s">
        <v>89</v>
      </c>
      <c r="N14" s="88" t="s">
        <v>94</v>
      </c>
      <c r="O14" s="88" t="s">
        <v>102</v>
      </c>
      <c r="P14" s="88" t="s">
        <v>80</v>
      </c>
      <c r="Q14" s="84" t="s">
        <v>119</v>
      </c>
      <c r="R14" s="83" t="s">
        <v>120</v>
      </c>
      <c r="S14" s="84"/>
      <c r="T14" s="83" t="s">
        <v>136</v>
      </c>
      <c r="U14" s="84" t="s">
        <v>63</v>
      </c>
      <c r="V14" s="85" t="s">
        <v>150</v>
      </c>
      <c r="W14" s="57"/>
      <c r="X14" s="40"/>
      <c r="Y14" s="55"/>
      <c r="Z14" s="64"/>
    </row>
    <row r="15" spans="1:71" s="22" customFormat="1" ht="15.75" thickBot="1">
      <c r="A15" s="42" t="str">
        <f>'Date maker'!G14</f>
        <v>13 Thur</v>
      </c>
      <c r="B15" s="88" t="s">
        <v>73</v>
      </c>
      <c r="C15" s="88" t="s">
        <v>67</v>
      </c>
      <c r="D15" s="89"/>
      <c r="E15" s="89"/>
      <c r="F15" s="88" t="s">
        <v>68</v>
      </c>
      <c r="G15" s="88" t="s">
        <v>76</v>
      </c>
      <c r="H15" s="88" t="s">
        <v>72</v>
      </c>
      <c r="I15" s="88" t="s">
        <v>81</v>
      </c>
      <c r="J15" s="88" t="s">
        <v>84</v>
      </c>
      <c r="K15" s="88" t="s">
        <v>83</v>
      </c>
      <c r="L15" s="88" t="s">
        <v>82</v>
      </c>
      <c r="M15" s="88" t="s">
        <v>89</v>
      </c>
      <c r="N15" s="88" t="s">
        <v>95</v>
      </c>
      <c r="O15" s="88" t="s">
        <v>102</v>
      </c>
      <c r="P15" s="88" t="s">
        <v>80</v>
      </c>
      <c r="Q15" s="84" t="s">
        <v>120</v>
      </c>
      <c r="R15" s="83" t="s">
        <v>119</v>
      </c>
      <c r="S15" s="84"/>
      <c r="T15" s="83" t="s">
        <v>136</v>
      </c>
      <c r="U15" s="84" t="s">
        <v>63</v>
      </c>
      <c r="V15" s="85" t="s">
        <v>150</v>
      </c>
      <c r="W15" s="39"/>
      <c r="X15" s="40"/>
      <c r="Y15" s="55"/>
      <c r="Z15" s="64"/>
    </row>
    <row r="16" spans="1:71" s="22" customFormat="1" ht="15.75" thickBot="1">
      <c r="A16" s="42" t="str">
        <f>'Date maker'!G15</f>
        <v>14 Fri</v>
      </c>
      <c r="B16" s="88" t="s">
        <v>56</v>
      </c>
      <c r="C16" s="88" t="s">
        <v>66</v>
      </c>
      <c r="D16" s="89"/>
      <c r="E16" s="89"/>
      <c r="F16" s="88" t="s">
        <v>79</v>
      </c>
      <c r="G16" s="88" t="s">
        <v>77</v>
      </c>
      <c r="H16" s="88" t="s">
        <v>75</v>
      </c>
      <c r="I16" s="88" t="s">
        <v>71</v>
      </c>
      <c r="J16" s="88" t="s">
        <v>86</v>
      </c>
      <c r="K16" s="88" t="s">
        <v>85</v>
      </c>
      <c r="L16" s="88" t="s">
        <v>103</v>
      </c>
      <c r="M16" s="88" t="s">
        <v>89</v>
      </c>
      <c r="N16" s="88" t="s">
        <v>91</v>
      </c>
      <c r="O16" s="88" t="s">
        <v>102</v>
      </c>
      <c r="P16" s="88" t="s">
        <v>62</v>
      </c>
      <c r="Q16" s="77" t="s">
        <v>116</v>
      </c>
      <c r="R16" s="76" t="s">
        <v>137</v>
      </c>
      <c r="S16" s="77"/>
      <c r="T16" s="76" t="s">
        <v>138</v>
      </c>
      <c r="U16" s="77"/>
      <c r="V16" s="85" t="s">
        <v>150</v>
      </c>
      <c r="W16" s="39"/>
      <c r="X16" s="40"/>
      <c r="Y16" s="55"/>
      <c r="Z16" s="64"/>
    </row>
    <row r="17" spans="1:26" s="22" customFormat="1" ht="15.75" thickBot="1">
      <c r="A17" s="42" t="str">
        <f>'Date maker'!G16</f>
        <v>15 Sat</v>
      </c>
      <c r="B17" s="88" t="s">
        <v>74</v>
      </c>
      <c r="C17" s="88" t="s">
        <v>58</v>
      </c>
      <c r="D17" s="88" t="s">
        <v>102</v>
      </c>
      <c r="E17" s="88" t="s">
        <v>70</v>
      </c>
      <c r="F17" s="89"/>
      <c r="G17" s="89"/>
      <c r="H17" s="89"/>
      <c r="I17" s="89"/>
      <c r="J17" s="89"/>
      <c r="K17" s="89"/>
      <c r="L17" s="89"/>
      <c r="M17" s="88" t="s">
        <v>89</v>
      </c>
      <c r="N17" s="88" t="s">
        <v>91</v>
      </c>
      <c r="O17" s="88" t="s">
        <v>102</v>
      </c>
      <c r="P17" s="88" t="s">
        <v>62</v>
      </c>
      <c r="Q17" s="77" t="s">
        <v>115</v>
      </c>
      <c r="R17" s="76" t="s">
        <v>122</v>
      </c>
      <c r="S17" s="77"/>
      <c r="T17" s="76" t="s">
        <v>139</v>
      </c>
      <c r="U17" s="77"/>
      <c r="V17" s="69" t="s">
        <v>126</v>
      </c>
      <c r="W17" s="39"/>
      <c r="X17" s="40"/>
      <c r="Y17" s="55"/>
      <c r="Z17" s="64"/>
    </row>
    <row r="18" spans="1:26" s="22" customFormat="1" ht="15" customHeight="1" thickBot="1">
      <c r="A18" s="42" t="str">
        <f>'Date maker'!G17</f>
        <v>16 Sun</v>
      </c>
      <c r="B18" s="88" t="s">
        <v>63</v>
      </c>
      <c r="C18" s="88" t="s">
        <v>71</v>
      </c>
      <c r="D18" s="88" t="s">
        <v>102</v>
      </c>
      <c r="E18" s="89"/>
      <c r="F18" s="89"/>
      <c r="G18" s="89"/>
      <c r="H18" s="89"/>
      <c r="I18" s="89"/>
      <c r="J18" s="89"/>
      <c r="K18" s="89"/>
      <c r="L18" s="89"/>
      <c r="M18" s="88" t="s">
        <v>89</v>
      </c>
      <c r="N18" s="88" t="s">
        <v>91</v>
      </c>
      <c r="O18" s="88" t="s">
        <v>102</v>
      </c>
      <c r="P18" s="88" t="s">
        <v>62</v>
      </c>
      <c r="Q18" s="75" t="s">
        <v>140</v>
      </c>
      <c r="R18" s="78" t="s">
        <v>137</v>
      </c>
      <c r="S18" s="75" t="s">
        <v>117</v>
      </c>
      <c r="T18" s="78" t="s">
        <v>138</v>
      </c>
      <c r="U18" s="75" t="s">
        <v>136</v>
      </c>
      <c r="V18" s="69" t="s">
        <v>151</v>
      </c>
      <c r="W18" s="57"/>
      <c r="X18" s="40"/>
      <c r="Y18" s="55"/>
      <c r="Z18" s="64"/>
    </row>
    <row r="19" spans="1:26" s="22" customFormat="1" ht="15" customHeight="1" thickBot="1">
      <c r="A19" s="42" t="str">
        <f>'Date maker'!G18</f>
        <v>17 Mon</v>
      </c>
      <c r="B19" s="88" t="s">
        <v>57</v>
      </c>
      <c r="C19" s="88" t="s">
        <v>64</v>
      </c>
      <c r="D19" s="89"/>
      <c r="E19" s="89"/>
      <c r="F19" s="88" t="s">
        <v>77</v>
      </c>
      <c r="G19" s="88" t="s">
        <v>89</v>
      </c>
      <c r="H19" s="88" t="s">
        <v>104</v>
      </c>
      <c r="I19" s="88" t="s">
        <v>75</v>
      </c>
      <c r="J19" s="88" t="s">
        <v>85</v>
      </c>
      <c r="K19" s="88" t="s">
        <v>78</v>
      </c>
      <c r="L19" s="88" t="s">
        <v>82</v>
      </c>
      <c r="M19" s="88" t="s">
        <v>103</v>
      </c>
      <c r="N19" s="88" t="s">
        <v>90</v>
      </c>
      <c r="O19" s="88" t="s">
        <v>58</v>
      </c>
      <c r="P19" s="88" t="s">
        <v>76</v>
      </c>
      <c r="Q19" s="84" t="s">
        <v>117</v>
      </c>
      <c r="R19" s="83" t="s">
        <v>120</v>
      </c>
      <c r="S19" s="84"/>
      <c r="T19" s="83" t="s">
        <v>136</v>
      </c>
      <c r="U19" s="84"/>
      <c r="V19" s="85" t="s">
        <v>126</v>
      </c>
      <c r="W19" s="57"/>
      <c r="X19" s="56"/>
      <c r="Y19" s="55"/>
      <c r="Z19" s="64"/>
    </row>
    <row r="20" spans="1:26" s="22" customFormat="1" ht="15" customHeight="1" thickBot="1">
      <c r="A20" s="42" t="str">
        <f>'Date maker'!G19</f>
        <v>18 Tues</v>
      </c>
      <c r="B20" s="88" t="s">
        <v>73</v>
      </c>
      <c r="C20" s="88" t="s">
        <v>69</v>
      </c>
      <c r="D20" s="89"/>
      <c r="E20" s="89"/>
      <c r="F20" s="88" t="s">
        <v>68</v>
      </c>
      <c r="G20" s="88" t="s">
        <v>55</v>
      </c>
      <c r="H20" s="88" t="s">
        <v>61</v>
      </c>
      <c r="I20" s="88" t="s">
        <v>62</v>
      </c>
      <c r="J20" s="88" t="s">
        <v>84</v>
      </c>
      <c r="K20" s="88" t="s">
        <v>83</v>
      </c>
      <c r="L20" s="88" t="s">
        <v>88</v>
      </c>
      <c r="M20" s="88" t="s">
        <v>103</v>
      </c>
      <c r="N20" s="88" t="s">
        <v>91</v>
      </c>
      <c r="O20" s="88" t="s">
        <v>58</v>
      </c>
      <c r="P20" s="88" t="s">
        <v>72</v>
      </c>
      <c r="Q20" s="84" t="s">
        <v>120</v>
      </c>
      <c r="R20" s="83" t="s">
        <v>117</v>
      </c>
      <c r="S20" s="84"/>
      <c r="T20" s="83" t="s">
        <v>136</v>
      </c>
      <c r="U20" s="84"/>
      <c r="V20" s="85" t="s">
        <v>126</v>
      </c>
      <c r="W20" s="57"/>
      <c r="X20" s="56"/>
      <c r="Y20" s="55"/>
      <c r="Z20" s="64"/>
    </row>
    <row r="21" spans="1:26" s="22" customFormat="1" ht="15" customHeight="1" thickBot="1">
      <c r="A21" s="42" t="str">
        <f>'Date maker'!G20</f>
        <v>19 Wed</v>
      </c>
      <c r="B21" s="88" t="s">
        <v>59</v>
      </c>
      <c r="C21" s="88" t="s">
        <v>66</v>
      </c>
      <c r="D21" s="89"/>
      <c r="E21" s="89"/>
      <c r="F21" s="88" t="s">
        <v>56</v>
      </c>
      <c r="G21" s="88" t="s">
        <v>63</v>
      </c>
      <c r="H21" s="88" t="s">
        <v>70</v>
      </c>
      <c r="I21" s="88" t="s">
        <v>81</v>
      </c>
      <c r="J21" s="88" t="s">
        <v>71</v>
      </c>
      <c r="K21" s="88" t="s">
        <v>75</v>
      </c>
      <c r="L21" s="88" t="s">
        <v>82</v>
      </c>
      <c r="M21" s="88" t="s">
        <v>103</v>
      </c>
      <c r="N21" s="88" t="s">
        <v>95</v>
      </c>
      <c r="O21" s="88" t="s">
        <v>102</v>
      </c>
      <c r="P21" s="88" t="s">
        <v>76</v>
      </c>
      <c r="Q21" s="84" t="s">
        <v>117</v>
      </c>
      <c r="R21" s="83" t="s">
        <v>120</v>
      </c>
      <c r="S21" s="84"/>
      <c r="T21" s="83" t="s">
        <v>136</v>
      </c>
      <c r="U21" s="84"/>
      <c r="V21" s="85" t="s">
        <v>126</v>
      </c>
      <c r="W21" s="57"/>
      <c r="X21" s="40"/>
      <c r="Y21" s="55"/>
      <c r="Z21" s="64"/>
    </row>
    <row r="22" spans="1:26" s="22" customFormat="1" ht="15" customHeight="1" thickBot="1">
      <c r="A22" s="42" t="str">
        <f>'Date maker'!G21</f>
        <v>20 Thur</v>
      </c>
      <c r="B22" s="88" t="s">
        <v>72</v>
      </c>
      <c r="C22" s="88" t="s">
        <v>61</v>
      </c>
      <c r="D22" s="89"/>
      <c r="E22" s="89"/>
      <c r="F22" s="88" t="s">
        <v>57</v>
      </c>
      <c r="G22" s="88" t="s">
        <v>74</v>
      </c>
      <c r="H22" s="88" t="s">
        <v>62</v>
      </c>
      <c r="I22" s="88" t="s">
        <v>73</v>
      </c>
      <c r="J22" s="88" t="s">
        <v>84</v>
      </c>
      <c r="K22" s="88" t="s">
        <v>85</v>
      </c>
      <c r="L22" s="88" t="s">
        <v>102</v>
      </c>
      <c r="M22" s="88" t="s">
        <v>103</v>
      </c>
      <c r="N22" s="88" t="s">
        <v>93</v>
      </c>
      <c r="O22" s="88" t="s">
        <v>58</v>
      </c>
      <c r="P22" s="88" t="s">
        <v>77</v>
      </c>
      <c r="Q22" s="84" t="s">
        <v>120</v>
      </c>
      <c r="R22" s="83" t="s">
        <v>117</v>
      </c>
      <c r="S22" s="84"/>
      <c r="T22" s="83" t="s">
        <v>136</v>
      </c>
      <c r="U22" s="84"/>
      <c r="V22" s="85" t="s">
        <v>126</v>
      </c>
      <c r="W22" s="39"/>
      <c r="X22" s="40"/>
      <c r="Y22" s="55"/>
      <c r="Z22" s="64"/>
    </row>
    <row r="23" spans="1:26" s="22" customFormat="1" ht="15" customHeight="1" thickBot="1">
      <c r="A23" s="42" t="str">
        <f>'Date maker'!G22</f>
        <v>21 Fri</v>
      </c>
      <c r="B23" s="88" t="s">
        <v>56</v>
      </c>
      <c r="C23" s="88" t="s">
        <v>68</v>
      </c>
      <c r="D23" s="89"/>
      <c r="E23" s="89"/>
      <c r="F23" s="88" t="s">
        <v>76</v>
      </c>
      <c r="G23" s="88" t="s">
        <v>60</v>
      </c>
      <c r="H23" s="88" t="s">
        <v>64</v>
      </c>
      <c r="I23" s="88" t="s">
        <v>83</v>
      </c>
      <c r="J23" s="88" t="s">
        <v>79</v>
      </c>
      <c r="K23" s="88" t="s">
        <v>86</v>
      </c>
      <c r="L23" s="88" t="s">
        <v>71</v>
      </c>
      <c r="M23" s="88" t="s">
        <v>103</v>
      </c>
      <c r="N23" s="88" t="s">
        <v>90</v>
      </c>
      <c r="O23" s="88" t="s">
        <v>58</v>
      </c>
      <c r="P23" s="88" t="s">
        <v>77</v>
      </c>
      <c r="Q23" s="77" t="s">
        <v>119</v>
      </c>
      <c r="R23" s="76" t="s">
        <v>134</v>
      </c>
      <c r="S23" s="77"/>
      <c r="T23" s="76" t="s">
        <v>141</v>
      </c>
      <c r="U23" s="77"/>
      <c r="V23" s="85" t="s">
        <v>126</v>
      </c>
      <c r="W23" s="39"/>
      <c r="X23" s="40"/>
      <c r="Y23" s="55"/>
      <c r="Z23" s="64"/>
    </row>
    <row r="24" spans="1:26" s="22" customFormat="1" ht="15" customHeight="1" thickBot="1">
      <c r="A24" s="42" t="str">
        <f>'Date maker'!G23</f>
        <v>22 Sat</v>
      </c>
      <c r="B24" s="88" t="s">
        <v>80</v>
      </c>
      <c r="C24" s="88" t="s">
        <v>58</v>
      </c>
      <c r="D24" s="88" t="s">
        <v>82</v>
      </c>
      <c r="E24" s="88" t="s">
        <v>73</v>
      </c>
      <c r="F24" s="89"/>
      <c r="G24" s="89"/>
      <c r="H24" s="89"/>
      <c r="I24" s="89"/>
      <c r="J24" s="89"/>
      <c r="K24" s="89"/>
      <c r="L24" s="89"/>
      <c r="M24" s="88" t="s">
        <v>103</v>
      </c>
      <c r="N24" s="88" t="s">
        <v>90</v>
      </c>
      <c r="O24" s="88" t="s">
        <v>58</v>
      </c>
      <c r="P24" s="88" t="s">
        <v>77</v>
      </c>
      <c r="Q24" s="77" t="s">
        <v>116</v>
      </c>
      <c r="R24" s="76" t="s">
        <v>131</v>
      </c>
      <c r="S24" s="77"/>
      <c r="T24" s="76" t="s">
        <v>142</v>
      </c>
      <c r="U24" s="77"/>
      <c r="V24" s="69" t="s">
        <v>150</v>
      </c>
      <c r="W24" s="39"/>
      <c r="X24" s="40"/>
      <c r="Y24" s="55"/>
      <c r="Z24" s="64"/>
    </row>
    <row r="25" spans="1:26" s="22" customFormat="1" ht="15" customHeight="1" thickBot="1">
      <c r="A25" s="42" t="str">
        <f>'Date maker'!G24</f>
        <v>23 Sun</v>
      </c>
      <c r="B25" s="88" t="s">
        <v>55</v>
      </c>
      <c r="C25" s="88" t="s">
        <v>69</v>
      </c>
      <c r="D25" s="88" t="s">
        <v>82</v>
      </c>
      <c r="E25" s="89"/>
      <c r="F25" s="89"/>
      <c r="G25" s="89"/>
      <c r="H25" s="89"/>
      <c r="I25" s="89"/>
      <c r="J25" s="89"/>
      <c r="K25" s="89"/>
      <c r="L25" s="89"/>
      <c r="M25" s="88" t="s">
        <v>103</v>
      </c>
      <c r="N25" s="88" t="s">
        <v>90</v>
      </c>
      <c r="O25" s="88" t="s">
        <v>58</v>
      </c>
      <c r="P25" s="88" t="s">
        <v>77</v>
      </c>
      <c r="Q25" s="75" t="s">
        <v>143</v>
      </c>
      <c r="R25" s="78" t="s">
        <v>134</v>
      </c>
      <c r="S25" s="75" t="s">
        <v>129</v>
      </c>
      <c r="T25" s="78" t="s">
        <v>141</v>
      </c>
      <c r="U25" s="75" t="s">
        <v>144</v>
      </c>
      <c r="V25" s="69" t="s">
        <v>151</v>
      </c>
      <c r="W25" s="39"/>
      <c r="X25" s="40"/>
      <c r="Y25" s="55"/>
      <c r="Z25" s="64"/>
    </row>
    <row r="26" spans="1:26" s="22" customFormat="1" ht="15" customHeight="1" thickBot="1">
      <c r="A26" s="42" t="str">
        <f>'Date maker'!G25</f>
        <v>24 Mon</v>
      </c>
      <c r="B26" s="88" t="s">
        <v>76</v>
      </c>
      <c r="C26" s="88" t="s">
        <v>67</v>
      </c>
      <c r="D26" s="89"/>
      <c r="E26" s="89"/>
      <c r="F26" s="88" t="s">
        <v>73</v>
      </c>
      <c r="G26" s="88" t="s">
        <v>74</v>
      </c>
      <c r="H26" s="88" t="s">
        <v>71</v>
      </c>
      <c r="I26" s="88" t="s">
        <v>83</v>
      </c>
      <c r="J26" s="88" t="s">
        <v>85</v>
      </c>
      <c r="K26" s="88" t="s">
        <v>78</v>
      </c>
      <c r="L26" s="88" t="s">
        <v>79</v>
      </c>
      <c r="M26" s="88" t="s">
        <v>88</v>
      </c>
      <c r="N26" s="88" t="s">
        <v>93</v>
      </c>
      <c r="O26" s="88" t="s">
        <v>61</v>
      </c>
      <c r="P26" s="88" t="s">
        <v>62</v>
      </c>
      <c r="Q26" s="84" t="s">
        <v>115</v>
      </c>
      <c r="R26" s="83" t="s">
        <v>129</v>
      </c>
      <c r="S26" s="84"/>
      <c r="T26" s="83" t="s">
        <v>145</v>
      </c>
      <c r="U26" s="84"/>
      <c r="V26" s="85" t="s">
        <v>150</v>
      </c>
      <c r="W26" s="39"/>
      <c r="X26" s="56"/>
      <c r="Y26" s="55"/>
      <c r="Z26" s="64"/>
    </row>
    <row r="27" spans="1:26" s="22" customFormat="1" ht="15" customHeight="1" thickBot="1">
      <c r="A27" s="42" t="str">
        <f>'Date maker'!G26</f>
        <v>25 Tues</v>
      </c>
      <c r="B27" s="88" t="s">
        <v>57</v>
      </c>
      <c r="C27" s="88" t="s">
        <v>58</v>
      </c>
      <c r="D27" s="89"/>
      <c r="E27" s="89"/>
      <c r="F27" s="88" t="s">
        <v>77</v>
      </c>
      <c r="G27" s="88" t="s">
        <v>68</v>
      </c>
      <c r="H27" s="88" t="s">
        <v>56</v>
      </c>
      <c r="I27" s="88" t="s">
        <v>81</v>
      </c>
      <c r="J27" s="88" t="s">
        <v>84</v>
      </c>
      <c r="K27" s="88" t="s">
        <v>64</v>
      </c>
      <c r="L27" s="88" t="s">
        <v>59</v>
      </c>
      <c r="M27" s="88" t="s">
        <v>88</v>
      </c>
      <c r="N27" s="88" t="s">
        <v>91</v>
      </c>
      <c r="O27" s="88" t="s">
        <v>61</v>
      </c>
      <c r="P27" s="88" t="s">
        <v>72</v>
      </c>
      <c r="Q27" s="84" t="s">
        <v>115</v>
      </c>
      <c r="R27" s="83" t="s">
        <v>129</v>
      </c>
      <c r="S27" s="84"/>
      <c r="T27" s="83" t="s">
        <v>145</v>
      </c>
      <c r="U27" s="84"/>
      <c r="V27" s="85" t="s">
        <v>150</v>
      </c>
      <c r="W27" s="39"/>
      <c r="X27" s="56"/>
      <c r="Y27" s="55"/>
      <c r="Z27" s="64"/>
    </row>
    <row r="28" spans="1:26" s="22" customFormat="1" ht="15" customHeight="1" thickBot="1">
      <c r="A28" s="42" t="str">
        <f>'Date maker'!G27</f>
        <v>26 Wed</v>
      </c>
      <c r="B28" s="88" t="s">
        <v>102</v>
      </c>
      <c r="C28" s="88" t="s">
        <v>66</v>
      </c>
      <c r="D28" s="89"/>
      <c r="E28" s="89"/>
      <c r="F28" s="88" t="s">
        <v>60</v>
      </c>
      <c r="G28" s="88" t="s">
        <v>79</v>
      </c>
      <c r="H28" s="88" t="s">
        <v>63</v>
      </c>
      <c r="I28" s="88" t="s">
        <v>82</v>
      </c>
      <c r="J28" s="88" t="s">
        <v>86</v>
      </c>
      <c r="K28" s="88" t="s">
        <v>74</v>
      </c>
      <c r="L28" s="88" t="s">
        <v>73</v>
      </c>
      <c r="M28" s="88" t="s">
        <v>88</v>
      </c>
      <c r="N28" s="88" t="s">
        <v>94</v>
      </c>
      <c r="O28" s="88" t="s">
        <v>61</v>
      </c>
      <c r="P28" s="88" t="s">
        <v>72</v>
      </c>
      <c r="Q28" s="84" t="s">
        <v>115</v>
      </c>
      <c r="R28" s="83" t="s">
        <v>129</v>
      </c>
      <c r="S28" s="84"/>
      <c r="T28" s="83" t="s">
        <v>145</v>
      </c>
      <c r="U28" s="84"/>
      <c r="V28" s="85" t="s">
        <v>150</v>
      </c>
      <c r="W28" s="57"/>
      <c r="X28" s="40"/>
      <c r="Y28" s="55"/>
      <c r="Z28" s="64"/>
    </row>
    <row r="29" spans="1:26" s="22" customFormat="1" ht="15" customHeight="1" thickBot="1">
      <c r="A29" s="43" t="str">
        <f>'Date maker'!G28</f>
        <v>27 Thur</v>
      </c>
      <c r="B29" s="88" t="s">
        <v>55</v>
      </c>
      <c r="C29" s="88" t="s">
        <v>65</v>
      </c>
      <c r="D29" s="89"/>
      <c r="E29" s="89"/>
      <c r="F29" s="88" t="s">
        <v>59</v>
      </c>
      <c r="G29" s="88" t="s">
        <v>62</v>
      </c>
      <c r="H29" s="88" t="s">
        <v>76</v>
      </c>
      <c r="I29" s="88" t="s">
        <v>56</v>
      </c>
      <c r="J29" s="88" t="s">
        <v>104</v>
      </c>
      <c r="K29" s="88" t="s">
        <v>58</v>
      </c>
      <c r="L29" s="88" t="s">
        <v>71</v>
      </c>
      <c r="M29" s="88" t="s">
        <v>88</v>
      </c>
      <c r="N29" s="88" t="s">
        <v>92</v>
      </c>
      <c r="O29" s="88" t="s">
        <v>61</v>
      </c>
      <c r="P29" s="88" t="s">
        <v>81</v>
      </c>
      <c r="Q29" s="84" t="s">
        <v>115</v>
      </c>
      <c r="R29" s="83" t="s">
        <v>129</v>
      </c>
      <c r="S29" s="84"/>
      <c r="T29" s="83" t="s">
        <v>145</v>
      </c>
      <c r="U29" s="84"/>
      <c r="V29" s="85" t="s">
        <v>150</v>
      </c>
      <c r="W29" s="39"/>
      <c r="X29" s="40"/>
      <c r="Y29" s="55"/>
      <c r="Z29" s="64"/>
    </row>
    <row r="30" spans="1:26" s="22" customFormat="1" ht="15" customHeight="1" thickBot="1">
      <c r="A30" s="43" t="str">
        <f>'Date maker'!G29</f>
        <v>28 Fri</v>
      </c>
      <c r="B30" s="88" t="s">
        <v>57</v>
      </c>
      <c r="C30" s="88" t="s">
        <v>66</v>
      </c>
      <c r="D30" s="89"/>
      <c r="E30" s="89"/>
      <c r="F30" s="88" t="s">
        <v>79</v>
      </c>
      <c r="G30" s="88" t="s">
        <v>63</v>
      </c>
      <c r="H30" s="88" t="s">
        <v>69</v>
      </c>
      <c r="I30" s="88" t="s">
        <v>106</v>
      </c>
      <c r="J30" s="88" t="s">
        <v>83</v>
      </c>
      <c r="K30" s="88" t="s">
        <v>85</v>
      </c>
      <c r="L30" s="88" t="s">
        <v>102</v>
      </c>
      <c r="M30" s="88" t="s">
        <v>88</v>
      </c>
      <c r="N30" s="88" t="s">
        <v>93</v>
      </c>
      <c r="O30" s="88" t="s">
        <v>61</v>
      </c>
      <c r="P30" s="88" t="s">
        <v>72</v>
      </c>
      <c r="Q30" s="77" t="s">
        <v>120</v>
      </c>
      <c r="R30" s="76" t="s">
        <v>122</v>
      </c>
      <c r="S30" s="77"/>
      <c r="T30" s="76" t="s">
        <v>146</v>
      </c>
      <c r="U30" s="77"/>
      <c r="V30" s="85" t="s">
        <v>150</v>
      </c>
      <c r="W30" s="39"/>
      <c r="X30" s="40"/>
      <c r="Y30" s="55"/>
      <c r="Z30" s="64"/>
    </row>
    <row r="31" spans="1:26" s="22" customFormat="1" ht="15" customHeight="1" thickBot="1">
      <c r="A31" s="43" t="str">
        <f>'Date maker'!G30</f>
        <v>29 Sat</v>
      </c>
      <c r="B31" s="88" t="s">
        <v>59</v>
      </c>
      <c r="C31" s="88" t="s">
        <v>81</v>
      </c>
      <c r="D31" s="88" t="s">
        <v>61</v>
      </c>
      <c r="E31" s="88" t="s">
        <v>76</v>
      </c>
      <c r="F31" s="89"/>
      <c r="G31" s="89"/>
      <c r="H31" s="89"/>
      <c r="I31" s="89"/>
      <c r="J31" s="89"/>
      <c r="K31" s="89"/>
      <c r="L31" s="89"/>
      <c r="M31" s="88" t="s">
        <v>88</v>
      </c>
      <c r="N31" s="88" t="s">
        <v>93</v>
      </c>
      <c r="O31" s="88" t="s">
        <v>61</v>
      </c>
      <c r="P31" s="88" t="s">
        <v>72</v>
      </c>
      <c r="Q31" s="77" t="s">
        <v>121</v>
      </c>
      <c r="R31" s="76" t="s">
        <v>124</v>
      </c>
      <c r="S31" s="77"/>
      <c r="T31" s="76" t="s">
        <v>136</v>
      </c>
      <c r="U31" s="77"/>
      <c r="V31" s="69" t="s">
        <v>151</v>
      </c>
      <c r="W31" s="39"/>
      <c r="X31" s="40"/>
      <c r="Y31" s="55"/>
      <c r="Z31" s="64"/>
    </row>
    <row r="32" spans="1:26" s="22" customFormat="1" ht="15" customHeight="1" thickBot="1">
      <c r="A32" s="43" t="str">
        <f>'Date maker'!G31</f>
        <v>30 Sun</v>
      </c>
      <c r="B32" s="88" t="s">
        <v>60</v>
      </c>
      <c r="C32" s="88" t="s">
        <v>64</v>
      </c>
      <c r="D32" s="88" t="s">
        <v>61</v>
      </c>
      <c r="E32" s="89"/>
      <c r="F32" s="89"/>
      <c r="G32" s="89"/>
      <c r="H32" s="89"/>
      <c r="I32" s="89"/>
      <c r="J32" s="89"/>
      <c r="K32" s="89"/>
      <c r="L32" s="89"/>
      <c r="M32" s="88" t="s">
        <v>88</v>
      </c>
      <c r="N32" s="88" t="s">
        <v>93</v>
      </c>
      <c r="O32" s="88" t="s">
        <v>61</v>
      </c>
      <c r="P32" s="88" t="s">
        <v>72</v>
      </c>
      <c r="Q32" s="75" t="s">
        <v>147</v>
      </c>
      <c r="R32" s="78" t="s">
        <v>122</v>
      </c>
      <c r="S32" s="75" t="s">
        <v>129</v>
      </c>
      <c r="T32" s="78" t="s">
        <v>146</v>
      </c>
      <c r="U32" s="75" t="s">
        <v>144</v>
      </c>
      <c r="V32" s="69" t="s">
        <v>152</v>
      </c>
      <c r="W32" s="39"/>
      <c r="X32" s="40"/>
      <c r="Y32" s="55"/>
      <c r="Z32" s="64"/>
    </row>
    <row r="33" spans="1:83" s="22" customFormat="1" ht="15" customHeight="1">
      <c r="A33" s="43"/>
      <c r="B33" s="34"/>
      <c r="C33" s="34"/>
      <c r="D33" s="67"/>
      <c r="E33" s="68"/>
      <c r="F33" s="37"/>
      <c r="G33" s="37"/>
      <c r="H33" s="37"/>
      <c r="I33" s="37"/>
      <c r="J33" s="37"/>
      <c r="K33" s="37"/>
      <c r="L33" s="34"/>
      <c r="M33" s="34"/>
      <c r="N33" s="34"/>
      <c r="O33" s="34"/>
      <c r="P33" s="34"/>
      <c r="Q33" s="84"/>
      <c r="R33" s="83"/>
      <c r="S33" s="84"/>
      <c r="T33" s="83"/>
      <c r="U33" s="84"/>
      <c r="V33" s="85"/>
      <c r="W33" s="39"/>
      <c r="X33" s="40"/>
      <c r="Y33" s="55"/>
      <c r="Z33" s="64"/>
    </row>
    <row r="34" spans="1:83" s="28" customFormat="1" ht="15" customHeight="1">
      <c r="A34" s="44"/>
      <c r="B34" s="71"/>
      <c r="C34" s="38"/>
      <c r="D34" s="38"/>
      <c r="E34" s="38"/>
      <c r="F34" s="29"/>
      <c r="G34" s="29"/>
      <c r="H34" s="29"/>
      <c r="I34" s="29"/>
      <c r="J34" s="29"/>
      <c r="K34" s="29"/>
      <c r="L34" s="38"/>
      <c r="M34" s="30"/>
      <c r="N34" s="31"/>
      <c r="O34" s="38"/>
      <c r="P34" s="38"/>
      <c r="Q34" s="38"/>
      <c r="R34" s="38"/>
      <c r="S34" s="38"/>
      <c r="T34" s="38"/>
      <c r="U34" s="38"/>
      <c r="V34" s="32"/>
      <c r="W34" s="60"/>
      <c r="X34" s="20"/>
      <c r="Y34" s="55"/>
      <c r="Z34" s="64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</row>
    <row r="35" spans="1:83" s="4" customFormat="1" ht="15" customHeight="1">
      <c r="A35" s="45" t="s">
        <v>4</v>
      </c>
      <c r="B35" s="72" t="s">
        <v>107</v>
      </c>
      <c r="C35" s="73"/>
      <c r="D35" s="73"/>
      <c r="E35" s="73"/>
      <c r="F35" s="73"/>
      <c r="G35" s="73"/>
      <c r="H35" s="70"/>
      <c r="I35" s="70"/>
      <c r="J35" s="70"/>
      <c r="K35" s="86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66"/>
      <c r="W35" s="61"/>
      <c r="X35" s="5"/>
      <c r="Y35" s="55"/>
      <c r="Z35" s="64"/>
    </row>
    <row r="36" spans="1:83" s="4" customFormat="1" ht="15" customHeight="1">
      <c r="A36" s="45" t="s">
        <v>9</v>
      </c>
      <c r="B36" s="92" t="s">
        <v>108</v>
      </c>
      <c r="C36" s="93"/>
      <c r="D36" s="93"/>
      <c r="E36" s="93"/>
      <c r="F36" s="93"/>
      <c r="G36" s="93"/>
      <c r="H36" s="70"/>
      <c r="I36" s="70"/>
      <c r="J36" s="70"/>
      <c r="K36" s="86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66"/>
      <c r="W36" s="61"/>
      <c r="X36" s="18"/>
      <c r="Y36" s="5"/>
      <c r="Z36" s="65"/>
    </row>
    <row r="37" spans="1:83" s="4" customFormat="1" ht="15" customHeight="1">
      <c r="A37" s="45" t="s">
        <v>5</v>
      </c>
      <c r="B37" s="92" t="s">
        <v>109</v>
      </c>
      <c r="C37" s="93"/>
      <c r="D37" s="93"/>
      <c r="E37" s="93"/>
      <c r="F37" s="93"/>
      <c r="G37" s="93"/>
      <c r="H37" s="93"/>
      <c r="I37" s="93"/>
      <c r="J37" s="93"/>
      <c r="K37" s="86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66"/>
      <c r="W37" s="61"/>
      <c r="X37" s="5"/>
      <c r="Y37" s="5"/>
      <c r="Z37" s="65"/>
    </row>
    <row r="38" spans="1:83" s="4" customFormat="1" ht="15" customHeight="1">
      <c r="A38" s="45" t="s">
        <v>46</v>
      </c>
      <c r="B38" s="92" t="s">
        <v>110</v>
      </c>
      <c r="C38" s="93"/>
      <c r="D38" s="93"/>
      <c r="E38" s="93"/>
      <c r="F38" s="93"/>
      <c r="G38" s="93"/>
      <c r="H38" s="70"/>
      <c r="I38" s="70"/>
      <c r="J38" s="70"/>
      <c r="K38" s="86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66"/>
      <c r="W38" s="61"/>
      <c r="X38" s="5"/>
      <c r="Y38" s="5"/>
      <c r="Z38" s="65"/>
    </row>
    <row r="39" spans="1:83" s="4" customFormat="1" ht="15" customHeight="1">
      <c r="A39" s="45" t="s">
        <v>8</v>
      </c>
      <c r="B39" s="92" t="s">
        <v>111</v>
      </c>
      <c r="C39" s="93"/>
      <c r="D39" s="93"/>
      <c r="E39" s="93"/>
      <c r="F39" s="93"/>
      <c r="G39" s="93"/>
      <c r="H39" s="70"/>
      <c r="I39" s="70"/>
      <c r="J39" s="70"/>
      <c r="K39" s="86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66"/>
      <c r="W39" s="61"/>
      <c r="X39" s="5"/>
      <c r="Y39" s="5"/>
      <c r="Z39" s="65"/>
    </row>
    <row r="40" spans="1:83" s="15" customFormat="1" ht="15" customHeight="1">
      <c r="A40" s="45" t="s">
        <v>7</v>
      </c>
      <c r="B40" s="72" t="s">
        <v>113</v>
      </c>
      <c r="C40" s="73"/>
      <c r="D40" s="73" t="s">
        <v>112</v>
      </c>
      <c r="E40" s="73"/>
      <c r="F40" s="73"/>
      <c r="G40" s="73"/>
      <c r="H40" s="74"/>
      <c r="I40" s="74"/>
      <c r="J40" s="70"/>
      <c r="K40" s="86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66"/>
      <c r="W40" s="61"/>
      <c r="X40" s="5"/>
      <c r="Y40" s="5"/>
      <c r="Z40" s="65"/>
    </row>
    <row r="41" spans="1:83" s="5" customFormat="1" ht="15" customHeight="1">
      <c r="A41" s="46"/>
      <c r="B41" s="12"/>
      <c r="C41" s="12"/>
      <c r="D41" s="12"/>
      <c r="E41" s="12"/>
      <c r="F41" s="23"/>
      <c r="G41" s="23"/>
      <c r="H41" s="23"/>
      <c r="I41" s="23"/>
      <c r="J41" s="23"/>
      <c r="K41" s="23"/>
      <c r="L41" s="12"/>
      <c r="M41" s="12"/>
      <c r="N41" s="19"/>
      <c r="O41" s="12"/>
      <c r="P41" s="12"/>
      <c r="Z41" s="65"/>
    </row>
    <row r="42" spans="1:83" s="5" customFormat="1" ht="15" customHeight="1">
      <c r="A42" s="46"/>
      <c r="C42" s="12"/>
      <c r="D42" s="12"/>
      <c r="E42" s="12"/>
      <c r="F42" s="23"/>
      <c r="G42" s="23"/>
      <c r="H42" s="23"/>
      <c r="I42" s="23"/>
      <c r="J42" s="23"/>
      <c r="K42" s="23"/>
      <c r="L42" s="12"/>
      <c r="M42" s="12"/>
      <c r="N42" s="19"/>
      <c r="O42" s="12"/>
      <c r="P42" s="12"/>
      <c r="Z42" s="65"/>
    </row>
    <row r="43" spans="1:83" s="80" customFormat="1" ht="15" customHeight="1">
      <c r="A43" s="46"/>
      <c r="B43" s="79" t="s">
        <v>97</v>
      </c>
      <c r="C43" s="87" t="s">
        <v>96</v>
      </c>
      <c r="D43" s="102" t="s">
        <v>98</v>
      </c>
      <c r="E43" s="103"/>
      <c r="F43" s="104" t="s">
        <v>99</v>
      </c>
      <c r="G43" s="105"/>
      <c r="H43" s="106" t="s">
        <v>100</v>
      </c>
      <c r="I43" s="107"/>
      <c r="J43" s="108" t="s">
        <v>101</v>
      </c>
      <c r="K43" s="109"/>
      <c r="L43" s="110"/>
      <c r="N43" s="81"/>
      <c r="Z43" s="82"/>
    </row>
    <row r="44" spans="1:83" s="5" customFormat="1" ht="15" customHeight="1">
      <c r="A44" s="46"/>
      <c r="C44" s="12"/>
      <c r="D44" s="12"/>
      <c r="E44" s="12"/>
      <c r="F44" s="23"/>
      <c r="G44" s="23"/>
      <c r="H44" s="23"/>
      <c r="I44" s="23"/>
      <c r="J44" s="23"/>
      <c r="K44" s="23"/>
      <c r="L44" s="12"/>
      <c r="M44" s="12"/>
      <c r="N44" s="19"/>
      <c r="O44" s="12"/>
      <c r="P44" s="12"/>
      <c r="Q44" s="13"/>
      <c r="R44" s="13"/>
      <c r="S44" s="13"/>
      <c r="T44" s="13"/>
      <c r="U44" s="13"/>
      <c r="Z44" s="65"/>
    </row>
    <row r="45" spans="1:83" s="5" customFormat="1" ht="15" customHeight="1">
      <c r="A45" s="46"/>
      <c r="B45" s="7"/>
      <c r="C45" s="14"/>
      <c r="D45" s="14"/>
      <c r="E45" s="14"/>
      <c r="F45" s="24"/>
      <c r="G45" s="24"/>
      <c r="H45" s="24"/>
      <c r="I45" s="24"/>
      <c r="J45" s="24"/>
      <c r="K45" s="24"/>
      <c r="L45" s="14"/>
      <c r="M45" s="14"/>
      <c r="N45" s="14"/>
      <c r="O45" s="14"/>
      <c r="P45" s="14"/>
      <c r="Z45" s="65"/>
    </row>
    <row r="46" spans="1:83" s="11" customFormat="1" ht="15" customHeight="1">
      <c r="A46" s="46"/>
      <c r="B46" s="13"/>
      <c r="C46" s="5"/>
      <c r="D46" s="19"/>
      <c r="E46" s="19"/>
      <c r="F46" s="23"/>
      <c r="G46" s="23"/>
      <c r="H46" s="23"/>
      <c r="I46" s="23"/>
      <c r="J46" s="23"/>
      <c r="K46" s="23"/>
      <c r="L46" s="19"/>
      <c r="M46" s="19"/>
      <c r="N46" s="19"/>
      <c r="O46" s="19"/>
      <c r="P46" s="19"/>
      <c r="Q46" s="5"/>
      <c r="R46" s="5"/>
      <c r="S46" s="5"/>
      <c r="T46" s="5"/>
      <c r="U46" s="5"/>
      <c r="V46" s="5"/>
      <c r="W46" s="5"/>
      <c r="X46" s="5"/>
      <c r="Y46" s="5"/>
      <c r="Z46" s="65"/>
    </row>
    <row r="47" spans="1:83" s="9" customFormat="1">
      <c r="A47" s="47"/>
      <c r="B47" s="5"/>
      <c r="C47" s="5"/>
      <c r="D47" s="5"/>
      <c r="E47" s="5"/>
      <c r="F47" s="25"/>
      <c r="G47" s="25"/>
      <c r="H47" s="25"/>
      <c r="I47" s="25"/>
      <c r="J47" s="25"/>
      <c r="K47" s="25"/>
      <c r="L47" s="5"/>
      <c r="M47" s="5"/>
      <c r="N47" s="8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5"/>
    </row>
    <row r="48" spans="1:83">
      <c r="A48" s="47"/>
      <c r="B48" s="5"/>
      <c r="C48" s="5"/>
      <c r="D48" s="5"/>
      <c r="E48" s="5"/>
      <c r="F48" s="25"/>
      <c r="G48" s="25"/>
      <c r="H48" s="25"/>
      <c r="I48" s="25"/>
      <c r="J48" s="25"/>
      <c r="K48" s="25"/>
      <c r="L48" s="5"/>
      <c r="M48" s="5"/>
      <c r="N48" s="8"/>
      <c r="O48" s="5"/>
      <c r="P48" s="5"/>
      <c r="Q48" s="5"/>
      <c r="R48" s="5"/>
      <c r="S48" s="5"/>
      <c r="T48" s="5"/>
      <c r="U48" s="5"/>
      <c r="V48" s="5"/>
    </row>
    <row r="49" spans="1:22">
      <c r="A49" s="47"/>
      <c r="B49" s="5"/>
      <c r="C49" s="5"/>
      <c r="D49" s="5"/>
      <c r="E49" s="5"/>
      <c r="F49" s="25"/>
      <c r="G49" s="25"/>
      <c r="H49" s="25"/>
      <c r="I49" s="25"/>
      <c r="J49" s="25"/>
      <c r="K49" s="25"/>
      <c r="L49" s="5"/>
      <c r="M49" s="5"/>
      <c r="N49" s="8"/>
      <c r="O49" s="5"/>
      <c r="P49" s="5"/>
      <c r="Q49" s="5"/>
      <c r="R49" s="5"/>
      <c r="S49" s="5"/>
      <c r="T49" s="5"/>
      <c r="U49" s="5"/>
      <c r="V49" s="5"/>
    </row>
    <row r="50" spans="1:22">
      <c r="A50" s="47"/>
      <c r="B50" s="5"/>
      <c r="C50" s="5"/>
      <c r="D50" s="5"/>
      <c r="E50" s="5"/>
      <c r="F50" s="25"/>
      <c r="G50" s="25"/>
      <c r="H50" s="25"/>
      <c r="I50" s="25"/>
      <c r="J50" s="25"/>
      <c r="K50" s="25"/>
      <c r="L50" s="5"/>
      <c r="M50" s="5"/>
      <c r="N50" s="8"/>
      <c r="O50" s="5"/>
      <c r="P50" s="5"/>
      <c r="Q50" s="5"/>
      <c r="R50" s="5"/>
      <c r="S50" s="5"/>
      <c r="T50" s="5"/>
      <c r="U50" s="5"/>
      <c r="V50" s="5"/>
    </row>
    <row r="51" spans="1:22">
      <c r="A51" s="47"/>
      <c r="B51" s="5"/>
      <c r="C51" s="5"/>
      <c r="D51" s="5"/>
      <c r="E51" s="5"/>
      <c r="F51" s="25"/>
      <c r="G51" s="25"/>
      <c r="H51" s="25"/>
      <c r="I51" s="25"/>
      <c r="J51" s="25"/>
      <c r="K51" s="25"/>
      <c r="L51" s="5"/>
      <c r="M51" s="5"/>
      <c r="N51" s="8"/>
      <c r="O51" s="5"/>
      <c r="P51" s="5"/>
      <c r="Q51" s="5"/>
      <c r="R51" s="5"/>
      <c r="S51" s="5"/>
      <c r="T51" s="5"/>
      <c r="U51" s="5"/>
      <c r="V51" s="5"/>
    </row>
    <row r="52" spans="1:22">
      <c r="A52" s="47"/>
      <c r="B52" s="5"/>
      <c r="C52" s="5"/>
      <c r="D52" s="5"/>
      <c r="E52" s="5"/>
      <c r="F52" s="25"/>
      <c r="G52" s="25"/>
      <c r="H52" s="25"/>
      <c r="I52" s="25"/>
      <c r="J52" s="25"/>
      <c r="K52" s="25"/>
      <c r="L52" s="5"/>
      <c r="M52" s="5"/>
      <c r="N52" s="8"/>
      <c r="O52" s="5"/>
      <c r="P52" s="5"/>
      <c r="Q52" s="5"/>
      <c r="R52" s="5"/>
      <c r="S52" s="5"/>
      <c r="T52" s="5"/>
      <c r="U52" s="5"/>
      <c r="V52" s="5"/>
    </row>
    <row r="53" spans="1:22">
      <c r="A53" s="47"/>
      <c r="B53" s="5"/>
      <c r="C53" s="5"/>
      <c r="D53" s="5"/>
      <c r="E53" s="5"/>
      <c r="F53" s="25"/>
      <c r="G53" s="25"/>
      <c r="H53" s="25"/>
      <c r="I53" s="25"/>
      <c r="J53" s="25"/>
      <c r="K53" s="25"/>
      <c r="L53" s="5"/>
      <c r="M53" s="5"/>
      <c r="N53" s="8"/>
      <c r="O53" s="5"/>
      <c r="P53" s="5"/>
      <c r="Q53" s="5"/>
      <c r="R53" s="5"/>
      <c r="S53" s="5"/>
      <c r="T53" s="5"/>
      <c r="U53" s="5"/>
      <c r="V53" s="5"/>
    </row>
    <row r="54" spans="1:22">
      <c r="A54" s="47"/>
      <c r="B54" s="5"/>
      <c r="C54" s="5"/>
      <c r="D54" s="5"/>
      <c r="E54" s="5"/>
      <c r="F54" s="25"/>
      <c r="G54" s="25"/>
      <c r="H54" s="25"/>
      <c r="I54" s="25"/>
      <c r="J54" s="25"/>
      <c r="K54" s="25"/>
      <c r="L54" s="5"/>
      <c r="M54" s="5"/>
      <c r="N54" s="8"/>
      <c r="O54" s="5"/>
      <c r="P54" s="5"/>
      <c r="Q54" s="5"/>
      <c r="R54" s="5"/>
      <c r="S54" s="5"/>
      <c r="T54" s="5"/>
      <c r="U54" s="5"/>
      <c r="V54" s="5"/>
    </row>
    <row r="55" spans="1:22">
      <c r="A55" s="47"/>
      <c r="B55" s="5"/>
      <c r="C55" s="5"/>
      <c r="D55" s="5"/>
      <c r="E55" s="5"/>
      <c r="F55" s="25"/>
      <c r="G55" s="25"/>
      <c r="H55" s="25"/>
      <c r="I55" s="25"/>
      <c r="J55" s="25"/>
      <c r="K55" s="25"/>
      <c r="L55" s="5"/>
      <c r="M55" s="5"/>
      <c r="N55" s="8"/>
      <c r="O55" s="5"/>
      <c r="P55" s="5"/>
      <c r="Q55" s="5"/>
      <c r="R55" s="5"/>
      <c r="S55" s="5"/>
      <c r="T55" s="5"/>
      <c r="U55" s="5"/>
      <c r="V55" s="5"/>
    </row>
    <row r="56" spans="1:22">
      <c r="A56" s="47"/>
      <c r="B56" s="5"/>
      <c r="C56" s="5"/>
      <c r="D56" s="5"/>
      <c r="E56" s="5"/>
      <c r="F56" s="25"/>
      <c r="G56" s="25"/>
      <c r="H56" s="25"/>
      <c r="I56" s="25"/>
      <c r="J56" s="25"/>
      <c r="K56" s="25"/>
      <c r="L56" s="5"/>
      <c r="M56" s="5"/>
      <c r="N56" s="8"/>
      <c r="O56" s="5"/>
      <c r="P56" s="5"/>
      <c r="Q56" s="5"/>
      <c r="R56" s="5"/>
      <c r="S56" s="5"/>
      <c r="T56" s="5"/>
      <c r="U56" s="5"/>
      <c r="V56" s="5"/>
    </row>
    <row r="57" spans="1:22">
      <c r="A57" s="47"/>
      <c r="B57" s="5"/>
      <c r="C57" s="5"/>
      <c r="D57" s="5"/>
      <c r="E57" s="5"/>
      <c r="F57" s="25"/>
      <c r="G57" s="25"/>
      <c r="H57" s="25"/>
      <c r="I57" s="25"/>
      <c r="J57" s="25"/>
      <c r="K57" s="25"/>
      <c r="L57" s="5"/>
      <c r="M57" s="5"/>
      <c r="N57" s="8"/>
      <c r="O57" s="5"/>
      <c r="P57" s="5"/>
      <c r="Q57" s="5"/>
      <c r="R57" s="5"/>
      <c r="S57" s="5"/>
      <c r="T57" s="5"/>
      <c r="U57" s="5"/>
      <c r="V57" s="5"/>
    </row>
    <row r="58" spans="1:22">
      <c r="A58" s="47"/>
      <c r="B58" s="5"/>
      <c r="C58" s="5"/>
      <c r="D58" s="5"/>
      <c r="E58" s="5"/>
      <c r="F58" s="25"/>
      <c r="G58" s="25"/>
      <c r="H58" s="25"/>
      <c r="I58" s="25"/>
      <c r="J58" s="25"/>
      <c r="K58" s="25"/>
      <c r="L58" s="5"/>
      <c r="M58" s="5"/>
      <c r="N58" s="8"/>
      <c r="O58" s="5"/>
      <c r="P58" s="5"/>
      <c r="Q58" s="5"/>
      <c r="R58" s="5"/>
      <c r="S58" s="5"/>
      <c r="T58" s="5"/>
      <c r="U58" s="5"/>
      <c r="V58" s="5"/>
    </row>
    <row r="59" spans="1:22">
      <c r="A59" s="47"/>
      <c r="B59" s="5"/>
      <c r="C59" s="5"/>
      <c r="D59" s="5"/>
      <c r="E59" s="5"/>
      <c r="F59" s="25"/>
      <c r="G59" s="25"/>
      <c r="H59" s="25"/>
      <c r="I59" s="25"/>
      <c r="J59" s="25"/>
      <c r="K59" s="25"/>
      <c r="L59" s="5"/>
      <c r="M59" s="5"/>
      <c r="N59" s="8"/>
      <c r="O59" s="5"/>
      <c r="P59" s="5"/>
      <c r="Q59" s="5"/>
      <c r="R59" s="5"/>
      <c r="S59" s="5"/>
      <c r="T59" s="5"/>
      <c r="U59" s="5"/>
      <c r="V59" s="5"/>
    </row>
    <row r="60" spans="1:22">
      <c r="P60" s="16"/>
      <c r="Q60" s="16"/>
      <c r="R60" s="16"/>
      <c r="S60" s="16"/>
      <c r="T60" s="16"/>
      <c r="U60" s="16"/>
      <c r="V60" s="9"/>
    </row>
  </sheetData>
  <mergeCells count="11">
    <mergeCell ref="D43:E43"/>
    <mergeCell ref="F43:G43"/>
    <mergeCell ref="H43:I43"/>
    <mergeCell ref="J43:L43"/>
    <mergeCell ref="B39:G39"/>
    <mergeCell ref="B38:G38"/>
    <mergeCell ref="B37:J37"/>
    <mergeCell ref="O1:V1"/>
    <mergeCell ref="A1:L1"/>
    <mergeCell ref="B36:G36"/>
    <mergeCell ref="Q2:U2"/>
  </mergeCells>
  <phoneticPr fontId="0" type="noConversion"/>
  <dataValidations count="2">
    <dataValidation type="list" allowBlank="1" showInputMessage="1" showErrorMessage="1" sqref="N1">
      <formula1>"2012,2013,2014,2015,2016,2017,2018,2019"</formula1>
    </dataValidation>
    <dataValidation type="list" allowBlank="1" showInputMessage="1" showErrorMessage="1" sqref="M1">
      <formula1>"January,February,March,April,May,June,July,August,September,October,November,December"</formula1>
    </dataValidation>
  </dataValidations>
  <pageMargins left="0.13" right="0.21" top="0.38" bottom="0.59" header="0.19" footer="0.5"/>
  <pageSetup scale="53" orientation="landscape" r:id="rId1"/>
  <headerFooter alignWithMargins="0"/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G1" workbookViewId="0">
      <selection activeCell="M1" sqref="M1:M47"/>
    </sheetView>
  </sheetViews>
  <sheetFormatPr defaultColWidth="11.42578125" defaultRowHeight="12"/>
  <cols>
    <col min="1" max="1" width="7.140625" customWidth="1"/>
    <col min="2" max="2" width="9.42578125" customWidth="1"/>
    <col min="3" max="3" width="11.42578125" bestFit="1" customWidth="1"/>
    <col min="4" max="4" width="14.85546875" bestFit="1" customWidth="1"/>
    <col min="5" max="5" width="37.42578125" bestFit="1" customWidth="1"/>
    <col min="6" max="6" width="9.42578125" customWidth="1"/>
    <col min="7" max="7" width="8.28515625" customWidth="1"/>
    <col min="8" max="8" width="11.85546875" bestFit="1" customWidth="1"/>
    <col min="9" max="9" width="9.42578125" customWidth="1"/>
    <col min="10" max="10" width="7.140625" customWidth="1"/>
    <col min="11" max="11" width="21.140625" bestFit="1" customWidth="1"/>
    <col min="12" max="12" width="7.140625" customWidth="1"/>
    <col min="13" max="13" width="109.85546875" customWidth="1"/>
  </cols>
  <sheetData>
    <row r="1" spans="1:14">
      <c r="E1" t="str">
        <f>'schedule printout'!A1</f>
        <v>DEPARTMENT OF ANESTHESIOLOGY</v>
      </c>
      <c r="F1" t="str">
        <f>'schedule printout'!M1</f>
        <v>April</v>
      </c>
      <c r="G1">
        <f>'schedule printout'!N1</f>
        <v>2017</v>
      </c>
      <c r="K1" t="str">
        <f>'schedule printout'!O1</f>
        <v xml:space="preserve">ON-CALL SCHEDULE </v>
      </c>
      <c r="M1" t="s">
        <v>0</v>
      </c>
      <c r="N1" t="s">
        <v>1</v>
      </c>
    </row>
    <row r="2" spans="1:14" s="3" customFormat="1">
      <c r="A2" s="3" t="str">
        <f>'schedule printout'!A2</f>
        <v>Date</v>
      </c>
      <c r="B2" s="3" t="str">
        <f>'schedule printout'!B2</f>
        <v>1st Attnd.</v>
      </c>
      <c r="C2" s="3" t="str">
        <f>'schedule printout'!C2</f>
        <v>OB/Night Attnd.</v>
      </c>
      <c r="D2" s="3" t="str">
        <f>'schedule printout'!D2</f>
        <v>Backup  Wknd. Call</v>
      </c>
      <c r="E2" s="3" t="str">
        <f>'schedule printout'!F2</f>
        <v>Late Call 1</v>
      </c>
      <c r="F2" s="3" t="str">
        <f>'schedule printout'!M2</f>
        <v>Ped Consult</v>
      </c>
      <c r="G2" s="3" t="str">
        <f>'schedule printout'!N2</f>
        <v>Heart Call</v>
      </c>
      <c r="H2" s="3" t="str">
        <f>'schedule printout'!O2</f>
        <v>Acute Pain Call</v>
      </c>
      <c r="I2" s="3" t="e">
        <f>'schedule printout'!#REF!</f>
        <v>#REF!</v>
      </c>
      <c r="J2" s="3" t="str">
        <f>A2</f>
        <v>Date</v>
      </c>
      <c r="K2" s="3" t="e">
        <f>'schedule printout'!#REF!</f>
        <v>#REF!</v>
      </c>
      <c r="L2" s="3" t="str">
        <f>'schedule printout'!V2</f>
        <v>OB Res.</v>
      </c>
      <c r="M2" s="3" t="e">
        <f>"&lt;tr style="&amp;q&amp;"background-color: rgb(204, 255, 204);"&amp;q&amp;"&gt;&lt;td&gt;"&amp;A2&amp;"&lt;/td&gt;&lt;td&gt;"&amp;B2&amp;"&lt;/td&gt;&lt;td&gt;"&amp;C2&amp;"&lt;/td&gt;&lt;td&gt;"&amp;D2&amp;"&lt;/td&gt;&lt;td&gt;"&amp;E2&amp;"&lt;/td&gt;&lt;td&gt;"&amp;F2&amp;"&lt;/td&gt;&lt;td&gt;"&amp;G2&amp;"&lt;/td&gt;&lt;td&gt;"&amp;H2&amp;"&lt;/td&gt;&lt;td&gt;"&amp;I2&amp;"&lt;/td&gt;&lt;td&gt;"&amp;J2&amp;"&lt;/td&gt;&lt;td&gt;"&amp;K2&amp;"&lt;/td&gt;&lt;td&gt;"&amp;L2&amp;"&lt;/td&gt;"</f>
        <v>#REF!</v>
      </c>
    </row>
    <row r="3" spans="1:14">
      <c r="A3" t="str">
        <f>IF('schedule printout'!A3&lt;&gt;"",'schedule printout'!A3,"")</f>
        <v>01 Sat</v>
      </c>
      <c r="B3" t="str">
        <f>IF('schedule printout'!B3&lt;&gt;"",'schedule printout'!B3,"")</f>
        <v>Park</v>
      </c>
      <c r="C3" t="str">
        <f>IF('schedule printout'!C3&lt;&gt;"",'schedule printout'!C3,"")</f>
        <v>DeLemos</v>
      </c>
      <c r="D3" t="str">
        <f>IF('schedule printout'!D3&lt;&gt;"",'schedule printout'!D3,"")</f>
        <v>Lin</v>
      </c>
      <c r="E3" t="e">
        <f>IF('schedule printout'!#REF!&lt;&gt;"",'schedule printout'!#REF!,"")</f>
        <v>#REF!</v>
      </c>
      <c r="F3" t="str">
        <f>IF('schedule printout'!M5&lt;&gt;"",'schedule printout'!M5,"")</f>
        <v>Jacob</v>
      </c>
      <c r="G3" t="str">
        <f>IF('schedule printout'!N3&lt;&gt;"",'schedule printout'!N3,"")</f>
        <v>Zabirowicz</v>
      </c>
      <c r="H3" t="str">
        <f>IF('schedule printout'!O3&lt;&gt;"",'schedule printout'!O3,"")</f>
        <v>Park</v>
      </c>
      <c r="I3" t="e">
        <f>IF('schedule printout'!#REF!&lt;&gt;"",'schedule printout'!#REF!,"")</f>
        <v>#REF!</v>
      </c>
      <c r="J3" t="str">
        <f t="shared" ref="J3:J35" si="0">A3</f>
        <v>01 Sat</v>
      </c>
      <c r="K3" t="e">
        <f>IF('schedule printout'!#REF!&lt;&gt;"",'schedule printout'!#REF!,"")</f>
        <v>#REF!</v>
      </c>
      <c r="L3" t="str">
        <f>IF('schedule printout'!V23&lt;&gt;"",'schedule printout'!V23,"")</f>
        <v>Josma</v>
      </c>
      <c r="M3" t="e">
        <f>"&lt;tr style="&amp;q&amp;"background-color: rgb(221, 221, 221);"&amp;q&amp;"&gt;&lt;td style="&amp;q&amp;"background-color: rgb(255, 255, 221);"&amp;q&amp;"&gt;"&amp;A3&amp;"&lt;/td&gt;&lt;td&gt;"&amp;B3&amp;"&lt;/td&gt;&lt;td&gt;"&amp;C3&amp;"&lt;/td&gt;&lt;td&gt;"&amp;D3&amp;"&lt;/td&gt;&lt;td&gt;"&amp;E3&amp;"&lt;/td&gt;&lt;td&gt;"&amp;F3&amp;"&lt;/td&gt;&lt;td&gt;"&amp;G3&amp;"&lt;/td&gt;&lt;td&gt;"&amp;H3&amp;"&lt;/td&gt;&lt;td&gt;"&amp;I3&amp;"&lt;/td&gt;&lt;td style="&amp;q&amp;"background-color: rgb(255, 255, 221);"&amp;q&amp;"&gt;"&amp;J3&amp;"&lt;/td&gt;&lt;td&gt;"&amp;K3&amp;"&lt;/td&gt;&lt;td&gt;"&amp;L3&amp;"&lt;/td&gt;"</f>
        <v>#REF!</v>
      </c>
    </row>
    <row r="4" spans="1:14">
      <c r="A4" t="str">
        <f>IF('schedule printout'!A4&lt;&gt;"",'schedule printout'!A4,"")</f>
        <v>02 Sun</v>
      </c>
      <c r="B4" t="str">
        <f>IF('schedule printout'!B4&lt;&gt;"",'schedule printout'!B4,"")</f>
        <v>Gruen</v>
      </c>
      <c r="C4" t="str">
        <f>IF('schedule printout'!D4&lt;&gt;"",'schedule printout'!D4,"")</f>
        <v>Lin</v>
      </c>
      <c r="D4" t="e">
        <f>IF('schedule printout'!#REF!&lt;&gt;"",'schedule printout'!#REF!,"")</f>
        <v>#REF!</v>
      </c>
      <c r="E4" t="e">
        <f>IF('schedule printout'!#REF!&lt;&gt;"",'schedule printout'!#REF!,"")</f>
        <v>#REF!</v>
      </c>
      <c r="F4" t="str">
        <f>IF('schedule printout'!M6&lt;&gt;"",'schedule printout'!M6,"")</f>
        <v>Jacob</v>
      </c>
      <c r="G4" t="str">
        <f>IF('schedule printout'!N4&lt;&gt;"",'schedule printout'!N4,"")</f>
        <v>Zabirowicz</v>
      </c>
      <c r="H4" t="str">
        <f>IF('schedule printout'!O4&lt;&gt;"",'schedule printout'!O4,"")</f>
        <v>Park</v>
      </c>
      <c r="I4" t="e">
        <f>IF('schedule printout'!#REF!&lt;&gt;"",'schedule printout'!#REF!,"")</f>
        <v>#REF!</v>
      </c>
      <c r="J4" t="str">
        <f t="shared" si="0"/>
        <v>02 Sun</v>
      </c>
      <c r="K4" t="e">
        <f>IF('schedule printout'!#REF!&lt;&gt;"",'schedule printout'!#REF!,"")</f>
        <v>#REF!</v>
      </c>
      <c r="L4" t="str">
        <f>IF('schedule printout'!V25&lt;&gt;"",'schedule printout'!V25,"")</f>
        <v>Smested</v>
      </c>
      <c r="M4" t="e">
        <f>"&lt;tr&gt;&lt;td style="&amp;q&amp;"background-color: rgb(255, 255, 221);"&amp;q&amp;"&gt;"&amp;A4&amp;"&lt;/td&gt;&lt;td&gt;"&amp;B4&amp;"&lt;/td&gt;&lt;td&gt;"&amp;C4&amp;"&lt;/td&gt;&lt;td&gt;"&amp;D4&amp;"&lt;/td&gt;&lt;td&gt;"&amp;E4&amp;"&lt;/td&gt;&lt;td&gt;"&amp;F4&amp;"&lt;/td&gt;&lt;td&gt;"&amp;G4&amp;"&lt;/td&gt;&lt;td&gt;"&amp;H4&amp;"&lt;/td&gt;&lt;td&gt;"&amp;I4&amp;"&lt;/td&gt;&lt;td style="&amp;q&amp;"background-color: rgb(255, 255, 221);"&amp;q&amp;"&gt;"&amp;J4&amp;"&lt;/td&gt;&lt;td&gt;"&amp;K4&amp;"&lt;/td&gt;&lt;td&gt;"&amp;L4&amp;"&lt;/td&gt;"</f>
        <v>#REF!</v>
      </c>
    </row>
    <row r="5" spans="1:14">
      <c r="A5" t="str">
        <f>IF('schedule printout'!A5&lt;&gt;"",'schedule printout'!A5,"")</f>
        <v>03 Mon</v>
      </c>
      <c r="B5" t="str">
        <f>IF('schedule printout'!B5&lt;&gt;"",'schedule printout'!B5,"")</f>
        <v>Wang</v>
      </c>
      <c r="C5" t="str">
        <f>IF('schedule printout'!E5&lt;&gt;"",'schedule printout'!E5,"")</f>
        <v/>
      </c>
      <c r="D5" t="e">
        <f>IF('schedule printout'!#REF!&lt;&gt;"",'schedule printout'!#REF!,"")</f>
        <v>#REF!</v>
      </c>
      <c r="E5" t="e">
        <f>IF('schedule printout'!#REF!&lt;&gt;"",'schedule printout'!#REF!,"")</f>
        <v>#REF!</v>
      </c>
      <c r="F5" t="str">
        <f>IF('schedule printout'!M7&lt;&gt;"",'schedule printout'!M7,"")</f>
        <v>Tateosian</v>
      </c>
      <c r="G5" t="str">
        <f>IF('schedule printout'!N5&lt;&gt;"",'schedule printout'!N5,"")</f>
        <v>Izrailtyan</v>
      </c>
      <c r="H5" t="str">
        <f>IF('schedule printout'!O5&lt;&gt;"",'schedule printout'!O5,"")</f>
        <v>Page</v>
      </c>
      <c r="I5" t="e">
        <f>IF('schedule printout'!#REF!&lt;&gt;"",'schedule printout'!#REF!,"")</f>
        <v>#REF!</v>
      </c>
      <c r="J5" t="str">
        <f t="shared" si="0"/>
        <v>03 Mon</v>
      </c>
      <c r="K5" t="e">
        <f>IF('schedule printout'!#REF!&lt;&gt;"",'schedule printout'!#REF!,"")</f>
        <v>#REF!</v>
      </c>
      <c r="L5" t="e">
        <f>IF('schedule printout'!#REF!&lt;&gt;"",'schedule printout'!#REF!,"")</f>
        <v>#REF!</v>
      </c>
      <c r="M5" t="e">
        <f>"&lt;tr style="&amp;q&amp;"background-color: rgb(221, 221, 221);"&amp;q&amp;"&gt;&lt;td style="&amp;q&amp;"background-color: rgb(255, 255, 221);"&amp;q&amp;"&gt;"&amp;A5&amp;"&lt;/td&gt;&lt;td&gt;"&amp;B5&amp;"&lt;/td&gt;&lt;td&gt;"&amp;C5&amp;"&lt;/td&gt;&lt;td&gt;"&amp;D5&amp;"&lt;/td&gt;&lt;td&gt;"&amp;E5&amp;"&lt;/td&gt;&lt;td&gt;"&amp;F5&amp;"&lt;/td&gt;&lt;td&gt;"&amp;G5&amp;"&lt;/td&gt;&lt;td&gt;"&amp;H5&amp;"&lt;/td&gt;&lt;td&gt;"&amp;I5&amp;"&lt;/td&gt;&lt;td style="&amp;q&amp;"background-color: rgb(255, 255, 221);"&amp;q&amp;"&gt;"&amp;J5&amp;"&lt;/td&gt;&lt;td&gt;"&amp;K5&amp;"&lt;/td&gt;&lt;td&gt;"&amp;L5&amp;"&lt;/td&gt;"</f>
        <v>#REF!</v>
      </c>
    </row>
    <row r="6" spans="1:14">
      <c r="A6" t="str">
        <f>IF('schedule printout'!A6&lt;&gt;"",'schedule printout'!A6,"")</f>
        <v>04 Tues</v>
      </c>
      <c r="B6" t="str">
        <f>IF('schedule printout'!B6&lt;&gt;"",'schedule printout'!B6,"")</f>
        <v>Moller</v>
      </c>
      <c r="C6" t="str">
        <f>IF('schedule printout'!C6&lt;&gt;"",'schedule printout'!C6,"")</f>
        <v>Abola</v>
      </c>
      <c r="D6" t="str">
        <f>IF('schedule printout'!D6&lt;&gt;"",'schedule printout'!D6,"")</f>
        <v/>
      </c>
      <c r="E6" t="str">
        <f>IF('schedule printout'!F9&lt;&gt;"",'schedule printout'!F9,"")</f>
        <v>Vuong</v>
      </c>
      <c r="F6" t="str">
        <f>IF('schedule printout'!M8&lt;&gt;"",'schedule printout'!M8,"")</f>
        <v>Chin</v>
      </c>
      <c r="G6" t="str">
        <f>IF('schedule printout'!N6&lt;&gt;"",'schedule printout'!N6,"")</f>
        <v>Zabirowicz</v>
      </c>
      <c r="H6" t="str">
        <f>IF('schedule printout'!O6&lt;&gt;"",'schedule printout'!O6,"")</f>
        <v>Page</v>
      </c>
      <c r="I6" t="e">
        <f>IF('schedule printout'!#REF!&lt;&gt;"",'schedule printout'!#REF!,"")</f>
        <v>#REF!</v>
      </c>
      <c r="J6" t="str">
        <f t="shared" si="0"/>
        <v>04 Tues</v>
      </c>
      <c r="K6" t="e">
        <f>IF('schedule printout'!#REF!&lt;&gt;"",'schedule printout'!#REF!,"")</f>
        <v>#REF!</v>
      </c>
      <c r="L6" t="str">
        <f>IF('schedule printout'!V26&lt;&gt;"",'schedule printout'!V26,"")</f>
        <v>Weng</v>
      </c>
      <c r="M6" t="e">
        <f>"&lt;tr&gt;&lt;td style="&amp;q&amp;"background-color: rgb(255, 255, 221);"&amp;q&amp;"&gt;"&amp;A6&amp;"&lt;/td&gt;&lt;td&gt;"&amp;B6&amp;"&lt;/td&gt;&lt;td&gt;"&amp;C6&amp;"&lt;/td&gt;&lt;td&gt;"&amp;D6&amp;"&lt;/td&gt;&lt;td&gt;"&amp;E6&amp;"&lt;/td&gt;&lt;td&gt;"&amp;F6&amp;"&lt;/td&gt;&lt;td&gt;"&amp;G6&amp;"&lt;/td&gt;&lt;td&gt;"&amp;H6&amp;"&lt;/td&gt;&lt;td&gt;"&amp;I6&amp;"&lt;/td&gt;&lt;td style="&amp;q&amp;"background-color: rgb(255, 255, 221);"&amp;q&amp;"&gt;"&amp;J6&amp;"&lt;/td&gt;&lt;td&gt;"&amp;K6&amp;"&lt;/td&gt;&lt;td&gt;"&amp;L6&amp;"&lt;/td&gt;"</f>
        <v>#REF!</v>
      </c>
    </row>
    <row r="7" spans="1:14">
      <c r="A7" t="str">
        <f>IF('schedule printout'!A7&lt;&gt;"",'schedule printout'!A7,"")</f>
        <v>05 Wed</v>
      </c>
      <c r="B7" t="str">
        <f>IF('schedule printout'!B7&lt;&gt;"",'schedule printout'!B7,"")</f>
        <v>Gruen</v>
      </c>
      <c r="C7" t="str">
        <f>IF('schedule printout'!C7&lt;&gt;"",'schedule printout'!C7,"")</f>
        <v>Sadean</v>
      </c>
      <c r="D7" t="str">
        <f>IF('schedule printout'!D7&lt;&gt;"",'schedule printout'!D7,"")</f>
        <v/>
      </c>
      <c r="E7" t="e">
        <f>IF('schedule printout'!#REF!&lt;&gt;"",'schedule printout'!#REF!,"")</f>
        <v>#REF!</v>
      </c>
      <c r="F7" t="str">
        <f>IF('schedule printout'!M9&lt;&gt;"",'schedule printout'!M9,"")</f>
        <v>Jacob</v>
      </c>
      <c r="G7" t="str">
        <f>IF('schedule printout'!N7&lt;&gt;"",'schedule printout'!N7,"")</f>
        <v>Oleszak</v>
      </c>
      <c r="H7" t="str">
        <f>IF('schedule printout'!O7&lt;&gt;"",'schedule printout'!O7,"")</f>
        <v>Page</v>
      </c>
      <c r="I7" t="e">
        <f>IF('schedule printout'!#REF!&lt;&gt;"",'schedule printout'!#REF!,"")</f>
        <v>#REF!</v>
      </c>
      <c r="J7" t="str">
        <f t="shared" si="0"/>
        <v>05 Wed</v>
      </c>
      <c r="K7" t="e">
        <f>IF('schedule printout'!#REF!&lt;&gt;"",'schedule printout'!#REF!,"")</f>
        <v>#REF!</v>
      </c>
      <c r="L7" t="e">
        <f>IF('schedule printout'!#REF!&lt;&gt;"",'schedule printout'!#REF!,"")</f>
        <v>#REF!</v>
      </c>
      <c r="M7" t="e">
        <f>"&lt;tr style="&amp;q&amp;"background-color: rgb(221, 221, 221);"&amp;q&amp;"&gt;&lt;td style="&amp;q&amp;"background-color: rgb(255, 255, 221);"&amp;q&amp;"&gt;"&amp;A7&amp;"&lt;/td&gt;&lt;td&gt;"&amp;B7&amp;"&lt;/td&gt;&lt;td&gt;"&amp;C7&amp;"&lt;/td&gt;&lt;td&gt;"&amp;D7&amp;"&lt;/td&gt;&lt;td&gt;"&amp;E7&amp;"&lt;/td&gt;&lt;td&gt;"&amp;F7&amp;"&lt;/td&gt;&lt;td&gt;"&amp;G7&amp;"&lt;/td&gt;&lt;td&gt;"&amp;H7&amp;"&lt;/td&gt;&lt;td&gt;"&amp;I7&amp;"&lt;/td&gt;&lt;td style="&amp;q&amp;"background-color: rgb(255, 255, 221);"&amp;q&amp;"&gt;"&amp;J7&amp;"&lt;/td&gt;&lt;td&gt;"&amp;K7&amp;"&lt;/td&gt;&lt;td&gt;"&amp;L7&amp;"&lt;/td&gt;"</f>
        <v>#REF!</v>
      </c>
    </row>
    <row r="8" spans="1:14">
      <c r="A8" t="str">
        <f>IF('schedule printout'!A8&lt;&gt;"",'schedule printout'!A8,"")</f>
        <v>06 Thur</v>
      </c>
      <c r="B8" t="str">
        <f>IF('schedule printout'!B8&lt;&gt;"",'schedule printout'!B8,"")</f>
        <v>Beg</v>
      </c>
      <c r="C8" t="str">
        <f>IF('schedule printout'!C8&lt;&gt;"",'schedule printout'!C8,"")</f>
        <v>Stanley</v>
      </c>
      <c r="D8" t="str">
        <f>IF('schedule printout'!D8&lt;&gt;"",'schedule printout'!D8,"")</f>
        <v/>
      </c>
      <c r="E8" t="e">
        <f>IF('schedule printout'!#REF!&lt;&gt;"",'schedule printout'!#REF!,"")</f>
        <v>#REF!</v>
      </c>
      <c r="F8" t="str">
        <f>IF('schedule printout'!M11&lt;&gt;"",'schedule printout'!M11,"")</f>
        <v>Jacob</v>
      </c>
      <c r="G8" t="str">
        <f>IF('schedule printout'!N8&lt;&gt;"",'schedule printout'!N8,"")</f>
        <v>Kowal</v>
      </c>
      <c r="H8" t="str">
        <f>IF('schedule printout'!O8&lt;&gt;"",'schedule printout'!O8,"")</f>
        <v>Page</v>
      </c>
      <c r="I8" t="e">
        <f>IF('schedule printout'!#REF!&lt;&gt;"",'schedule printout'!#REF!,"")</f>
        <v>#REF!</v>
      </c>
      <c r="J8" t="str">
        <f t="shared" si="0"/>
        <v>06 Thur</v>
      </c>
      <c r="K8" t="e">
        <f>IF('schedule printout'!#REF!&lt;&gt;"",'schedule printout'!#REF!,"")</f>
        <v>#REF!</v>
      </c>
      <c r="L8" t="e">
        <f>IF('schedule printout'!#REF!&lt;&gt;"",'schedule printout'!#REF!,"")</f>
        <v>#REF!</v>
      </c>
      <c r="M8" t="e">
        <f>"&lt;tr&gt;&lt;td style="&amp;q&amp;"background-color: rgb(255, 255, 221);"&amp;q&amp;"&gt;"&amp;A8&amp;"&lt;/td&gt;&lt;td&gt;"&amp;B8&amp;"&lt;/td&gt;&lt;td&gt;"&amp;C8&amp;"&lt;/td&gt;&lt;td&gt;"&amp;D8&amp;"&lt;/td&gt;&lt;td&gt;"&amp;E8&amp;"&lt;/td&gt;&lt;td&gt;"&amp;F8&amp;"&lt;/td&gt;&lt;td&gt;"&amp;G8&amp;"&lt;/td&gt;&lt;td&gt;"&amp;H8&amp;"&lt;/td&gt;&lt;td&gt;"&amp;I8&amp;"&lt;/td&gt;&lt;td style="&amp;q&amp;"background-color: rgb(255, 255, 221);"&amp;q&amp;"&gt;"&amp;J8&amp;"&lt;/td&gt;&lt;td&gt;"&amp;K8&amp;"&lt;/td&gt;&lt;td&gt;"&amp;L8&amp;"&lt;/td&gt;"</f>
        <v>#REF!</v>
      </c>
    </row>
    <row r="9" spans="1:14">
      <c r="A9" t="str">
        <f>IF('schedule printout'!A9&lt;&gt;"",'schedule printout'!A9,"")</f>
        <v>07 Fri</v>
      </c>
      <c r="B9" t="str">
        <f>IF('schedule printout'!B9&lt;&gt;"",'schedule printout'!B9,"")</f>
        <v>Moller</v>
      </c>
      <c r="C9" t="str">
        <f>IF('schedule printout'!C9&lt;&gt;"",'schedule printout'!C9,"")</f>
        <v>Landman</v>
      </c>
      <c r="D9" t="str">
        <f>IF('schedule printout'!D9&lt;&gt;"",'schedule printout'!D9,"")</f>
        <v/>
      </c>
      <c r="E9" t="e">
        <f>IF('schedule printout'!#REF!&lt;&gt;"",'schedule printout'!#REF!,"")</f>
        <v>#REF!</v>
      </c>
      <c r="F9" t="str">
        <f>IF('schedule printout'!M12&lt;&gt;"",'schedule printout'!M12,"")</f>
        <v>Jasiewicz</v>
      </c>
      <c r="G9" t="str">
        <f>IF('schedule printout'!N9&lt;&gt;"",'schedule printout'!N9,"")</f>
        <v>Poppers</v>
      </c>
      <c r="H9" t="str">
        <f>IF('schedule printout'!O9&lt;&gt;"",'schedule printout'!O9,"")</f>
        <v>Page</v>
      </c>
      <c r="I9" t="e">
        <f>IF('schedule printout'!#REF!&lt;&gt;"",'schedule printout'!#REF!,"")</f>
        <v>#REF!</v>
      </c>
      <c r="J9" t="str">
        <f t="shared" si="0"/>
        <v>07 Fri</v>
      </c>
      <c r="K9" t="e">
        <f>IF('schedule printout'!#REF!&lt;&gt;"",'schedule printout'!#REF!,"")</f>
        <v>#REF!</v>
      </c>
      <c r="L9" t="e">
        <f>IF('schedule printout'!#REF!&lt;&gt;"",'schedule printout'!#REF!,"")</f>
        <v>#REF!</v>
      </c>
      <c r="M9" t="e">
        <f>"&lt;tr style="&amp;q&amp;"background-color: rgb(221, 221, 221);"&amp;q&amp;"&gt;&lt;td style="&amp;q&amp;"background-color: rgb(255, 255, 221);"&amp;q&amp;"&gt;"&amp;A9&amp;"&lt;/td&gt;&lt;td&gt;"&amp;B9&amp;"&lt;/td&gt;&lt;td&gt;"&amp;C9&amp;"&lt;/td&gt;&lt;td&gt;"&amp;D9&amp;"&lt;/td&gt;&lt;td&gt;"&amp;E9&amp;"&lt;/td&gt;&lt;td&gt;"&amp;F9&amp;"&lt;/td&gt;&lt;td&gt;"&amp;G9&amp;"&lt;/td&gt;&lt;td&gt;"&amp;H9&amp;"&lt;/td&gt;&lt;td&gt;"&amp;I9&amp;"&lt;/td&gt;&lt;td style="&amp;q&amp;"background-color: rgb(255, 255, 221);"&amp;q&amp;"&gt;"&amp;J9&amp;"&lt;/td&gt;&lt;td&gt;"&amp;K9&amp;"&lt;/td&gt;&lt;td&gt;"&amp;L9&amp;"&lt;/td&gt;"</f>
        <v>#REF!</v>
      </c>
    </row>
    <row r="10" spans="1:14">
      <c r="A10" t="str">
        <f>IF('schedule printout'!A10&lt;&gt;"",'schedule printout'!A10,"")</f>
        <v>08 Sat</v>
      </c>
      <c r="B10" t="str">
        <f>IF('schedule printout'!B10&lt;&gt;"",'schedule printout'!B10,"")</f>
        <v>Chen</v>
      </c>
      <c r="C10" t="str">
        <f>IF('schedule printout'!C10&lt;&gt;"",'schedule printout'!C10,"")</f>
        <v>Azim</v>
      </c>
      <c r="D10" t="str">
        <f>IF('schedule printout'!D10&lt;&gt;"",'schedule printout'!D10,"")</f>
        <v>Page</v>
      </c>
      <c r="E10" t="e">
        <f>IF('schedule printout'!#REF!&lt;&gt;"",'schedule printout'!#REF!,"")</f>
        <v>#REF!</v>
      </c>
      <c r="F10" t="str">
        <f>IF('schedule printout'!M13&lt;&gt;"",'schedule printout'!M13,"")</f>
        <v>Jasiewicz</v>
      </c>
      <c r="G10" t="str">
        <f>IF('schedule printout'!N10&lt;&gt;"",'schedule printout'!N10,"")</f>
        <v>Poppers</v>
      </c>
      <c r="H10" t="str">
        <f>IF('schedule printout'!O10&lt;&gt;"",'schedule printout'!O10,"")</f>
        <v>Page</v>
      </c>
      <c r="I10" t="e">
        <f>IF('schedule printout'!#REF!&lt;&gt;"",'schedule printout'!#REF!,"")</f>
        <v>#REF!</v>
      </c>
      <c r="J10" t="str">
        <f t="shared" si="0"/>
        <v>08 Sat</v>
      </c>
      <c r="K10" t="e">
        <f>IF('schedule printout'!#REF!&lt;&gt;"",'schedule printout'!#REF!,"")</f>
        <v>#REF!</v>
      </c>
      <c r="L10" t="e">
        <f>IF('schedule printout'!#REF!&lt;&gt;"",'schedule printout'!#REF!,"")</f>
        <v>#REF!</v>
      </c>
      <c r="M10" t="e">
        <f>"&lt;tr&gt;&lt;td style="&amp;q&amp;"background-color: rgb(255, 255, 221);"&amp;q&amp;"&gt;"&amp;A10&amp;"&lt;/td&gt;&lt;td&gt;"&amp;B10&amp;"&lt;/td&gt;&lt;td&gt;"&amp;C10&amp;"&lt;/td&gt;&lt;td&gt;"&amp;D10&amp;"&lt;/td&gt;&lt;td&gt;"&amp;E10&amp;"&lt;/td&gt;&lt;td&gt;"&amp;F10&amp;"&lt;/td&gt;&lt;td&gt;"&amp;G10&amp;"&lt;/td&gt;&lt;td&gt;"&amp;H10&amp;"&lt;/td&gt;&lt;td&gt;"&amp;I10&amp;"&lt;/td&gt;&lt;td style="&amp;q&amp;"background-color: rgb(255, 255, 221);"&amp;q&amp;"&gt;"&amp;J10&amp;"&lt;/td&gt;&lt;td&gt;"&amp;K10&amp;"&lt;/td&gt;&lt;td&gt;"&amp;L10&amp;"&lt;/td&gt;"</f>
        <v>#REF!</v>
      </c>
    </row>
    <row r="11" spans="1:14">
      <c r="A11" t="str">
        <f>IF('schedule printout'!A11&lt;&gt;"",'schedule printout'!A11,"")</f>
        <v>09 Sun</v>
      </c>
      <c r="B11" t="str">
        <f>IF('schedule printout'!B11&lt;&gt;"",'schedule printout'!B11,"")</f>
        <v>Geralemou</v>
      </c>
      <c r="C11" t="str">
        <f>IF('schedule printout'!D11&lt;&gt;"",'schedule printout'!D11,"")</f>
        <v>Page</v>
      </c>
      <c r="D11" t="e">
        <f>IF('schedule printout'!#REF!&lt;&gt;"",'schedule printout'!#REF!,"")</f>
        <v>#REF!</v>
      </c>
      <c r="E11" t="str">
        <f>IF('schedule printout'!F11&lt;&gt;"",'schedule printout'!F11,"")</f>
        <v/>
      </c>
      <c r="F11" t="str">
        <f>IF('schedule printout'!M14&lt;&gt;"",'schedule printout'!M14,"")</f>
        <v>Jasiewicz</v>
      </c>
      <c r="G11" t="str">
        <f>IF('schedule printout'!N11&lt;&gt;"",'schedule printout'!N11,"")</f>
        <v>Poppers</v>
      </c>
      <c r="H11" t="str">
        <f>IF('schedule printout'!O11&lt;&gt;"",'schedule printout'!O11,"")</f>
        <v>Page</v>
      </c>
      <c r="I11" t="e">
        <f>IF('schedule printout'!#REF!&lt;&gt;"",'schedule printout'!#REF!,"")</f>
        <v>#REF!</v>
      </c>
      <c r="J11" t="str">
        <f t="shared" si="0"/>
        <v>09 Sun</v>
      </c>
      <c r="K11" t="e">
        <f>IF('schedule printout'!#REF!&lt;&gt;"",'schedule printout'!#REF!,"")</f>
        <v>#REF!</v>
      </c>
      <c r="L11" t="e">
        <f>IF('schedule printout'!#REF!&lt;&gt;"",'schedule printout'!#REF!,"")</f>
        <v>#REF!</v>
      </c>
      <c r="M11" t="e">
        <f>"&lt;tr style="&amp;q&amp;"background-color: rgb(221, 221, 221);"&amp;q&amp;"&gt;&lt;td style="&amp;q&amp;"background-color: rgb(255, 255, 221);"&amp;q&amp;"&gt;"&amp;A11&amp;"&lt;/td&gt;&lt;td&gt;"&amp;B11&amp;"&lt;/td&gt;&lt;td&gt;"&amp;C11&amp;"&lt;/td&gt;&lt;td&gt;"&amp;D11&amp;"&lt;/td&gt;&lt;td&gt;"&amp;E11&amp;"&lt;/td&gt;&lt;td&gt;"&amp;F11&amp;"&lt;/td&gt;&lt;td&gt;"&amp;G11&amp;"&lt;/td&gt;&lt;td&gt;"&amp;H11&amp;"&lt;/td&gt;&lt;td&gt;"&amp;I11&amp;"&lt;/td&gt;&lt;td style="&amp;q&amp;"background-color: rgb(255, 255, 221);"&amp;q&amp;"&gt;"&amp;J11&amp;"&lt;/td&gt;&lt;td&gt;"&amp;K11&amp;"&lt;/td&gt;&lt;td&gt;"&amp;L11&amp;"&lt;/td&gt;"</f>
        <v>#REF!</v>
      </c>
    </row>
    <row r="12" spans="1:14">
      <c r="A12" t="str">
        <f>IF('schedule printout'!A12&lt;&gt;"",'schedule printout'!A12,"")</f>
        <v>10 Mon</v>
      </c>
      <c r="B12" t="str">
        <f>IF('schedule printout'!B12&lt;&gt;"",'schedule printout'!B12,"")</f>
        <v>Kogan</v>
      </c>
      <c r="C12" t="str">
        <f>IF('schedule printout'!E12&lt;&gt;"",'schedule printout'!E12,"")</f>
        <v/>
      </c>
      <c r="D12" t="e">
        <f>IF('schedule printout'!#REF!&lt;&gt;"",'schedule printout'!#REF!,"")</f>
        <v>#REF!</v>
      </c>
      <c r="E12" t="str">
        <f>IF('schedule printout'!F12&lt;&gt;"",'schedule printout'!F12,"")</f>
        <v>Gupta</v>
      </c>
      <c r="F12" t="str">
        <f>IF('schedule printout'!M15&lt;&gt;"",'schedule printout'!M15,"")</f>
        <v>Jasiewicz</v>
      </c>
      <c r="G12" t="str">
        <f>IF('schedule printout'!N12&lt;&gt;"",'schedule printout'!N12,"")</f>
        <v>Floyd</v>
      </c>
      <c r="H12" t="str">
        <f>IF('schedule printout'!O12&lt;&gt;"",'schedule printout'!O12,"")</f>
        <v>Szafran</v>
      </c>
      <c r="I12" t="e">
        <f>IF('schedule printout'!#REF!&lt;&gt;"",'schedule printout'!#REF!,"")</f>
        <v>#REF!</v>
      </c>
      <c r="J12" t="str">
        <f t="shared" si="0"/>
        <v>10 Mon</v>
      </c>
      <c r="K12" t="e">
        <f>IF('schedule printout'!#REF!&lt;&gt;"",'schedule printout'!#REF!,"")</f>
        <v>#REF!</v>
      </c>
      <c r="L12" t="e">
        <f>IF('schedule printout'!#REF!&lt;&gt;"",'schedule printout'!#REF!,"")</f>
        <v>#REF!</v>
      </c>
      <c r="M12" t="e">
        <f>"&lt;tr&gt;&lt;td style="&amp;q&amp;"background-color: rgb(255, 255, 221);"&amp;q&amp;"&gt;"&amp;A12&amp;"&lt;/td&gt;&lt;td&gt;"&amp;B12&amp;"&lt;/td&gt;&lt;td&gt;"&amp;C12&amp;"&lt;/td&gt;&lt;td&gt;"&amp;D12&amp;"&lt;/td&gt;&lt;td&gt;"&amp;E12&amp;"&lt;/td&gt;&lt;td&gt;"&amp;F12&amp;"&lt;/td&gt;&lt;td&gt;"&amp;G12&amp;"&lt;/td&gt;&lt;td&gt;"&amp;H12&amp;"&lt;/td&gt;&lt;td&gt;"&amp;I12&amp;"&lt;/td&gt;&lt;td style="&amp;q&amp;"background-color: rgb(255, 255, 221);"&amp;q&amp;"&gt;"&amp;J12&amp;"&lt;/td&gt;&lt;td&gt;"&amp;K12&amp;"&lt;/td&gt;&lt;td&gt;"&amp;L12&amp;"&lt;/td&gt;"</f>
        <v>#REF!</v>
      </c>
    </row>
    <row r="13" spans="1:14">
      <c r="A13" t="str">
        <f>IF('schedule printout'!A13&lt;&gt;"",'schedule printout'!A13,"")</f>
        <v>11 Tues</v>
      </c>
      <c r="B13" t="str">
        <f>IF('schedule printout'!B13&lt;&gt;"",'schedule printout'!B13,"")</f>
        <v>Gruen</v>
      </c>
      <c r="C13" t="str">
        <f>IF('schedule printout'!C13&lt;&gt;"",'schedule printout'!C13,"")</f>
        <v>Costa</v>
      </c>
      <c r="D13" t="str">
        <f>IF('schedule printout'!D13&lt;&gt;"",'schedule printout'!D13,"")</f>
        <v/>
      </c>
      <c r="E13" t="str">
        <f>IF('schedule printout'!G7&lt;&gt;"",'schedule printout'!G7,"")</f>
        <v>Stellaccio</v>
      </c>
      <c r="F13" t="str">
        <f>IF('schedule printout'!M16&lt;&gt;"",'schedule printout'!M16,"")</f>
        <v>Jasiewicz</v>
      </c>
      <c r="G13" t="str">
        <f>IF('schedule printout'!N13&lt;&gt;"",'schedule printout'!N13,"")</f>
        <v>Izrailtyan</v>
      </c>
      <c r="H13" t="str">
        <f>IF('schedule printout'!O13&lt;&gt;"",'schedule printout'!O13,"")</f>
        <v>Szafran</v>
      </c>
      <c r="I13" t="e">
        <f>IF('schedule printout'!#REF!&lt;&gt;"",'schedule printout'!#REF!,"")</f>
        <v>#REF!</v>
      </c>
      <c r="J13" t="str">
        <f t="shared" si="0"/>
        <v>11 Tues</v>
      </c>
      <c r="K13" t="e">
        <f>IF('schedule printout'!#REF!&lt;&gt;"",'schedule printout'!#REF!,"")</f>
        <v>#REF!</v>
      </c>
      <c r="L13" t="e">
        <f>IF('schedule printout'!#REF!&lt;&gt;"",'schedule printout'!#REF!,"")</f>
        <v>#REF!</v>
      </c>
      <c r="M13" t="e">
        <f>"&lt;tr style="&amp;q&amp;"background-color: rgb(221, 221, 221);"&amp;q&amp;"&gt;&lt;td style="&amp;q&amp;"background-color: rgb(255, 255, 221);"&amp;q&amp;"&gt;"&amp;A13&amp;"&lt;/td&gt;&lt;td&gt;"&amp;B13&amp;"&lt;/td&gt;&lt;td&gt;"&amp;C13&amp;"&lt;/td&gt;&lt;td&gt;"&amp;D13&amp;"&lt;/td&gt;&lt;td&gt;"&amp;E13&amp;"&lt;/td&gt;&lt;td&gt;"&amp;F13&amp;"&lt;/td&gt;&lt;td&gt;"&amp;G13&amp;"&lt;/td&gt;&lt;td&gt;"&amp;H13&amp;"&lt;/td&gt;&lt;td&gt;"&amp;I13&amp;"&lt;/td&gt;&lt;td style="&amp;q&amp;"background-color: rgb(255, 255, 221);"&amp;q&amp;"&gt;"&amp;J13&amp;"&lt;/td&gt;&lt;td&gt;"&amp;K13&amp;"&lt;/td&gt;&lt;td&gt;"&amp;L13&amp;"&lt;/td&gt;"</f>
        <v>#REF!</v>
      </c>
    </row>
    <row r="14" spans="1:14">
      <c r="A14" t="str">
        <f>IF('schedule printout'!A14&lt;&gt;"",'schedule printout'!A14,"")</f>
        <v>12 Wed</v>
      </c>
      <c r="B14" t="str">
        <f>IF('schedule printout'!B14&lt;&gt;"",'schedule printout'!B14,"")</f>
        <v>Kogan</v>
      </c>
      <c r="C14" t="str">
        <f>IF('schedule printout'!C14&lt;&gt;"",'schedule printout'!C14,"")</f>
        <v>Landman</v>
      </c>
      <c r="D14" t="str">
        <f>IF('schedule printout'!D14&lt;&gt;"",'schedule printout'!D14,"")</f>
        <v/>
      </c>
      <c r="E14" t="e">
        <f>IF('schedule printout'!#REF!&lt;&gt;"",'schedule printout'!#REF!,"")</f>
        <v>#REF!</v>
      </c>
      <c r="F14" t="str">
        <f>IF('schedule printout'!M17&lt;&gt;"",'schedule printout'!M17,"")</f>
        <v>Jasiewicz</v>
      </c>
      <c r="G14" t="str">
        <f>IF('schedule printout'!N14&lt;&gt;"",'schedule printout'!N14,"")</f>
        <v>Floyd</v>
      </c>
      <c r="H14" t="str">
        <f>IF('schedule printout'!O14&lt;&gt;"",'schedule printout'!O14,"")</f>
        <v>DeLemos</v>
      </c>
      <c r="I14" t="e">
        <f>IF('schedule printout'!#REF!&lt;&gt;"",'schedule printout'!#REF!,"")</f>
        <v>#REF!</v>
      </c>
      <c r="J14" t="str">
        <f t="shared" si="0"/>
        <v>12 Wed</v>
      </c>
      <c r="K14" t="e">
        <f>IF('schedule printout'!#REF!&lt;&gt;"",'schedule printout'!#REF!,"")</f>
        <v>#REF!</v>
      </c>
      <c r="L14" t="e">
        <f>IF('schedule printout'!#REF!&lt;&gt;"",'schedule printout'!#REF!,"")</f>
        <v>#REF!</v>
      </c>
      <c r="M14" t="e">
        <f>"&lt;tr&gt;&lt;td style="&amp;q&amp;"background-color: rgb(255, 255, 221);"&amp;q&amp;"&gt;"&amp;A14&amp;"&lt;/td&gt;&lt;td&gt;"&amp;B14&amp;"&lt;/td&gt;&lt;td&gt;"&amp;C14&amp;"&lt;/td&gt;&lt;td&gt;"&amp;D14&amp;"&lt;/td&gt;&lt;td&gt;"&amp;E14&amp;"&lt;/td&gt;&lt;td&gt;"&amp;F14&amp;"&lt;/td&gt;&lt;td&gt;"&amp;G14&amp;"&lt;/td&gt;&lt;td&gt;"&amp;H14&amp;"&lt;/td&gt;&lt;td&gt;"&amp;I14&amp;"&lt;/td&gt;&lt;td style="&amp;q&amp;"background-color: rgb(255, 255, 221);"&amp;q&amp;"&gt;"&amp;J14&amp;"&lt;/td&gt;&lt;td&gt;"&amp;K14&amp;"&lt;/td&gt;&lt;td&gt;"&amp;L14&amp;"&lt;/td&gt;"</f>
        <v>#REF!</v>
      </c>
    </row>
    <row r="15" spans="1:14">
      <c r="A15" t="str">
        <f>IF('schedule printout'!A15&lt;&gt;"",'schedule printout'!A15,"")</f>
        <v>13 Thur</v>
      </c>
      <c r="B15" t="str">
        <f>IF('schedule printout'!B15&lt;&gt;"",'schedule printout'!B15,"")</f>
        <v>Wang</v>
      </c>
      <c r="C15" t="str">
        <f>IF('schedule printout'!C15&lt;&gt;"",'schedule printout'!C15,"")</f>
        <v>Schabel</v>
      </c>
      <c r="D15" t="str">
        <f>IF('schedule printout'!D15&lt;&gt;"",'schedule printout'!D15,"")</f>
        <v/>
      </c>
      <c r="E15" t="str">
        <f>IF('schedule printout'!G8&lt;&gt;"",'schedule printout'!G8,"")</f>
        <v>Geralemou</v>
      </c>
      <c r="F15" t="str">
        <f>IF('schedule printout'!M18&lt;&gt;"",'schedule printout'!M18,"")</f>
        <v>Jasiewicz</v>
      </c>
      <c r="G15" t="str">
        <f>IF('schedule printout'!N15&lt;&gt;"",'schedule printout'!N15,"")</f>
        <v>Poppers</v>
      </c>
      <c r="H15" t="str">
        <f>IF('schedule printout'!O15&lt;&gt;"",'schedule printout'!O15,"")</f>
        <v>DeLemos</v>
      </c>
      <c r="I15" t="e">
        <f>IF('schedule printout'!#REF!&lt;&gt;"",'schedule printout'!#REF!,"")</f>
        <v>#REF!</v>
      </c>
      <c r="J15" t="str">
        <f t="shared" si="0"/>
        <v>13 Thur</v>
      </c>
      <c r="K15" t="e">
        <f>IF('schedule printout'!#REF!&lt;&gt;"",'schedule printout'!#REF!,"")</f>
        <v>#REF!</v>
      </c>
      <c r="L15" t="e">
        <f>IF('schedule printout'!#REF!&lt;&gt;"",'schedule printout'!#REF!,"")</f>
        <v>#REF!</v>
      </c>
      <c r="M15" t="e">
        <f>"&lt;tr style="&amp;q&amp;"background-color: rgb(221, 221, 221);"&amp;q&amp;"&gt;&lt;td style="&amp;q&amp;"background-color: rgb(255, 255, 221);"&amp;q&amp;"&gt;"&amp;A15&amp;"&lt;/td&gt;&lt;td&gt;"&amp;B15&amp;"&lt;/td&gt;&lt;td&gt;"&amp;C15&amp;"&lt;/td&gt;&lt;td&gt;"&amp;D15&amp;"&lt;/td&gt;&lt;td&gt;"&amp;E15&amp;"&lt;/td&gt;&lt;td&gt;"&amp;F15&amp;"&lt;/td&gt;&lt;td&gt;"&amp;G15&amp;"&lt;/td&gt;&lt;td&gt;"&amp;H15&amp;"&lt;/td&gt;&lt;td&gt;"&amp;I15&amp;"&lt;/td&gt;&lt;td style="&amp;q&amp;"background-color: rgb(255, 255, 221);"&amp;q&amp;"&gt;"&amp;J15&amp;"&lt;/td&gt;&lt;td&gt;"&amp;K15&amp;"&lt;/td&gt;&lt;td&gt;"&amp;L15&amp;"&lt;/td&gt;"</f>
        <v>#REF!</v>
      </c>
    </row>
    <row r="16" spans="1:14">
      <c r="A16" t="str">
        <f>IF('schedule printout'!A16&lt;&gt;"",'schedule printout'!A16,"")</f>
        <v>14 Fri</v>
      </c>
      <c r="B16" t="str">
        <f>IF('schedule printout'!B16&lt;&gt;"",'schedule printout'!B16,"")</f>
        <v>Beg</v>
      </c>
      <c r="C16" t="str">
        <f>IF('schedule printout'!C16&lt;&gt;"",'schedule printout'!C16,"")</f>
        <v>Landman</v>
      </c>
      <c r="D16" t="str">
        <f>IF('schedule printout'!D16&lt;&gt;"",'schedule printout'!D16,"")</f>
        <v/>
      </c>
      <c r="E16" t="str">
        <f>IF('schedule printout'!G10&lt;&gt;"",'schedule printout'!G10,"")</f>
        <v/>
      </c>
      <c r="F16" t="str">
        <f>IF('schedule printout'!M19&lt;&gt;"",'schedule printout'!M19,"")</f>
        <v>Chin</v>
      </c>
      <c r="G16" t="str">
        <f>IF('schedule printout'!N16&lt;&gt;"",'schedule printout'!N16,"")</f>
        <v>Kowal</v>
      </c>
      <c r="H16" t="str">
        <f>IF('schedule printout'!O22&lt;&gt;"",'schedule printout'!O22,"")</f>
        <v>Kogan</v>
      </c>
      <c r="I16" t="e">
        <f>IF('schedule printout'!#REF!&lt;&gt;"",'schedule printout'!#REF!,"")</f>
        <v>#REF!</v>
      </c>
      <c r="J16" t="str">
        <f t="shared" si="0"/>
        <v>14 Fri</v>
      </c>
      <c r="K16" t="e">
        <f>IF('schedule printout'!#REF!&lt;&gt;"",'schedule printout'!#REF!,"")</f>
        <v>#REF!</v>
      </c>
      <c r="L16" t="e">
        <f>IF('schedule printout'!#REF!&lt;&gt;"",'schedule printout'!#REF!,"")</f>
        <v>#REF!</v>
      </c>
      <c r="M16" t="e">
        <f>"&lt;tr&gt;&lt;td style="&amp;q&amp;"background-color: rgb(255, 255, 221);"&amp;q&amp;"&gt;"&amp;A16&amp;"&lt;/td&gt;&lt;td&gt;"&amp;B16&amp;"&lt;/td&gt;&lt;td&gt;"&amp;C16&amp;"&lt;/td&gt;&lt;td&gt;"&amp;D16&amp;"&lt;/td&gt;&lt;td&gt;"&amp;E16&amp;"&lt;/td&gt;&lt;td&gt;"&amp;F16&amp;"&lt;/td&gt;&lt;td&gt;"&amp;G16&amp;"&lt;/td&gt;&lt;td&gt;"&amp;H16&amp;"&lt;/td&gt;&lt;td&gt;"&amp;I16&amp;"&lt;/td&gt;&lt;td style="&amp;q&amp;"background-color: rgb(255, 255, 221);"&amp;q&amp;"&gt;"&amp;J16&amp;"&lt;/td&gt;&lt;td&gt;"&amp;K16&amp;"&lt;/td&gt;&lt;td&gt;"&amp;L16&amp;"&lt;/td&gt;"</f>
        <v>#REF!</v>
      </c>
    </row>
    <row r="17" spans="1:13">
      <c r="A17" t="str">
        <f>IF('schedule printout'!A17&lt;&gt;"",'schedule printout'!A17,"")</f>
        <v>15 Sat</v>
      </c>
      <c r="B17" t="str">
        <f>IF('schedule printout'!B17&lt;&gt;"",'schedule printout'!B17,"")</f>
        <v>Gupta</v>
      </c>
      <c r="C17" t="str">
        <f>IF('schedule printout'!C17&lt;&gt;"",'schedule printout'!C17,"")</f>
        <v>Kogan</v>
      </c>
      <c r="D17" t="str">
        <f>IF('schedule printout'!D17&lt;&gt;"",'schedule printout'!D17,"")</f>
        <v>DeLemos</v>
      </c>
      <c r="E17" t="e">
        <f>IF('schedule printout'!#REF!&lt;&gt;"",'schedule printout'!#REF!,"")</f>
        <v>#REF!</v>
      </c>
      <c r="F17" t="str">
        <f>IF('schedule printout'!M20&lt;&gt;"",'schedule printout'!M20,"")</f>
        <v>Chin</v>
      </c>
      <c r="G17" t="str">
        <f>IF('schedule printout'!N17&lt;&gt;"",'schedule printout'!N17,"")</f>
        <v>Kowal</v>
      </c>
      <c r="H17" t="str">
        <f>IF('schedule printout'!O23&lt;&gt;"",'schedule printout'!O23,"")</f>
        <v>Kogan</v>
      </c>
      <c r="I17" t="e">
        <f>IF('schedule printout'!#REF!&lt;&gt;"",'schedule printout'!#REF!,"")</f>
        <v>#REF!</v>
      </c>
      <c r="J17" t="str">
        <f t="shared" si="0"/>
        <v>15 Sat</v>
      </c>
      <c r="K17" t="e">
        <f>IF('schedule printout'!#REF!&lt;&gt;"",'schedule printout'!#REF!,"")</f>
        <v>#REF!</v>
      </c>
      <c r="L17" t="e">
        <f>IF('schedule printout'!#REF!&lt;&gt;"",'schedule printout'!#REF!,"")</f>
        <v>#REF!</v>
      </c>
      <c r="M17" t="e">
        <f>"&lt;tr style="&amp;q&amp;"background-color: rgb(221, 221, 221);"&amp;q&amp;"&gt;&lt;td style="&amp;q&amp;"background-color: rgb(255, 255, 221);"&amp;q&amp;"&gt;"&amp;A17&amp;"&lt;/td&gt;&lt;td&gt;"&amp;B17&amp;"&lt;/td&gt;&lt;td&gt;"&amp;C17&amp;"&lt;/td&gt;&lt;td&gt;"&amp;D17&amp;"&lt;/td&gt;&lt;td&gt;"&amp;E17&amp;"&lt;/td&gt;&lt;td&gt;"&amp;F17&amp;"&lt;/td&gt;&lt;td&gt;"&amp;G17&amp;"&lt;/td&gt;&lt;td&gt;"&amp;H17&amp;"&lt;/td&gt;&lt;td&gt;"&amp;I17&amp;"&lt;/td&gt;&lt;td style="&amp;q&amp;"background-color: rgb(255, 255, 221);"&amp;q&amp;"&gt;"&amp;J17&amp;"&lt;/td&gt;&lt;td&gt;"&amp;K17&amp;"&lt;/td&gt;&lt;td&gt;"&amp;L17&amp;"&lt;/td&gt;"</f>
        <v>#REF!</v>
      </c>
    </row>
    <row r="18" spans="1:13" s="3" customFormat="1">
      <c r="A18" s="3" t="str">
        <f>A2</f>
        <v>Date</v>
      </c>
      <c r="B18" s="3" t="str">
        <f t="shared" ref="B18:L18" si="1">B2</f>
        <v>1st Attnd.</v>
      </c>
      <c r="C18" s="3" t="str">
        <f t="shared" si="1"/>
        <v>OB/Night Attnd.</v>
      </c>
      <c r="D18" s="3" t="str">
        <f t="shared" si="1"/>
        <v>Backup  Wknd. Call</v>
      </c>
      <c r="E18" s="3" t="str">
        <f t="shared" si="1"/>
        <v>Late Call 1</v>
      </c>
      <c r="F18" s="3" t="str">
        <f t="shared" si="1"/>
        <v>Ped Consult</v>
      </c>
      <c r="G18" s="3" t="str">
        <f t="shared" si="1"/>
        <v>Heart Call</v>
      </c>
      <c r="H18" s="3" t="str">
        <f t="shared" si="1"/>
        <v>Acute Pain Call</v>
      </c>
      <c r="I18" s="3" t="e">
        <f t="shared" si="1"/>
        <v>#REF!</v>
      </c>
      <c r="J18" s="3" t="str">
        <f t="shared" si="0"/>
        <v>Date</v>
      </c>
      <c r="K18" s="3" t="e">
        <f t="shared" si="1"/>
        <v>#REF!</v>
      </c>
      <c r="L18" s="3" t="str">
        <f t="shared" si="1"/>
        <v>OB Res.</v>
      </c>
      <c r="M18" s="3" t="e">
        <f>M2</f>
        <v>#REF!</v>
      </c>
    </row>
    <row r="19" spans="1:13">
      <c r="A19" t="str">
        <f>IF('schedule printout'!A18&lt;&gt;"",'schedule printout'!A18,"")</f>
        <v>16 Sun</v>
      </c>
      <c r="B19" t="str">
        <f>IF('schedule printout'!B18&lt;&gt;"",'schedule printout'!B18,"")</f>
        <v>Park</v>
      </c>
      <c r="C19" t="str">
        <f>IF('schedule printout'!D18&lt;&gt;"",'schedule printout'!D18,"")</f>
        <v>DeLemos</v>
      </c>
      <c r="D19" t="e">
        <f>IF('schedule printout'!#REF!&lt;&gt;"",'schedule printout'!#REF!,"")</f>
        <v>#REF!</v>
      </c>
      <c r="E19" t="str">
        <f>IF('schedule printout'!G11&lt;&gt;"",'schedule printout'!G11,"")</f>
        <v/>
      </c>
      <c r="F19" t="str">
        <f>IF('schedule printout'!M21&lt;&gt;"",'schedule printout'!M21,"")</f>
        <v>Chin</v>
      </c>
      <c r="G19" t="str">
        <f>IF('schedule printout'!N18&lt;&gt;"",'schedule printout'!N18,"")</f>
        <v>Kowal</v>
      </c>
      <c r="H19" t="str">
        <f>IF('schedule printout'!O24&lt;&gt;"",'schedule printout'!O24,"")</f>
        <v>Kogan</v>
      </c>
      <c r="I19" t="e">
        <f>IF('schedule printout'!#REF!&lt;&gt;"",'schedule printout'!#REF!,"")</f>
        <v>#REF!</v>
      </c>
      <c r="J19" t="str">
        <f t="shared" si="0"/>
        <v>16 Sun</v>
      </c>
      <c r="K19" t="e">
        <f>IF('schedule printout'!#REF!&lt;&gt;"",'schedule printout'!#REF!,"")</f>
        <v>#REF!</v>
      </c>
      <c r="L19" t="e">
        <f>IF('schedule printout'!#REF!&lt;&gt;"",'schedule printout'!#REF!,"")</f>
        <v>#REF!</v>
      </c>
      <c r="M19" t="e">
        <f>"&lt;tr style="&amp;q&amp;"background-color: rgb(221, 221, 221);"&amp;q&amp;"&gt;&lt;td style="&amp;q&amp;"background-color: rgb(255, 255, 221);"&amp;q&amp;"&gt;"&amp;A19&amp;"&lt;/td&gt;&lt;td&gt;"&amp;B19&amp;"&lt;/td&gt;&lt;td&gt;"&amp;C19&amp;"&lt;/td&gt;&lt;td&gt;"&amp;D19&amp;"&lt;/td&gt;&lt;td&gt;"&amp;E19&amp;"&lt;/td&gt;&lt;td&gt;"&amp;F19&amp;"&lt;/td&gt;&lt;td&gt;"&amp;G19&amp;"&lt;/td&gt;&lt;td&gt;"&amp;H19&amp;"&lt;/td&gt;&lt;td&gt;"&amp;I19&amp;"&lt;/td&gt;&lt;td style="&amp;q&amp;"background-color: rgb(255, 255, 221);"&amp;q&amp;"&gt;"&amp;J19&amp;"&lt;/td&gt;&lt;td&gt;"&amp;K19&amp;"&lt;/td&gt;&lt;td&gt;"&amp;L19&amp;"&lt;/td&gt;"</f>
        <v>#REF!</v>
      </c>
    </row>
    <row r="20" spans="1:13">
      <c r="A20" t="str">
        <f>IF('schedule printout'!A19&lt;&gt;"",'schedule printout'!A19,"")</f>
        <v>17 Mon</v>
      </c>
      <c r="B20" t="str">
        <f>IF('schedule printout'!B19&lt;&gt;"",'schedule printout'!B19,"")</f>
        <v>Gruen</v>
      </c>
      <c r="C20" t="str">
        <f>IF('schedule printout'!E19&lt;&gt;"",'schedule printout'!E19,"")</f>
        <v/>
      </c>
      <c r="D20" t="e">
        <f>IF('schedule printout'!#REF!&lt;&gt;"",'schedule printout'!#REF!,"")</f>
        <v>#REF!</v>
      </c>
      <c r="E20" t="str">
        <f>IF('schedule printout'!G14&lt;&gt;"",'schedule printout'!G14,"")</f>
        <v>Park</v>
      </c>
      <c r="F20" t="e">
        <f>IF('schedule printout'!#REF!&lt;&gt;"",'schedule printout'!#REF!,"")</f>
        <v>#REF!</v>
      </c>
      <c r="G20" t="str">
        <f>IF('schedule printout'!N19&lt;&gt;"",'schedule printout'!N19,"")</f>
        <v>Izrailtyan</v>
      </c>
      <c r="H20" t="str">
        <f>IF('schedule printout'!O25&lt;&gt;"",'schedule printout'!O25,"")</f>
        <v>Kogan</v>
      </c>
      <c r="I20" t="e">
        <f>IF('schedule printout'!#REF!&lt;&gt;"",'schedule printout'!#REF!,"")</f>
        <v>#REF!</v>
      </c>
      <c r="J20" t="str">
        <f t="shared" si="0"/>
        <v>17 Mon</v>
      </c>
      <c r="K20" t="e">
        <f>IF('schedule printout'!#REF!&lt;&gt;"",'schedule printout'!#REF!,"")</f>
        <v>#REF!</v>
      </c>
      <c r="L20" t="e">
        <f>IF('schedule printout'!#REF!&lt;&gt;"",'schedule printout'!#REF!,"")</f>
        <v>#REF!</v>
      </c>
      <c r="M20" t="e">
        <f>"&lt;tr&gt;&lt;td style="&amp;q&amp;"background-color: rgb(255, 255, 221);"&amp;q&amp;"&gt;"&amp;A20&amp;"&lt;/td&gt;&lt;td&gt;"&amp;B20&amp;"&lt;/td&gt;&lt;td&gt;"&amp;C20&amp;"&lt;/td&gt;&lt;td&gt;"&amp;D20&amp;"&lt;/td&gt;&lt;td&gt;"&amp;E20&amp;"&lt;/td&gt;&lt;td&gt;"&amp;F20&amp;"&lt;/td&gt;&lt;td&gt;"&amp;G20&amp;"&lt;/td&gt;&lt;td&gt;"&amp;H20&amp;"&lt;/td&gt;&lt;td&gt;"&amp;I20&amp;"&lt;/td&gt;&lt;td style="&amp;q&amp;"background-color: rgb(255, 255, 221);"&amp;q&amp;"&gt;"&amp;J20&amp;"&lt;/td&gt;&lt;td&gt;"&amp;K20&amp;"&lt;/td&gt;&lt;td&gt;"&amp;L20&amp;"&lt;/td&gt;"</f>
        <v>#REF!</v>
      </c>
    </row>
    <row r="21" spans="1:13">
      <c r="A21" t="str">
        <f>IF('schedule printout'!A20&lt;&gt;"",'schedule printout'!A20,"")</f>
        <v>18 Tues</v>
      </c>
      <c r="B21" t="str">
        <f>IF('schedule printout'!B20&lt;&gt;"",'schedule printout'!B20,"")</f>
        <v>Wang</v>
      </c>
      <c r="C21" t="str">
        <f>IF('schedule printout'!C20&lt;&gt;"",'schedule printout'!C20,"")</f>
        <v>Abola</v>
      </c>
      <c r="D21" t="str">
        <f>IF('schedule printout'!D27&lt;&gt;"",'schedule printout'!D27,"")</f>
        <v/>
      </c>
      <c r="E21" t="e">
        <f>IF('schedule printout'!#REF!&lt;&gt;"",'schedule printout'!#REF!,"")</f>
        <v>#REF!</v>
      </c>
      <c r="F21" t="e">
        <f>IF('schedule printout'!#REF!&lt;&gt;"",'schedule printout'!#REF!,"")</f>
        <v>#REF!</v>
      </c>
      <c r="G21" t="str">
        <f>IF('schedule printout'!N20&lt;&gt;"",'schedule printout'!N20,"")</f>
        <v>Kowal</v>
      </c>
      <c r="H21" t="str">
        <f>IF('schedule printout'!O26&lt;&gt;"",'schedule printout'!O26,"")</f>
        <v>Tito</v>
      </c>
      <c r="I21" t="e">
        <f>IF('schedule printout'!#REF!&lt;&gt;"",'schedule printout'!#REF!,"")</f>
        <v>#REF!</v>
      </c>
      <c r="J21" t="str">
        <f t="shared" si="0"/>
        <v>18 Tues</v>
      </c>
      <c r="K21" t="e">
        <f>IF('schedule printout'!#REF!&lt;&gt;"",'schedule printout'!#REF!,"")</f>
        <v>#REF!</v>
      </c>
      <c r="L21" t="e">
        <f>IF('schedule printout'!#REF!&lt;&gt;"",'schedule printout'!#REF!,"")</f>
        <v>#REF!</v>
      </c>
      <c r="M21" t="e">
        <f>"&lt;tr style="&amp;q&amp;"background-color: rgb(221, 221, 221);"&amp;q&amp;"&gt;&lt;td style="&amp;q&amp;"background-color: rgb(255, 255, 221);"&amp;q&amp;"&gt;"&amp;A21&amp;"&lt;/td&gt;&lt;td&gt;"&amp;B21&amp;"&lt;/td&gt;&lt;td&gt;"&amp;C21&amp;"&lt;/td&gt;&lt;td&gt;"&amp;D21&amp;"&lt;/td&gt;&lt;td&gt;"&amp;E21&amp;"&lt;/td&gt;&lt;td&gt;"&amp;F21&amp;"&lt;/td&gt;&lt;td&gt;"&amp;G21&amp;"&lt;/td&gt;&lt;td&gt;"&amp;H21&amp;"&lt;/td&gt;&lt;td&gt;"&amp;I21&amp;"&lt;/td&gt;&lt;td style="&amp;q&amp;"background-color: rgb(255, 255, 221);"&amp;q&amp;"&gt;"&amp;J21&amp;"&lt;/td&gt;&lt;td&gt;"&amp;K21&amp;"&lt;/td&gt;&lt;td&gt;"&amp;L21&amp;"&lt;/td&gt;"</f>
        <v>#REF!</v>
      </c>
    </row>
    <row r="22" spans="1:13">
      <c r="A22" t="str">
        <f>IF('schedule printout'!A21&lt;&gt;"",'schedule printout'!A21,"")</f>
        <v>19 Wed</v>
      </c>
      <c r="B22" t="str">
        <f>IF('schedule printout'!B21&lt;&gt;"",'schedule printout'!B21,"")</f>
        <v>Guo</v>
      </c>
      <c r="C22" t="str">
        <f>IF('schedule printout'!C21&lt;&gt;"",'schedule printout'!C21,"")</f>
        <v>Landman</v>
      </c>
      <c r="D22" t="e">
        <f>IF('schedule printout'!#REF!&lt;&gt;"",'schedule printout'!#REF!,"")</f>
        <v>#REF!</v>
      </c>
      <c r="E22" t="e">
        <f>IF('schedule printout'!#REF!&lt;&gt;"",'schedule printout'!#REF!,"")</f>
        <v>#REF!</v>
      </c>
      <c r="F22" t="e">
        <f>IF('schedule printout'!#REF!&lt;&gt;"",'schedule printout'!#REF!,"")</f>
        <v>#REF!</v>
      </c>
      <c r="G22" t="str">
        <f>IF('schedule printout'!N21&lt;&gt;"",'schedule printout'!N21,"")</f>
        <v>Poppers</v>
      </c>
      <c r="H22" t="str">
        <f>IF('schedule printout'!O27&lt;&gt;"",'schedule printout'!O27,"")</f>
        <v>Tito</v>
      </c>
      <c r="I22" t="e">
        <f>IF('schedule printout'!#REF!&lt;&gt;"",'schedule printout'!#REF!,"")</f>
        <v>#REF!</v>
      </c>
      <c r="J22" t="str">
        <f t="shared" si="0"/>
        <v>19 Wed</v>
      </c>
      <c r="K22" t="e">
        <f>IF('schedule printout'!#REF!&lt;&gt;"",'schedule printout'!#REF!,"")</f>
        <v>#REF!</v>
      </c>
      <c r="L22" t="e">
        <f>IF('schedule printout'!#REF!&lt;&gt;"",'schedule printout'!#REF!,"")</f>
        <v>#REF!</v>
      </c>
      <c r="M22" t="e">
        <f>"&lt;tr&gt;&lt;td style="&amp;q&amp;"background-color: rgb(255, 255, 221);"&amp;q&amp;"&gt;"&amp;A22&amp;"&lt;/td&gt;&lt;td&gt;"&amp;B22&amp;"&lt;/td&gt;&lt;td&gt;"&amp;C22&amp;"&lt;/td&gt;&lt;td&gt;"&amp;D22&amp;"&lt;/td&gt;&lt;td&gt;"&amp;E22&amp;"&lt;/td&gt;&lt;td&gt;"&amp;F22&amp;"&lt;/td&gt;&lt;td&gt;"&amp;G22&amp;"&lt;/td&gt;&lt;td&gt;"&amp;H22&amp;"&lt;/td&gt;&lt;td&gt;"&amp;I22&amp;"&lt;/td&gt;&lt;td style="&amp;q&amp;"background-color: rgb(255, 255, 221);"&amp;q&amp;"&gt;"&amp;J22&amp;"&lt;/td&gt;&lt;td&gt;"&amp;K22&amp;"&lt;/td&gt;&lt;td&gt;"&amp;L22&amp;"&lt;/td&gt;"</f>
        <v>#REF!</v>
      </c>
    </row>
    <row r="23" spans="1:13">
      <c r="A23" t="str">
        <f>IF('schedule printout'!A22&lt;&gt;"",'schedule printout'!A22,"")</f>
        <v>20 Thur</v>
      </c>
      <c r="B23" t="str">
        <f>IF('schedule printout'!B22&lt;&gt;"",'schedule printout'!B22,"")</f>
        <v>Vuong</v>
      </c>
      <c r="C23" t="str">
        <f>IF('schedule printout'!C22&lt;&gt;"",'schedule printout'!C22,"")</f>
        <v>Tito</v>
      </c>
      <c r="D23" t="str">
        <f>IF('schedule printout'!D29&lt;&gt;"",'schedule printout'!D29,"")</f>
        <v/>
      </c>
      <c r="E23" t="str">
        <f>IF('schedule printout'!F22&lt;&gt;"",'schedule printout'!F22,"")</f>
        <v>Gruen</v>
      </c>
      <c r="F23" t="str">
        <f>IF('schedule printout'!M22&lt;&gt;"",'schedule printout'!M22,"")</f>
        <v>Chin</v>
      </c>
      <c r="G23" t="str">
        <f>IF('schedule printout'!N22&lt;&gt;"",'schedule printout'!N22,"")</f>
        <v>Oleszak</v>
      </c>
      <c r="H23" t="str">
        <f>IF('schedule printout'!O28&lt;&gt;"",'schedule printout'!O28,"")</f>
        <v>Tito</v>
      </c>
      <c r="I23" t="e">
        <f>IF('schedule printout'!#REF!&lt;&gt;"",'schedule printout'!#REF!,"")</f>
        <v>#REF!</v>
      </c>
      <c r="J23" t="str">
        <f t="shared" si="0"/>
        <v>20 Thur</v>
      </c>
      <c r="K23" t="e">
        <f>IF('schedule printout'!#REF!&lt;&gt;"",'schedule printout'!#REF!,"")</f>
        <v>#REF!</v>
      </c>
      <c r="L23" t="e">
        <f>IF('schedule printout'!#REF!&lt;&gt;"",'schedule printout'!#REF!,"")</f>
        <v>#REF!</v>
      </c>
      <c r="M23" t="e">
        <f>"&lt;tr style="&amp;q&amp;"background-color: rgb(221, 221, 221);"&amp;q&amp;"&gt;&lt;td style="&amp;q&amp;"background-color: rgb(255, 255, 221);"&amp;q&amp;"&gt;"&amp;A23&amp;"&lt;/td&gt;&lt;td&gt;"&amp;B23&amp;"&lt;/td&gt;&lt;td&gt;"&amp;C23&amp;"&lt;/td&gt;&lt;td&gt;"&amp;D23&amp;"&lt;/td&gt;&lt;td&gt;"&amp;E23&amp;"&lt;/td&gt;&lt;td&gt;"&amp;F23&amp;"&lt;/td&gt;&lt;td&gt;"&amp;G23&amp;"&lt;/td&gt;&lt;td&gt;"&amp;H23&amp;"&lt;/td&gt;&lt;td&gt;"&amp;I23&amp;"&lt;/td&gt;&lt;td style="&amp;q&amp;"background-color: rgb(255, 255, 221);"&amp;q&amp;"&gt;"&amp;J23&amp;"&lt;/td&gt;&lt;td&gt;"&amp;K23&amp;"&lt;/td&gt;&lt;td&gt;"&amp;L23&amp;"&lt;/td&gt;"</f>
        <v>#REF!</v>
      </c>
    </row>
    <row r="24" spans="1:13">
      <c r="A24" t="str">
        <f>IF('schedule printout'!A23&lt;&gt;"",'schedule printout'!A23,"")</f>
        <v>21 Fri</v>
      </c>
      <c r="B24" t="str">
        <f>IF('schedule printout'!B23&lt;&gt;"",'schedule printout'!B23,"")</f>
        <v>Beg</v>
      </c>
      <c r="C24" t="str">
        <f>IF('schedule printout'!C23&lt;&gt;"",'schedule printout'!C23,"")</f>
        <v>Azim</v>
      </c>
      <c r="D24" t="str">
        <f>IF('schedule printout'!D23&lt;&gt;"",'schedule printout'!D23,"")</f>
        <v/>
      </c>
      <c r="E24" t="str">
        <f>IF('schedule printout'!F23&lt;&gt;"",'schedule printout'!F23,"")</f>
        <v>Andraous</v>
      </c>
      <c r="F24" t="str">
        <f>IF('schedule printout'!M23&lt;&gt;"",'schedule printout'!M23,"")</f>
        <v>Chin</v>
      </c>
      <c r="G24" t="str">
        <f>IF('schedule printout'!N23&lt;&gt;"",'schedule printout'!N23,"")</f>
        <v>Izrailtyan</v>
      </c>
      <c r="H24" t="e">
        <f>IF('schedule printout'!#REF!&lt;&gt;"",'schedule printout'!#REF!,"")</f>
        <v>#REF!</v>
      </c>
      <c r="I24" t="e">
        <f>IF('schedule printout'!#REF!&lt;&gt;"",'schedule printout'!#REF!,"")</f>
        <v>#REF!</v>
      </c>
      <c r="J24" t="str">
        <f t="shared" si="0"/>
        <v>21 Fri</v>
      </c>
      <c r="K24" t="e">
        <f>IF('schedule printout'!#REF!&lt;&gt;"",'schedule printout'!#REF!,"")</f>
        <v>#REF!</v>
      </c>
      <c r="L24" t="e">
        <f>IF('schedule printout'!#REF!&lt;&gt;"",'schedule printout'!#REF!,"")</f>
        <v>#REF!</v>
      </c>
      <c r="M24" t="e">
        <f>"&lt;tr&gt;&lt;td style="&amp;q&amp;"background-color: rgb(255, 255, 221);"&amp;q&amp;"&gt;"&amp;A24&amp;"&lt;/td&gt;&lt;td&gt;"&amp;B24&amp;"&lt;/td&gt;&lt;td&gt;"&amp;C24&amp;"&lt;/td&gt;&lt;td&gt;"&amp;D24&amp;"&lt;/td&gt;&lt;td&gt;"&amp;E24&amp;"&lt;/td&gt;&lt;td&gt;"&amp;F24&amp;"&lt;/td&gt;&lt;td&gt;"&amp;G24&amp;"&lt;/td&gt;&lt;td&gt;"&amp;H24&amp;"&lt;/td&gt;&lt;td&gt;"&amp;I24&amp;"&lt;/td&gt;&lt;td style="&amp;q&amp;"background-color: rgb(255, 255, 221);"&amp;q&amp;"&gt;"&amp;J24&amp;"&lt;/td&gt;&lt;td&gt;"&amp;K24&amp;"&lt;/td&gt;&lt;td&gt;"&amp;L24&amp;"&lt;/td&gt;"</f>
        <v>#REF!</v>
      </c>
    </row>
    <row r="25" spans="1:13">
      <c r="A25" t="str">
        <f>IF('schedule printout'!A24&lt;&gt;"",'schedule printout'!A24,"")</f>
        <v>22 Sat</v>
      </c>
      <c r="B25" t="str">
        <f>IF('schedule printout'!B24&lt;&gt;"",'schedule printout'!B24,"")</f>
        <v>Geralemou</v>
      </c>
      <c r="C25" t="str">
        <f>IF('schedule printout'!C24&lt;&gt;"",'schedule printout'!C24,"")</f>
        <v>Kogan</v>
      </c>
      <c r="D25" t="str">
        <f>IF('schedule printout'!D24&lt;&gt;"",'schedule printout'!D24,"")</f>
        <v>Sadean</v>
      </c>
      <c r="E25" t="str">
        <f>IF('schedule printout'!F24&lt;&gt;"",'schedule printout'!F24,"")</f>
        <v/>
      </c>
      <c r="F25" t="str">
        <f>IF('schedule printout'!M24&lt;&gt;"",'schedule printout'!M24,"")</f>
        <v>Chin</v>
      </c>
      <c r="G25" t="str">
        <f>IF('schedule printout'!N24&lt;&gt;"",'schedule printout'!N24,"")</f>
        <v>Izrailtyan</v>
      </c>
      <c r="H25" t="e">
        <f>IF('schedule printout'!#REF!&lt;&gt;"",'schedule printout'!#REF!,"")</f>
        <v>#REF!</v>
      </c>
      <c r="I25" t="e">
        <f>IF('schedule printout'!#REF!&lt;&gt;"",'schedule printout'!#REF!,"")</f>
        <v>#REF!</v>
      </c>
      <c r="J25" t="str">
        <f t="shared" si="0"/>
        <v>22 Sat</v>
      </c>
      <c r="K25" t="e">
        <f>IF('schedule printout'!#REF!&lt;&gt;"",'schedule printout'!#REF!,"")</f>
        <v>#REF!</v>
      </c>
      <c r="L25" t="e">
        <f>IF('schedule printout'!#REF!&lt;&gt;"",'schedule printout'!#REF!,"")</f>
        <v>#REF!</v>
      </c>
      <c r="M25" t="e">
        <f>"&lt;tr style="&amp;q&amp;"background-color: rgb(221, 221, 221);"&amp;q&amp;"&gt;&lt;td style="&amp;q&amp;"background-color: rgb(255, 255, 221);"&amp;q&amp;"&gt;"&amp;A25&amp;"&lt;/td&gt;&lt;td&gt;"&amp;B25&amp;"&lt;/td&gt;&lt;td&gt;"&amp;C25&amp;"&lt;/td&gt;&lt;td&gt;"&amp;D25&amp;"&lt;/td&gt;&lt;td&gt;"&amp;E25&amp;"&lt;/td&gt;&lt;td&gt;"&amp;F25&amp;"&lt;/td&gt;&lt;td&gt;"&amp;G25&amp;"&lt;/td&gt;&lt;td&gt;"&amp;H25&amp;"&lt;/td&gt;&lt;td&gt;"&amp;I25&amp;"&lt;/td&gt;&lt;td style="&amp;q&amp;"background-color: rgb(255, 255, 221);"&amp;q&amp;"&gt;"&amp;J25&amp;"&lt;/td&gt;&lt;td&gt;"&amp;K25&amp;"&lt;/td&gt;&lt;td&gt;"&amp;L25&amp;"&lt;/td&gt;"</f>
        <v>#REF!</v>
      </c>
    </row>
    <row r="26" spans="1:13">
      <c r="A26" t="str">
        <f>IF('schedule printout'!A25&lt;&gt;"",'schedule printout'!A25,"")</f>
        <v>23 Sun</v>
      </c>
      <c r="B26" t="str">
        <f>IF('schedule printout'!B25&lt;&gt;"",'schedule printout'!B25,"")</f>
        <v>Moller</v>
      </c>
      <c r="C26" t="str">
        <f>IF('schedule printout'!D25&lt;&gt;"",'schedule printout'!D25,"")</f>
        <v>Sadean</v>
      </c>
      <c r="D26" t="e">
        <f>IF('schedule printout'!#REF!&lt;&gt;"",'schedule printout'!#REF!,"")</f>
        <v>#REF!</v>
      </c>
      <c r="E26" t="str">
        <f>IF('schedule printout'!F25&lt;&gt;"",'schedule printout'!F25,"")</f>
        <v/>
      </c>
      <c r="F26" t="str">
        <f>IF('schedule printout'!M25&lt;&gt;"",'schedule printout'!M25,"")</f>
        <v>Chin</v>
      </c>
      <c r="G26" t="str">
        <f>IF('schedule printout'!N25&lt;&gt;"",'schedule printout'!N25,"")</f>
        <v>Izrailtyan</v>
      </c>
      <c r="H26" t="e">
        <f>IF('schedule printout'!#REF!&lt;&gt;"",'schedule printout'!#REF!,"")</f>
        <v>#REF!</v>
      </c>
      <c r="I26" t="e">
        <f>IF('schedule printout'!#REF!&lt;&gt;"",'schedule printout'!#REF!,"")</f>
        <v>#REF!</v>
      </c>
      <c r="J26" t="str">
        <f t="shared" si="0"/>
        <v>23 Sun</v>
      </c>
      <c r="K26" t="e">
        <f>IF('schedule printout'!#REF!&lt;&gt;"",'schedule printout'!#REF!,"")</f>
        <v>#REF!</v>
      </c>
      <c r="L26" t="e">
        <f>IF('schedule printout'!#REF!&lt;&gt;"",'schedule printout'!#REF!,"")</f>
        <v>#REF!</v>
      </c>
      <c r="M26" t="e">
        <f>"&lt;tr&gt;&lt;td style="&amp;q&amp;"background-color: rgb(255, 255, 221);"&amp;q&amp;"&gt;"&amp;A26&amp;"&lt;/td&gt;&lt;td&gt;"&amp;B26&amp;"&lt;/td&gt;&lt;td&gt;"&amp;C26&amp;"&lt;/td&gt;&lt;td&gt;"&amp;D26&amp;"&lt;/td&gt;&lt;td&gt;"&amp;E26&amp;"&lt;/td&gt;&lt;td&gt;"&amp;F26&amp;"&lt;/td&gt;&lt;td&gt;"&amp;G26&amp;"&lt;/td&gt;&lt;td&gt;"&amp;H26&amp;"&lt;/td&gt;&lt;td&gt;"&amp;I26&amp;"&lt;/td&gt;&lt;td style="&amp;q&amp;"background-color: rgb(255, 255, 221);"&amp;q&amp;"&gt;"&amp;J26&amp;"&lt;/td&gt;&lt;td&gt;"&amp;K26&amp;"&lt;/td&gt;&lt;td&gt;"&amp;L26&amp;"&lt;/td&gt;"</f>
        <v>#REF!</v>
      </c>
    </row>
    <row r="27" spans="1:13">
      <c r="A27" t="str">
        <f>IF('schedule printout'!A26&lt;&gt;"",'schedule printout'!A26,"")</f>
        <v>24 Mon</v>
      </c>
      <c r="B27" t="str">
        <f>IF('schedule printout'!B26&lt;&gt;"",'schedule printout'!B26,"")</f>
        <v>Andraous</v>
      </c>
      <c r="C27" t="str">
        <f>IF('schedule printout'!E26&lt;&gt;"",'schedule printout'!E26,"")</f>
        <v/>
      </c>
      <c r="D27" t="e">
        <f>IF('schedule printout'!#REF!&lt;&gt;"",'schedule printout'!#REF!,"")</f>
        <v>#REF!</v>
      </c>
      <c r="E27" t="str">
        <f>IF('schedule printout'!F29&lt;&gt;"",'schedule printout'!F29,"")</f>
        <v>Guo</v>
      </c>
      <c r="F27" t="str">
        <f>IF('schedule printout'!M26&lt;&gt;"",'schedule printout'!M26,"")</f>
        <v>Tateosian</v>
      </c>
      <c r="G27" t="str">
        <f>IF('schedule printout'!N26&lt;&gt;"",'schedule printout'!N26,"")</f>
        <v>Oleszak</v>
      </c>
      <c r="H27" t="e">
        <f>IF('schedule printout'!#REF!&lt;&gt;"",'schedule printout'!#REF!,"")</f>
        <v>#REF!</v>
      </c>
      <c r="I27" t="e">
        <f>IF('schedule printout'!#REF!&lt;&gt;"",'schedule printout'!#REF!,"")</f>
        <v>#REF!</v>
      </c>
      <c r="J27" t="str">
        <f t="shared" si="0"/>
        <v>24 Mon</v>
      </c>
      <c r="K27" t="e">
        <f>IF('schedule printout'!#REF!&lt;&gt;"",'schedule printout'!#REF!,"")</f>
        <v>#REF!</v>
      </c>
      <c r="L27" t="e">
        <f>IF('schedule printout'!#REF!&lt;&gt;"",'schedule printout'!#REF!,"")</f>
        <v>#REF!</v>
      </c>
      <c r="M27" t="e">
        <f>"&lt;tr style="&amp;q&amp;"background-color: rgb(221, 221, 221);"&amp;q&amp;"&gt;&lt;td style="&amp;q&amp;"background-color: rgb(255, 255, 221);"&amp;q&amp;"&gt;"&amp;A27&amp;"&lt;/td&gt;&lt;td&gt;"&amp;B27&amp;"&lt;/td&gt;&lt;td&gt;"&amp;C27&amp;"&lt;/td&gt;&lt;td&gt;"&amp;D27&amp;"&lt;/td&gt;&lt;td&gt;"&amp;E27&amp;"&lt;/td&gt;&lt;td&gt;"&amp;F27&amp;"&lt;/td&gt;&lt;td&gt;"&amp;G27&amp;"&lt;/td&gt;&lt;td&gt;"&amp;H27&amp;"&lt;/td&gt;&lt;td&gt;"&amp;I27&amp;"&lt;/td&gt;&lt;td style="&amp;q&amp;"background-color: rgb(255, 255, 221);"&amp;q&amp;"&gt;"&amp;J27&amp;"&lt;/td&gt;&lt;td&gt;"&amp;K27&amp;"&lt;/td&gt;&lt;td&gt;"&amp;L27&amp;"&lt;/td&gt;"</f>
        <v>#REF!</v>
      </c>
    </row>
    <row r="28" spans="1:13">
      <c r="A28" t="str">
        <f>IF('schedule printout'!A27&lt;&gt;"",'schedule printout'!A27,"")</f>
        <v>25 Tues</v>
      </c>
      <c r="B28" t="str">
        <f>IF('schedule printout'!B27&lt;&gt;"",'schedule printout'!B27,"")</f>
        <v>Gruen</v>
      </c>
      <c r="C28" t="str">
        <f>IF('schedule printout'!C27&lt;&gt;"",'schedule printout'!C27,"")</f>
        <v>Kogan</v>
      </c>
      <c r="D28" t="e">
        <f>IF('schedule printout'!#REF!&lt;&gt;"",'schedule printout'!#REF!,"")</f>
        <v>#REF!</v>
      </c>
      <c r="E28" t="e">
        <f>IF('schedule printout'!#REF!&lt;&gt;"",'schedule printout'!#REF!,"")</f>
        <v>#REF!</v>
      </c>
      <c r="F28" t="str">
        <f>IF('schedule printout'!M27&lt;&gt;"",'schedule printout'!M27,"")</f>
        <v>Tateosian</v>
      </c>
      <c r="G28" t="str">
        <f>IF('schedule printout'!N27&lt;&gt;"",'schedule printout'!N27,"")</f>
        <v>Kowal</v>
      </c>
      <c r="H28" t="e">
        <f>IF('schedule printout'!#REF!&lt;&gt;"",'schedule printout'!#REF!,"")</f>
        <v>#REF!</v>
      </c>
      <c r="I28" t="e">
        <f>IF('schedule printout'!#REF!&lt;&gt;"",'schedule printout'!#REF!,"")</f>
        <v>#REF!</v>
      </c>
      <c r="J28" t="str">
        <f t="shared" si="0"/>
        <v>25 Tues</v>
      </c>
      <c r="K28" t="e">
        <f>IF('schedule printout'!#REF!&lt;&gt;"",'schedule printout'!#REF!,"")</f>
        <v>#REF!</v>
      </c>
      <c r="L28" t="str">
        <f>IF('schedule printout'!V27&lt;&gt;"",'schedule printout'!V27,"")</f>
        <v>Weng</v>
      </c>
      <c r="M28" t="e">
        <f>"&lt;tr&gt;&lt;td style="&amp;q&amp;"background-color: rgb(255, 255, 221);"&amp;q&amp;"&gt;"&amp;A28&amp;"&lt;/td&gt;&lt;td&gt;"&amp;B28&amp;"&lt;/td&gt;&lt;td&gt;"&amp;C28&amp;"&lt;/td&gt;&lt;td&gt;"&amp;D28&amp;"&lt;/td&gt;&lt;td&gt;"&amp;E28&amp;"&lt;/td&gt;&lt;td&gt;"&amp;F28&amp;"&lt;/td&gt;&lt;td&gt;"&amp;G28&amp;"&lt;/td&gt;&lt;td&gt;"&amp;H28&amp;"&lt;/td&gt;&lt;td&gt;"&amp;I28&amp;"&lt;/td&gt;&lt;td style="&amp;q&amp;"background-color: rgb(255, 255, 221);"&amp;q&amp;"&gt;"&amp;J28&amp;"&lt;/td&gt;&lt;td&gt;"&amp;K28&amp;"&lt;/td&gt;&lt;td&gt;"&amp;L28&amp;"&lt;/td&gt;"</f>
        <v>#REF!</v>
      </c>
    </row>
    <row r="29" spans="1:13">
      <c r="A29" t="str">
        <f>IF('schedule printout'!A28&lt;&gt;"",'schedule printout'!A28,"")</f>
        <v>26 Wed</v>
      </c>
      <c r="B29" t="str">
        <f>IF('schedule printout'!B28&lt;&gt;"",'schedule printout'!B28,"")</f>
        <v>DeLemos</v>
      </c>
      <c r="C29" t="str">
        <f>IF('schedule printout'!C28&lt;&gt;"",'schedule printout'!C28,"")</f>
        <v>Landman</v>
      </c>
      <c r="D29" t="e">
        <f>IF('schedule printout'!#REF!&lt;&gt;"",'schedule printout'!#REF!,"")</f>
        <v>#REF!</v>
      </c>
      <c r="E29" t="e">
        <f>IF('schedule printout'!#REF!&lt;&gt;"",'schedule printout'!#REF!,"")</f>
        <v>#REF!</v>
      </c>
      <c r="F29" t="str">
        <f>IF('schedule printout'!M28&lt;&gt;"",'schedule printout'!M28,"")</f>
        <v>Tateosian</v>
      </c>
      <c r="G29" t="e">
        <f>IF('schedule printout'!#REF!&lt;&gt;"",'schedule printout'!#REF!,"")</f>
        <v>#REF!</v>
      </c>
      <c r="H29" t="e">
        <f>IF('schedule printout'!#REF!&lt;&gt;"",'schedule printout'!#REF!,"")</f>
        <v>#REF!</v>
      </c>
      <c r="I29" t="e">
        <f>IF('schedule printout'!#REF!&lt;&gt;"",'schedule printout'!#REF!,"")</f>
        <v>#REF!</v>
      </c>
      <c r="J29" t="str">
        <f t="shared" si="0"/>
        <v>26 Wed</v>
      </c>
      <c r="K29" t="e">
        <f>IF('schedule printout'!#REF!&lt;&gt;"",'schedule printout'!#REF!,"")</f>
        <v>#REF!</v>
      </c>
      <c r="L29" t="str">
        <f>IF('schedule printout'!V28&lt;&gt;"",'schedule printout'!V28,"")</f>
        <v>Weng</v>
      </c>
      <c r="M29" t="e">
        <f>"&lt;tr style="&amp;q&amp;"background-color: rgb(221, 221, 221);"&amp;q&amp;"&gt;&lt;td style="&amp;q&amp;"background-color: rgb(255, 255, 221);"&amp;q&amp;"&gt;"&amp;A29&amp;"&lt;/td&gt;&lt;td&gt;"&amp;B29&amp;"&lt;/td&gt;&lt;td&gt;"&amp;C29&amp;"&lt;/td&gt;&lt;td&gt;"&amp;D29&amp;"&lt;/td&gt;&lt;td&gt;"&amp;E29&amp;"&lt;/td&gt;&lt;td&gt;"&amp;F29&amp;"&lt;/td&gt;&lt;td&gt;"&amp;G29&amp;"&lt;/td&gt;&lt;td&gt;"&amp;H29&amp;"&lt;/td&gt;&lt;td&gt;"&amp;I29&amp;"&lt;/td&gt;&lt;td style="&amp;q&amp;"background-color: rgb(255, 255, 221);"&amp;q&amp;"&gt;"&amp;J29&amp;"&lt;/td&gt;&lt;td&gt;"&amp;K29&amp;"&lt;/td&gt;&lt;td&gt;"&amp;L29&amp;"&lt;/td&gt;"</f>
        <v>#REF!</v>
      </c>
    </row>
    <row r="30" spans="1:13">
      <c r="A30" t="str">
        <f>IF('schedule printout'!A29&lt;&gt;"",'schedule printout'!A29,"")</f>
        <v>27 Thur</v>
      </c>
      <c r="B30" t="str">
        <f>IF('schedule printout'!B29&lt;&gt;"",'schedule printout'!B29,"")</f>
        <v>Moller</v>
      </c>
      <c r="C30" t="str">
        <f>IF('schedule printout'!C29&lt;&gt;"",'schedule printout'!C29,"")</f>
        <v>Saunders</v>
      </c>
      <c r="D30" t="e">
        <f>IF('schedule printout'!#REF!&lt;&gt;"",'schedule printout'!#REF!,"")</f>
        <v>#REF!</v>
      </c>
      <c r="E30" t="e">
        <f>IF('schedule printout'!#REF!&lt;&gt;"",'schedule printout'!#REF!,"")</f>
        <v>#REF!</v>
      </c>
      <c r="F30" t="str">
        <f>IF('schedule printout'!M29&lt;&gt;"",'schedule printout'!M29,"")</f>
        <v>Tateosian</v>
      </c>
      <c r="G30" t="e">
        <f>IF('schedule printout'!#REF!&lt;&gt;"",'schedule printout'!#REF!,"")</f>
        <v>#REF!</v>
      </c>
      <c r="H30" t="str">
        <f>IF('schedule printout'!O29&lt;&gt;"",'schedule printout'!O29,"")</f>
        <v>Tito</v>
      </c>
      <c r="I30" t="e">
        <f>IF('schedule printout'!#REF!&lt;&gt;"",'schedule printout'!#REF!,"")</f>
        <v>#REF!</v>
      </c>
      <c r="J30" t="str">
        <f t="shared" si="0"/>
        <v>27 Thur</v>
      </c>
      <c r="K30" t="e">
        <f>IF('schedule printout'!#REF!&lt;&gt;"",'schedule printout'!#REF!,"")</f>
        <v>#REF!</v>
      </c>
      <c r="L30" t="str">
        <f>IF('schedule printout'!V29&lt;&gt;"",'schedule printout'!V29,"")</f>
        <v>Weng</v>
      </c>
      <c r="M30" t="e">
        <f>"&lt;tr&gt;&lt;td style="&amp;q&amp;"background-color: rgb(255, 255, 221);"&amp;q&amp;"&gt;"&amp;A30&amp;"&lt;/td&gt;&lt;td&gt;"&amp;B30&amp;"&lt;/td&gt;&lt;td&gt;"&amp;C30&amp;"&lt;/td&gt;&lt;td&gt;"&amp;D30&amp;"&lt;/td&gt;&lt;td&gt;"&amp;E30&amp;"&lt;/td&gt;&lt;td&gt;"&amp;F30&amp;"&lt;/td&gt;&lt;td&gt;"&amp;G30&amp;"&lt;/td&gt;&lt;td&gt;"&amp;H30&amp;"&lt;/td&gt;&lt;td&gt;"&amp;I30&amp;"&lt;/td&gt;&lt;td style="&amp;q&amp;"background-color: rgb(255, 255, 221);"&amp;q&amp;"&gt;"&amp;J30&amp;"&lt;/td&gt;&lt;td&gt;"&amp;K30&amp;"&lt;/td&gt;&lt;td&gt;"&amp;L30&amp;"&lt;/td&gt;"</f>
        <v>#REF!</v>
      </c>
    </row>
    <row r="31" spans="1:13">
      <c r="A31" t="e">
        <f>IF('schedule printout'!#REF!&lt;&gt;"",'schedule printout'!#REF!,"")</f>
        <v>#REF!</v>
      </c>
      <c r="B31" t="e">
        <f>IF('schedule printout'!#REF!&lt;&gt;"",'schedule printout'!#REF!,"")</f>
        <v>#REF!</v>
      </c>
      <c r="C31" t="e">
        <f>IF('schedule printout'!#REF!&lt;&gt;"",'schedule printout'!#REF!,"")</f>
        <v>#REF!</v>
      </c>
      <c r="D31" t="e">
        <f>IF('schedule printout'!#REF!&lt;&gt;"",'schedule printout'!#REF!,"")</f>
        <v>#REF!</v>
      </c>
      <c r="E31" t="e">
        <f>IF('schedule printout'!#REF!&lt;&gt;"",'schedule printout'!#REF!,"")</f>
        <v>#REF!</v>
      </c>
      <c r="F31" t="e">
        <f>IF('schedule printout'!#REF!&lt;&gt;"",'schedule printout'!#REF!,"")</f>
        <v>#REF!</v>
      </c>
      <c r="G31" t="e">
        <f>IF('schedule printout'!#REF!&lt;&gt;"",'schedule printout'!#REF!,"")</f>
        <v>#REF!</v>
      </c>
      <c r="H31" t="e">
        <f>IF('schedule printout'!#REF!&lt;&gt;"",'schedule printout'!#REF!,"")</f>
        <v>#REF!</v>
      </c>
      <c r="I31" t="e">
        <f>IF('schedule printout'!#REF!&lt;&gt;"",'schedule printout'!#REF!,"")</f>
        <v>#REF!</v>
      </c>
      <c r="J31" t="e">
        <f t="shared" si="0"/>
        <v>#REF!</v>
      </c>
      <c r="K31" t="e">
        <f>IF('schedule printout'!#REF!&lt;&gt;"",'schedule printout'!#REF!,"")</f>
        <v>#REF!</v>
      </c>
      <c r="L31" t="e">
        <f>IF('schedule printout'!#REF!&lt;&gt;"",'schedule printout'!#REF!,"")</f>
        <v>#REF!</v>
      </c>
      <c r="M31" t="e">
        <f>"&lt;tr style="&amp;q&amp;"background-color: rgb(221, 221, 221);"&amp;q&amp;"&gt;&lt;td style="&amp;q&amp;"background-color: rgb(255, 255, 221);"&amp;q&amp;"&gt;"&amp;A31&amp;"&lt;/td&gt;&lt;td&gt;"&amp;B31&amp;"&lt;/td&gt;&lt;td&gt;"&amp;C31&amp;"&lt;/td&gt;&lt;td&gt;"&amp;D31&amp;"&lt;/td&gt;&lt;td&gt;"&amp;E31&amp;"&lt;/td&gt;&lt;td&gt;"&amp;F31&amp;"&lt;/td&gt;&lt;td&gt;"&amp;G31&amp;"&lt;/td&gt;&lt;td&gt;"&amp;H31&amp;"&lt;/td&gt;&lt;td&gt;"&amp;I31&amp;"&lt;/td&gt;&lt;td style="&amp;q&amp;"background-color: rgb(255, 255, 221);"&amp;q&amp;"&gt;"&amp;J31&amp;"&lt;/td&gt;&lt;td&gt;"&amp;K31&amp;"&lt;/td&gt;&lt;td&gt;"&amp;L31&amp;"&lt;/td&gt;"</f>
        <v>#REF!</v>
      </c>
    </row>
    <row r="32" spans="1:13">
      <c r="A32" t="e">
        <f>IF('schedule printout'!#REF!&lt;&gt;"",'schedule printout'!#REF!,"")</f>
        <v>#REF!</v>
      </c>
      <c r="B32" t="e">
        <f>IF('schedule printout'!#REF!&lt;&gt;"",'schedule printout'!#REF!,"")</f>
        <v>#REF!</v>
      </c>
      <c r="C32" t="e">
        <f>IF('schedule printout'!#REF!&lt;&gt;"",'schedule printout'!#REF!,"")</f>
        <v>#REF!</v>
      </c>
      <c r="D32" t="e">
        <f>IF('schedule printout'!#REF!&lt;&gt;"",'schedule printout'!#REF!,"")</f>
        <v>#REF!</v>
      </c>
      <c r="E32" t="e">
        <f>IF('schedule printout'!#REF!&lt;&gt;"",'schedule printout'!#REF!,"")</f>
        <v>#REF!</v>
      </c>
      <c r="F32" t="e">
        <f>IF('schedule printout'!#REF!&lt;&gt;"",'schedule printout'!#REF!,"")</f>
        <v>#REF!</v>
      </c>
      <c r="G32" t="e">
        <f>IF('schedule printout'!#REF!&lt;&gt;"",'schedule printout'!#REF!,"")</f>
        <v>#REF!</v>
      </c>
      <c r="H32" t="e">
        <f>IF('schedule printout'!#REF!&lt;&gt;"",'schedule printout'!#REF!,"")</f>
        <v>#REF!</v>
      </c>
      <c r="I32" t="e">
        <f>IF('schedule printout'!#REF!&lt;&gt;"",'schedule printout'!#REF!,"")</f>
        <v>#REF!</v>
      </c>
      <c r="J32" t="e">
        <f t="shared" si="0"/>
        <v>#REF!</v>
      </c>
      <c r="K32" t="e">
        <f>IF('schedule printout'!#REF!&lt;&gt;"",'schedule printout'!#REF!,"")</f>
        <v>#REF!</v>
      </c>
      <c r="L32" t="e">
        <f>IF('schedule printout'!#REF!&lt;&gt;"",'schedule printout'!#REF!,"")</f>
        <v>#REF!</v>
      </c>
      <c r="M32" t="e">
        <f>"&lt;tr&gt;&lt;td style="&amp;q&amp;"background-color: rgb(255, 255, 221);"&amp;q&amp;"&gt;"&amp;A32&amp;"&lt;/td&gt;&lt;td&gt;"&amp;B32&amp;"&lt;/td&gt;&lt;td&gt;"&amp;C32&amp;"&lt;/td&gt;&lt;td&gt;"&amp;D32&amp;"&lt;/td&gt;&lt;td&gt;"&amp;E32&amp;"&lt;/td&gt;&lt;td&gt;"&amp;F32&amp;"&lt;/td&gt;&lt;td&gt;"&amp;G32&amp;"&lt;/td&gt;&lt;td&gt;"&amp;H32&amp;"&lt;/td&gt;&lt;td&gt;"&amp;I32&amp;"&lt;/td&gt;&lt;td style="&amp;q&amp;"background-color: rgb(255, 255, 221);"&amp;q&amp;"&gt;"&amp;J32&amp;"&lt;/td&gt;&lt;td&gt;"&amp;K32&amp;"&lt;/td&gt;&lt;td&gt;"&amp;L32&amp;"&lt;/td&gt;"</f>
        <v>#REF!</v>
      </c>
    </row>
    <row r="33" spans="1:13">
      <c r="A33" t="e">
        <f>IF('schedule printout'!#REF!&lt;&gt;"",'schedule printout'!#REF!,"")</f>
        <v>#REF!</v>
      </c>
      <c r="B33" t="e">
        <f>IF('schedule printout'!#REF!&lt;&gt;"",'schedule printout'!#REF!,"")</f>
        <v>#REF!</v>
      </c>
      <c r="C33" t="e">
        <f>IF('schedule printout'!#REF!&lt;&gt;"",'schedule printout'!#REF!,"")</f>
        <v>#REF!</v>
      </c>
      <c r="D33" t="e">
        <f>IF('schedule printout'!#REF!&lt;&gt;"",'schedule printout'!#REF!,"")</f>
        <v>#REF!</v>
      </c>
      <c r="E33" t="e">
        <f>IF('schedule printout'!#REF!&lt;&gt;"",'schedule printout'!#REF!,"")</f>
        <v>#REF!</v>
      </c>
      <c r="F33" t="e">
        <f>IF('schedule printout'!#REF!&lt;&gt;"",'schedule printout'!#REF!,"")</f>
        <v>#REF!</v>
      </c>
      <c r="G33" t="e">
        <f>IF('schedule printout'!#REF!&lt;&gt;"",'schedule printout'!#REF!,"")</f>
        <v>#REF!</v>
      </c>
      <c r="H33" t="e">
        <f>IF('schedule printout'!#REF!&lt;&gt;"",'schedule printout'!#REF!,"")</f>
        <v>#REF!</v>
      </c>
      <c r="I33" t="e">
        <f>IF('schedule printout'!#REF!&lt;&gt;"",'schedule printout'!#REF!,"")</f>
        <v>#REF!</v>
      </c>
      <c r="J33" t="e">
        <f t="shared" si="0"/>
        <v>#REF!</v>
      </c>
      <c r="K33" t="e">
        <f>IF('schedule printout'!#REF!&lt;&gt;"",'schedule printout'!#REF!,"")</f>
        <v>#REF!</v>
      </c>
      <c r="L33" t="e">
        <f>IF('schedule printout'!#REF!&lt;&gt;"",'schedule printout'!#REF!,"")</f>
        <v>#REF!</v>
      </c>
      <c r="M33" t="e">
        <f>"&lt;tr style="&amp;q&amp;"background-color: rgb(221, 221, 221);"&amp;q&amp;"&gt;&lt;td style="&amp;q&amp;"background-color: rgb(255, 255, 221);"&amp;q&amp;"&gt;"&amp;A33&amp;"&lt;/td&gt;&lt;td&gt;"&amp;B33&amp;"&lt;/td&gt;&lt;td&gt;"&amp;C33&amp;"&lt;/td&gt;&lt;td&gt;"&amp;D33&amp;"&lt;/td&gt;&lt;td&gt;"&amp;E33&amp;"&lt;/td&gt;&lt;td&gt;"&amp;F33&amp;"&lt;/td&gt;&lt;td&gt;"&amp;G33&amp;"&lt;/td&gt;&lt;td&gt;"&amp;H33&amp;"&lt;/td&gt;&lt;td&gt;"&amp;I33&amp;"&lt;/td&gt;&lt;td style="&amp;q&amp;"background-color: rgb(255, 255, 221);"&amp;q&amp;"&gt;"&amp;J33&amp;"&lt;/td&gt;&lt;td&gt;"&amp;K33&amp;"&lt;/td&gt;&lt;td&gt;"&amp;L33&amp;"&lt;/td&gt;"</f>
        <v>#REF!</v>
      </c>
    </row>
    <row r="34" spans="1:13">
      <c r="A34" t="e">
        <f>IF('schedule printout'!#REF!&lt;&gt;"",'schedule printout'!#REF!,"")</f>
        <v>#REF!</v>
      </c>
      <c r="B34" t="e">
        <f>IF('schedule printout'!#REF!&lt;&gt;"",'schedule printout'!#REF!,"")</f>
        <v>#REF!</v>
      </c>
      <c r="C34" t="e">
        <f>IF('schedule printout'!#REF!&lt;&gt;"",'schedule printout'!#REF!,"")</f>
        <v>#REF!</v>
      </c>
      <c r="D34" t="e">
        <f>IF('schedule printout'!#REF!&lt;&gt;"",'schedule printout'!#REF!,"")</f>
        <v>#REF!</v>
      </c>
      <c r="E34" t="e">
        <f>IF('schedule printout'!#REF!&lt;&gt;"",'schedule printout'!#REF!,"")</f>
        <v>#REF!</v>
      </c>
      <c r="F34" t="e">
        <f>IF('schedule printout'!#REF!&lt;&gt;"",'schedule printout'!#REF!,"")</f>
        <v>#REF!</v>
      </c>
      <c r="G34" t="e">
        <f>IF('schedule printout'!#REF!&lt;&gt;"",'schedule printout'!#REF!,"")</f>
        <v>#REF!</v>
      </c>
      <c r="H34" t="e">
        <f>IF('schedule printout'!#REF!&lt;&gt;"",'schedule printout'!#REF!,"")</f>
        <v>#REF!</v>
      </c>
      <c r="I34" t="e">
        <f>IF('schedule printout'!#REF!&lt;&gt;"",'schedule printout'!#REF!,"")</f>
        <v>#REF!</v>
      </c>
      <c r="J34" t="e">
        <f t="shared" si="0"/>
        <v>#REF!</v>
      </c>
      <c r="K34" t="e">
        <f>IF('schedule printout'!#REF!&lt;&gt;"",'schedule printout'!#REF!,"")</f>
        <v>#REF!</v>
      </c>
      <c r="L34" t="e">
        <f>IF('schedule printout'!#REF!&lt;&gt;"",'schedule printout'!#REF!,"")</f>
        <v>#REF!</v>
      </c>
      <c r="M34" t="e">
        <f>"&lt;tr&gt;&lt;td style="&amp;q&amp;"background-color: rgb(255, 255, 221);"&amp;q&amp;"&gt;"&amp;A34&amp;"&lt;/td&gt;&lt;td&gt;"&amp;B34&amp;"&lt;/td&gt;&lt;td&gt;"&amp;C34&amp;"&lt;/td&gt;&lt;td&gt;"&amp;D34&amp;"&lt;/td&gt;&lt;td&gt;"&amp;E34&amp;"&lt;/td&gt;&lt;td&gt;"&amp;F34&amp;"&lt;/td&gt;&lt;td&gt;"&amp;G34&amp;"&lt;/td&gt;&lt;td&gt;"&amp;H34&amp;"&lt;/td&gt;&lt;td&gt;"&amp;I34&amp;"&lt;/td&gt;&lt;td style="&amp;q&amp;"background-color: rgb(255, 255, 221);"&amp;q&amp;"&gt;"&amp;J34&amp;"&lt;/td&gt;&lt;td&gt;"&amp;K34&amp;"&lt;/td&gt;&lt;td&gt;"&amp;L34&amp;"&lt;/td&gt;"</f>
        <v>#REF!</v>
      </c>
    </row>
    <row r="35" spans="1:13" s="3" customFormat="1">
      <c r="A35" s="3" t="str">
        <f>A2</f>
        <v>Date</v>
      </c>
      <c r="B35" s="3" t="str">
        <f t="shared" ref="B35:L35" si="2">B2</f>
        <v>1st Attnd.</v>
      </c>
      <c r="C35" s="3" t="str">
        <f t="shared" si="2"/>
        <v>OB/Night Attnd.</v>
      </c>
      <c r="D35" s="3" t="str">
        <f t="shared" si="2"/>
        <v>Backup  Wknd. Call</v>
      </c>
      <c r="E35" s="3" t="str">
        <f t="shared" si="2"/>
        <v>Late Call 1</v>
      </c>
      <c r="F35" s="3" t="str">
        <f t="shared" si="2"/>
        <v>Ped Consult</v>
      </c>
      <c r="G35" s="3" t="str">
        <f t="shared" si="2"/>
        <v>Heart Call</v>
      </c>
      <c r="H35" s="3" t="str">
        <f t="shared" si="2"/>
        <v>Acute Pain Call</v>
      </c>
      <c r="I35" s="3" t="e">
        <f t="shared" si="2"/>
        <v>#REF!</v>
      </c>
      <c r="J35" s="3" t="str">
        <f t="shared" si="0"/>
        <v>Date</v>
      </c>
      <c r="K35" s="3" t="e">
        <f t="shared" si="2"/>
        <v>#REF!</v>
      </c>
      <c r="L35" s="3" t="str">
        <f t="shared" si="2"/>
        <v>OB Res.</v>
      </c>
      <c r="M35" s="3" t="e">
        <f>M2</f>
        <v>#REF!</v>
      </c>
    </row>
    <row r="36" spans="1:13">
      <c r="M36" t="s">
        <v>3</v>
      </c>
    </row>
    <row r="37" spans="1:13">
      <c r="A37" t="str">
        <f>IF('schedule printout'!A35&lt;&gt;"",'schedule printout'!A35,"")</f>
        <v>AMB:</v>
      </c>
      <c r="B37" t="e">
        <f>IF('schedule printout'!#REF!&lt;&gt;"",'schedule printout'!#REF!,"")</f>
        <v>#REF!</v>
      </c>
      <c r="M37" t="e">
        <f>"&lt;tr style="&amp;q&amp;"background-color: rgb(221, 221, 221);"&amp;q&amp;"&gt;&lt;td&gt;"&amp;A37&amp;"&lt;/td&gt;&lt;td&gt;"&amp;B37&amp;"&lt;/td&gt;"</f>
        <v>#REF!</v>
      </c>
    </row>
    <row r="38" spans="1:13">
      <c r="A38" t="str">
        <f>IF('schedule printout'!A36&lt;&gt;"",'schedule printout'!A36,"")</f>
        <v>AP:</v>
      </c>
      <c r="B38" t="e">
        <f>IF('schedule printout'!#REF!&lt;&gt;"",'schedule printout'!#REF!,"")</f>
        <v>#REF!</v>
      </c>
      <c r="M38" t="e">
        <f>"&lt;tr&gt;&lt;td&gt;"&amp;A38&amp;"&lt;/td&gt;&lt;td&gt;"&amp;B38&amp;"&lt;/td&gt;"</f>
        <v>#REF!</v>
      </c>
    </row>
    <row r="39" spans="1:13">
      <c r="A39" t="str">
        <f>IF('schedule printout'!A37&lt;&gt;"",'schedule printout'!A37,"")</f>
        <v>OB:</v>
      </c>
      <c r="B39" t="e">
        <f>IF('schedule printout'!#REF!&lt;&gt;"",'schedule printout'!#REF!,"")</f>
        <v>#REF!</v>
      </c>
      <c r="M39" t="e">
        <f>"&lt;tr style="&amp;q&amp;"background-color: rgb(221, 221, 221);"&amp;q&amp;"&gt;&lt;td&gt;"&amp;A39&amp;"&lt;/td&gt;&lt;td&gt;"&amp;B39&amp;"&lt;/td&gt;"</f>
        <v>#REF!</v>
      </c>
    </row>
    <row r="40" spans="1:13">
      <c r="A40" t="str">
        <f>IF('schedule printout'!A38&lt;&gt;"",'schedule printout'!A38,"")</f>
        <v>POS:</v>
      </c>
      <c r="B40" t="e">
        <f>IF('schedule printout'!#REF!&lt;&gt;"",'schedule printout'!#REF!,"")</f>
        <v>#REF!</v>
      </c>
      <c r="M40" t="e">
        <f>"&lt;tr&gt;&lt;td&gt;"&amp;A40&amp;"&lt;/td&gt;&lt;td&gt;"&amp;B40&amp;"&lt;/td&gt;"</f>
        <v>#REF!</v>
      </c>
    </row>
    <row r="41" spans="1:13">
      <c r="A41" t="str">
        <f>IF('schedule printout'!A39&lt;&gt;"",'schedule printout'!A39,"")</f>
        <v>PC:</v>
      </c>
      <c r="B41" t="str">
        <f>IF('schedule printout'!B39&lt;&gt;"",'schedule printout'!B39,"")</f>
        <v xml:space="preserve">(1-9) Thalappillil; (10-30) Abrahams </v>
      </c>
      <c r="M41" t="str">
        <f>"&lt;tr style="&amp;q&amp;"background-color: rgb(221, 221, 221);"&amp;q&amp;"&gt;&lt;td&gt;"&amp;A41&amp;"&lt;/td&gt;&lt;td&gt;"&amp;B41&amp;"&lt;/td&gt;"</f>
        <v>&lt;tr style="background-color: rgb(221, 221, 221);"&gt;&lt;td&gt;PC:&lt;/td&gt;&lt;td&gt;(1-9) Thalappillil; (10-30) Abrahams &lt;/td&gt;</v>
      </c>
    </row>
    <row r="42" spans="1:13">
      <c r="A42" t="str">
        <f>IF('schedule printout'!A40&lt;&gt;"",'schedule printout'!A40,"")</f>
        <v>VA:</v>
      </c>
      <c r="B42" t="e">
        <f>IF('schedule printout'!#REF!&lt;&gt;"",'schedule printout'!#REF!,"")</f>
        <v>#REF!</v>
      </c>
      <c r="M42" t="e">
        <f>"&lt;tr&gt;&lt;td&gt;"&amp;A42&amp;"&lt;/td&gt;&lt;td&gt;"&amp;B42&amp;"&lt;/td&gt;"</f>
        <v>#REF!</v>
      </c>
    </row>
    <row r="43" spans="1:13">
      <c r="A43" t="str">
        <f>IF('schedule printout'!A41&lt;&gt;"",'schedule printout'!A41,"")</f>
        <v/>
      </c>
      <c r="B43" t="str">
        <f>IF('schedule printout'!B41&lt;&gt;"",'schedule printout'!B41,"")</f>
        <v/>
      </c>
      <c r="M43" t="str">
        <f>"&lt;tr style="&amp;q&amp;"background-color: rgb(221, 221, 221);"&amp;q&amp;"&gt;&lt;td&gt;"&amp;A43&amp;"&lt;/td&gt;&lt;td&gt;"&amp;B43&amp;"&lt;/td&gt;"</f>
        <v>&lt;tr style="background-color: rgb(221, 221, 221);"&gt;&lt;td&gt;&lt;/td&gt;&lt;td&gt;&lt;/td&gt;</v>
      </c>
    </row>
    <row r="44" spans="1:13">
      <c r="A44" t="str">
        <f>IF('schedule printout'!A42&lt;&gt;"",'schedule printout'!A42,"")</f>
        <v/>
      </c>
      <c r="B44" t="e">
        <f>IF('schedule printout'!#REF!&lt;&gt;"",'schedule printout'!#REF!,"")</f>
        <v>#REF!</v>
      </c>
      <c r="M44" t="e">
        <f>"&lt;tr&gt;&lt;td&gt;"&amp;A44&amp;"&lt;/td&gt;&lt;td&gt;"&amp;B44&amp;"&lt;/td&gt;"</f>
        <v>#REF!</v>
      </c>
    </row>
    <row r="45" spans="1:13">
      <c r="A45" t="str">
        <f>IF('schedule printout'!A43&lt;&gt;"",'schedule printout'!A43,"")</f>
        <v/>
      </c>
      <c r="B45" t="str">
        <f>IF('schedule printout'!C43&lt;&gt;"",'schedule printout'!C43,"")</f>
        <v>4:30 pm - 7:00 am</v>
      </c>
      <c r="M45" t="str">
        <f>"&lt;tr style="&amp;q&amp;"background-color: rgb(221, 221, 221);"&amp;q&amp;"&gt;&lt;td&gt;"&amp;A45&amp;"&lt;/td&gt;&lt;td&gt;"&amp;B45&amp;"&lt;/td&gt;"</f>
        <v>&lt;tr style="background-color: rgb(221, 221, 221);"&gt;&lt;td&gt;&lt;/td&gt;&lt;td&gt;4:30 pm - 7:00 am&lt;/td&gt;</v>
      </c>
    </row>
    <row r="46" spans="1:13">
      <c r="A46" t="str">
        <f>IF('schedule printout'!A44&lt;&gt;"",'schedule printout'!A44,"")</f>
        <v/>
      </c>
      <c r="B46" t="e">
        <f>IF('schedule printout'!#REF!&lt;&gt;"",'schedule printout'!#REF!,"")</f>
        <v>#REF!</v>
      </c>
      <c r="M46" t="e">
        <f>"&lt;tr&gt;&lt;td&gt;"&amp;A46&amp;"&lt;/td&gt;&lt;td&gt;"&amp;B46&amp;"&lt;/td&gt;"</f>
        <v>#REF!</v>
      </c>
    </row>
    <row r="47" spans="1:13">
      <c r="M47" t="s">
        <v>2</v>
      </c>
    </row>
  </sheetData>
  <phoneticPr fontId="5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7"/>
  <sheetViews>
    <sheetView workbookViewId="0">
      <selection activeCell="G39" sqref="G39"/>
    </sheetView>
  </sheetViews>
  <sheetFormatPr defaultColWidth="11.42578125" defaultRowHeight="12"/>
  <cols>
    <col min="1" max="1" width="31.140625" customWidth="1"/>
    <col min="2" max="2" width="7.42578125" bestFit="1" customWidth="1"/>
    <col min="3" max="3" width="15.140625" bestFit="1" customWidth="1"/>
    <col min="4" max="4" width="13.7109375" bestFit="1" customWidth="1"/>
    <col min="5" max="5" width="11.140625" bestFit="1" customWidth="1"/>
    <col min="6" max="6" width="9.140625" bestFit="1" customWidth="1"/>
    <col min="7" max="7" width="7.85546875" bestFit="1" customWidth="1"/>
    <col min="8" max="8" width="12" customWidth="1"/>
    <col min="9" max="9" width="11.140625" customWidth="1"/>
    <col min="15" max="15" width="12.28515625" customWidth="1"/>
    <col min="17" max="17" width="21.85546875" customWidth="1"/>
  </cols>
  <sheetData>
    <row r="1" spans="1:7" ht="20.25">
      <c r="A1" s="1"/>
      <c r="B1" s="2">
        <f>MATCH('schedule printout'!M1,'Date maker'!F36:F47,0)</f>
        <v>4</v>
      </c>
      <c r="G1" t="s">
        <v>31</v>
      </c>
    </row>
    <row r="2" spans="1:7" ht="20.25">
      <c r="A2" s="1"/>
      <c r="B2" s="2">
        <f>'schedule printout'!N1</f>
        <v>2017</v>
      </c>
      <c r="G2" t="str">
        <f>'Date maker'!E4</f>
        <v>01 Sat</v>
      </c>
    </row>
    <row r="3" spans="1:7">
      <c r="G3" t="str">
        <f>'Date maker'!E5</f>
        <v>02 Sun</v>
      </c>
    </row>
    <row r="4" spans="1:7">
      <c r="C4">
        <v>1</v>
      </c>
      <c r="D4" t="str">
        <f>INDEX($E$36:$E$42,WEEKDAY($D$37),1)</f>
        <v>Sat</v>
      </c>
      <c r="E4" t="str">
        <f>"0"&amp;C4&amp;" "&amp;D4</f>
        <v>01 Sat</v>
      </c>
      <c r="G4" t="str">
        <f>'Date maker'!E6</f>
        <v>03 Mon</v>
      </c>
    </row>
    <row r="5" spans="1:7">
      <c r="C5">
        <v>2</v>
      </c>
      <c r="D5" t="str">
        <f t="shared" ref="D5:D34" si="0">INDEX($E$36:$E$42,WEEKDAY($D$37+C4),1)</f>
        <v>Sun</v>
      </c>
      <c r="E5" t="str">
        <f t="shared" ref="E5:E12" si="1">"0"&amp;C5&amp;" "&amp;D5</f>
        <v>02 Sun</v>
      </c>
      <c r="G5" t="str">
        <f>'Date maker'!E7</f>
        <v>04 Tues</v>
      </c>
    </row>
    <row r="6" spans="1:7">
      <c r="C6">
        <v>3</v>
      </c>
      <c r="D6" t="str">
        <f t="shared" si="0"/>
        <v>Mon</v>
      </c>
      <c r="E6" t="str">
        <f t="shared" si="1"/>
        <v>03 Mon</v>
      </c>
      <c r="G6" t="str">
        <f>'Date maker'!E8</f>
        <v>05 Wed</v>
      </c>
    </row>
    <row r="7" spans="1:7">
      <c r="C7">
        <v>4</v>
      </c>
      <c r="D7" t="str">
        <f t="shared" si="0"/>
        <v>Tues</v>
      </c>
      <c r="E7" t="str">
        <f t="shared" si="1"/>
        <v>04 Tues</v>
      </c>
      <c r="G7" t="str">
        <f>'Date maker'!E9</f>
        <v>06 Thur</v>
      </c>
    </row>
    <row r="8" spans="1:7">
      <c r="C8">
        <v>5</v>
      </c>
      <c r="D8" t="str">
        <f t="shared" si="0"/>
        <v>Wed</v>
      </c>
      <c r="E8" t="str">
        <f t="shared" si="1"/>
        <v>05 Wed</v>
      </c>
      <c r="G8" t="str">
        <f>'Date maker'!E10</f>
        <v>07 Fri</v>
      </c>
    </row>
    <row r="9" spans="1:7">
      <c r="C9">
        <v>6</v>
      </c>
      <c r="D9" t="str">
        <f t="shared" si="0"/>
        <v>Thur</v>
      </c>
      <c r="E9" t="str">
        <f t="shared" si="1"/>
        <v>06 Thur</v>
      </c>
      <c r="G9" t="str">
        <f>'Date maker'!E11</f>
        <v>08 Sat</v>
      </c>
    </row>
    <row r="10" spans="1:7">
      <c r="C10">
        <v>7</v>
      </c>
      <c r="D10" t="str">
        <f t="shared" si="0"/>
        <v>Fri</v>
      </c>
      <c r="E10" t="str">
        <f t="shared" si="1"/>
        <v>07 Fri</v>
      </c>
      <c r="G10" t="str">
        <f>'Date maker'!E12</f>
        <v>09 Sun</v>
      </c>
    </row>
    <row r="11" spans="1:7">
      <c r="C11">
        <v>8</v>
      </c>
      <c r="D11" t="str">
        <f t="shared" si="0"/>
        <v>Sat</v>
      </c>
      <c r="E11" t="str">
        <f t="shared" si="1"/>
        <v>08 Sat</v>
      </c>
      <c r="G11" t="str">
        <f>'Date maker'!E13</f>
        <v>10 Mon</v>
      </c>
    </row>
    <row r="12" spans="1:7">
      <c r="C12">
        <v>9</v>
      </c>
      <c r="D12" t="str">
        <f t="shared" si="0"/>
        <v>Sun</v>
      </c>
      <c r="E12" t="str">
        <f t="shared" si="1"/>
        <v>09 Sun</v>
      </c>
      <c r="G12" t="str">
        <f>'Date maker'!E14</f>
        <v>11 Tues</v>
      </c>
    </row>
    <row r="13" spans="1:7">
      <c r="C13">
        <v>10</v>
      </c>
      <c r="D13" t="str">
        <f t="shared" si="0"/>
        <v>Mon</v>
      </c>
      <c r="E13" t="str">
        <f>C13&amp;" "&amp;D13</f>
        <v>10 Mon</v>
      </c>
      <c r="G13" t="str">
        <f>'Date maker'!E15</f>
        <v>12 Wed</v>
      </c>
    </row>
    <row r="14" spans="1:7">
      <c r="C14">
        <v>11</v>
      </c>
      <c r="D14" t="str">
        <f t="shared" si="0"/>
        <v>Tues</v>
      </c>
      <c r="E14" t="str">
        <f t="shared" ref="E14:E31" si="2">C14&amp;" "&amp;D14</f>
        <v>11 Tues</v>
      </c>
      <c r="G14" t="str">
        <f>'Date maker'!E16</f>
        <v>13 Thur</v>
      </c>
    </row>
    <row r="15" spans="1:7">
      <c r="C15">
        <v>12</v>
      </c>
      <c r="D15" t="str">
        <f t="shared" si="0"/>
        <v>Wed</v>
      </c>
      <c r="E15" t="str">
        <f t="shared" si="2"/>
        <v>12 Wed</v>
      </c>
      <c r="G15" t="str">
        <f>'Date maker'!E17</f>
        <v>14 Fri</v>
      </c>
    </row>
    <row r="16" spans="1:7">
      <c r="C16">
        <v>13</v>
      </c>
      <c r="D16" t="str">
        <f t="shared" si="0"/>
        <v>Thur</v>
      </c>
      <c r="E16" t="str">
        <f t="shared" si="2"/>
        <v>13 Thur</v>
      </c>
      <c r="G16" t="str">
        <f>'Date maker'!E18</f>
        <v>15 Sat</v>
      </c>
    </row>
    <row r="17" spans="3:7">
      <c r="C17">
        <v>14</v>
      </c>
      <c r="D17" t="str">
        <f t="shared" si="0"/>
        <v>Fri</v>
      </c>
      <c r="E17" t="str">
        <f t="shared" si="2"/>
        <v>14 Fri</v>
      </c>
      <c r="G17" t="str">
        <f>'Date maker'!E19</f>
        <v>16 Sun</v>
      </c>
    </row>
    <row r="18" spans="3:7">
      <c r="C18">
        <v>15</v>
      </c>
      <c r="D18" t="str">
        <f t="shared" si="0"/>
        <v>Sat</v>
      </c>
      <c r="E18" t="str">
        <f t="shared" si="2"/>
        <v>15 Sat</v>
      </c>
      <c r="G18" t="str">
        <f>'Date maker'!E20</f>
        <v>17 Mon</v>
      </c>
    </row>
    <row r="19" spans="3:7">
      <c r="C19">
        <v>16</v>
      </c>
      <c r="D19" t="str">
        <f t="shared" si="0"/>
        <v>Sun</v>
      </c>
      <c r="E19" t="str">
        <f t="shared" si="2"/>
        <v>16 Sun</v>
      </c>
      <c r="G19" t="str">
        <f>'Date maker'!E21</f>
        <v>18 Tues</v>
      </c>
    </row>
    <row r="20" spans="3:7">
      <c r="C20">
        <v>17</v>
      </c>
      <c r="D20" t="str">
        <f t="shared" si="0"/>
        <v>Mon</v>
      </c>
      <c r="E20" t="str">
        <f t="shared" si="2"/>
        <v>17 Mon</v>
      </c>
      <c r="G20" t="str">
        <f>'Date maker'!E22</f>
        <v>19 Wed</v>
      </c>
    </row>
    <row r="21" spans="3:7">
      <c r="C21">
        <v>18</v>
      </c>
      <c r="D21" t="str">
        <f t="shared" si="0"/>
        <v>Tues</v>
      </c>
      <c r="E21" t="str">
        <f t="shared" si="2"/>
        <v>18 Tues</v>
      </c>
      <c r="G21" t="str">
        <f>'Date maker'!E23</f>
        <v>20 Thur</v>
      </c>
    </row>
    <row r="22" spans="3:7">
      <c r="C22">
        <v>19</v>
      </c>
      <c r="D22" t="str">
        <f t="shared" si="0"/>
        <v>Wed</v>
      </c>
      <c r="E22" t="str">
        <f t="shared" si="2"/>
        <v>19 Wed</v>
      </c>
      <c r="G22" t="str">
        <f>'Date maker'!E24</f>
        <v>21 Fri</v>
      </c>
    </row>
    <row r="23" spans="3:7">
      <c r="C23">
        <v>20</v>
      </c>
      <c r="D23" t="str">
        <f t="shared" si="0"/>
        <v>Thur</v>
      </c>
      <c r="E23" t="str">
        <f t="shared" si="2"/>
        <v>20 Thur</v>
      </c>
      <c r="G23" t="str">
        <f>'Date maker'!E25</f>
        <v>22 Sat</v>
      </c>
    </row>
    <row r="24" spans="3:7">
      <c r="C24">
        <v>21</v>
      </c>
      <c r="D24" t="str">
        <f t="shared" si="0"/>
        <v>Fri</v>
      </c>
      <c r="E24" t="str">
        <f t="shared" si="2"/>
        <v>21 Fri</v>
      </c>
      <c r="G24" t="str">
        <f>'Date maker'!E26</f>
        <v>23 Sun</v>
      </c>
    </row>
    <row r="25" spans="3:7">
      <c r="C25">
        <v>22</v>
      </c>
      <c r="D25" t="str">
        <f t="shared" si="0"/>
        <v>Sat</v>
      </c>
      <c r="E25" t="str">
        <f t="shared" si="2"/>
        <v>22 Sat</v>
      </c>
      <c r="G25" t="str">
        <f>'Date maker'!E27</f>
        <v>24 Mon</v>
      </c>
    </row>
    <row r="26" spans="3:7">
      <c r="C26">
        <v>23</v>
      </c>
      <c r="D26" t="str">
        <f t="shared" si="0"/>
        <v>Sun</v>
      </c>
      <c r="E26" t="str">
        <f t="shared" si="2"/>
        <v>23 Sun</v>
      </c>
      <c r="G26" t="str">
        <f>'Date maker'!E28</f>
        <v>25 Tues</v>
      </c>
    </row>
    <row r="27" spans="3:7">
      <c r="C27">
        <v>24</v>
      </c>
      <c r="D27" t="str">
        <f t="shared" si="0"/>
        <v>Mon</v>
      </c>
      <c r="E27" t="str">
        <f t="shared" si="2"/>
        <v>24 Mon</v>
      </c>
      <c r="G27" t="str">
        <f>'Date maker'!E29</f>
        <v>26 Wed</v>
      </c>
    </row>
    <row r="28" spans="3:7">
      <c r="C28">
        <v>25</v>
      </c>
      <c r="D28" t="str">
        <f t="shared" si="0"/>
        <v>Tues</v>
      </c>
      <c r="E28" t="str">
        <f t="shared" si="2"/>
        <v>25 Tues</v>
      </c>
      <c r="G28" t="str">
        <f>'Date maker'!E30</f>
        <v>27 Thur</v>
      </c>
    </row>
    <row r="29" spans="3:7">
      <c r="C29">
        <v>26</v>
      </c>
      <c r="D29" t="str">
        <f t="shared" si="0"/>
        <v>Wed</v>
      </c>
      <c r="E29" t="str">
        <f t="shared" si="2"/>
        <v>26 Wed</v>
      </c>
      <c r="G29" t="str">
        <f>'Date maker'!E31</f>
        <v>28 Fri</v>
      </c>
    </row>
    <row r="30" spans="3:7">
      <c r="C30">
        <v>27</v>
      </c>
      <c r="D30" t="str">
        <f t="shared" si="0"/>
        <v>Thur</v>
      </c>
      <c r="E30" t="str">
        <f t="shared" si="2"/>
        <v>27 Thur</v>
      </c>
      <c r="G30" t="str">
        <f>'Date maker'!E32</f>
        <v>29 Sat</v>
      </c>
    </row>
    <row r="31" spans="3:7">
      <c r="C31">
        <v>28</v>
      </c>
      <c r="D31" t="str">
        <f t="shared" si="0"/>
        <v>Fri</v>
      </c>
      <c r="E31" t="str">
        <f t="shared" si="2"/>
        <v>28 Fri</v>
      </c>
      <c r="G31" t="str">
        <f>'Date maker'!E33</f>
        <v>30 Sun</v>
      </c>
    </row>
    <row r="32" spans="3:7">
      <c r="C32">
        <v>29</v>
      </c>
      <c r="D32" t="str">
        <f t="shared" si="0"/>
        <v>Sat</v>
      </c>
      <c r="E32" t="str">
        <f>IF(C32&lt;=$D$40,C32&amp;" "&amp;D32,"")</f>
        <v>29 Sat</v>
      </c>
      <c r="G32" t="str">
        <f>'Date maker'!E34</f>
        <v/>
      </c>
    </row>
    <row r="33" spans="3:6">
      <c r="C33">
        <v>30</v>
      </c>
      <c r="D33" t="str">
        <f t="shared" si="0"/>
        <v>Sun</v>
      </c>
      <c r="E33" t="str">
        <f>IF(C33&lt;=$D$40,C33&amp;" "&amp;D33,"")</f>
        <v>30 Sun</v>
      </c>
    </row>
    <row r="34" spans="3:6">
      <c r="C34">
        <v>31</v>
      </c>
      <c r="D34" t="str">
        <f t="shared" si="0"/>
        <v>Mon</v>
      </c>
      <c r="E34" t="str">
        <f>IF(C34&lt;=$D$40,C34&amp;" "&amp;D34,"")</f>
        <v/>
      </c>
    </row>
    <row r="35" spans="3:6">
      <c r="C35" t="s">
        <v>34</v>
      </c>
      <c r="D35">
        <f>2-MATCH(D38,E36:E42,0)</f>
        <v>-5</v>
      </c>
      <c r="E35" t="s">
        <v>35</v>
      </c>
    </row>
    <row r="36" spans="3:6">
      <c r="C36" t="s">
        <v>36</v>
      </c>
      <c r="D36" t="str">
        <f>INDEX(F36:F47,B1)</f>
        <v>April</v>
      </c>
      <c r="E36" t="s">
        <v>24</v>
      </c>
      <c r="F36" t="s">
        <v>37</v>
      </c>
    </row>
    <row r="37" spans="3:6">
      <c r="C37" t="s">
        <v>38</v>
      </c>
      <c r="D37" t="str">
        <f>month&amp;" 1, "&amp;year</f>
        <v>April 1, 2017</v>
      </c>
      <c r="E37" t="s">
        <v>25</v>
      </c>
      <c r="F37" t="s">
        <v>39</v>
      </c>
    </row>
    <row r="38" spans="3:6">
      <c r="C38" t="s">
        <v>11</v>
      </c>
      <c r="D38" t="str">
        <f>INDEX($E$36:$E$42,WEEKDAY($D$37),1)</f>
        <v>Sat</v>
      </c>
      <c r="E38" t="s">
        <v>26</v>
      </c>
      <c r="F38" t="s">
        <v>12</v>
      </c>
    </row>
    <row r="39" spans="3:6">
      <c r="C39" t="s">
        <v>13</v>
      </c>
      <c r="D39">
        <f>IF(MONTH($D$37)&lt;12,DATE(year,MONTH($D$37)+1,1),DATE(year+1,1,1))</f>
        <v>41394</v>
      </c>
      <c r="E39" t="s">
        <v>27</v>
      </c>
      <c r="F39" t="s">
        <v>14</v>
      </c>
    </row>
    <row r="40" spans="3:6">
      <c r="C40" t="s">
        <v>15</v>
      </c>
      <c r="D40">
        <f>D39-D37</f>
        <v>30</v>
      </c>
      <c r="E40" t="s">
        <v>28</v>
      </c>
      <c r="F40" t="s">
        <v>16</v>
      </c>
    </row>
    <row r="41" spans="3:6">
      <c r="E41" t="s">
        <v>29</v>
      </c>
      <c r="F41" t="s">
        <v>17</v>
      </c>
    </row>
    <row r="42" spans="3:6">
      <c r="E42" t="s">
        <v>30</v>
      </c>
      <c r="F42" t="s">
        <v>18</v>
      </c>
    </row>
    <row r="43" spans="3:6">
      <c r="F43" t="s">
        <v>19</v>
      </c>
    </row>
    <row r="44" spans="3:6">
      <c r="F44" t="s">
        <v>20</v>
      </c>
    </row>
    <row r="45" spans="3:6">
      <c r="F45" t="s">
        <v>21</v>
      </c>
    </row>
    <row r="46" spans="3:6">
      <c r="F46" t="s">
        <v>22</v>
      </c>
    </row>
    <row r="47" spans="3:6">
      <c r="F47" t="s">
        <v>23</v>
      </c>
    </row>
    <row r="67" spans="7:7">
      <c r="G67" t="s">
        <v>41</v>
      </c>
    </row>
  </sheetData>
  <phoneticPr fontId="0" type="noConversion"/>
  <pageMargins left="0.75" right="0.75" top="1" bottom="1" header="0.5" footer="0.5"/>
  <pageSetup orientation="landscape" horizontalDpi="1200" verticalDpi="1200" r:id="rId1"/>
  <headerFooter alignWithMargins="0"/>
  <ignoredErrors>
    <ignoredError sqref="B1:B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schedule printout</vt:lpstr>
      <vt:lpstr>Sheet1</vt:lpstr>
      <vt:lpstr>web</vt:lpstr>
      <vt:lpstr>Date maker</vt:lpstr>
      <vt:lpstr>Attds</vt:lpstr>
      <vt:lpstr>month</vt:lpstr>
      <vt:lpstr>'schedule printout'!Print_Area</vt:lpstr>
      <vt:lpstr>q</vt:lpstr>
      <vt:lpstr>year</vt:lpstr>
    </vt:vector>
  </TitlesOfParts>
  <Company>Anesthetic Mechanisms Unlimited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P. Dilger, Ph.D.</dc:creator>
  <cp:lastModifiedBy>Fogarty, Christine Dorothy</cp:lastModifiedBy>
  <cp:lastPrinted>2017-03-30T19:32:53Z</cp:lastPrinted>
  <dcterms:created xsi:type="dcterms:W3CDTF">2002-04-03T17:29:44Z</dcterms:created>
  <dcterms:modified xsi:type="dcterms:W3CDTF">2017-03-30T19:40:00Z</dcterms:modified>
</cp:coreProperties>
</file>