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iscal\Documents\($) IIF\Countries\Mexico\Elections\"/>
    </mc:Choice>
  </mc:AlternateContent>
  <xr:revisionPtr revIDLastSave="0" documentId="13_ncr:1_{34879390-EF97-4EC2-8DEF-46CB3266E099}" xr6:coauthVersionLast="34" xr6:coauthVersionMax="34" xr10:uidLastSave="{00000000-0000-0000-0000-000000000000}"/>
  <bookViews>
    <workbookView xWindow="0" yWindow="0" windowWidth="28800" windowHeight="12360" xr2:uid="{00000000-000D-0000-FFFF-FFFF00000000}"/>
  </bookViews>
  <sheets>
    <sheet name="in_INE" sheetId="2" r:id="rId1"/>
    <sheet name="ToR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6" i="2" l="1"/>
  <c r="T36" i="2"/>
  <c r="J36" i="2" l="1"/>
  <c r="I36" i="2"/>
  <c r="H36" i="2"/>
  <c r="G36" i="2"/>
  <c r="F36" i="2"/>
  <c r="E36" i="2"/>
  <c r="D36" i="2"/>
  <c r="C36" i="2"/>
  <c r="M36" i="2" s="1"/>
  <c r="X5" i="2"/>
  <c r="H3" i="3" s="1"/>
  <c r="X6" i="2"/>
  <c r="H4" i="3" s="1"/>
  <c r="X7" i="2"/>
  <c r="H5" i="3" s="1"/>
  <c r="X8" i="2"/>
  <c r="H6" i="3" s="1"/>
  <c r="X9" i="2"/>
  <c r="H7" i="3" s="1"/>
  <c r="X10" i="2"/>
  <c r="H8" i="3" s="1"/>
  <c r="X11" i="2"/>
  <c r="H9" i="3" s="1"/>
  <c r="X12" i="2"/>
  <c r="H10" i="3" s="1"/>
  <c r="X13" i="2"/>
  <c r="H11" i="3" s="1"/>
  <c r="X14" i="2"/>
  <c r="H12" i="3" s="1"/>
  <c r="X15" i="2"/>
  <c r="H13" i="3" s="1"/>
  <c r="X16" i="2"/>
  <c r="H14" i="3" s="1"/>
  <c r="X17" i="2"/>
  <c r="H15" i="3" s="1"/>
  <c r="X18" i="2"/>
  <c r="H16" i="3" s="1"/>
  <c r="X19" i="2"/>
  <c r="H17" i="3" s="1"/>
  <c r="X20" i="2"/>
  <c r="H18" i="3" s="1"/>
  <c r="X21" i="2"/>
  <c r="H19" i="3" s="1"/>
  <c r="X22" i="2"/>
  <c r="H20" i="3" s="1"/>
  <c r="X23" i="2"/>
  <c r="H21" i="3" s="1"/>
  <c r="X24" i="2"/>
  <c r="H22" i="3" s="1"/>
  <c r="X25" i="2"/>
  <c r="H23" i="3" s="1"/>
  <c r="X26" i="2"/>
  <c r="H24" i="3" s="1"/>
  <c r="X27" i="2"/>
  <c r="H25" i="3" s="1"/>
  <c r="X28" i="2"/>
  <c r="H26" i="3" s="1"/>
  <c r="X29" i="2"/>
  <c r="H27" i="3" s="1"/>
  <c r="X30" i="2"/>
  <c r="H28" i="3" s="1"/>
  <c r="X31" i="2"/>
  <c r="H29" i="3" s="1"/>
  <c r="X32" i="2"/>
  <c r="H30" i="3" s="1"/>
  <c r="X33" i="2"/>
  <c r="H31" i="3" s="1"/>
  <c r="X34" i="2"/>
  <c r="H32" i="3" s="1"/>
  <c r="X35" i="2"/>
  <c r="H33" i="3" s="1"/>
  <c r="X4" i="2"/>
  <c r="H2" i="3" s="1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4" i="2"/>
  <c r="U4" i="2"/>
  <c r="E2" i="3" s="1"/>
  <c r="U5" i="2"/>
  <c r="E3" i="3" s="1"/>
  <c r="U6" i="2"/>
  <c r="E4" i="3" s="1"/>
  <c r="U7" i="2"/>
  <c r="E5" i="3" s="1"/>
  <c r="U8" i="2"/>
  <c r="E6" i="3" s="1"/>
  <c r="U9" i="2"/>
  <c r="E7" i="3" s="1"/>
  <c r="U10" i="2"/>
  <c r="E8" i="3" s="1"/>
  <c r="U11" i="2"/>
  <c r="E9" i="3" s="1"/>
  <c r="U12" i="2"/>
  <c r="E10" i="3" s="1"/>
  <c r="U13" i="2"/>
  <c r="E11" i="3" s="1"/>
  <c r="U14" i="2"/>
  <c r="E12" i="3" s="1"/>
  <c r="U15" i="2"/>
  <c r="E13" i="3" s="1"/>
  <c r="U16" i="2"/>
  <c r="E14" i="3" s="1"/>
  <c r="U17" i="2"/>
  <c r="E15" i="3" s="1"/>
  <c r="U18" i="2"/>
  <c r="E16" i="3" s="1"/>
  <c r="U19" i="2"/>
  <c r="E17" i="3" s="1"/>
  <c r="U20" i="2"/>
  <c r="E18" i="3" s="1"/>
  <c r="U21" i="2"/>
  <c r="E19" i="3" s="1"/>
  <c r="U22" i="2"/>
  <c r="E20" i="3" s="1"/>
  <c r="U23" i="2"/>
  <c r="E21" i="3" s="1"/>
  <c r="U24" i="2"/>
  <c r="E22" i="3" s="1"/>
  <c r="U25" i="2"/>
  <c r="E23" i="3" s="1"/>
  <c r="U26" i="2"/>
  <c r="E24" i="3" s="1"/>
  <c r="U27" i="2"/>
  <c r="E25" i="3" s="1"/>
  <c r="U28" i="2"/>
  <c r="E26" i="3" s="1"/>
  <c r="U29" i="2"/>
  <c r="E27" i="3" s="1"/>
  <c r="U30" i="2"/>
  <c r="E28" i="3" s="1"/>
  <c r="U31" i="2"/>
  <c r="E29" i="3" s="1"/>
  <c r="U32" i="2"/>
  <c r="E30" i="3" s="1"/>
  <c r="U33" i="2"/>
  <c r="E31" i="3" s="1"/>
  <c r="U34" i="2"/>
  <c r="E32" i="3" s="1"/>
  <c r="U35" i="2"/>
  <c r="E33" i="3" s="1"/>
  <c r="L5" i="2"/>
  <c r="Y5" i="2" s="1"/>
  <c r="I3" i="3" s="1"/>
  <c r="M5" i="2"/>
  <c r="L6" i="2"/>
  <c r="M6" i="2"/>
  <c r="L7" i="2"/>
  <c r="Y7" i="2" s="1"/>
  <c r="I5" i="3" s="1"/>
  <c r="M7" i="2"/>
  <c r="L8" i="2"/>
  <c r="Y8" i="2" s="1"/>
  <c r="I6" i="3" s="1"/>
  <c r="M8" i="2"/>
  <c r="L9" i="2"/>
  <c r="M9" i="2"/>
  <c r="L10" i="2"/>
  <c r="M10" i="2"/>
  <c r="L11" i="2"/>
  <c r="M11" i="2"/>
  <c r="L12" i="2"/>
  <c r="M12" i="2"/>
  <c r="L13" i="2"/>
  <c r="Y13" i="2" s="1"/>
  <c r="I11" i="3" s="1"/>
  <c r="M13" i="2"/>
  <c r="L14" i="2"/>
  <c r="V14" i="2" s="1"/>
  <c r="F12" i="3" s="1"/>
  <c r="M14" i="2"/>
  <c r="L15" i="2"/>
  <c r="Y15" i="2" s="1"/>
  <c r="I13" i="3" s="1"/>
  <c r="M15" i="2"/>
  <c r="L16" i="2"/>
  <c r="Y16" i="2" s="1"/>
  <c r="I14" i="3" s="1"/>
  <c r="M16" i="2"/>
  <c r="L17" i="2"/>
  <c r="M17" i="2"/>
  <c r="L18" i="2"/>
  <c r="M18" i="2"/>
  <c r="L19" i="2"/>
  <c r="M19" i="2"/>
  <c r="L20" i="2"/>
  <c r="M20" i="2"/>
  <c r="L21" i="2"/>
  <c r="Y21" i="2" s="1"/>
  <c r="I19" i="3" s="1"/>
  <c r="M21" i="2"/>
  <c r="L22" i="2"/>
  <c r="V22" i="2" s="1"/>
  <c r="F20" i="3" s="1"/>
  <c r="M22" i="2"/>
  <c r="L23" i="2"/>
  <c r="Y23" i="2" s="1"/>
  <c r="I21" i="3" s="1"/>
  <c r="M23" i="2"/>
  <c r="L24" i="2"/>
  <c r="Y24" i="2" s="1"/>
  <c r="I22" i="3" s="1"/>
  <c r="M24" i="2"/>
  <c r="L25" i="2"/>
  <c r="M25" i="2"/>
  <c r="L26" i="2"/>
  <c r="M26" i="2"/>
  <c r="L27" i="2"/>
  <c r="M27" i="2"/>
  <c r="L28" i="2"/>
  <c r="M28" i="2"/>
  <c r="L29" i="2"/>
  <c r="Y29" i="2" s="1"/>
  <c r="I27" i="3" s="1"/>
  <c r="M29" i="2"/>
  <c r="L30" i="2"/>
  <c r="T30" i="2" s="1"/>
  <c r="D28" i="3" s="1"/>
  <c r="M30" i="2"/>
  <c r="L31" i="2"/>
  <c r="Y31" i="2" s="1"/>
  <c r="I29" i="3" s="1"/>
  <c r="M31" i="2"/>
  <c r="L32" i="2"/>
  <c r="Y32" i="2" s="1"/>
  <c r="I30" i="3" s="1"/>
  <c r="M32" i="2"/>
  <c r="L33" i="2"/>
  <c r="M33" i="2"/>
  <c r="L34" i="2"/>
  <c r="M34" i="2"/>
  <c r="L35" i="2"/>
  <c r="M35" i="2"/>
  <c r="M4" i="2"/>
  <c r="L4" i="2"/>
  <c r="Y4" i="2" s="1"/>
  <c r="I2" i="3" s="1"/>
  <c r="Y27" i="2" l="1"/>
  <c r="I25" i="3" s="1"/>
  <c r="Y19" i="2"/>
  <c r="I17" i="3" s="1"/>
  <c r="Y11" i="2"/>
  <c r="I9" i="3" s="1"/>
  <c r="Y35" i="2"/>
  <c r="I33" i="3" s="1"/>
  <c r="Y10" i="2"/>
  <c r="I8" i="3" s="1"/>
  <c r="Y34" i="2"/>
  <c r="I32" i="3" s="1"/>
  <c r="Y18" i="2"/>
  <c r="I16" i="3" s="1"/>
  <c r="Y26" i="2"/>
  <c r="I24" i="3" s="1"/>
  <c r="V6" i="2"/>
  <c r="F4" i="3" s="1"/>
  <c r="N36" i="2"/>
  <c r="Y12" i="2"/>
  <c r="I10" i="3" s="1"/>
  <c r="Y20" i="2"/>
  <c r="I18" i="3" s="1"/>
  <c r="Y28" i="2"/>
  <c r="I26" i="3" s="1"/>
  <c r="T22" i="2"/>
  <c r="D20" i="3" s="1"/>
  <c r="T14" i="2"/>
  <c r="D12" i="3" s="1"/>
  <c r="X36" i="2"/>
  <c r="T6" i="2"/>
  <c r="D4" i="3" s="1"/>
  <c r="Y33" i="2"/>
  <c r="I31" i="3" s="1"/>
  <c r="Y25" i="2"/>
  <c r="I23" i="3" s="1"/>
  <c r="Y17" i="2"/>
  <c r="I15" i="3" s="1"/>
  <c r="Y9" i="2"/>
  <c r="I7" i="3" s="1"/>
  <c r="V30" i="2"/>
  <c r="F28" i="3" s="1"/>
  <c r="V33" i="2"/>
  <c r="F31" i="3" s="1"/>
  <c r="V25" i="2"/>
  <c r="F23" i="3" s="1"/>
  <c r="T17" i="2"/>
  <c r="D15" i="3" s="1"/>
  <c r="V9" i="2"/>
  <c r="F7" i="3" s="1"/>
  <c r="Y30" i="2"/>
  <c r="I28" i="3" s="1"/>
  <c r="W22" i="2"/>
  <c r="G20" i="3" s="1"/>
  <c r="Y14" i="2"/>
  <c r="I12" i="3" s="1"/>
  <c r="Y6" i="2"/>
  <c r="I4" i="3" s="1"/>
  <c r="U36" i="2"/>
  <c r="V17" i="2"/>
  <c r="F15" i="3" s="1"/>
  <c r="T31" i="2"/>
  <c r="D29" i="3" s="1"/>
  <c r="T23" i="2"/>
  <c r="D21" i="3" s="1"/>
  <c r="T15" i="2"/>
  <c r="D13" i="3" s="1"/>
  <c r="T7" i="2"/>
  <c r="D5" i="3" s="1"/>
  <c r="V31" i="2"/>
  <c r="F29" i="3" s="1"/>
  <c r="V23" i="2"/>
  <c r="F21" i="3" s="1"/>
  <c r="V15" i="2"/>
  <c r="F13" i="3" s="1"/>
  <c r="V7" i="2"/>
  <c r="F5" i="3" s="1"/>
  <c r="W31" i="2"/>
  <c r="G29" i="3" s="1"/>
  <c r="W23" i="2"/>
  <c r="G21" i="3" s="1"/>
  <c r="W15" i="2"/>
  <c r="G13" i="3" s="1"/>
  <c r="W7" i="2"/>
  <c r="G5" i="3" s="1"/>
  <c r="W30" i="2"/>
  <c r="G28" i="3" s="1"/>
  <c r="W14" i="2"/>
  <c r="G12" i="3" s="1"/>
  <c r="Y22" i="2"/>
  <c r="I20" i="3" s="1"/>
  <c r="T29" i="2"/>
  <c r="D27" i="3" s="1"/>
  <c r="T21" i="2"/>
  <c r="D19" i="3" s="1"/>
  <c r="T13" i="2"/>
  <c r="D11" i="3" s="1"/>
  <c r="T5" i="2"/>
  <c r="D3" i="3" s="1"/>
  <c r="V29" i="2"/>
  <c r="F27" i="3" s="1"/>
  <c r="V21" i="2"/>
  <c r="F19" i="3" s="1"/>
  <c r="V13" i="2"/>
  <c r="F11" i="3" s="1"/>
  <c r="V5" i="2"/>
  <c r="F3" i="3" s="1"/>
  <c r="W29" i="2"/>
  <c r="G27" i="3" s="1"/>
  <c r="W21" i="2"/>
  <c r="G19" i="3" s="1"/>
  <c r="W13" i="2"/>
  <c r="G11" i="3" s="1"/>
  <c r="W5" i="2"/>
  <c r="G3" i="3" s="1"/>
  <c r="T4" i="2"/>
  <c r="D2" i="3" s="1"/>
  <c r="T28" i="2"/>
  <c r="D26" i="3" s="1"/>
  <c r="T20" i="2"/>
  <c r="D18" i="3" s="1"/>
  <c r="T12" i="2"/>
  <c r="D10" i="3" s="1"/>
  <c r="V4" i="2"/>
  <c r="F2" i="3" s="1"/>
  <c r="V28" i="2"/>
  <c r="F26" i="3" s="1"/>
  <c r="V20" i="2"/>
  <c r="F18" i="3" s="1"/>
  <c r="V12" i="2"/>
  <c r="F10" i="3" s="1"/>
  <c r="W4" i="2"/>
  <c r="G2" i="3" s="1"/>
  <c r="W28" i="2"/>
  <c r="G26" i="3" s="1"/>
  <c r="W20" i="2"/>
  <c r="G18" i="3" s="1"/>
  <c r="W12" i="2"/>
  <c r="G10" i="3" s="1"/>
  <c r="L36" i="2"/>
  <c r="W6" i="2"/>
  <c r="G4" i="3" s="1"/>
  <c r="T35" i="2"/>
  <c r="D33" i="3" s="1"/>
  <c r="T27" i="2"/>
  <c r="D25" i="3" s="1"/>
  <c r="T19" i="2"/>
  <c r="D17" i="3" s="1"/>
  <c r="T11" i="2"/>
  <c r="D9" i="3" s="1"/>
  <c r="V35" i="2"/>
  <c r="F33" i="3" s="1"/>
  <c r="V27" i="2"/>
  <c r="F25" i="3" s="1"/>
  <c r="V19" i="2"/>
  <c r="F17" i="3" s="1"/>
  <c r="V11" i="2"/>
  <c r="F9" i="3" s="1"/>
  <c r="W35" i="2"/>
  <c r="G33" i="3" s="1"/>
  <c r="W27" i="2"/>
  <c r="G25" i="3" s="1"/>
  <c r="W19" i="2"/>
  <c r="G17" i="3" s="1"/>
  <c r="W11" i="2"/>
  <c r="G9" i="3" s="1"/>
  <c r="T34" i="2"/>
  <c r="D32" i="3" s="1"/>
  <c r="T26" i="2"/>
  <c r="D24" i="3" s="1"/>
  <c r="T18" i="2"/>
  <c r="D16" i="3" s="1"/>
  <c r="T10" i="2"/>
  <c r="D8" i="3" s="1"/>
  <c r="V34" i="2"/>
  <c r="F32" i="3" s="1"/>
  <c r="V26" i="2"/>
  <c r="F24" i="3" s="1"/>
  <c r="V18" i="2"/>
  <c r="F16" i="3" s="1"/>
  <c r="V10" i="2"/>
  <c r="F8" i="3" s="1"/>
  <c r="W34" i="2"/>
  <c r="G32" i="3" s="1"/>
  <c r="W26" i="2"/>
  <c r="G24" i="3" s="1"/>
  <c r="W18" i="2"/>
  <c r="G16" i="3" s="1"/>
  <c r="W10" i="2"/>
  <c r="G8" i="3" s="1"/>
  <c r="T33" i="2"/>
  <c r="D31" i="3" s="1"/>
  <c r="T25" i="2"/>
  <c r="D23" i="3" s="1"/>
  <c r="T9" i="2"/>
  <c r="D7" i="3" s="1"/>
  <c r="W33" i="2"/>
  <c r="G31" i="3" s="1"/>
  <c r="W25" i="2"/>
  <c r="G23" i="3" s="1"/>
  <c r="W17" i="2"/>
  <c r="G15" i="3" s="1"/>
  <c r="W9" i="2"/>
  <c r="G7" i="3" s="1"/>
  <c r="T32" i="2"/>
  <c r="D30" i="3" s="1"/>
  <c r="T24" i="2"/>
  <c r="D22" i="3" s="1"/>
  <c r="T16" i="2"/>
  <c r="D14" i="3" s="1"/>
  <c r="T8" i="2"/>
  <c r="D6" i="3" s="1"/>
  <c r="V32" i="2"/>
  <c r="F30" i="3" s="1"/>
  <c r="V24" i="2"/>
  <c r="F22" i="3" s="1"/>
  <c r="V16" i="2"/>
  <c r="F14" i="3" s="1"/>
  <c r="V8" i="2"/>
  <c r="F6" i="3" s="1"/>
  <c r="W32" i="2"/>
  <c r="G30" i="3" s="1"/>
  <c r="W24" i="2"/>
  <c r="G22" i="3" s="1"/>
  <c r="W16" i="2"/>
  <c r="G14" i="3" s="1"/>
  <c r="W8" i="2"/>
  <c r="G6" i="3" s="1"/>
  <c r="V36" i="2" l="1"/>
  <c r="Y36" i="2"/>
</calcChain>
</file>

<file path=xl/sharedStrings.xml><?xml version="1.0" encoding="utf-8"?>
<sst xmlns="http://schemas.openxmlformats.org/spreadsheetml/2006/main" count="256" uniqueCount="125">
  <si>
    <t>Entidades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</si>
  <si>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</si>
  <si>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</si>
  <si>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</si>
  <si>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</si>
  <si>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</si>
  <si>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</si>
  <si>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</si>
  <si>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</si>
  <si>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</si>
  <si>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</si>
  <si>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</si>
  <si>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</si>
  <si>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</si>
  <si>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</si>
  <si>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</si>
  <si>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</si>
  <si>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</si>
  <si>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</si>
  <si>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</si>
  <si>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</si>
  <si>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</si>
  <si>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</si>
  <si>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</si>
  <si>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</si>
  <si>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</si>
  <si>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</si>
  <si>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</si>
  <si>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</si>
  <si>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</si>
  <si>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</si>
  <si>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</si>
  <si>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</si>
  <si>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Último corte: 21:00 horas (UTC-5) Tiempo del centro, 02 de julio de 2018.</t>
  </si>
  <si>
    <t>https://rp18.ine.mx/#/presidencia/entidad/1/1/2/1</t>
  </si>
  <si>
    <t>Anaya</t>
  </si>
  <si>
    <t>Meade</t>
  </si>
  <si>
    <t>AMLO</t>
  </si>
  <si>
    <t>Margarita</t>
  </si>
  <si>
    <t>Bronco</t>
  </si>
  <si>
    <t>NoReg</t>
  </si>
  <si>
    <t>VotoNul</t>
  </si>
  <si>
    <t>Total</t>
  </si>
  <si>
    <t>AMLO Win</t>
  </si>
  <si>
    <t>Diferencia abs</t>
  </si>
  <si>
    <t>Diferencia porcentaje</t>
  </si>
  <si>
    <t>Anaya + Meade</t>
  </si>
  <si>
    <t>name</t>
  </si>
  <si>
    <t>scode</t>
  </si>
  <si>
    <t>isocode</t>
  </si>
  <si>
    <t>Ags</t>
  </si>
  <si>
    <t>AG</t>
  </si>
  <si>
    <t>BC</t>
  </si>
  <si>
    <t>BCS</t>
  </si>
  <si>
    <t>BS</t>
  </si>
  <si>
    <t>Camp</t>
  </si>
  <si>
    <t>CM</t>
  </si>
  <si>
    <t>Coah</t>
  </si>
  <si>
    <t>CO</t>
  </si>
  <si>
    <t>Col</t>
  </si>
  <si>
    <t>CL</t>
  </si>
  <si>
    <t>Chis</t>
  </si>
  <si>
    <t>CS</t>
  </si>
  <si>
    <t>Chih</t>
  </si>
  <si>
    <t>CH</t>
  </si>
  <si>
    <t>Ciudad de Mexico</t>
  </si>
  <si>
    <t>CDMX</t>
  </si>
  <si>
    <t>DF</t>
  </si>
  <si>
    <t>Dgo</t>
  </si>
  <si>
    <t>DG</t>
  </si>
  <si>
    <t>Gto</t>
  </si>
  <si>
    <t>GJ</t>
  </si>
  <si>
    <t>Gro</t>
  </si>
  <si>
    <t>GR</t>
  </si>
  <si>
    <t>Hgo</t>
  </si>
  <si>
    <t>HG</t>
  </si>
  <si>
    <t>Jal</t>
  </si>
  <si>
    <t>JA</t>
  </si>
  <si>
    <t>Mexico</t>
  </si>
  <si>
    <t>Mex</t>
  </si>
  <si>
    <t>MX</t>
  </si>
  <si>
    <t>Michoacan</t>
  </si>
  <si>
    <t>Mich</t>
  </si>
  <si>
    <t>MI</t>
  </si>
  <si>
    <t>Mor</t>
  </si>
  <si>
    <t>MO</t>
  </si>
  <si>
    <t>Nay</t>
  </si>
  <si>
    <t>NA</t>
  </si>
  <si>
    <t>Nuevo Leon</t>
  </si>
  <si>
    <t>NL</t>
  </si>
  <si>
    <t>Oax</t>
  </si>
  <si>
    <t>OA</t>
  </si>
  <si>
    <t>Pue</t>
  </si>
  <si>
    <t>PU</t>
  </si>
  <si>
    <t>Queretaro</t>
  </si>
  <si>
    <t>Qro</t>
  </si>
  <si>
    <t>QT</t>
  </si>
  <si>
    <t>QRoo</t>
  </si>
  <si>
    <t>QR</t>
  </si>
  <si>
    <t>San Luis Potosi</t>
  </si>
  <si>
    <t>SLP</t>
  </si>
  <si>
    <t>SL</t>
  </si>
  <si>
    <t>Sin</t>
  </si>
  <si>
    <t>SI</t>
  </si>
  <si>
    <t>Son</t>
  </si>
  <si>
    <t>SO</t>
  </si>
  <si>
    <t>Tab</t>
  </si>
  <si>
    <t>TB</t>
  </si>
  <si>
    <t>Tamps</t>
  </si>
  <si>
    <t>TM</t>
  </si>
  <si>
    <t>Tlax</t>
  </si>
  <si>
    <t>TL</t>
  </si>
  <si>
    <t>Ver</t>
  </si>
  <si>
    <t>VE</t>
  </si>
  <si>
    <t>Yucatan</t>
  </si>
  <si>
    <t>Yuc</t>
  </si>
  <si>
    <t>YU</t>
  </si>
  <si>
    <t>Zac</t>
  </si>
  <si>
    <t>ZA</t>
  </si>
  <si>
    <t>amlo_w1</t>
  </si>
  <si>
    <t>amlo_w1_dif</t>
  </si>
  <si>
    <t>amlo_w1_difp</t>
  </si>
  <si>
    <t>amlo_w2</t>
  </si>
  <si>
    <t>amlo_w2_dif</t>
  </si>
  <si>
    <t>amlo_w2_difp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</si>
</sst>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18.ine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39"/>
  <sheetViews>
    <sheetView tabSelected="1" zoomScale="85" zoomScaleNormal="85" workbookViewId="0">
      <selection activeCell="AB32" sqref="AB32"/>
    </sheetView>
  </sheetViews>
  <sheetFormatPr defaultRowHeight="15" x14ac:dyDescent="0.25"/>
  <cols>
    <col min="2" max="2" width="17.28515625" bestFit="1" customWidth="1"/>
  </cols>
  <sheetData>
    <row r="2" spans="2:25" x14ac:dyDescent="0.25">
      <c r="U2" t="s">
        <v>35</v>
      </c>
      <c r="X2" t="s">
        <v>46</v>
      </c>
    </row>
    <row r="3" spans="2:25" x14ac:dyDescent="0.25">
      <c r="B3" t="s">
        <v>0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P3" t="s">
        <v>47</v>
      </c>
      <c r="Q3" t="s">
        <v>48</v>
      </c>
      <c r="R3" t="s">
        <v>49</v>
      </c>
      <c r="T3" t="s">
        <v>43</v>
      </c>
      <c r="U3" t="s">
        <v>44</v>
      </c>
      <c r="V3" t="s">
        <v>45</v>
      </c>
      <c r="W3" t="s">
        <v>43</v>
      </c>
      <c r="X3" t="s">
        <v>44</v>
      </c>
      <c r="Y3" t="s">
        <v>45</v>
      </c>
    </row>
    <row r="4" spans="2:25" x14ac:dyDescent="0.25">
      <c r="B4" t="s">
        <v>1</v>
      </c>
      <c r="C4">
        <v>156224</v>
      </c>
      <c r="D4">
        <v>90779</v>
      </c>
      <c r="E4">
        <v>189621</v>
      </c>
      <c r="F4">
        <v>868</v>
      </c>
      <c r="G4">
        <v>33704</v>
      </c>
      <c r="H4">
        <v>1137</v>
      </c>
      <c r="I4">
        <v>12638</v>
      </c>
      <c r="J4">
        <v>484971</v>
      </c>
      <c r="L4">
        <f>100*E4/$J4</f>
        <v>39.099451307397764</v>
      </c>
      <c r="M4">
        <f>100*C4/$J4</f>
        <v>32.213060162360222</v>
      </c>
      <c r="N4">
        <f>100*(D4+C4)/$J4</f>
        <v>50.931498996847232</v>
      </c>
      <c r="P4" t="s">
        <v>1</v>
      </c>
      <c r="Q4" t="s">
        <v>50</v>
      </c>
      <c r="R4" t="s">
        <v>51</v>
      </c>
      <c r="T4">
        <f>IF(L4&gt;M4,1,0)</f>
        <v>1</v>
      </c>
      <c r="U4" s="2">
        <f>(E4-C4)/1000</f>
        <v>33.396999999999998</v>
      </c>
      <c r="V4" s="2">
        <f>L4-M4</f>
        <v>6.8863911450375426</v>
      </c>
      <c r="W4">
        <f>IF(L4&gt;N4,1,0)</f>
        <v>0</v>
      </c>
      <c r="X4" s="2">
        <f>(E4-C4-D4)/1000</f>
        <v>-57.381999999999998</v>
      </c>
      <c r="Y4" s="2">
        <f>L4-N4</f>
        <v>-11.832047689449467</v>
      </c>
    </row>
    <row r="5" spans="2:25" x14ac:dyDescent="0.25">
      <c r="B5" t="s">
        <v>2</v>
      </c>
      <c r="C5">
        <v>205747</v>
      </c>
      <c r="D5">
        <v>94296</v>
      </c>
      <c r="E5">
        <v>671599</v>
      </c>
      <c r="F5">
        <v>1291</v>
      </c>
      <c r="G5">
        <v>67239</v>
      </c>
      <c r="H5">
        <v>1420</v>
      </c>
      <c r="I5">
        <v>22659</v>
      </c>
      <c r="J5">
        <v>1064251</v>
      </c>
      <c r="L5">
        <f t="shared" ref="L5:L35" si="0">100*E5/$J5</f>
        <v>63.105320079567697</v>
      </c>
      <c r="M5">
        <f t="shared" ref="M5:M35" si="1">100*C5/$J5</f>
        <v>19.332563464821739</v>
      </c>
      <c r="N5">
        <f t="shared" ref="N5:N35" si="2">100*(D5+C5)/$J5</f>
        <v>28.192879311365459</v>
      </c>
      <c r="P5" t="s">
        <v>2</v>
      </c>
      <c r="Q5" t="s">
        <v>52</v>
      </c>
      <c r="R5" t="s">
        <v>52</v>
      </c>
      <c r="T5">
        <f t="shared" ref="T5:T35" si="3">IF(L5&gt;M5,1,0)</f>
        <v>1</v>
      </c>
      <c r="U5" s="2">
        <f t="shared" ref="U5:U35" si="4">(E5-C5)/1000</f>
        <v>465.85199999999998</v>
      </c>
      <c r="V5" s="2">
        <f t="shared" ref="V5:V35" si="5">L5-M5</f>
        <v>43.772756614745958</v>
      </c>
      <c r="W5">
        <f t="shared" ref="W5:W35" si="6">IF(L5&gt;N5,1,0)</f>
        <v>1</v>
      </c>
      <c r="X5" s="2">
        <f t="shared" ref="X5:X35" si="7">(E5-C5-D5)/1000</f>
        <v>371.55599999999998</v>
      </c>
      <c r="Y5" s="2">
        <f t="shared" ref="Y5:Y35" si="8">L5-N5</f>
        <v>34.912440768202238</v>
      </c>
    </row>
    <row r="6" spans="2:25" x14ac:dyDescent="0.25">
      <c r="B6" t="s">
        <v>3</v>
      </c>
      <c r="C6">
        <v>39636</v>
      </c>
      <c r="D6">
        <v>19964</v>
      </c>
      <c r="E6">
        <v>134927</v>
      </c>
      <c r="F6">
        <v>437</v>
      </c>
      <c r="G6">
        <v>11921</v>
      </c>
      <c r="H6">
        <v>220</v>
      </c>
      <c r="I6">
        <v>4575</v>
      </c>
      <c r="J6">
        <v>211680</v>
      </c>
      <c r="L6">
        <f t="shared" si="0"/>
        <v>63.741024187452759</v>
      </c>
      <c r="M6">
        <f t="shared" si="1"/>
        <v>18.724489795918366</v>
      </c>
      <c r="N6">
        <f t="shared" si="2"/>
        <v>28.1557067271353</v>
      </c>
      <c r="P6" t="s">
        <v>3</v>
      </c>
      <c r="Q6" t="s">
        <v>53</v>
      </c>
      <c r="R6" t="s">
        <v>54</v>
      </c>
      <c r="T6">
        <f t="shared" si="3"/>
        <v>1</v>
      </c>
      <c r="U6" s="2">
        <f t="shared" si="4"/>
        <v>95.290999999999997</v>
      </c>
      <c r="V6" s="2">
        <f t="shared" si="5"/>
        <v>45.016534391534393</v>
      </c>
      <c r="W6">
        <f t="shared" si="6"/>
        <v>1</v>
      </c>
      <c r="X6" s="2">
        <f t="shared" si="7"/>
        <v>75.326999999999998</v>
      </c>
      <c r="Y6" s="2">
        <f t="shared" si="8"/>
        <v>35.585317460317455</v>
      </c>
    </row>
    <row r="7" spans="2:25" x14ac:dyDescent="0.25">
      <c r="B7" t="s">
        <v>4</v>
      </c>
      <c r="C7">
        <v>33563</v>
      </c>
      <c r="D7">
        <v>60565</v>
      </c>
      <c r="E7">
        <v>169676</v>
      </c>
      <c r="F7">
        <v>296</v>
      </c>
      <c r="G7">
        <v>6883</v>
      </c>
      <c r="H7">
        <v>246</v>
      </c>
      <c r="I7">
        <v>7010</v>
      </c>
      <c r="J7">
        <v>278239</v>
      </c>
      <c r="L7">
        <f t="shared" si="0"/>
        <v>60.982105312339392</v>
      </c>
      <c r="M7">
        <f t="shared" si="1"/>
        <v>12.062651173990705</v>
      </c>
      <c r="N7">
        <f t="shared" si="2"/>
        <v>33.829908819396273</v>
      </c>
      <c r="P7" t="s">
        <v>4</v>
      </c>
      <c r="Q7" t="s">
        <v>55</v>
      </c>
      <c r="R7" t="s">
        <v>56</v>
      </c>
      <c r="T7">
        <f t="shared" si="3"/>
        <v>1</v>
      </c>
      <c r="U7" s="2">
        <f t="shared" si="4"/>
        <v>136.113</v>
      </c>
      <c r="V7" s="2">
        <f t="shared" si="5"/>
        <v>48.919454138348684</v>
      </c>
      <c r="W7">
        <f t="shared" si="6"/>
        <v>1</v>
      </c>
      <c r="X7" s="2">
        <f t="shared" si="7"/>
        <v>75.548000000000002</v>
      </c>
      <c r="Y7" s="2">
        <f t="shared" si="8"/>
        <v>27.152196492943119</v>
      </c>
    </row>
    <row r="8" spans="2:25" x14ac:dyDescent="0.25">
      <c r="B8" t="s">
        <v>5</v>
      </c>
      <c r="C8">
        <v>262728</v>
      </c>
      <c r="D8">
        <v>300730</v>
      </c>
      <c r="E8">
        <v>511710</v>
      </c>
      <c r="F8">
        <v>1686</v>
      </c>
      <c r="G8">
        <v>58824</v>
      </c>
      <c r="H8">
        <v>1332</v>
      </c>
      <c r="I8">
        <v>20567</v>
      </c>
      <c r="J8">
        <v>1157577</v>
      </c>
      <c r="L8">
        <f t="shared" si="0"/>
        <v>44.20526669068235</v>
      </c>
      <c r="M8">
        <f t="shared" si="1"/>
        <v>22.696373545777085</v>
      </c>
      <c r="N8">
        <f t="shared" si="2"/>
        <v>48.67563885598971</v>
      </c>
      <c r="P8" t="s">
        <v>5</v>
      </c>
      <c r="Q8" t="s">
        <v>57</v>
      </c>
      <c r="R8" t="s">
        <v>58</v>
      </c>
      <c r="T8">
        <f t="shared" si="3"/>
        <v>1</v>
      </c>
      <c r="U8" s="2">
        <f t="shared" si="4"/>
        <v>248.982</v>
      </c>
      <c r="V8" s="2">
        <f t="shared" si="5"/>
        <v>21.508893144905265</v>
      </c>
      <c r="W8">
        <f t="shared" si="6"/>
        <v>0</v>
      </c>
      <c r="X8" s="2">
        <f t="shared" si="7"/>
        <v>-51.747999999999998</v>
      </c>
      <c r="Y8" s="2">
        <f t="shared" si="8"/>
        <v>-4.47037216530736</v>
      </c>
    </row>
    <row r="9" spans="2:25" x14ac:dyDescent="0.25">
      <c r="B9" t="s">
        <v>6</v>
      </c>
      <c r="C9">
        <v>51178</v>
      </c>
      <c r="D9">
        <v>57155</v>
      </c>
      <c r="E9">
        <v>177533</v>
      </c>
      <c r="F9">
        <v>330</v>
      </c>
      <c r="G9">
        <v>14048</v>
      </c>
      <c r="H9">
        <v>290</v>
      </c>
      <c r="I9">
        <v>8389</v>
      </c>
      <c r="J9">
        <v>308923</v>
      </c>
      <c r="L9">
        <f t="shared" si="0"/>
        <v>57.468365903477569</v>
      </c>
      <c r="M9">
        <f t="shared" si="1"/>
        <v>16.566587790485009</v>
      </c>
      <c r="N9">
        <f t="shared" si="2"/>
        <v>35.067961919313227</v>
      </c>
      <c r="P9" t="s">
        <v>6</v>
      </c>
      <c r="Q9" t="s">
        <v>59</v>
      </c>
      <c r="R9" t="s">
        <v>60</v>
      </c>
      <c r="T9">
        <f t="shared" si="3"/>
        <v>1</v>
      </c>
      <c r="U9" s="2">
        <f t="shared" si="4"/>
        <v>126.355</v>
      </c>
      <c r="V9" s="2">
        <f t="shared" si="5"/>
        <v>40.901778112992559</v>
      </c>
      <c r="W9">
        <f t="shared" si="6"/>
        <v>1</v>
      </c>
      <c r="X9" s="2">
        <f t="shared" si="7"/>
        <v>69.2</v>
      </c>
      <c r="Y9" s="2">
        <f t="shared" si="8"/>
        <v>22.400403984164342</v>
      </c>
    </row>
    <row r="10" spans="2:25" x14ac:dyDescent="0.25">
      <c r="B10" t="s">
        <v>7</v>
      </c>
      <c r="C10">
        <v>148435</v>
      </c>
      <c r="D10">
        <v>411785</v>
      </c>
      <c r="E10">
        <v>1096249</v>
      </c>
      <c r="F10">
        <v>2678</v>
      </c>
      <c r="G10">
        <v>29237</v>
      </c>
      <c r="H10">
        <v>2144</v>
      </c>
      <c r="I10">
        <v>99020</v>
      </c>
      <c r="J10">
        <v>1789548</v>
      </c>
      <c r="L10">
        <f t="shared" si="0"/>
        <v>61.258429502868879</v>
      </c>
      <c r="M10">
        <f t="shared" si="1"/>
        <v>8.2945525909335771</v>
      </c>
      <c r="N10">
        <f t="shared" si="2"/>
        <v>31.305111681832507</v>
      </c>
      <c r="P10" t="s">
        <v>7</v>
      </c>
      <c r="Q10" t="s">
        <v>61</v>
      </c>
      <c r="R10" t="s">
        <v>62</v>
      </c>
      <c r="T10">
        <f t="shared" si="3"/>
        <v>1</v>
      </c>
      <c r="U10" s="2">
        <f t="shared" si="4"/>
        <v>947.81399999999996</v>
      </c>
      <c r="V10" s="2">
        <f t="shared" si="5"/>
        <v>52.963876911935301</v>
      </c>
      <c r="W10">
        <f t="shared" si="6"/>
        <v>1</v>
      </c>
      <c r="X10" s="2">
        <f t="shared" si="7"/>
        <v>536.029</v>
      </c>
      <c r="Y10" s="2">
        <f t="shared" si="8"/>
        <v>29.953317821036372</v>
      </c>
    </row>
    <row r="11" spans="2:25" x14ac:dyDescent="0.25">
      <c r="B11" t="s">
        <v>8</v>
      </c>
      <c r="C11">
        <v>295452</v>
      </c>
      <c r="D11">
        <v>163526</v>
      </c>
      <c r="E11">
        <v>436513</v>
      </c>
      <c r="F11">
        <v>2941</v>
      </c>
      <c r="G11">
        <v>89995</v>
      </c>
      <c r="H11">
        <v>3106</v>
      </c>
      <c r="I11">
        <v>31425</v>
      </c>
      <c r="J11">
        <v>1022958</v>
      </c>
      <c r="L11">
        <f t="shared" si="0"/>
        <v>42.671644388137146</v>
      </c>
      <c r="M11">
        <f t="shared" si="1"/>
        <v>28.882124192782108</v>
      </c>
      <c r="N11">
        <f t="shared" si="2"/>
        <v>44.867726729738656</v>
      </c>
      <c r="P11" t="s">
        <v>8</v>
      </c>
      <c r="Q11" t="s">
        <v>63</v>
      </c>
      <c r="R11" t="s">
        <v>64</v>
      </c>
      <c r="T11">
        <f t="shared" si="3"/>
        <v>1</v>
      </c>
      <c r="U11" s="2">
        <f t="shared" si="4"/>
        <v>141.06100000000001</v>
      </c>
      <c r="V11" s="2">
        <f t="shared" si="5"/>
        <v>13.789520195355038</v>
      </c>
      <c r="W11">
        <f t="shared" si="6"/>
        <v>0</v>
      </c>
      <c r="X11" s="2">
        <f t="shared" si="7"/>
        <v>-22.465</v>
      </c>
      <c r="Y11" s="2">
        <f t="shared" si="8"/>
        <v>-2.1960823416015103</v>
      </c>
    </row>
    <row r="12" spans="2:25" x14ac:dyDescent="0.25">
      <c r="B12" t="s">
        <v>9</v>
      </c>
      <c r="C12">
        <v>1126930</v>
      </c>
      <c r="D12">
        <v>569830</v>
      </c>
      <c r="E12">
        <v>2660489</v>
      </c>
      <c r="F12">
        <v>5646</v>
      </c>
      <c r="G12">
        <v>191447</v>
      </c>
      <c r="H12">
        <v>5657</v>
      </c>
      <c r="I12">
        <v>94045</v>
      </c>
      <c r="J12">
        <v>4654044</v>
      </c>
      <c r="L12">
        <f t="shared" si="0"/>
        <v>57.165102005911422</v>
      </c>
      <c r="M12">
        <f t="shared" si="1"/>
        <v>24.2139953984105</v>
      </c>
      <c r="N12">
        <f t="shared" si="2"/>
        <v>36.45775587854348</v>
      </c>
      <c r="P12" t="s">
        <v>65</v>
      </c>
      <c r="Q12" t="s">
        <v>66</v>
      </c>
      <c r="R12" t="s">
        <v>67</v>
      </c>
      <c r="T12">
        <f t="shared" si="3"/>
        <v>1</v>
      </c>
      <c r="U12" s="2">
        <f t="shared" si="4"/>
        <v>1533.559</v>
      </c>
      <c r="V12" s="2">
        <f t="shared" si="5"/>
        <v>32.951106607500918</v>
      </c>
      <c r="W12">
        <f t="shared" si="6"/>
        <v>1</v>
      </c>
      <c r="X12" s="2">
        <f t="shared" si="7"/>
        <v>963.72900000000004</v>
      </c>
      <c r="Y12" s="2">
        <f t="shared" si="8"/>
        <v>20.707346127367941</v>
      </c>
    </row>
    <row r="13" spans="2:25" x14ac:dyDescent="0.25">
      <c r="B13" t="s">
        <v>10</v>
      </c>
      <c r="C13">
        <v>139107</v>
      </c>
      <c r="D13">
        <v>98857</v>
      </c>
      <c r="E13">
        <v>244562</v>
      </c>
      <c r="F13">
        <v>772</v>
      </c>
      <c r="G13">
        <v>34579</v>
      </c>
      <c r="H13">
        <v>414</v>
      </c>
      <c r="I13">
        <v>12158</v>
      </c>
      <c r="J13">
        <v>530449</v>
      </c>
      <c r="L13">
        <f t="shared" si="0"/>
        <v>46.104715062145466</v>
      </c>
      <c r="M13">
        <f t="shared" si="1"/>
        <v>26.224387264374144</v>
      </c>
      <c r="N13">
        <f t="shared" si="2"/>
        <v>44.860863155553126</v>
      </c>
      <c r="P13" t="s">
        <v>10</v>
      </c>
      <c r="Q13" t="s">
        <v>68</v>
      </c>
      <c r="R13" t="s">
        <v>69</v>
      </c>
      <c r="T13">
        <f t="shared" si="3"/>
        <v>1</v>
      </c>
      <c r="U13" s="2">
        <f t="shared" si="4"/>
        <v>105.455</v>
      </c>
      <c r="V13" s="2">
        <f t="shared" si="5"/>
        <v>19.880327797771322</v>
      </c>
      <c r="W13">
        <f t="shared" si="6"/>
        <v>1</v>
      </c>
      <c r="X13" s="2">
        <f t="shared" si="7"/>
        <v>6.5979999999999999</v>
      </c>
      <c r="Y13" s="2">
        <f t="shared" si="8"/>
        <v>1.2438519065923401</v>
      </c>
    </row>
    <row r="14" spans="2:25" x14ac:dyDescent="0.25">
      <c r="B14" t="s">
        <v>11</v>
      </c>
      <c r="C14">
        <v>815935</v>
      </c>
      <c r="D14">
        <v>328665</v>
      </c>
      <c r="E14">
        <v>606337</v>
      </c>
      <c r="F14">
        <v>3977</v>
      </c>
      <c r="G14">
        <v>186791</v>
      </c>
      <c r="H14">
        <v>4472</v>
      </c>
      <c r="I14">
        <v>61178</v>
      </c>
      <c r="J14">
        <v>2007355</v>
      </c>
      <c r="L14">
        <f t="shared" si="0"/>
        <v>30.205768287124101</v>
      </c>
      <c r="M14">
        <f t="shared" si="1"/>
        <v>40.647269665804004</v>
      </c>
      <c r="N14">
        <f t="shared" si="2"/>
        <v>57.02030781799931</v>
      </c>
      <c r="P14" t="s">
        <v>11</v>
      </c>
      <c r="Q14" t="s">
        <v>70</v>
      </c>
      <c r="R14" t="s">
        <v>71</v>
      </c>
      <c r="T14">
        <f t="shared" si="3"/>
        <v>0</v>
      </c>
      <c r="U14" s="2">
        <f t="shared" si="4"/>
        <v>-209.59800000000001</v>
      </c>
      <c r="V14" s="2">
        <f t="shared" si="5"/>
        <v>-10.441501378679902</v>
      </c>
      <c r="W14">
        <f t="shared" si="6"/>
        <v>0</v>
      </c>
      <c r="X14" s="2">
        <f t="shared" si="7"/>
        <v>-538.26300000000003</v>
      </c>
      <c r="Y14" s="2">
        <f t="shared" si="8"/>
        <v>-26.814539530875209</v>
      </c>
    </row>
    <row r="15" spans="2:25" x14ac:dyDescent="0.25">
      <c r="B15" t="s">
        <v>12</v>
      </c>
      <c r="C15">
        <v>184531</v>
      </c>
      <c r="D15">
        <v>241103</v>
      </c>
      <c r="E15">
        <v>841741</v>
      </c>
      <c r="F15">
        <v>868</v>
      </c>
      <c r="G15">
        <v>20332</v>
      </c>
      <c r="H15">
        <v>1508</v>
      </c>
      <c r="I15">
        <v>52715</v>
      </c>
      <c r="J15">
        <v>1342798</v>
      </c>
      <c r="L15">
        <f t="shared" si="0"/>
        <v>62.685601259459723</v>
      </c>
      <c r="M15">
        <f t="shared" si="1"/>
        <v>13.742275457663773</v>
      </c>
      <c r="N15">
        <f t="shared" si="2"/>
        <v>31.6975449769809</v>
      </c>
      <c r="P15" t="s">
        <v>12</v>
      </c>
      <c r="Q15" t="s">
        <v>72</v>
      </c>
      <c r="R15" t="s">
        <v>73</v>
      </c>
      <c r="T15">
        <f t="shared" si="3"/>
        <v>1</v>
      </c>
      <c r="U15" s="2">
        <f t="shared" si="4"/>
        <v>657.21</v>
      </c>
      <c r="V15" s="2">
        <f t="shared" si="5"/>
        <v>48.94332580179595</v>
      </c>
      <c r="W15">
        <f t="shared" si="6"/>
        <v>1</v>
      </c>
      <c r="X15" s="2">
        <f t="shared" si="7"/>
        <v>416.10700000000003</v>
      </c>
      <c r="Y15" s="2">
        <f t="shared" si="8"/>
        <v>30.988056282478823</v>
      </c>
    </row>
    <row r="16" spans="2:25" x14ac:dyDescent="0.25">
      <c r="B16" t="s">
        <v>13</v>
      </c>
      <c r="C16">
        <v>166349</v>
      </c>
      <c r="D16">
        <v>227218</v>
      </c>
      <c r="E16">
        <v>740698</v>
      </c>
      <c r="F16">
        <v>1378</v>
      </c>
      <c r="G16">
        <v>52476</v>
      </c>
      <c r="H16">
        <v>1070</v>
      </c>
      <c r="I16">
        <v>32265</v>
      </c>
      <c r="J16">
        <v>1221454</v>
      </c>
      <c r="L16">
        <f t="shared" si="0"/>
        <v>60.640679059547061</v>
      </c>
      <c r="M16">
        <f t="shared" si="1"/>
        <v>13.618932845608594</v>
      </c>
      <c r="N16">
        <f t="shared" si="2"/>
        <v>32.221188845425203</v>
      </c>
      <c r="P16" t="s">
        <v>13</v>
      </c>
      <c r="Q16" t="s">
        <v>74</v>
      </c>
      <c r="R16" t="s">
        <v>75</v>
      </c>
      <c r="T16">
        <f t="shared" si="3"/>
        <v>1</v>
      </c>
      <c r="U16" s="2">
        <f t="shared" si="4"/>
        <v>574.34900000000005</v>
      </c>
      <c r="V16" s="2">
        <f t="shared" si="5"/>
        <v>47.021746213938471</v>
      </c>
      <c r="W16">
        <f t="shared" si="6"/>
        <v>1</v>
      </c>
      <c r="X16" s="2">
        <f t="shared" si="7"/>
        <v>347.13099999999997</v>
      </c>
      <c r="Y16" s="2">
        <f t="shared" si="8"/>
        <v>28.419490214121858</v>
      </c>
    </row>
    <row r="17" spans="2:25" x14ac:dyDescent="0.25">
      <c r="B17" t="s">
        <v>14</v>
      </c>
      <c r="C17">
        <v>970222</v>
      </c>
      <c r="D17">
        <v>417032</v>
      </c>
      <c r="E17">
        <v>1174246</v>
      </c>
      <c r="F17">
        <v>5510</v>
      </c>
      <c r="G17">
        <v>196942</v>
      </c>
      <c r="H17">
        <v>5008</v>
      </c>
      <c r="I17">
        <v>79089</v>
      </c>
      <c r="J17">
        <v>2848049</v>
      </c>
      <c r="L17">
        <f t="shared" si="0"/>
        <v>41.229838391123188</v>
      </c>
      <c r="M17">
        <f t="shared" si="1"/>
        <v>34.066197597021677</v>
      </c>
      <c r="N17">
        <f t="shared" si="2"/>
        <v>48.708923196195009</v>
      </c>
      <c r="P17" t="s">
        <v>14</v>
      </c>
      <c r="Q17" t="s">
        <v>76</v>
      </c>
      <c r="R17" t="s">
        <v>77</v>
      </c>
      <c r="T17">
        <f t="shared" si="3"/>
        <v>1</v>
      </c>
      <c r="U17" s="2">
        <f t="shared" si="4"/>
        <v>204.024</v>
      </c>
      <c r="V17" s="2">
        <f t="shared" si="5"/>
        <v>7.1636407941015108</v>
      </c>
      <c r="W17">
        <f t="shared" si="6"/>
        <v>0</v>
      </c>
      <c r="X17" s="2">
        <f t="shared" si="7"/>
        <v>-213.00800000000001</v>
      </c>
      <c r="Y17" s="2">
        <f t="shared" si="8"/>
        <v>-7.4790848050718211</v>
      </c>
    </row>
    <row r="18" spans="2:25" x14ac:dyDescent="0.25">
      <c r="B18" t="s">
        <v>15</v>
      </c>
      <c r="C18">
        <v>1248983</v>
      </c>
      <c r="D18">
        <v>1263938</v>
      </c>
      <c r="E18">
        <v>3537869</v>
      </c>
      <c r="F18">
        <v>7250</v>
      </c>
      <c r="G18">
        <v>305695</v>
      </c>
      <c r="H18">
        <v>6944</v>
      </c>
      <c r="I18">
        <v>143961</v>
      </c>
      <c r="J18">
        <v>6514640</v>
      </c>
      <c r="L18">
        <f t="shared" si="0"/>
        <v>54.306439035771739</v>
      </c>
      <c r="M18">
        <f t="shared" si="1"/>
        <v>19.171941964559821</v>
      </c>
      <c r="N18">
        <f t="shared" si="2"/>
        <v>38.573443812704923</v>
      </c>
      <c r="P18" t="s">
        <v>78</v>
      </c>
      <c r="Q18" t="s">
        <v>79</v>
      </c>
      <c r="R18" t="s">
        <v>80</v>
      </c>
      <c r="T18">
        <f t="shared" si="3"/>
        <v>1</v>
      </c>
      <c r="U18" s="2">
        <f t="shared" si="4"/>
        <v>2288.886</v>
      </c>
      <c r="V18" s="2">
        <f t="shared" si="5"/>
        <v>35.134497071211918</v>
      </c>
      <c r="W18">
        <f t="shared" si="6"/>
        <v>1</v>
      </c>
      <c r="X18" s="2">
        <f t="shared" si="7"/>
        <v>1024.9480000000001</v>
      </c>
      <c r="Y18" s="2">
        <f t="shared" si="8"/>
        <v>15.732995223066816</v>
      </c>
    </row>
    <row r="19" spans="2:25" x14ac:dyDescent="0.25">
      <c r="B19" t="s">
        <v>16</v>
      </c>
      <c r="C19">
        <v>363607</v>
      </c>
      <c r="D19">
        <v>272753</v>
      </c>
      <c r="E19">
        <v>815626</v>
      </c>
      <c r="F19">
        <v>3141</v>
      </c>
      <c r="G19">
        <v>99812</v>
      </c>
      <c r="H19">
        <v>2543</v>
      </c>
      <c r="I19">
        <v>69572</v>
      </c>
      <c r="J19">
        <v>1627054</v>
      </c>
      <c r="L19">
        <f t="shared" si="0"/>
        <v>50.129006166974179</v>
      </c>
      <c r="M19">
        <f t="shared" si="1"/>
        <v>22.347568058589328</v>
      </c>
      <c r="N19">
        <f t="shared" si="2"/>
        <v>39.11117885454324</v>
      </c>
      <c r="P19" t="s">
        <v>81</v>
      </c>
      <c r="Q19" t="s">
        <v>82</v>
      </c>
      <c r="R19" t="s">
        <v>83</v>
      </c>
      <c r="T19">
        <f t="shared" si="3"/>
        <v>1</v>
      </c>
      <c r="U19" s="2">
        <f t="shared" si="4"/>
        <v>452.01900000000001</v>
      </c>
      <c r="V19" s="2">
        <f t="shared" si="5"/>
        <v>27.781438108384851</v>
      </c>
      <c r="W19">
        <f t="shared" si="6"/>
        <v>1</v>
      </c>
      <c r="X19" s="2">
        <f t="shared" si="7"/>
        <v>179.26599999999999</v>
      </c>
      <c r="Y19" s="2">
        <f t="shared" si="8"/>
        <v>11.017827312430938</v>
      </c>
    </row>
    <row r="20" spans="2:25" x14ac:dyDescent="0.25">
      <c r="B20" t="s">
        <v>17</v>
      </c>
      <c r="C20">
        <v>113357</v>
      </c>
      <c r="D20">
        <v>82609</v>
      </c>
      <c r="E20">
        <v>518216</v>
      </c>
      <c r="F20">
        <v>1417</v>
      </c>
      <c r="G20">
        <v>47054</v>
      </c>
      <c r="H20">
        <v>880</v>
      </c>
      <c r="I20">
        <v>20849</v>
      </c>
      <c r="J20">
        <v>784382</v>
      </c>
      <c r="L20">
        <f t="shared" si="0"/>
        <v>66.066788886027467</v>
      </c>
      <c r="M20">
        <f t="shared" si="1"/>
        <v>14.451759474337759</v>
      </c>
      <c r="N20">
        <f t="shared" si="2"/>
        <v>24.983490187179207</v>
      </c>
      <c r="P20" t="s">
        <v>17</v>
      </c>
      <c r="Q20" t="s">
        <v>84</v>
      </c>
      <c r="R20" t="s">
        <v>85</v>
      </c>
      <c r="T20">
        <f t="shared" si="3"/>
        <v>1</v>
      </c>
      <c r="U20" s="2">
        <f t="shared" si="4"/>
        <v>404.85899999999998</v>
      </c>
      <c r="V20" s="2">
        <f t="shared" si="5"/>
        <v>51.615029411689704</v>
      </c>
      <c r="W20">
        <f t="shared" si="6"/>
        <v>1</v>
      </c>
      <c r="X20" s="2">
        <f t="shared" si="7"/>
        <v>322.25</v>
      </c>
      <c r="Y20" s="2">
        <f t="shared" si="8"/>
        <v>41.08329869884826</v>
      </c>
    </row>
    <row r="21" spans="2:25" x14ac:dyDescent="0.25">
      <c r="B21" t="s">
        <v>18</v>
      </c>
      <c r="C21">
        <v>60531</v>
      </c>
      <c r="D21">
        <v>48311</v>
      </c>
      <c r="E21">
        <v>238420</v>
      </c>
      <c r="F21">
        <v>332</v>
      </c>
      <c r="G21">
        <v>8134</v>
      </c>
      <c r="H21">
        <v>269</v>
      </c>
      <c r="I21">
        <v>8298</v>
      </c>
      <c r="J21">
        <v>364295</v>
      </c>
      <c r="L21">
        <f t="shared" si="0"/>
        <v>65.446959195157774</v>
      </c>
      <c r="M21">
        <f t="shared" si="1"/>
        <v>16.615929397878094</v>
      </c>
      <c r="N21">
        <f t="shared" si="2"/>
        <v>29.87743449676773</v>
      </c>
      <c r="P21" t="s">
        <v>18</v>
      </c>
      <c r="Q21" t="s">
        <v>86</v>
      </c>
      <c r="R21" t="s">
        <v>87</v>
      </c>
      <c r="T21">
        <f t="shared" si="3"/>
        <v>1</v>
      </c>
      <c r="U21" s="2">
        <f t="shared" si="4"/>
        <v>177.88900000000001</v>
      </c>
      <c r="V21" s="2">
        <f t="shared" si="5"/>
        <v>48.831029797279683</v>
      </c>
      <c r="W21">
        <f t="shared" si="6"/>
        <v>1</v>
      </c>
      <c r="X21" s="2">
        <f t="shared" si="7"/>
        <v>129.578</v>
      </c>
      <c r="Y21" s="2">
        <f t="shared" si="8"/>
        <v>35.56952469839004</v>
      </c>
    </row>
    <row r="22" spans="2:25" x14ac:dyDescent="0.25">
      <c r="B22" t="s">
        <v>19</v>
      </c>
      <c r="C22">
        <v>544943</v>
      </c>
      <c r="D22">
        <v>234374</v>
      </c>
      <c r="E22">
        <v>546616</v>
      </c>
      <c r="F22">
        <v>4616</v>
      </c>
      <c r="G22">
        <v>261263</v>
      </c>
      <c r="H22">
        <v>4320</v>
      </c>
      <c r="I22">
        <v>36135</v>
      </c>
      <c r="J22">
        <v>1632267</v>
      </c>
      <c r="L22">
        <f t="shared" si="0"/>
        <v>33.488148691359932</v>
      </c>
      <c r="M22">
        <f t="shared" si="1"/>
        <v>33.385653205020994</v>
      </c>
      <c r="N22">
        <f t="shared" si="2"/>
        <v>47.744456023432441</v>
      </c>
      <c r="P22" t="s">
        <v>88</v>
      </c>
      <c r="Q22" t="s">
        <v>89</v>
      </c>
      <c r="R22" t="s">
        <v>89</v>
      </c>
      <c r="T22">
        <f t="shared" si="3"/>
        <v>1</v>
      </c>
      <c r="U22" s="2">
        <f t="shared" si="4"/>
        <v>1.673</v>
      </c>
      <c r="V22" s="2">
        <f t="shared" si="5"/>
        <v>0.10249548633893824</v>
      </c>
      <c r="W22">
        <f t="shared" si="6"/>
        <v>0</v>
      </c>
      <c r="X22" s="2">
        <f t="shared" si="7"/>
        <v>-232.70099999999999</v>
      </c>
      <c r="Y22" s="2">
        <f t="shared" si="8"/>
        <v>-14.25630733207251</v>
      </c>
    </row>
    <row r="23" spans="2:25" x14ac:dyDescent="0.25">
      <c r="B23" t="s">
        <v>20</v>
      </c>
      <c r="C23">
        <v>187682</v>
      </c>
      <c r="D23">
        <v>290268</v>
      </c>
      <c r="E23">
        <v>1067384</v>
      </c>
      <c r="F23">
        <v>1715</v>
      </c>
      <c r="G23">
        <v>34354</v>
      </c>
      <c r="H23">
        <v>1148</v>
      </c>
      <c r="I23">
        <v>54581</v>
      </c>
      <c r="J23">
        <v>1637132</v>
      </c>
      <c r="L23">
        <f t="shared" si="0"/>
        <v>65.198407947557072</v>
      </c>
      <c r="M23">
        <f t="shared" si="1"/>
        <v>11.4640725366067</v>
      </c>
      <c r="N23">
        <f t="shared" si="2"/>
        <v>29.19434718764278</v>
      </c>
      <c r="P23" t="s">
        <v>20</v>
      </c>
      <c r="Q23" t="s">
        <v>90</v>
      </c>
      <c r="R23" t="s">
        <v>91</v>
      </c>
      <c r="T23">
        <f t="shared" si="3"/>
        <v>1</v>
      </c>
      <c r="U23" s="2">
        <f t="shared" si="4"/>
        <v>879.702</v>
      </c>
      <c r="V23" s="2">
        <f t="shared" si="5"/>
        <v>53.734335410950372</v>
      </c>
      <c r="W23">
        <f t="shared" si="6"/>
        <v>1</v>
      </c>
      <c r="X23" s="2">
        <f t="shared" si="7"/>
        <v>589.43399999999997</v>
      </c>
      <c r="Y23" s="2">
        <f t="shared" si="8"/>
        <v>36.004060759914296</v>
      </c>
    </row>
    <row r="24" spans="2:25" x14ac:dyDescent="0.25">
      <c r="B24" t="s">
        <v>21</v>
      </c>
      <c r="C24">
        <v>505256</v>
      </c>
      <c r="D24">
        <v>397899</v>
      </c>
      <c r="E24">
        <v>1445355</v>
      </c>
      <c r="F24">
        <v>3170</v>
      </c>
      <c r="G24">
        <v>94390</v>
      </c>
      <c r="H24">
        <v>2037</v>
      </c>
      <c r="I24">
        <v>80778</v>
      </c>
      <c r="J24">
        <v>2528885</v>
      </c>
      <c r="L24">
        <f t="shared" si="0"/>
        <v>57.153844480868052</v>
      </c>
      <c r="M24">
        <f t="shared" si="1"/>
        <v>19.979398035102427</v>
      </c>
      <c r="N24">
        <f t="shared" si="2"/>
        <v>35.713565464621759</v>
      </c>
      <c r="P24" t="s">
        <v>21</v>
      </c>
      <c r="Q24" t="s">
        <v>92</v>
      </c>
      <c r="R24" t="s">
        <v>93</v>
      </c>
      <c r="T24">
        <f t="shared" si="3"/>
        <v>1</v>
      </c>
      <c r="U24" s="2">
        <f t="shared" si="4"/>
        <v>940.09900000000005</v>
      </c>
      <c r="V24" s="2">
        <f t="shared" si="5"/>
        <v>37.174446445765625</v>
      </c>
      <c r="W24">
        <f t="shared" si="6"/>
        <v>1</v>
      </c>
      <c r="X24" s="2">
        <f t="shared" si="7"/>
        <v>542.20000000000005</v>
      </c>
      <c r="Y24" s="2">
        <f t="shared" si="8"/>
        <v>21.440279016246294</v>
      </c>
    </row>
    <row r="25" spans="2:25" x14ac:dyDescent="0.25">
      <c r="B25" t="s">
        <v>22</v>
      </c>
      <c r="C25">
        <v>285733</v>
      </c>
      <c r="D25">
        <v>120688</v>
      </c>
      <c r="E25">
        <v>348198</v>
      </c>
      <c r="F25">
        <v>1549</v>
      </c>
      <c r="G25">
        <v>60882</v>
      </c>
      <c r="H25">
        <v>989</v>
      </c>
      <c r="I25">
        <v>21983</v>
      </c>
      <c r="J25">
        <v>840022</v>
      </c>
      <c r="L25">
        <f t="shared" si="0"/>
        <v>41.451057234215291</v>
      </c>
      <c r="M25">
        <f t="shared" si="1"/>
        <v>34.014942465792565</v>
      </c>
      <c r="N25">
        <f t="shared" si="2"/>
        <v>48.382185228482108</v>
      </c>
      <c r="P25" t="s">
        <v>94</v>
      </c>
      <c r="Q25" t="s">
        <v>95</v>
      </c>
      <c r="R25" t="s">
        <v>96</v>
      </c>
      <c r="T25">
        <f t="shared" si="3"/>
        <v>1</v>
      </c>
      <c r="U25" s="2">
        <f t="shared" si="4"/>
        <v>62.465000000000003</v>
      </c>
      <c r="V25" s="2">
        <f t="shared" si="5"/>
        <v>7.4361147684227262</v>
      </c>
      <c r="W25">
        <f t="shared" si="6"/>
        <v>0</v>
      </c>
      <c r="X25" s="2">
        <f t="shared" si="7"/>
        <v>-58.222999999999999</v>
      </c>
      <c r="Y25" s="2">
        <f t="shared" si="8"/>
        <v>-6.9311279942668165</v>
      </c>
    </row>
    <row r="26" spans="2:25" x14ac:dyDescent="0.25">
      <c r="B26" t="s">
        <v>23</v>
      </c>
      <c r="C26">
        <v>79718</v>
      </c>
      <c r="D26">
        <v>53189</v>
      </c>
      <c r="E26">
        <v>333464</v>
      </c>
      <c r="F26">
        <v>617</v>
      </c>
      <c r="G26">
        <v>20750</v>
      </c>
      <c r="H26">
        <v>436</v>
      </c>
      <c r="I26">
        <v>11434</v>
      </c>
      <c r="J26">
        <v>499608</v>
      </c>
      <c r="L26">
        <f t="shared" si="0"/>
        <v>66.745128180493509</v>
      </c>
      <c r="M26">
        <f t="shared" si="1"/>
        <v>15.956109589918496</v>
      </c>
      <c r="N26">
        <f t="shared" si="2"/>
        <v>26.602256168836369</v>
      </c>
      <c r="P26" t="s">
        <v>23</v>
      </c>
      <c r="Q26" t="s">
        <v>97</v>
      </c>
      <c r="R26" t="s">
        <v>98</v>
      </c>
      <c r="T26">
        <f t="shared" si="3"/>
        <v>1</v>
      </c>
      <c r="U26" s="2">
        <f t="shared" si="4"/>
        <v>253.74600000000001</v>
      </c>
      <c r="V26" s="2">
        <f t="shared" si="5"/>
        <v>50.789018590575012</v>
      </c>
      <c r="W26">
        <f t="shared" si="6"/>
        <v>1</v>
      </c>
      <c r="X26" s="2">
        <f t="shared" si="7"/>
        <v>200.55699999999999</v>
      </c>
      <c r="Y26" s="2">
        <f t="shared" si="8"/>
        <v>40.14287201165714</v>
      </c>
    </row>
    <row r="27" spans="2:25" x14ac:dyDescent="0.25">
      <c r="B27" t="s">
        <v>24</v>
      </c>
      <c r="C27">
        <v>257008</v>
      </c>
      <c r="D27">
        <v>203034</v>
      </c>
      <c r="E27">
        <v>408733</v>
      </c>
      <c r="F27">
        <v>1589</v>
      </c>
      <c r="G27">
        <v>62737</v>
      </c>
      <c r="H27">
        <v>1429</v>
      </c>
      <c r="I27">
        <v>40194</v>
      </c>
      <c r="J27">
        <v>974724</v>
      </c>
      <c r="L27">
        <f t="shared" si="0"/>
        <v>41.933203655598916</v>
      </c>
      <c r="M27">
        <f t="shared" si="1"/>
        <v>26.367258834295658</v>
      </c>
      <c r="N27">
        <f t="shared" si="2"/>
        <v>47.197155297294415</v>
      </c>
      <c r="P27" t="s">
        <v>99</v>
      </c>
      <c r="Q27" t="s">
        <v>100</v>
      </c>
      <c r="R27" t="s">
        <v>101</v>
      </c>
      <c r="T27">
        <f t="shared" si="3"/>
        <v>1</v>
      </c>
      <c r="U27" s="2">
        <f t="shared" si="4"/>
        <v>151.72499999999999</v>
      </c>
      <c r="V27" s="2">
        <f t="shared" si="5"/>
        <v>15.565944821303258</v>
      </c>
      <c r="W27">
        <f t="shared" si="6"/>
        <v>0</v>
      </c>
      <c r="X27" s="2">
        <f t="shared" si="7"/>
        <v>-51.308999999999997</v>
      </c>
      <c r="Y27" s="2">
        <f t="shared" si="8"/>
        <v>-5.263951641695499</v>
      </c>
    </row>
    <row r="28" spans="2:25" x14ac:dyDescent="0.25">
      <c r="B28" t="s">
        <v>25</v>
      </c>
      <c r="C28">
        <v>124626</v>
      </c>
      <c r="D28">
        <v>178393</v>
      </c>
      <c r="E28">
        <v>626761</v>
      </c>
      <c r="F28">
        <v>939</v>
      </c>
      <c r="G28">
        <v>21593</v>
      </c>
      <c r="H28">
        <v>722</v>
      </c>
      <c r="I28">
        <v>22833</v>
      </c>
      <c r="J28">
        <v>975867</v>
      </c>
      <c r="L28">
        <f t="shared" si="0"/>
        <v>64.226067691601415</v>
      </c>
      <c r="M28">
        <f t="shared" si="1"/>
        <v>12.770797659927018</v>
      </c>
      <c r="N28">
        <f t="shared" si="2"/>
        <v>31.05126005900394</v>
      </c>
      <c r="P28" t="s">
        <v>25</v>
      </c>
      <c r="Q28" t="s">
        <v>102</v>
      </c>
      <c r="R28" t="s">
        <v>103</v>
      </c>
      <c r="T28">
        <f t="shared" si="3"/>
        <v>1</v>
      </c>
      <c r="U28" s="2">
        <f t="shared" si="4"/>
        <v>502.13499999999999</v>
      </c>
      <c r="V28" s="2">
        <f t="shared" si="5"/>
        <v>51.455270031674395</v>
      </c>
      <c r="W28">
        <f t="shared" si="6"/>
        <v>1</v>
      </c>
      <c r="X28" s="2">
        <f t="shared" si="7"/>
        <v>323.74200000000002</v>
      </c>
      <c r="Y28" s="2">
        <f t="shared" si="8"/>
        <v>33.174807632597478</v>
      </c>
    </row>
    <row r="29" spans="2:25" x14ac:dyDescent="0.25">
      <c r="B29" t="s">
        <v>26</v>
      </c>
      <c r="C29">
        <v>120694</v>
      </c>
      <c r="D29">
        <v>130031</v>
      </c>
      <c r="E29">
        <v>457859</v>
      </c>
      <c r="F29">
        <v>1369</v>
      </c>
      <c r="G29">
        <v>44385</v>
      </c>
      <c r="H29">
        <v>1015</v>
      </c>
      <c r="I29">
        <v>19103</v>
      </c>
      <c r="J29">
        <v>774456</v>
      </c>
      <c r="L29">
        <f t="shared" si="0"/>
        <v>59.120079126509445</v>
      </c>
      <c r="M29">
        <f t="shared" si="1"/>
        <v>15.584358569111737</v>
      </c>
      <c r="N29">
        <f t="shared" si="2"/>
        <v>32.374337599553755</v>
      </c>
      <c r="P29" t="s">
        <v>26</v>
      </c>
      <c r="Q29" t="s">
        <v>104</v>
      </c>
      <c r="R29" t="s">
        <v>105</v>
      </c>
      <c r="T29">
        <f t="shared" si="3"/>
        <v>1</v>
      </c>
      <c r="U29" s="2">
        <f t="shared" si="4"/>
        <v>337.16500000000002</v>
      </c>
      <c r="V29" s="2">
        <f t="shared" si="5"/>
        <v>43.53572055739771</v>
      </c>
      <c r="W29">
        <f t="shared" si="6"/>
        <v>1</v>
      </c>
      <c r="X29" s="2">
        <f t="shared" si="7"/>
        <v>207.13399999999999</v>
      </c>
      <c r="Y29" s="2">
        <f t="shared" si="8"/>
        <v>26.74574152695569</v>
      </c>
    </row>
    <row r="30" spans="2:25" x14ac:dyDescent="0.25">
      <c r="B30" t="s">
        <v>27</v>
      </c>
      <c r="C30">
        <v>74205</v>
      </c>
      <c r="D30">
        <v>85391</v>
      </c>
      <c r="E30">
        <v>758730</v>
      </c>
      <c r="F30">
        <v>526</v>
      </c>
      <c r="G30">
        <v>7610</v>
      </c>
      <c r="H30">
        <v>625</v>
      </c>
      <c r="I30">
        <v>23308</v>
      </c>
      <c r="J30">
        <v>950395</v>
      </c>
      <c r="L30">
        <f t="shared" si="0"/>
        <v>79.833122017687387</v>
      </c>
      <c r="M30">
        <f t="shared" si="1"/>
        <v>7.8078062279368048</v>
      </c>
      <c r="N30">
        <f t="shared" si="2"/>
        <v>16.792596762398791</v>
      </c>
      <c r="P30" t="s">
        <v>27</v>
      </c>
      <c r="Q30" t="s">
        <v>106</v>
      </c>
      <c r="R30" t="s">
        <v>107</v>
      </c>
      <c r="T30">
        <f t="shared" si="3"/>
        <v>1</v>
      </c>
      <c r="U30" s="2">
        <f t="shared" si="4"/>
        <v>684.52499999999998</v>
      </c>
      <c r="V30" s="2">
        <f t="shared" si="5"/>
        <v>72.025315789750579</v>
      </c>
      <c r="W30">
        <f t="shared" si="6"/>
        <v>1</v>
      </c>
      <c r="X30" s="2">
        <f t="shared" si="7"/>
        <v>599.13400000000001</v>
      </c>
      <c r="Y30" s="2">
        <f t="shared" si="8"/>
        <v>63.0405252552886</v>
      </c>
    </row>
    <row r="31" spans="2:25" x14ac:dyDescent="0.25">
      <c r="B31" t="s">
        <v>28</v>
      </c>
      <c r="C31">
        <v>368168</v>
      </c>
      <c r="D31">
        <v>179052</v>
      </c>
      <c r="E31">
        <v>603081</v>
      </c>
      <c r="F31">
        <v>2109</v>
      </c>
      <c r="G31">
        <v>82630</v>
      </c>
      <c r="H31">
        <v>1653</v>
      </c>
      <c r="I31">
        <v>25787</v>
      </c>
      <c r="J31">
        <v>1262480</v>
      </c>
      <c r="L31">
        <f t="shared" si="0"/>
        <v>47.769548824535832</v>
      </c>
      <c r="M31">
        <f t="shared" si="1"/>
        <v>29.162283758950636</v>
      </c>
      <c r="N31">
        <f t="shared" si="2"/>
        <v>43.344845066852542</v>
      </c>
      <c r="P31" t="s">
        <v>28</v>
      </c>
      <c r="Q31" t="s">
        <v>108</v>
      </c>
      <c r="R31" t="s">
        <v>109</v>
      </c>
      <c r="T31">
        <f t="shared" si="3"/>
        <v>1</v>
      </c>
      <c r="U31" s="2">
        <f t="shared" si="4"/>
        <v>234.91300000000001</v>
      </c>
      <c r="V31" s="2">
        <f t="shared" si="5"/>
        <v>18.607265065585196</v>
      </c>
      <c r="W31">
        <f t="shared" si="6"/>
        <v>1</v>
      </c>
      <c r="X31" s="2">
        <f t="shared" si="7"/>
        <v>55.860999999999997</v>
      </c>
      <c r="Y31" s="2">
        <f t="shared" si="8"/>
        <v>4.4247037576832895</v>
      </c>
    </row>
    <row r="32" spans="2:25" x14ac:dyDescent="0.25">
      <c r="B32" t="s">
        <v>29</v>
      </c>
      <c r="C32">
        <v>56864</v>
      </c>
      <c r="D32">
        <v>65596</v>
      </c>
      <c r="E32">
        <v>358232</v>
      </c>
      <c r="F32">
        <v>642</v>
      </c>
      <c r="G32">
        <v>21492</v>
      </c>
      <c r="H32">
        <v>876</v>
      </c>
      <c r="I32">
        <v>10416</v>
      </c>
      <c r="J32">
        <v>514118</v>
      </c>
      <c r="L32">
        <f t="shared" si="0"/>
        <v>69.678945300495215</v>
      </c>
      <c r="M32">
        <f t="shared" si="1"/>
        <v>11.060495839476541</v>
      </c>
      <c r="N32">
        <f t="shared" si="2"/>
        <v>23.819434448900836</v>
      </c>
      <c r="P32" t="s">
        <v>29</v>
      </c>
      <c r="Q32" t="s">
        <v>110</v>
      </c>
      <c r="R32" t="s">
        <v>111</v>
      </c>
      <c r="T32">
        <f t="shared" si="3"/>
        <v>1</v>
      </c>
      <c r="U32" s="2">
        <f t="shared" si="4"/>
        <v>301.36799999999999</v>
      </c>
      <c r="V32" s="2">
        <f t="shared" si="5"/>
        <v>58.61844946101867</v>
      </c>
      <c r="W32">
        <f t="shared" si="6"/>
        <v>1</v>
      </c>
      <c r="X32" s="2">
        <f t="shared" si="7"/>
        <v>235.77199999999999</v>
      </c>
      <c r="Y32" s="2">
        <f t="shared" si="8"/>
        <v>45.859510851594379</v>
      </c>
    </row>
    <row r="33" spans="2:25" x14ac:dyDescent="0.25">
      <c r="B33" t="s">
        <v>30</v>
      </c>
      <c r="C33">
        <v>902486</v>
      </c>
      <c r="D33">
        <v>412693</v>
      </c>
      <c r="E33">
        <v>1774915</v>
      </c>
      <c r="F33">
        <v>3198</v>
      </c>
      <c r="G33">
        <v>112193</v>
      </c>
      <c r="H33">
        <v>2481</v>
      </c>
      <c r="I33">
        <v>83399</v>
      </c>
      <c r="J33">
        <v>3291365</v>
      </c>
      <c r="L33">
        <f t="shared" si="0"/>
        <v>53.926410471035574</v>
      </c>
      <c r="M33">
        <f t="shared" si="1"/>
        <v>27.419809106556094</v>
      </c>
      <c r="N33">
        <f t="shared" si="2"/>
        <v>39.958467079767814</v>
      </c>
      <c r="P33" t="s">
        <v>30</v>
      </c>
      <c r="Q33" t="s">
        <v>112</v>
      </c>
      <c r="R33" t="s">
        <v>113</v>
      </c>
      <c r="T33">
        <f t="shared" si="3"/>
        <v>1</v>
      </c>
      <c r="U33" s="2">
        <f t="shared" si="4"/>
        <v>872.42899999999997</v>
      </c>
      <c r="V33" s="2">
        <f t="shared" si="5"/>
        <v>26.506601364479479</v>
      </c>
      <c r="W33">
        <f t="shared" si="6"/>
        <v>1</v>
      </c>
      <c r="X33" s="2">
        <f t="shared" si="7"/>
        <v>459.73599999999999</v>
      </c>
      <c r="Y33" s="2">
        <f t="shared" si="8"/>
        <v>13.96794339126776</v>
      </c>
    </row>
    <row r="34" spans="2:25" x14ac:dyDescent="0.25">
      <c r="B34" t="s">
        <v>31</v>
      </c>
      <c r="C34">
        <v>226296</v>
      </c>
      <c r="D34">
        <v>223676</v>
      </c>
      <c r="E34">
        <v>327572</v>
      </c>
      <c r="F34">
        <v>791</v>
      </c>
      <c r="G34">
        <v>29100</v>
      </c>
      <c r="H34">
        <v>574</v>
      </c>
      <c r="I34">
        <v>17128</v>
      </c>
      <c r="J34">
        <v>825137</v>
      </c>
      <c r="L34">
        <f t="shared" si="0"/>
        <v>39.699104512341584</v>
      </c>
      <c r="M34">
        <f t="shared" si="1"/>
        <v>27.425263925869281</v>
      </c>
      <c r="N34">
        <f t="shared" si="2"/>
        <v>54.533004822229522</v>
      </c>
      <c r="P34" t="s">
        <v>114</v>
      </c>
      <c r="Q34" t="s">
        <v>115</v>
      </c>
      <c r="R34" t="s">
        <v>116</v>
      </c>
      <c r="T34">
        <f t="shared" si="3"/>
        <v>1</v>
      </c>
      <c r="U34" s="2">
        <f t="shared" si="4"/>
        <v>101.276</v>
      </c>
      <c r="V34" s="2">
        <f t="shared" si="5"/>
        <v>12.273840586472303</v>
      </c>
      <c r="W34">
        <f t="shared" si="6"/>
        <v>0</v>
      </c>
      <c r="X34" s="2">
        <f t="shared" si="7"/>
        <v>-122.4</v>
      </c>
      <c r="Y34" s="2">
        <f t="shared" si="8"/>
        <v>-14.833900309887937</v>
      </c>
    </row>
    <row r="35" spans="2:25" x14ac:dyDescent="0.25">
      <c r="B35" t="s">
        <v>32</v>
      </c>
      <c r="C35">
        <v>133511</v>
      </c>
      <c r="D35">
        <v>149031</v>
      </c>
      <c r="E35">
        <v>304519</v>
      </c>
      <c r="F35">
        <v>995</v>
      </c>
      <c r="G35">
        <v>30939</v>
      </c>
      <c r="H35">
        <v>596</v>
      </c>
      <c r="I35">
        <v>19076</v>
      </c>
      <c r="J35">
        <v>638667</v>
      </c>
      <c r="L35">
        <f t="shared" si="0"/>
        <v>47.680403089559974</v>
      </c>
      <c r="M35">
        <f t="shared" si="1"/>
        <v>20.904634183385081</v>
      </c>
      <c r="N35">
        <f t="shared" si="2"/>
        <v>44.239329728951084</v>
      </c>
      <c r="P35" t="s">
        <v>32</v>
      </c>
      <c r="Q35" t="s">
        <v>117</v>
      </c>
      <c r="R35" t="s">
        <v>118</v>
      </c>
      <c r="T35">
        <f t="shared" si="3"/>
        <v>1</v>
      </c>
      <c r="U35" s="2">
        <f t="shared" si="4"/>
        <v>171.00800000000001</v>
      </c>
      <c r="V35" s="2">
        <f t="shared" si="5"/>
        <v>26.775768906174893</v>
      </c>
      <c r="W35">
        <f t="shared" si="6"/>
        <v>1</v>
      </c>
      <c r="X35" s="2">
        <f t="shared" si="7"/>
        <v>21.977</v>
      </c>
      <c r="Y35" s="2">
        <f t="shared" si="8"/>
        <v>3.4410733606088897</v>
      </c>
    </row>
    <row r="36" spans="2:25" x14ac:dyDescent="0.25">
      <c r="B36" t="s">
        <v>42</v>
      </c>
      <c r="C36">
        <f>SUM(C4:C35)</f>
        <v>10249705</v>
      </c>
      <c r="D36">
        <f t="shared" ref="D36:J36" si="9">SUM(D4:D35)</f>
        <v>7472431</v>
      </c>
      <c r="E36">
        <f t="shared" si="9"/>
        <v>24127451</v>
      </c>
      <c r="F36">
        <f t="shared" si="9"/>
        <v>64643</v>
      </c>
      <c r="G36">
        <f t="shared" si="9"/>
        <v>2339431</v>
      </c>
      <c r="H36">
        <f t="shared" si="9"/>
        <v>57561</v>
      </c>
      <c r="I36">
        <f t="shared" si="9"/>
        <v>1246568</v>
      </c>
      <c r="J36">
        <f t="shared" si="9"/>
        <v>45557790</v>
      </c>
      <c r="L36">
        <f t="shared" ref="L36" si="10">100*E36/$J36</f>
        <v>52.960099688768921</v>
      </c>
      <c r="M36">
        <f t="shared" ref="M36" si="11">100*C36/$J36</f>
        <v>22.498248927351394</v>
      </c>
      <c r="N36">
        <f t="shared" ref="N36" si="12">100*(D36+C36)/$J36</f>
        <v>38.900341741774568</v>
      </c>
      <c r="T36">
        <f t="shared" ref="T36" si="13">SUM(T4:T35)</f>
        <v>31</v>
      </c>
      <c r="U36" s="2">
        <f t="shared" ref="U36" si="14">(E36-C36)/1000</f>
        <v>13877.745999999999</v>
      </c>
      <c r="V36" s="3">
        <f t="shared" ref="V36" si="15">L36-M36</f>
        <v>30.461850761417526</v>
      </c>
      <c r="W36">
        <f t="shared" ref="W36" si="16">SUM(W4:W35)</f>
        <v>23</v>
      </c>
      <c r="X36" s="2">
        <f t="shared" ref="X36" si="17">(E36-C36-D36)/1000</f>
        <v>6405.3149999999996</v>
      </c>
      <c r="Y36" s="3">
        <f t="shared" ref="Y36" si="18">L36-N36</f>
        <v>14.059757946994353</v>
      </c>
    </row>
    <row r="37" spans="2:25" x14ac:dyDescent="0.25">
      <c r="V37" s="2"/>
      <c r="Y37" s="2"/>
    </row>
    <row r="38" spans="2:25" x14ac:dyDescent="0.25">
      <c r="B38" s="1" t="s">
        <v>34</v>
      </c>
    </row>
    <row r="39" spans="2:25" x14ac:dyDescent="0.25">
      <c r="B39" t="s">
        <v>33</v>
      </c>
    </row>
  </sheetData>
  <hyperlinks>
    <hyperlink ref="B38" r:id="rId1" location="/presidencia/entidad/1/1/2/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K35" sqref="K35"/>
    </sheetView>
  </sheetViews>
  <sheetFormatPr defaultRowHeight="15" x14ac:dyDescent="0.25"/>
  <cols>
    <col min="1" max="1" width="17.28515625" bestFit="1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</row>
    <row r="2" spans="1:9" x14ac:dyDescent="0.25">
      <c r="A2" t="s">
        <v>1</v>
      </c>
      <c r="B2" t="s">
        <v>50</v>
      </c>
      <c r="C2" t="s">
        <v>51</v>
      </c>
      <c r="D2">
        <f>in_INE!T4</f>
        <v>1</v>
      </c>
      <c r="E2">
        <f>in_INE!U4</f>
        <v>33.396999999999998</v>
      </c>
      <c r="F2">
        <f>in_INE!V4</f>
        <v>6.8863911450375426</v>
      </c>
      <c r="G2">
        <f>in_INE!W4</f>
        <v>0</v>
      </c>
      <c r="H2">
        <f>in_INE!X4</f>
        <v>-57.381999999999998</v>
      </c>
      <c r="I2">
        <f>in_INE!Y4</f>
        <v>-11.832047689449467</v>
      </c>
    </row>
    <row r="3" spans="1:9" x14ac:dyDescent="0.25">
      <c r="A3" t="s">
        <v>2</v>
      </c>
      <c r="B3" t="s">
        <v>52</v>
      </c>
      <c r="C3" t="s">
        <v>52</v>
      </c>
      <c r="D3">
        <f>in_INE!T5</f>
        <v>1</v>
      </c>
      <c r="E3">
        <f>in_INE!U5</f>
        <v>465.85199999999998</v>
      </c>
      <c r="F3">
        <f>in_INE!V5</f>
        <v>43.772756614745958</v>
      </c>
      <c r="G3">
        <f>in_INE!W5</f>
        <v>1</v>
      </c>
      <c r="H3">
        <f>in_INE!X5</f>
        <v>371.55599999999998</v>
      </c>
      <c r="I3">
        <f>in_INE!Y5</f>
        <v>34.912440768202238</v>
      </c>
    </row>
    <row r="4" spans="1:9" x14ac:dyDescent="0.25">
      <c r="A4" t="s">
        <v>3</v>
      </c>
      <c r="B4" t="s">
        <v>53</v>
      </c>
      <c r="C4" t="s">
        <v>54</v>
      </c>
      <c r="D4">
        <f>in_INE!T6</f>
        <v>1</v>
      </c>
      <c r="E4">
        <f>in_INE!U6</f>
        <v>95.290999999999997</v>
      </c>
      <c r="F4">
        <f>in_INE!V6</f>
        <v>45.016534391534393</v>
      </c>
      <c r="G4">
        <f>in_INE!W6</f>
        <v>1</v>
      </c>
      <c r="H4">
        <f>in_INE!X6</f>
        <v>75.326999999999998</v>
      </c>
      <c r="I4">
        <f>in_INE!Y6</f>
        <v>35.585317460317455</v>
      </c>
    </row>
    <row r="5" spans="1:9" x14ac:dyDescent="0.25">
      <c r="A5" t="s">
        <v>4</v>
      </c>
      <c r="B5" t="s">
        <v>55</v>
      </c>
      <c r="C5" t="s">
        <v>56</v>
      </c>
      <c r="D5">
        <f>in_INE!T7</f>
        <v>1</v>
      </c>
      <c r="E5">
        <f>in_INE!U7</f>
        <v>136.113</v>
      </c>
      <c r="F5">
        <f>in_INE!V7</f>
        <v>48.919454138348684</v>
      </c>
      <c r="G5">
        <f>in_INE!W7</f>
        <v>1</v>
      </c>
      <c r="H5">
        <f>in_INE!X7</f>
        <v>75.548000000000002</v>
      </c>
      <c r="I5">
        <f>in_INE!Y7</f>
        <v>27.152196492943119</v>
      </c>
    </row>
    <row r="6" spans="1:9" x14ac:dyDescent="0.25">
      <c r="A6" t="s">
        <v>5</v>
      </c>
      <c r="B6" t="s">
        <v>57</v>
      </c>
      <c r="C6" t="s">
        <v>58</v>
      </c>
      <c r="D6">
        <f>in_INE!T8</f>
        <v>1</v>
      </c>
      <c r="E6">
        <f>in_INE!U8</f>
        <v>248.982</v>
      </c>
      <c r="F6">
        <f>in_INE!V8</f>
        <v>21.508893144905265</v>
      </c>
      <c r="G6">
        <f>in_INE!W8</f>
        <v>0</v>
      </c>
      <c r="H6">
        <f>in_INE!X8</f>
        <v>-51.747999999999998</v>
      </c>
      <c r="I6">
        <f>in_INE!Y8</f>
        <v>-4.47037216530736</v>
      </c>
    </row>
    <row r="7" spans="1:9" x14ac:dyDescent="0.25">
      <c r="A7" t="s">
        <v>6</v>
      </c>
      <c r="B7" t="s">
        <v>59</v>
      </c>
      <c r="C7" t="s">
        <v>60</v>
      </c>
      <c r="D7">
        <f>in_INE!T9</f>
        <v>1</v>
      </c>
      <c r="E7">
        <f>in_INE!U9</f>
        <v>126.355</v>
      </c>
      <c r="F7">
        <f>in_INE!V9</f>
        <v>40.901778112992559</v>
      </c>
      <c r="G7">
        <f>in_INE!W9</f>
        <v>1</v>
      </c>
      <c r="H7">
        <f>in_INE!X9</f>
        <v>69.2</v>
      </c>
      <c r="I7">
        <f>in_INE!Y9</f>
        <v>22.400403984164342</v>
      </c>
    </row>
    <row r="8" spans="1:9" x14ac:dyDescent="0.25">
      <c r="A8" t="s">
        <v>7</v>
      </c>
      <c r="B8" t="s">
        <v>61</v>
      </c>
      <c r="C8" t="s">
        <v>62</v>
      </c>
      <c r="D8">
        <f>in_INE!T10</f>
        <v>1</v>
      </c>
      <c r="E8">
        <f>in_INE!U10</f>
        <v>947.81399999999996</v>
      </c>
      <c r="F8">
        <f>in_INE!V10</f>
        <v>52.963876911935301</v>
      </c>
      <c r="G8">
        <f>in_INE!W10</f>
        <v>1</v>
      </c>
      <c r="H8">
        <f>in_INE!X10</f>
        <v>536.029</v>
      </c>
      <c r="I8">
        <f>in_INE!Y10</f>
        <v>29.953317821036372</v>
      </c>
    </row>
    <row r="9" spans="1:9" x14ac:dyDescent="0.25">
      <c r="A9" t="s">
        <v>8</v>
      </c>
      <c r="B9" t="s">
        <v>63</v>
      </c>
      <c r="C9" t="s">
        <v>64</v>
      </c>
      <c r="D9">
        <f>in_INE!T11</f>
        <v>1</v>
      </c>
      <c r="E9">
        <f>in_INE!U11</f>
        <v>141.06100000000001</v>
      </c>
      <c r="F9">
        <f>in_INE!V11</f>
        <v>13.789520195355038</v>
      </c>
      <c r="G9">
        <f>in_INE!W11</f>
        <v>0</v>
      </c>
      <c r="H9">
        <f>in_INE!X11</f>
        <v>-22.465</v>
      </c>
      <c r="I9">
        <f>in_INE!Y11</f>
        <v>-2.1960823416015103</v>
      </c>
    </row>
    <row r="10" spans="1:9" x14ac:dyDescent="0.25">
      <c r="A10" t="s">
        <v>65</v>
      </c>
      <c r="B10" t="s">
        <v>66</v>
      </c>
      <c r="C10" t="s">
        <v>67</v>
      </c>
      <c r="D10">
        <f>in_INE!T12</f>
        <v>1</v>
      </c>
      <c r="E10">
        <f>in_INE!U12</f>
        <v>1533.559</v>
      </c>
      <c r="F10">
        <f>in_INE!V12</f>
        <v>32.951106607500918</v>
      </c>
      <c r="G10">
        <f>in_INE!W12</f>
        <v>1</v>
      </c>
      <c r="H10">
        <f>in_INE!X12</f>
        <v>963.72900000000004</v>
      </c>
      <c r="I10">
        <f>in_INE!Y12</f>
        <v>20.707346127367941</v>
      </c>
    </row>
    <row r="11" spans="1:9" x14ac:dyDescent="0.25">
      <c r="A11" t="s">
        <v>10</v>
      </c>
      <c r="B11" t="s">
        <v>68</v>
      </c>
      <c r="C11" t="s">
        <v>69</v>
      </c>
      <c r="D11">
        <f>in_INE!T13</f>
        <v>1</v>
      </c>
      <c r="E11">
        <f>in_INE!U13</f>
        <v>105.455</v>
      </c>
      <c r="F11">
        <f>in_INE!V13</f>
        <v>19.880327797771322</v>
      </c>
      <c r="G11">
        <f>in_INE!W13</f>
        <v>1</v>
      </c>
      <c r="H11">
        <f>in_INE!X13</f>
        <v>6.5979999999999999</v>
      </c>
      <c r="I11">
        <f>in_INE!Y13</f>
        <v>1.2438519065923401</v>
      </c>
    </row>
    <row r="12" spans="1:9" x14ac:dyDescent="0.25">
      <c r="A12" t="s">
        <v>11</v>
      </c>
      <c r="B12" t="s">
        <v>70</v>
      </c>
      <c r="C12" t="s">
        <v>71</v>
      </c>
      <c r="D12">
        <f>in_INE!T14</f>
        <v>0</v>
      </c>
      <c r="E12">
        <f>in_INE!U14</f>
        <v>-209.59800000000001</v>
      </c>
      <c r="F12">
        <f>in_INE!V14</f>
        <v>-10.441501378679902</v>
      </c>
      <c r="G12">
        <f>in_INE!W14</f>
        <v>0</v>
      </c>
      <c r="H12">
        <f>in_INE!X14</f>
        <v>-538.26300000000003</v>
      </c>
      <c r="I12">
        <f>in_INE!Y14</f>
        <v>-26.814539530875209</v>
      </c>
    </row>
    <row r="13" spans="1:9" x14ac:dyDescent="0.25">
      <c r="A13" t="s">
        <v>12</v>
      </c>
      <c r="B13" t="s">
        <v>72</v>
      </c>
      <c r="C13" t="s">
        <v>73</v>
      </c>
      <c r="D13">
        <f>in_INE!T15</f>
        <v>1</v>
      </c>
      <c r="E13">
        <f>in_INE!U15</f>
        <v>657.21</v>
      </c>
      <c r="F13">
        <f>in_INE!V15</f>
        <v>48.94332580179595</v>
      </c>
      <c r="G13">
        <f>in_INE!W15</f>
        <v>1</v>
      </c>
      <c r="H13">
        <f>in_INE!X15</f>
        <v>416.10700000000003</v>
      </c>
      <c r="I13">
        <f>in_INE!Y15</f>
        <v>30.988056282478823</v>
      </c>
    </row>
    <row r="14" spans="1:9" x14ac:dyDescent="0.25">
      <c r="A14" t="s">
        <v>13</v>
      </c>
      <c r="B14" t="s">
        <v>74</v>
      </c>
      <c r="C14" t="s">
        <v>75</v>
      </c>
      <c r="D14">
        <f>in_INE!T16</f>
        <v>1</v>
      </c>
      <c r="E14">
        <f>in_INE!U16</f>
        <v>574.34900000000005</v>
      </c>
      <c r="F14">
        <f>in_INE!V16</f>
        <v>47.021746213938471</v>
      </c>
      <c r="G14">
        <f>in_INE!W16</f>
        <v>1</v>
      </c>
      <c r="H14">
        <f>in_INE!X16</f>
        <v>347.13099999999997</v>
      </c>
      <c r="I14">
        <f>in_INE!Y16</f>
        <v>28.419490214121858</v>
      </c>
    </row>
    <row r="15" spans="1:9" x14ac:dyDescent="0.25">
      <c r="A15" t="s">
        <v>14</v>
      </c>
      <c r="B15" t="s">
        <v>76</v>
      </c>
      <c r="C15" t="s">
        <v>77</v>
      </c>
      <c r="D15">
        <f>in_INE!T17</f>
        <v>1</v>
      </c>
      <c r="E15">
        <f>in_INE!U17</f>
        <v>204.024</v>
      </c>
      <c r="F15">
        <f>in_INE!V17</f>
        <v>7.1636407941015108</v>
      </c>
      <c r="G15">
        <f>in_INE!W17</f>
        <v>0</v>
      </c>
      <c r="H15">
        <f>in_INE!X17</f>
        <v>-213.00800000000001</v>
      </c>
      <c r="I15">
        <f>in_INE!Y17</f>
        <v>-7.4790848050718211</v>
      </c>
    </row>
    <row r="16" spans="1:9" x14ac:dyDescent="0.25">
      <c r="A16" t="s">
        <v>78</v>
      </c>
      <c r="B16" t="s">
        <v>79</v>
      </c>
      <c r="C16" t="s">
        <v>80</v>
      </c>
      <c r="D16">
        <f>in_INE!T18</f>
        <v>1</v>
      </c>
      <c r="E16">
        <f>in_INE!U18</f>
        <v>2288.886</v>
      </c>
      <c r="F16">
        <f>in_INE!V18</f>
        <v>35.134497071211918</v>
      </c>
      <c r="G16">
        <f>in_INE!W18</f>
        <v>1</v>
      </c>
      <c r="H16">
        <f>in_INE!X18</f>
        <v>1024.9480000000001</v>
      </c>
      <c r="I16">
        <f>in_INE!Y18</f>
        <v>15.732995223066816</v>
      </c>
    </row>
    <row r="17" spans="1:9" x14ac:dyDescent="0.25">
      <c r="A17" t="s">
        <v>81</v>
      </c>
      <c r="B17" t="s">
        <v>82</v>
      </c>
      <c r="C17" t="s">
        <v>83</v>
      </c>
      <c r="D17">
        <f>in_INE!T19</f>
        <v>1</v>
      </c>
      <c r="E17">
        <f>in_INE!U19</f>
        <v>452.01900000000001</v>
      </c>
      <c r="F17">
        <f>in_INE!V19</f>
        <v>27.781438108384851</v>
      </c>
      <c r="G17">
        <f>in_INE!W19</f>
        <v>1</v>
      </c>
      <c r="H17">
        <f>in_INE!X19</f>
        <v>179.26599999999999</v>
      </c>
      <c r="I17">
        <f>in_INE!Y19</f>
        <v>11.017827312430938</v>
      </c>
    </row>
    <row r="18" spans="1:9" x14ac:dyDescent="0.25">
      <c r="A18" t="s">
        <v>17</v>
      </c>
      <c r="B18" t="s">
        <v>84</v>
      </c>
      <c r="C18" t="s">
        <v>85</v>
      </c>
      <c r="D18">
        <f>in_INE!T20</f>
        <v>1</v>
      </c>
      <c r="E18">
        <f>in_INE!U20</f>
        <v>404.85899999999998</v>
      </c>
      <c r="F18">
        <f>in_INE!V20</f>
        <v>51.615029411689704</v>
      </c>
      <c r="G18">
        <f>in_INE!W20</f>
        <v>1</v>
      </c>
      <c r="H18">
        <f>in_INE!X20</f>
        <v>322.25</v>
      </c>
      <c r="I18">
        <f>in_INE!Y20</f>
        <v>41.08329869884826</v>
      </c>
    </row>
    <row r="19" spans="1:9" x14ac:dyDescent="0.25">
      <c r="A19" t="s">
        <v>18</v>
      </c>
      <c r="B19" t="s">
        <v>86</v>
      </c>
      <c r="C19" t="s">
        <v>87</v>
      </c>
      <c r="D19">
        <f>in_INE!T21</f>
        <v>1</v>
      </c>
      <c r="E19">
        <f>in_INE!U21</f>
        <v>177.88900000000001</v>
      </c>
      <c r="F19">
        <f>in_INE!V21</f>
        <v>48.831029797279683</v>
      </c>
      <c r="G19">
        <f>in_INE!W21</f>
        <v>1</v>
      </c>
      <c r="H19">
        <f>in_INE!X21</f>
        <v>129.578</v>
      </c>
      <c r="I19">
        <f>in_INE!Y21</f>
        <v>35.56952469839004</v>
      </c>
    </row>
    <row r="20" spans="1:9" x14ac:dyDescent="0.25">
      <c r="A20" t="s">
        <v>88</v>
      </c>
      <c r="B20" t="s">
        <v>89</v>
      </c>
      <c r="C20" t="s">
        <v>89</v>
      </c>
      <c r="D20">
        <f>in_INE!T22</f>
        <v>1</v>
      </c>
      <c r="E20">
        <f>in_INE!U22</f>
        <v>1.673</v>
      </c>
      <c r="F20">
        <f>in_INE!V22</f>
        <v>0.10249548633893824</v>
      </c>
      <c r="G20">
        <f>in_INE!W22</f>
        <v>0</v>
      </c>
      <c r="H20">
        <f>in_INE!X22</f>
        <v>-232.70099999999999</v>
      </c>
      <c r="I20">
        <f>in_INE!Y22</f>
        <v>-14.25630733207251</v>
      </c>
    </row>
    <row r="21" spans="1:9" x14ac:dyDescent="0.25">
      <c r="A21" t="s">
        <v>20</v>
      </c>
      <c r="B21" t="s">
        <v>90</v>
      </c>
      <c r="C21" t="s">
        <v>91</v>
      </c>
      <c r="D21">
        <f>in_INE!T23</f>
        <v>1</v>
      </c>
      <c r="E21">
        <f>in_INE!U23</f>
        <v>879.702</v>
      </c>
      <c r="F21">
        <f>in_INE!V23</f>
        <v>53.734335410950372</v>
      </c>
      <c r="G21">
        <f>in_INE!W23</f>
        <v>1</v>
      </c>
      <c r="H21">
        <f>in_INE!X23</f>
        <v>589.43399999999997</v>
      </c>
      <c r="I21">
        <f>in_INE!Y23</f>
        <v>36.004060759914296</v>
      </c>
    </row>
    <row r="22" spans="1:9" x14ac:dyDescent="0.25">
      <c r="A22" t="s">
        <v>21</v>
      </c>
      <c r="B22" t="s">
        <v>92</v>
      </c>
      <c r="C22" t="s">
        <v>93</v>
      </c>
      <c r="D22">
        <f>in_INE!T24</f>
        <v>1</v>
      </c>
      <c r="E22">
        <f>in_INE!U24</f>
        <v>940.09900000000005</v>
      </c>
      <c r="F22">
        <f>in_INE!V24</f>
        <v>37.174446445765625</v>
      </c>
      <c r="G22">
        <f>in_INE!W24</f>
        <v>1</v>
      </c>
      <c r="H22">
        <f>in_INE!X24</f>
        <v>542.20000000000005</v>
      </c>
      <c r="I22">
        <f>in_INE!Y24</f>
        <v>21.440279016246294</v>
      </c>
    </row>
    <row r="23" spans="1:9" x14ac:dyDescent="0.25">
      <c r="A23" t="s">
        <v>94</v>
      </c>
      <c r="B23" t="s">
        <v>95</v>
      </c>
      <c r="C23" t="s">
        <v>96</v>
      </c>
      <c r="D23">
        <f>in_INE!T25</f>
        <v>1</v>
      </c>
      <c r="E23">
        <f>in_INE!U25</f>
        <v>62.465000000000003</v>
      </c>
      <c r="F23">
        <f>in_INE!V25</f>
        <v>7.4361147684227262</v>
      </c>
      <c r="G23">
        <f>in_INE!W25</f>
        <v>0</v>
      </c>
      <c r="H23">
        <f>in_INE!X25</f>
        <v>-58.222999999999999</v>
      </c>
      <c r="I23">
        <f>in_INE!Y25</f>
        <v>-6.9311279942668165</v>
      </c>
    </row>
    <row r="24" spans="1:9" x14ac:dyDescent="0.25">
      <c r="A24" t="s">
        <v>23</v>
      </c>
      <c r="B24" t="s">
        <v>97</v>
      </c>
      <c r="C24" t="s">
        <v>98</v>
      </c>
      <c r="D24">
        <f>in_INE!T26</f>
        <v>1</v>
      </c>
      <c r="E24">
        <f>in_INE!U26</f>
        <v>253.74600000000001</v>
      </c>
      <c r="F24">
        <f>in_INE!V26</f>
        <v>50.789018590575012</v>
      </c>
      <c r="G24">
        <f>in_INE!W26</f>
        <v>1</v>
      </c>
      <c r="H24">
        <f>in_INE!X26</f>
        <v>200.55699999999999</v>
      </c>
      <c r="I24">
        <f>in_INE!Y26</f>
        <v>40.14287201165714</v>
      </c>
    </row>
    <row r="25" spans="1:9" x14ac:dyDescent="0.25">
      <c r="A25" t="s">
        <v>99</v>
      </c>
      <c r="B25" t="s">
        <v>100</v>
      </c>
      <c r="C25" t="s">
        <v>101</v>
      </c>
      <c r="D25">
        <f>in_INE!T27</f>
        <v>1</v>
      </c>
      <c r="E25">
        <f>in_INE!U27</f>
        <v>151.72499999999999</v>
      </c>
      <c r="F25">
        <f>in_INE!V27</f>
        <v>15.565944821303258</v>
      </c>
      <c r="G25">
        <f>in_INE!W27</f>
        <v>0</v>
      </c>
      <c r="H25">
        <f>in_INE!X27</f>
        <v>-51.308999999999997</v>
      </c>
      <c r="I25">
        <f>in_INE!Y27</f>
        <v>-5.263951641695499</v>
      </c>
    </row>
    <row r="26" spans="1:9" x14ac:dyDescent="0.25">
      <c r="A26" t="s">
        <v>25</v>
      </c>
      <c r="B26" t="s">
        <v>102</v>
      </c>
      <c r="C26" t="s">
        <v>103</v>
      </c>
      <c r="D26">
        <f>in_INE!T28</f>
        <v>1</v>
      </c>
      <c r="E26">
        <f>in_INE!U28</f>
        <v>502.13499999999999</v>
      </c>
      <c r="F26">
        <f>in_INE!V28</f>
        <v>51.455270031674395</v>
      </c>
      <c r="G26">
        <f>in_INE!W28</f>
        <v>1</v>
      </c>
      <c r="H26">
        <f>in_INE!X28</f>
        <v>323.74200000000002</v>
      </c>
      <c r="I26">
        <f>in_INE!Y28</f>
        <v>33.174807632597478</v>
      </c>
    </row>
    <row r="27" spans="1:9" x14ac:dyDescent="0.25">
      <c r="A27" t="s">
        <v>26</v>
      </c>
      <c r="B27" t="s">
        <v>104</v>
      </c>
      <c r="C27" t="s">
        <v>105</v>
      </c>
      <c r="D27">
        <f>in_INE!T29</f>
        <v>1</v>
      </c>
      <c r="E27">
        <f>in_INE!U29</f>
        <v>337.16500000000002</v>
      </c>
      <c r="F27">
        <f>in_INE!V29</f>
        <v>43.53572055739771</v>
      </c>
      <c r="G27">
        <f>in_INE!W29</f>
        <v>1</v>
      </c>
      <c r="H27">
        <f>in_INE!X29</f>
        <v>207.13399999999999</v>
      </c>
      <c r="I27">
        <f>in_INE!Y29</f>
        <v>26.74574152695569</v>
      </c>
    </row>
    <row r="28" spans="1:9" x14ac:dyDescent="0.25">
      <c r="A28" t="s">
        <v>27</v>
      </c>
      <c r="B28" t="s">
        <v>106</v>
      </c>
      <c r="C28" t="s">
        <v>107</v>
      </c>
      <c r="D28">
        <f>in_INE!T30</f>
        <v>1</v>
      </c>
      <c r="E28">
        <f>in_INE!U30</f>
        <v>684.52499999999998</v>
      </c>
      <c r="F28">
        <f>in_INE!V30</f>
        <v>72.025315789750579</v>
      </c>
      <c r="G28">
        <f>in_INE!W30</f>
        <v>1</v>
      </c>
      <c r="H28">
        <f>in_INE!X30</f>
        <v>599.13400000000001</v>
      </c>
      <c r="I28">
        <f>in_INE!Y30</f>
        <v>63.0405252552886</v>
      </c>
    </row>
    <row r="29" spans="1:9" x14ac:dyDescent="0.25">
      <c r="A29" t="s">
        <v>28</v>
      </c>
      <c r="B29" t="s">
        <v>108</v>
      </c>
      <c r="C29" t="s">
        <v>109</v>
      </c>
      <c r="D29">
        <f>in_INE!T31</f>
        <v>1</v>
      </c>
      <c r="E29">
        <f>in_INE!U31</f>
        <v>234.91300000000001</v>
      </c>
      <c r="F29">
        <f>in_INE!V31</f>
        <v>18.607265065585196</v>
      </c>
      <c r="G29">
        <f>in_INE!W31</f>
        <v>1</v>
      </c>
      <c r="H29">
        <f>in_INE!X31</f>
        <v>55.860999999999997</v>
      </c>
      <c r="I29">
        <f>in_INE!Y31</f>
        <v>4.4247037576832895</v>
      </c>
    </row>
    <row r="30" spans="1:9" x14ac:dyDescent="0.25">
      <c r="A30" t="s">
        <v>29</v>
      </c>
      <c r="B30" t="s">
        <v>110</v>
      </c>
      <c r="C30" t="s">
        <v>111</v>
      </c>
      <c r="D30">
        <f>in_INE!T32</f>
        <v>1</v>
      </c>
      <c r="E30">
        <f>in_INE!U32</f>
        <v>301.36799999999999</v>
      </c>
      <c r="F30">
        <f>in_INE!V32</f>
        <v>58.61844946101867</v>
      </c>
      <c r="G30">
        <f>in_INE!W32</f>
        <v>1</v>
      </c>
      <c r="H30">
        <f>in_INE!X32</f>
        <v>235.77199999999999</v>
      </c>
      <c r="I30">
        <f>in_INE!Y32</f>
        <v>45.859510851594379</v>
      </c>
    </row>
    <row r="31" spans="1:9" x14ac:dyDescent="0.25">
      <c r="A31" t="s">
        <v>30</v>
      </c>
      <c r="B31" t="s">
        <v>112</v>
      </c>
      <c r="C31" t="s">
        <v>113</v>
      </c>
      <c r="D31">
        <f>in_INE!T33</f>
        <v>1</v>
      </c>
      <c r="E31">
        <f>in_INE!U33</f>
        <v>872.42899999999997</v>
      </c>
      <c r="F31">
        <f>in_INE!V33</f>
        <v>26.506601364479479</v>
      </c>
      <c r="G31">
        <f>in_INE!W33</f>
        <v>1</v>
      </c>
      <c r="H31">
        <f>in_INE!X33</f>
        <v>459.73599999999999</v>
      </c>
      <c r="I31">
        <f>in_INE!Y33</f>
        <v>13.96794339126776</v>
      </c>
    </row>
    <row r="32" spans="1:9" x14ac:dyDescent="0.25">
      <c r="A32" t="s">
        <v>114</v>
      </c>
      <c r="B32" t="s">
        <v>115</v>
      </c>
      <c r="C32" t="s">
        <v>116</v>
      </c>
      <c r="D32">
        <f>in_INE!T34</f>
        <v>1</v>
      </c>
      <c r="E32">
        <f>in_INE!U34</f>
        <v>101.276</v>
      </c>
      <c r="F32">
        <f>in_INE!V34</f>
        <v>12.273840586472303</v>
      </c>
      <c r="G32">
        <f>in_INE!W34</f>
        <v>0</v>
      </c>
      <c r="H32">
        <f>in_INE!X34</f>
        <v>-122.4</v>
      </c>
      <c r="I32">
        <f>in_INE!Y34</f>
        <v>-14.833900309887937</v>
      </c>
    </row>
    <row r="33" spans="1:9" x14ac:dyDescent="0.25">
      <c r="A33" t="s">
        <v>32</v>
      </c>
      <c r="B33" t="s">
        <v>117</v>
      </c>
      <c r="C33" t="s">
        <v>118</v>
      </c>
      <c r="D33">
        <f>in_INE!T35</f>
        <v>1</v>
      </c>
      <c r="E33">
        <f>in_INE!U35</f>
        <v>171.00800000000001</v>
      </c>
      <c r="F33">
        <f>in_INE!V35</f>
        <v>26.775768906174893</v>
      </c>
      <c r="G33">
        <f>in_INE!W35</f>
        <v>1</v>
      </c>
      <c r="H33">
        <f>in_INE!X35</f>
        <v>21.977</v>
      </c>
      <c r="I33">
        <f>in_INE!Y35</f>
        <v>3.4410733606088897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in_INE</vt:lpstr>
      <vt:lpstr>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Mariscal</dc:creator>
  <cp:lastModifiedBy>Rodrigo Mariscal</cp:lastModifiedBy>
  <dcterms:created xsi:type="dcterms:W3CDTF">2018-07-03T14:42:21Z</dcterms:created>
  <dcterms:modified xsi:type="dcterms:W3CDTF">2018-07-03T21:17:36Z</dcterms:modified>
</cp:coreProperties>
</file>