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1145" yWindow="75" windowWidth="9210" windowHeight="7995" activeTab="1"/>
  </bookViews>
  <sheets>
    <sheet name="Hoja1" sheetId="1" r:id="rId1"/>
    <sheet name="CRONO L&amp;L Finaciero" sheetId="4" r:id="rId2"/>
    <sheet name="CRONO L&amp;L" sheetId="5" r:id="rId3"/>
    <sheet name="Hoja2" sheetId="2" r:id="rId4"/>
    <sheet name="Hoja3" sheetId="3" r:id="rId5"/>
  </sheets>
  <externalReferences>
    <externalReference r:id="rId6"/>
  </externalReferences>
  <definedNames>
    <definedName name="_xlnm.Print_Area" localSheetId="2">'CRONO L&amp;L'!$A$1:$W$17</definedName>
    <definedName name="_xlnm.Print_Area" localSheetId="1">'CRONO L&amp;L Finaciero'!$A$1:$W$17</definedName>
  </definedNames>
  <calcPr calcId="144525"/>
</workbook>
</file>

<file path=xl/calcChain.xml><?xml version="1.0" encoding="utf-8"?>
<calcChain xmlns="http://schemas.openxmlformats.org/spreadsheetml/2006/main">
  <c r="F15" i="4" l="1"/>
  <c r="F16" i="4"/>
  <c r="F14" i="4"/>
  <c r="F13" i="4"/>
  <c r="F12" i="4"/>
  <c r="I13" i="5"/>
  <c r="I14" i="5"/>
  <c r="F16" i="5"/>
  <c r="I16" i="5" s="1"/>
  <c r="A16" i="5"/>
  <c r="F15" i="5"/>
  <c r="I15" i="5" s="1"/>
  <c r="A15" i="5"/>
  <c r="F14" i="5"/>
  <c r="A14" i="5"/>
  <c r="A13" i="5"/>
  <c r="F12" i="5"/>
  <c r="I12" i="5" s="1"/>
  <c r="A12" i="5"/>
  <c r="C6" i="5"/>
  <c r="C5" i="5"/>
  <c r="I15" i="4"/>
  <c r="C11" i="1"/>
  <c r="C10" i="1"/>
  <c r="C9" i="1"/>
  <c r="C6" i="1"/>
  <c r="C36" i="1"/>
  <c r="A12" i="4"/>
  <c r="A13" i="4"/>
  <c r="I13" i="4"/>
  <c r="A14" i="4"/>
  <c r="A15" i="4"/>
  <c r="A16" i="4"/>
  <c r="W14" i="5" l="1"/>
  <c r="W13" i="5"/>
  <c r="I17" i="5"/>
  <c r="W16" i="5" s="1"/>
  <c r="W12" i="5"/>
  <c r="I12" i="4"/>
  <c r="I16" i="4"/>
  <c r="I14" i="4"/>
  <c r="F29" i="1"/>
  <c r="G29" i="1"/>
  <c r="E29" i="1"/>
  <c r="D29" i="1"/>
  <c r="C7" i="1"/>
  <c r="C8" i="1"/>
  <c r="D9" i="1"/>
  <c r="D8" i="1"/>
  <c r="D7" i="1"/>
  <c r="W15" i="5" l="1"/>
  <c r="W17" i="5" s="1"/>
  <c r="I17" i="4"/>
  <c r="W13" i="4" s="1"/>
  <c r="W12" i="4" l="1"/>
  <c r="W15" i="4"/>
  <c r="W14" i="4"/>
  <c r="W16" i="4"/>
  <c r="W17" i="4" l="1"/>
</calcChain>
</file>

<file path=xl/sharedStrings.xml><?xml version="1.0" encoding="utf-8"?>
<sst xmlns="http://schemas.openxmlformats.org/spreadsheetml/2006/main" count="72" uniqueCount="40">
  <si>
    <t>Modulo</t>
  </si>
  <si>
    <t>usuarios</t>
  </si>
  <si>
    <t>Reportes</t>
  </si>
  <si>
    <t>Trabajo</t>
  </si>
  <si>
    <t>fehca inicio</t>
  </si>
  <si>
    <t>Fecha fin</t>
  </si>
  <si>
    <t>Tiempo Dias</t>
  </si>
  <si>
    <t>Cronograma de Desarrollo</t>
  </si>
  <si>
    <t>Fase 2</t>
  </si>
  <si>
    <t>Fase 3</t>
  </si>
  <si>
    <t>Fase 4</t>
  </si>
  <si>
    <t>Fase 1</t>
  </si>
  <si>
    <t>MODULOS</t>
  </si>
  <si>
    <t>Tiempo de Ejecucion</t>
  </si>
  <si>
    <t>TOTAL</t>
  </si>
  <si>
    <t>SEMANA</t>
  </si>
  <si>
    <t>%</t>
  </si>
  <si>
    <t>3</t>
  </si>
  <si>
    <t>2</t>
  </si>
  <si>
    <t>1</t>
  </si>
  <si>
    <t>MES</t>
  </si>
  <si>
    <t>INVERSION</t>
  </si>
  <si>
    <t>Precio U.</t>
  </si>
  <si>
    <t>Unidad</t>
  </si>
  <si>
    <t>Cantidad</t>
  </si>
  <si>
    <t>Renglón</t>
  </si>
  <si>
    <t>No.</t>
  </si>
  <si>
    <t>EJECUCION= 5.50 MESES (171 DIAS)</t>
  </si>
  <si>
    <t>Proyecto:</t>
  </si>
  <si>
    <t>Oferente:</t>
  </si>
  <si>
    <t>-FISICA Y FINANCIERA-</t>
  </si>
  <si>
    <t xml:space="preserve">CRONOGRAMA DE EJECUCION </t>
  </si>
  <si>
    <t>Fase 5</t>
  </si>
  <si>
    <t>Hrs</t>
  </si>
  <si>
    <t>Fase 1 ()</t>
  </si>
  <si>
    <t>EJECUCION= 3 MESES (90 DIAS)</t>
  </si>
  <si>
    <t>EMPRESA:</t>
  </si>
  <si>
    <t>QUETGO´S PRO</t>
  </si>
  <si>
    <t>ESTABLECIMIENTO DE SITIO WEB (INFORMATIVO)</t>
  </si>
  <si>
    <t xml:space="preserve">Fase 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</si>
</sst>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Q&quot;* #,##0.00_);_(&quot;Q&quot;* \(#,##0.00\);_(&quot;Q&quot;* &quot;-&quot;??_);_(@_)"/>
    <numFmt numFmtId="43" formatCode="_(* #,##0.00_);_(* \(#,##0.00\);_(* &quot;-&quot;??_);_(@_)"/>
    <numFmt numFmtId="164" formatCode="0.0%"/>
    <numFmt numFmtId="165" formatCode="_(&quot;Q&quot;* #,##0.000_);_(&quot;Q&quot;* \(#,##0.000\);_(&quot;Q&quot;* &quot;-&quot;??_);_(@_)"/>
    <numFmt numFmtId="166" formatCode="_-* #,##0.00\ [$€-1]_-;\-* #,##0.00\ [$€-1]_-;_-* &quot;-&quot;??\ [$€-1]_-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1"/>
      <name val="Arial Narrow"/>
      <family val="2"/>
    </font>
    <font>
      <u/>
      <sz val="11"/>
      <name val="Arial Narrow"/>
      <family val="2"/>
    </font>
    <font>
      <sz val="10"/>
      <name val="Arial Narrow"/>
      <family val="2"/>
    </font>
    <font>
      <u val="double"/>
      <sz val="11"/>
      <name val="Arial Narrow"/>
      <family val="2"/>
    </font>
    <font>
      <b/>
      <sz val="11"/>
      <name val="Arial Narrow"/>
      <family val="2"/>
    </font>
    <font>
      <b/>
      <u val="doubleAccounting"/>
      <sz val="11"/>
      <name val="Arial Narrow"/>
      <family val="2"/>
    </font>
    <font>
      <b/>
      <sz val="14"/>
      <name val="Arial Narrow"/>
      <family val="2"/>
    </font>
    <font>
      <sz val="11"/>
      <color rgb="FFFF0000"/>
      <name val="Arial Narrow"/>
      <family val="2"/>
    </font>
    <font>
      <b/>
      <sz val="12"/>
      <name val="Arial Narrow"/>
      <family val="2"/>
    </font>
    <font>
      <i/>
      <sz val="11"/>
      <color rgb="FFFF0000"/>
      <name val="Arial Narrow"/>
      <family val="2"/>
    </font>
    <font>
      <b/>
      <sz val="7"/>
      <name val="Arial Narrow"/>
      <family val="2"/>
    </font>
    <font>
      <b/>
      <sz val="18"/>
      <name val="Arial Narrow"/>
      <family val="2"/>
    </font>
    <font>
      <b/>
      <sz val="2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C88F8"/>
        <bgColor indexed="64"/>
      </patternFill>
    </fill>
    <fill>
      <gradientFill degree="90">
        <stop position="0">
          <color theme="0"/>
        </stop>
        <stop position="1">
          <color theme="3" tint="0.40000610370189521"/>
        </stop>
      </gradientFill>
    </fill>
  </fills>
  <borders count="5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medium">
        <color indexed="64"/>
      </bottom>
      <diagonal/>
    </border>
    <border>
      <left style="dashDotDot">
        <color indexed="64"/>
      </left>
      <right style="dashDotDot">
        <color indexed="64"/>
      </right>
      <top/>
      <bottom style="medium">
        <color indexed="64"/>
      </bottom>
      <diagonal/>
    </border>
    <border>
      <left style="medium">
        <color indexed="64"/>
      </left>
      <right style="dashDotDot">
        <color indexed="64"/>
      </right>
      <top style="dashDotDot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ashDotDot">
        <color indexed="64"/>
      </left>
      <right style="medium">
        <color indexed="64"/>
      </right>
      <top style="dashDotDot">
        <color indexed="64"/>
      </top>
      <bottom/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 style="dashDotDot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  <border>
      <left style="medium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ashDotDot">
        <color indexed="64"/>
      </left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 style="medium">
        <color indexed="64"/>
      </left>
      <right style="dashDotDot">
        <color indexed="64"/>
      </right>
      <top/>
      <bottom style="dashDotDot">
        <color indexed="64"/>
      </bottom>
      <diagonal/>
    </border>
    <border>
      <left/>
      <right style="dashDotDot">
        <color indexed="64"/>
      </right>
      <top style="dashDotDot">
        <color indexed="64"/>
      </top>
      <bottom/>
      <diagonal/>
    </border>
    <border>
      <left style="dashDotDot">
        <color indexed="64"/>
      </left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 style="dashDotDot">
        <color indexed="64"/>
      </left>
      <right style="dashDotDot">
        <color indexed="64"/>
      </right>
      <top style="medium">
        <color indexed="64"/>
      </top>
      <bottom style="dashDotDot">
        <color indexed="64"/>
      </bottom>
      <diagonal/>
    </border>
    <border>
      <left style="dashDotDot">
        <color indexed="64"/>
      </left>
      <right style="dashDotDot">
        <color indexed="64"/>
      </right>
      <top style="medium">
        <color indexed="64"/>
      </top>
      <bottom/>
      <diagonal/>
    </border>
    <border>
      <left/>
      <right style="dashDotDot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ashDotDot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3" fillId="0" borderId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3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/>
    <xf numFmtId="0" fontId="0" fillId="0" borderId="1" xfId="0" applyBorder="1"/>
    <xf numFmtId="0" fontId="0" fillId="2" borderId="2" xfId="0" applyFill="1" applyBorder="1"/>
    <xf numFmtId="0" fontId="1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1" fillId="0" borderId="4" xfId="0" applyNumberFormat="1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1" applyFont="1"/>
    <xf numFmtId="44" fontId="4" fillId="0" borderId="0" xfId="2" applyFont="1"/>
    <xf numFmtId="0" fontId="4" fillId="0" borderId="0" xfId="1" applyFont="1" applyAlignment="1">
      <alignment horizontal="center"/>
    </xf>
    <xf numFmtId="2" fontId="4" fillId="0" borderId="0" xfId="3" applyNumberFormat="1" applyFont="1" applyAlignment="1">
      <alignment horizontal="center" vertical="center"/>
    </xf>
    <xf numFmtId="44" fontId="4" fillId="0" borderId="0" xfId="1" applyNumberFormat="1" applyFont="1"/>
    <xf numFmtId="0" fontId="5" fillId="0" borderId="0" xfId="1" applyFont="1" applyAlignment="1">
      <alignment horizontal="right"/>
    </xf>
    <xf numFmtId="0" fontId="4" fillId="0" borderId="0" xfId="1" applyFont="1" applyAlignment="1">
      <alignment vertical="center"/>
    </xf>
    <xf numFmtId="39" fontId="4" fillId="0" borderId="2" xfId="3" applyNumberFormat="1" applyFont="1" applyBorder="1" applyAlignment="1">
      <alignment horizontal="center" vertical="center"/>
    </xf>
    <xf numFmtId="43" fontId="4" fillId="0" borderId="2" xfId="3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164" fontId="7" fillId="0" borderId="12" xfId="1" applyNumberFormat="1" applyFont="1" applyFill="1" applyBorder="1" applyAlignment="1">
      <alignment horizontal="center" vertical="center"/>
    </xf>
    <xf numFmtId="44" fontId="9" fillId="0" borderId="12" xfId="2" applyFont="1" applyFill="1" applyBorder="1" applyAlignment="1">
      <alignment vertical="center"/>
    </xf>
    <xf numFmtId="165" fontId="10" fillId="0" borderId="13" xfId="2" applyNumberFormat="1" applyFont="1" applyFill="1" applyBorder="1" applyAlignment="1">
      <alignment horizontal="right" vertical="center"/>
    </xf>
    <xf numFmtId="165" fontId="10" fillId="0" borderId="14" xfId="2" applyNumberFormat="1" applyFont="1" applyFill="1" applyBorder="1" applyAlignment="1">
      <alignment horizontal="right" vertical="center"/>
    </xf>
    <xf numFmtId="0" fontId="4" fillId="0" borderId="0" xfId="1" applyFont="1" applyAlignment="1">
      <alignment horizontal="center" vertical="center"/>
    </xf>
    <xf numFmtId="0" fontId="6" fillId="0" borderId="10" xfId="1" applyFont="1" applyBorder="1" applyAlignment="1">
      <alignment horizontal="center" vertical="center" wrapText="1"/>
    </xf>
    <xf numFmtId="0" fontId="6" fillId="0" borderId="11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44" fontId="4" fillId="0" borderId="18" xfId="2" applyFont="1" applyFill="1" applyBorder="1" applyAlignment="1">
      <alignment horizontal="center" vertical="center"/>
    </xf>
    <xf numFmtId="44" fontId="4" fillId="0" borderId="19" xfId="2" applyFont="1" applyFill="1" applyBorder="1" applyAlignment="1">
      <alignment horizontal="center" vertical="center"/>
    </xf>
    <xf numFmtId="44" fontId="4" fillId="0" borderId="20" xfId="2" applyFont="1" applyFill="1" applyBorder="1" applyAlignment="1">
      <alignment horizontal="center" vertical="center"/>
    </xf>
    <xf numFmtId="44" fontId="4" fillId="3" borderId="21" xfId="2" applyFont="1" applyFill="1" applyBorder="1" applyAlignment="1">
      <alignment vertical="center"/>
    </xf>
    <xf numFmtId="44" fontId="4" fillId="0" borderId="22" xfId="2" applyFont="1" applyBorder="1" applyAlignment="1">
      <alignment vertical="center"/>
    </xf>
    <xf numFmtId="44" fontId="4" fillId="0" borderId="22" xfId="2" applyFont="1" applyBorder="1" applyAlignment="1">
      <alignment horizontal="center" vertical="center"/>
    </xf>
    <xf numFmtId="2" fontId="4" fillId="0" borderId="22" xfId="3" applyNumberFormat="1" applyFont="1" applyBorder="1" applyAlignment="1">
      <alignment horizontal="center" vertical="center"/>
    </xf>
    <xf numFmtId="39" fontId="4" fillId="0" borderId="22" xfId="3" applyNumberFormat="1" applyFont="1" applyBorder="1" applyAlignment="1">
      <alignment horizontal="center" vertical="center"/>
    </xf>
    <xf numFmtId="0" fontId="4" fillId="0" borderId="23" xfId="1" applyFont="1" applyBorder="1" applyAlignment="1">
      <alignment horizontal="center" vertical="center" wrapText="1"/>
    </xf>
    <xf numFmtId="0" fontId="4" fillId="0" borderId="24" xfId="1" applyFont="1" applyBorder="1" applyAlignment="1">
      <alignment horizontal="center" vertical="center" wrapText="1"/>
    </xf>
    <xf numFmtId="0" fontId="4" fillId="0" borderId="25" xfId="1" applyFont="1" applyBorder="1" applyAlignment="1">
      <alignment horizontal="center" vertical="center" wrapText="1"/>
    </xf>
    <xf numFmtId="0" fontId="12" fillId="0" borderId="26" xfId="1" applyFont="1" applyBorder="1" applyAlignment="1">
      <alignment horizontal="center" vertical="center"/>
    </xf>
    <xf numFmtId="44" fontId="4" fillId="0" borderId="27" xfId="2" applyFont="1" applyFill="1" applyBorder="1" applyAlignment="1">
      <alignment horizontal="center" vertical="center"/>
    </xf>
    <xf numFmtId="44" fontId="4" fillId="0" borderId="29" xfId="2" applyFont="1" applyFill="1" applyBorder="1" applyAlignment="1">
      <alignment horizontal="center" vertical="center"/>
    </xf>
    <xf numFmtId="44" fontId="4" fillId="0" borderId="30" xfId="2" applyFont="1" applyFill="1" applyBorder="1" applyAlignment="1">
      <alignment horizontal="center" vertical="center"/>
    </xf>
    <xf numFmtId="44" fontId="4" fillId="0" borderId="31" xfId="2" applyFont="1" applyFill="1" applyBorder="1" applyAlignment="1">
      <alignment horizontal="center" vertical="center"/>
    </xf>
    <xf numFmtId="44" fontId="4" fillId="0" borderId="32" xfId="2" applyFont="1" applyFill="1" applyBorder="1" applyAlignment="1">
      <alignment horizontal="center" vertical="center"/>
    </xf>
    <xf numFmtId="10" fontId="4" fillId="0" borderId="33" xfId="4" applyNumberFormat="1" applyFont="1" applyBorder="1" applyAlignment="1">
      <alignment horizontal="center" vertical="center"/>
    </xf>
    <xf numFmtId="44" fontId="4" fillId="0" borderId="34" xfId="2" applyFont="1" applyFill="1" applyBorder="1" applyAlignment="1">
      <alignment horizontal="center" vertical="center"/>
    </xf>
    <xf numFmtId="44" fontId="4" fillId="0" borderId="28" xfId="2" applyFont="1" applyFill="1" applyBorder="1" applyAlignment="1">
      <alignment horizontal="center" vertical="center"/>
    </xf>
    <xf numFmtId="44" fontId="4" fillId="0" borderId="35" xfId="2" applyFont="1" applyFill="1" applyBorder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44" fontId="4" fillId="0" borderId="36" xfId="2" applyFont="1" applyFill="1" applyBorder="1" applyAlignment="1">
      <alignment horizontal="center" vertical="center"/>
    </xf>
    <xf numFmtId="44" fontId="4" fillId="0" borderId="37" xfId="2" applyFont="1" applyFill="1" applyBorder="1" applyAlignment="1">
      <alignment horizontal="center" vertical="center"/>
    </xf>
    <xf numFmtId="44" fontId="4" fillId="0" borderId="38" xfId="2" applyFont="1" applyFill="1" applyBorder="1" applyAlignment="1">
      <alignment horizontal="center" vertical="center"/>
    </xf>
    <xf numFmtId="44" fontId="4" fillId="0" borderId="39" xfId="2" applyFont="1" applyFill="1" applyBorder="1" applyAlignment="1">
      <alignment horizontal="center" vertical="center"/>
    </xf>
    <xf numFmtId="44" fontId="4" fillId="0" borderId="40" xfId="2" applyFont="1" applyFill="1" applyBorder="1" applyAlignment="1">
      <alignment horizontal="center" vertical="center"/>
    </xf>
    <xf numFmtId="44" fontId="4" fillId="3" borderId="43" xfId="2" applyFont="1" applyFill="1" applyBorder="1" applyAlignment="1">
      <alignment vertical="center"/>
    </xf>
    <xf numFmtId="0" fontId="4" fillId="0" borderId="15" xfId="1" applyFont="1" applyBorder="1" applyAlignment="1">
      <alignment horizontal="center" vertical="center" wrapText="1"/>
    </xf>
    <xf numFmtId="0" fontId="4" fillId="0" borderId="44" xfId="1" applyFont="1" applyBorder="1" applyAlignment="1">
      <alignment horizontal="center" vertical="center" wrapText="1"/>
    </xf>
    <xf numFmtId="0" fontId="4" fillId="0" borderId="26" xfId="1" applyFont="1" applyBorder="1" applyAlignment="1">
      <alignment horizontal="center" vertical="center" wrapText="1"/>
    </xf>
    <xf numFmtId="0" fontId="4" fillId="0" borderId="46" xfId="1" applyFont="1" applyBorder="1"/>
    <xf numFmtId="0" fontId="4" fillId="0" borderId="6" xfId="1" applyFont="1" applyBorder="1"/>
    <xf numFmtId="0" fontId="4" fillId="0" borderId="47" xfId="1" applyFont="1" applyBorder="1"/>
    <xf numFmtId="0" fontId="4" fillId="0" borderId="45" xfId="1" applyFont="1" applyBorder="1"/>
    <xf numFmtId="44" fontId="14" fillId="0" borderId="48" xfId="2" applyFont="1" applyBorder="1" applyAlignment="1">
      <alignment horizontal="center" vertical="center"/>
    </xf>
    <xf numFmtId="44" fontId="14" fillId="0" borderId="33" xfId="2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 wrapText="1"/>
    </xf>
    <xf numFmtId="44" fontId="8" fillId="0" borderId="15" xfId="2" applyFont="1" applyBorder="1" applyAlignment="1">
      <alignment horizontal="center"/>
    </xf>
    <xf numFmtId="44" fontId="8" fillId="0" borderId="44" xfId="2" applyFont="1" applyBorder="1" applyAlignment="1">
      <alignment horizontal="center"/>
    </xf>
    <xf numFmtId="44" fontId="8" fillId="0" borderId="26" xfId="2" applyFont="1" applyBorder="1" applyAlignment="1">
      <alignment horizontal="center"/>
    </xf>
    <xf numFmtId="0" fontId="4" fillId="4" borderId="0" xfId="1" applyFont="1" applyFill="1"/>
    <xf numFmtId="44" fontId="4" fillId="4" borderId="0" xfId="2" applyFont="1" applyFill="1"/>
    <xf numFmtId="0" fontId="4" fillId="4" borderId="0" xfId="1" applyFont="1" applyFill="1" applyAlignment="1">
      <alignment horizontal="center"/>
    </xf>
    <xf numFmtId="2" fontId="4" fillId="4" borderId="0" xfId="3" applyNumberFormat="1" applyFont="1" applyFill="1" applyAlignment="1">
      <alignment horizontal="center" vertical="center"/>
    </xf>
    <xf numFmtId="0" fontId="4" fillId="0" borderId="0" xfId="1" applyFont="1" applyAlignment="1">
      <alignment horizontal="left" vertical="center" wrapText="1"/>
    </xf>
    <xf numFmtId="0" fontId="4" fillId="0" borderId="0" xfId="1" applyFont="1" applyAlignment="1">
      <alignment vertical="center" wrapText="1"/>
    </xf>
    <xf numFmtId="0" fontId="8" fillId="0" borderId="0" xfId="1" applyFont="1" applyBorder="1" applyAlignment="1">
      <alignment horizontal="right" vertical="center"/>
    </xf>
    <xf numFmtId="0" fontId="4" fillId="5" borderId="0" xfId="1" applyFont="1" applyFill="1"/>
    <xf numFmtId="0" fontId="4" fillId="0" borderId="0" xfId="1" applyFont="1" applyAlignment="1">
      <alignment horizontal="left" vertical="center" wrapText="1"/>
    </xf>
    <xf numFmtId="0" fontId="8" fillId="0" borderId="0" xfId="1" applyFont="1" applyAlignment="1">
      <alignment horizontal="left" vertical="center" wrapText="1"/>
    </xf>
    <xf numFmtId="44" fontId="15" fillId="0" borderId="0" xfId="2" applyFont="1" applyAlignment="1">
      <alignment horizontal="center" vertical="center"/>
    </xf>
    <xf numFmtId="0" fontId="16" fillId="0" borderId="0" xfId="1" applyFont="1" applyAlignment="1">
      <alignment horizontal="center"/>
    </xf>
    <xf numFmtId="2" fontId="0" fillId="0" borderId="0" xfId="0" applyNumberFormat="1"/>
    <xf numFmtId="44" fontId="4" fillId="0" borderId="55" xfId="2" applyFont="1" applyFill="1" applyBorder="1" applyAlignment="1">
      <alignment horizontal="center" vertical="center"/>
    </xf>
    <xf numFmtId="0" fontId="8" fillId="6" borderId="53" xfId="1" applyFont="1" applyFill="1" applyBorder="1" applyAlignment="1">
      <alignment horizontal="center" vertical="center" wrapText="1"/>
    </xf>
    <xf numFmtId="0" fontId="8" fillId="6" borderId="42" xfId="1" applyFont="1" applyFill="1" applyBorder="1" applyAlignment="1">
      <alignment horizontal="center" vertical="center"/>
    </xf>
    <xf numFmtId="0" fontId="8" fillId="6" borderId="41" xfId="1" applyFont="1" applyFill="1" applyBorder="1" applyAlignment="1">
      <alignment horizontal="center" vertical="center"/>
    </xf>
    <xf numFmtId="0" fontId="8" fillId="6" borderId="54" xfId="1" applyFont="1" applyFill="1" applyBorder="1" applyAlignment="1">
      <alignment horizontal="center" vertical="center"/>
    </xf>
    <xf numFmtId="0" fontId="8" fillId="6" borderId="52" xfId="1" applyFont="1" applyFill="1" applyBorder="1" applyAlignment="1">
      <alignment horizontal="center" vertical="center" wrapText="1"/>
    </xf>
    <xf numFmtId="2" fontId="8" fillId="6" borderId="53" xfId="3" applyNumberFormat="1" applyFont="1" applyFill="1" applyBorder="1" applyAlignment="1">
      <alignment horizontal="center" vertical="center"/>
    </xf>
    <xf numFmtId="44" fontId="8" fillId="6" borderId="53" xfId="2" applyFont="1" applyFill="1" applyBorder="1" applyAlignment="1">
      <alignment horizontal="center" vertical="center" wrapText="1"/>
    </xf>
    <xf numFmtId="44" fontId="8" fillId="6" borderId="52" xfId="2" applyFont="1" applyFill="1" applyBorder="1" applyAlignment="1">
      <alignment horizontal="center" vertical="center"/>
    </xf>
    <xf numFmtId="0" fontId="8" fillId="6" borderId="49" xfId="1" applyFont="1" applyFill="1" applyBorder="1" applyAlignment="1">
      <alignment horizontal="center" vertical="center" wrapText="1"/>
    </xf>
    <xf numFmtId="0" fontId="8" fillId="6" borderId="45" xfId="1" applyFont="1" applyFill="1" applyBorder="1" applyAlignment="1">
      <alignment horizontal="center" vertical="center"/>
    </xf>
    <xf numFmtId="0" fontId="8" fillId="6" borderId="46" xfId="1" applyFont="1" applyFill="1" applyBorder="1" applyAlignment="1">
      <alignment horizontal="center" vertical="center"/>
    </xf>
    <xf numFmtId="0" fontId="8" fillId="6" borderId="47" xfId="1" applyFont="1" applyFill="1" applyBorder="1" applyAlignment="1">
      <alignment horizontal="center" vertical="center"/>
    </xf>
    <xf numFmtId="0" fontId="8" fillId="6" borderId="12" xfId="1" applyFont="1" applyFill="1" applyBorder="1" applyAlignment="1">
      <alignment horizontal="center" vertical="center" wrapText="1"/>
    </xf>
    <xf numFmtId="2" fontId="8" fillId="6" borderId="49" xfId="3" applyNumberFormat="1" applyFont="1" applyFill="1" applyBorder="1" applyAlignment="1">
      <alignment horizontal="center" vertical="center"/>
    </xf>
    <xf numFmtId="44" fontId="8" fillId="6" borderId="49" xfId="2" applyFont="1" applyFill="1" applyBorder="1" applyAlignment="1">
      <alignment horizontal="center" vertical="center" wrapText="1"/>
    </xf>
    <xf numFmtId="44" fontId="8" fillId="6" borderId="12" xfId="2" applyFont="1" applyFill="1" applyBorder="1" applyAlignment="1">
      <alignment horizontal="center" vertical="center"/>
    </xf>
    <xf numFmtId="49" fontId="8" fillId="6" borderId="51" xfId="3" applyNumberFormat="1" applyFont="1" applyFill="1" applyBorder="1" applyAlignment="1">
      <alignment horizontal="center" vertical="center" wrapText="1"/>
    </xf>
    <xf numFmtId="49" fontId="8" fillId="6" borderId="50" xfId="3" applyNumberFormat="1" applyFont="1" applyFill="1" applyBorder="1" applyAlignment="1">
      <alignment horizontal="center" vertical="center" wrapText="1"/>
    </xf>
    <xf numFmtId="49" fontId="8" fillId="6" borderId="33" xfId="3" applyNumberFormat="1" applyFont="1" applyFill="1" applyBorder="1" applyAlignment="1">
      <alignment horizontal="center" vertical="center" wrapText="1"/>
    </xf>
    <xf numFmtId="44" fontId="13" fillId="6" borderId="42" xfId="2" applyFont="1" applyFill="1" applyBorder="1" applyAlignment="1">
      <alignment horizontal="center" vertical="center"/>
    </xf>
    <xf numFmtId="44" fontId="13" fillId="6" borderId="41" xfId="2" applyFont="1" applyFill="1" applyBorder="1" applyAlignment="1">
      <alignment horizontal="center" vertical="center"/>
    </xf>
    <xf numFmtId="44" fontId="13" fillId="6" borderId="2" xfId="2" applyFont="1" applyFill="1" applyBorder="1" applyAlignment="1">
      <alignment horizontal="center" vertical="center"/>
    </xf>
    <xf numFmtId="44" fontId="11" fillId="6" borderId="2" xfId="2" applyFont="1" applyFill="1" applyBorder="1" applyAlignment="1">
      <alignment horizontal="center" vertical="center"/>
    </xf>
    <xf numFmtId="44" fontId="11" fillId="6" borderId="17" xfId="2" applyFont="1" applyFill="1" applyBorder="1" applyAlignment="1">
      <alignment horizontal="center" vertical="center"/>
    </xf>
    <xf numFmtId="44" fontId="11" fillId="6" borderId="16" xfId="2" applyFont="1" applyFill="1" applyBorder="1" applyAlignment="1">
      <alignment horizontal="center" vertical="center"/>
    </xf>
    <xf numFmtId="44" fontId="8" fillId="6" borderId="14" xfId="2" applyFont="1" applyFill="1" applyBorder="1" applyAlignment="1">
      <alignment vertical="center"/>
    </xf>
    <xf numFmtId="44" fontId="8" fillId="6" borderId="13" xfId="2" applyFont="1" applyFill="1" applyBorder="1" applyAlignment="1">
      <alignment vertical="center"/>
    </xf>
    <xf numFmtId="0" fontId="8" fillId="6" borderId="56" xfId="1" applyFont="1" applyFill="1" applyBorder="1" applyAlignment="1">
      <alignment horizontal="center" vertical="center"/>
    </xf>
    <xf numFmtId="0" fontId="8" fillId="6" borderId="57" xfId="1" applyFont="1" applyFill="1" applyBorder="1" applyAlignment="1">
      <alignment horizontal="center" vertical="center"/>
    </xf>
    <xf numFmtId="0" fontId="6" fillId="0" borderId="0" xfId="1" applyFont="1" applyBorder="1" applyAlignment="1">
      <alignment horizontal="center" vertical="center" wrapText="1"/>
    </xf>
    <xf numFmtId="43" fontId="4" fillId="0" borderId="0" xfId="3" applyFont="1" applyBorder="1" applyAlignment="1">
      <alignment horizontal="center" vertical="center"/>
    </xf>
    <xf numFmtId="39" fontId="4" fillId="0" borderId="0" xfId="3" applyNumberFormat="1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44" fontId="4" fillId="0" borderId="0" xfId="2" applyFont="1" applyBorder="1"/>
    <xf numFmtId="44" fontId="14" fillId="0" borderId="53" xfId="2" applyFont="1" applyBorder="1" applyAlignment="1">
      <alignment horizontal="center" vertical="center"/>
    </xf>
    <xf numFmtId="44" fontId="14" fillId="0" borderId="49" xfId="2" applyFont="1" applyBorder="1" applyAlignment="1">
      <alignment horizontal="center" vertical="center"/>
    </xf>
    <xf numFmtId="44" fontId="9" fillId="0" borderId="22" xfId="2" applyFont="1" applyFill="1" applyBorder="1" applyAlignment="1">
      <alignment vertical="center"/>
    </xf>
    <xf numFmtId="165" fontId="10" fillId="0" borderId="0" xfId="2" applyNumberFormat="1" applyFont="1" applyFill="1" applyBorder="1" applyAlignment="1">
      <alignment horizontal="right" vertical="center"/>
    </xf>
    <xf numFmtId="0" fontId="4" fillId="3" borderId="0" xfId="1" applyFont="1" applyFill="1"/>
    <xf numFmtId="0" fontId="8" fillId="6" borderId="53" xfId="1" applyFont="1" applyFill="1" applyBorder="1" applyAlignment="1">
      <alignment horizontal="center" vertical="center"/>
    </xf>
    <xf numFmtId="0" fontId="8" fillId="6" borderId="49" xfId="1" applyFont="1" applyFill="1" applyBorder="1" applyAlignment="1">
      <alignment horizontal="center" vertical="center"/>
    </xf>
  </cellXfs>
  <cellStyles count="7">
    <cellStyle name="Euro" xfId="5"/>
    <cellStyle name="Millares 2" xfId="3"/>
    <cellStyle name="Moneda 2" xfId="2"/>
    <cellStyle name="Moneda 3" xfId="6"/>
    <cellStyle name="Normal" xfId="0" builtinId="0"/>
    <cellStyle name="Normal 2" xfId="1"/>
    <cellStyle name="Porcentaje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Hoja1!$B$6:$B$8</c:f>
              <c:strCache>
                <c:ptCount val="1"/>
                <c:pt idx="0">
                  <c:v>usuarios Reportes Trabajo</c:v>
                </c:pt>
              </c:strCache>
            </c:strRef>
          </c:tx>
          <c:invertIfNegative val="0"/>
          <c:cat>
            <c:multiLvlStrRef>
              <c:f>Hoja1!$D$6:$E$9</c:f>
              <c:multiLvlStrCache>
                <c:ptCount val="4"/>
                <c:lvl>
                  <c:pt idx="0">
                    <c:v>09/04/2014</c:v>
                  </c:pt>
                  <c:pt idx="1">
                    <c:v>15/05/2014</c:v>
                  </c:pt>
                  <c:pt idx="2">
                    <c:v>04/06/2014</c:v>
                  </c:pt>
                  <c:pt idx="3">
                    <c:v>11/06/2014</c:v>
                  </c:pt>
                </c:lvl>
                <c:lvl>
                  <c:pt idx="0">
                    <c:v>19/03/2014</c:v>
                  </c:pt>
                  <c:pt idx="1">
                    <c:v>09/04/2014</c:v>
                  </c:pt>
                  <c:pt idx="2">
                    <c:v>15/05/2014</c:v>
                  </c:pt>
                  <c:pt idx="3">
                    <c:v>04/06/2014</c:v>
                  </c:pt>
                </c:lvl>
              </c:multiLvlStrCache>
            </c:multiLvlStrRef>
          </c:cat>
          <c:val>
            <c:numRef>
              <c:f>Hoja1!$C$6:$C$8</c:f>
              <c:numCache>
                <c:formatCode>General</c:formatCode>
                <c:ptCount val="3"/>
                <c:pt idx="0">
                  <c:v>21</c:v>
                </c:pt>
                <c:pt idx="1">
                  <c:v>36</c:v>
                </c:pt>
                <c:pt idx="2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1528704"/>
        <c:axId val="291531008"/>
      </c:barChart>
      <c:catAx>
        <c:axId val="291528704"/>
        <c:scaling>
          <c:orientation val="minMax"/>
        </c:scaling>
        <c:delete val="0"/>
        <c:axPos val="l"/>
        <c:numFmt formatCode="m/d/yyyy" sourceLinked="1"/>
        <c:majorTickMark val="out"/>
        <c:minorTickMark val="none"/>
        <c:tickLblPos val="nextTo"/>
        <c:crossAx val="291531008"/>
        <c:crosses val="autoZero"/>
        <c:auto val="1"/>
        <c:lblAlgn val="ctr"/>
        <c:lblOffset val="100"/>
        <c:noMultiLvlLbl val="0"/>
      </c:catAx>
      <c:valAx>
        <c:axId val="29153100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91528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409574</xdr:colOff>
      <xdr:row>4</xdr:row>
      <xdr:rowOff>4761</xdr:rowOff>
    </xdr:from>
    <xdr:to>
      <xdr:col>13</xdr:col>
      <xdr:colOff>57149</xdr:colOff>
      <xdr:row>18</xdr:row>
      <xdr:rowOff>123824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269502</xdr:colOff>
      <xdr:row>0</xdr:row>
      <xdr:rowOff>82363</xdr:rowOff>
    </xdr:from>
    <xdr:to>
      <xdr:col>22</xdr:col>
      <xdr:colOff>259977</xdr:colOff>
      <xdr:row>5</xdr:row>
      <xdr:rowOff>120463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9977" y="82363"/>
          <a:ext cx="256222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LIENTE/Documents/V@RIOS/PRUEVAS%20PLANIFICACIONES/TRABAJADO/OFERTA%20L&amp;L%20INGRESO%20CEMENTERIO%20NUEV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ERTA L&amp;L"/>
      <sheetName val="PRESUP L&amp;L"/>
      <sheetName val="CRONO L&amp;L"/>
    </sheetNames>
    <sheetDataSet>
      <sheetData sheetId="0" refreshError="1"/>
      <sheetData sheetId="1">
        <row r="4">
          <cell r="C4" t="str">
            <v>L &amp;L INGENIEROS CIVILES</v>
          </cell>
        </row>
        <row r="5">
          <cell r="C5" t="str">
            <v>Mejoramiento Camino rural Ingreso Cementerio Nuevo, almolonga, Quetzaltenango</v>
          </cell>
        </row>
        <row r="16">
          <cell r="A16">
            <v>1</v>
          </cell>
        </row>
        <row r="17">
          <cell r="A17">
            <v>2</v>
          </cell>
        </row>
        <row r="18">
          <cell r="A18">
            <v>3</v>
          </cell>
        </row>
        <row r="19">
          <cell r="A19">
            <v>4</v>
          </cell>
        </row>
        <row r="20">
          <cell r="A20">
            <v>5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topLeftCell="A3" workbookViewId="0">
      <selection activeCell="D14" sqref="D14"/>
    </sheetView>
  </sheetViews>
  <sheetFormatPr baseColWidth="10" defaultRowHeight="15" x14ac:dyDescent="0.25"/>
  <cols>
    <col min="3" max="3" width="22.7109375" bestFit="1" customWidth="1"/>
    <col min="4" max="4" width="12.42578125" customWidth="1"/>
    <col min="5" max="5" width="12.85546875" customWidth="1"/>
  </cols>
  <sheetData>
    <row r="5" spans="2:5" x14ac:dyDescent="0.25">
      <c r="B5" t="s">
        <v>0</v>
      </c>
      <c r="C5" s="2" t="s">
        <v>6</v>
      </c>
      <c r="D5" t="s">
        <v>4</v>
      </c>
      <c r="E5" t="s">
        <v>5</v>
      </c>
    </row>
    <row r="6" spans="2:5" x14ac:dyDescent="0.25">
      <c r="B6" t="s">
        <v>1</v>
      </c>
      <c r="C6">
        <f>E6-D6</f>
        <v>21</v>
      </c>
      <c r="D6" s="1">
        <v>41717</v>
      </c>
      <c r="E6" s="1">
        <v>41738</v>
      </c>
    </row>
    <row r="7" spans="2:5" x14ac:dyDescent="0.25">
      <c r="B7" t="s">
        <v>2</v>
      </c>
      <c r="C7">
        <f t="shared" ref="C7:C8" si="0">E7-D7</f>
        <v>36</v>
      </c>
      <c r="D7" s="1">
        <f>E6</f>
        <v>41738</v>
      </c>
      <c r="E7" s="1">
        <v>41774</v>
      </c>
    </row>
    <row r="8" spans="2:5" x14ac:dyDescent="0.25">
      <c r="B8" t="s">
        <v>3</v>
      </c>
      <c r="C8">
        <f t="shared" si="0"/>
        <v>20</v>
      </c>
      <c r="D8" s="1">
        <f>E7</f>
        <v>41774</v>
      </c>
      <c r="E8" s="1">
        <v>41794</v>
      </c>
    </row>
    <row r="9" spans="2:5" x14ac:dyDescent="0.25">
      <c r="C9">
        <f>E9-D9</f>
        <v>7</v>
      </c>
      <c r="D9" s="1">
        <f>E8</f>
        <v>41794</v>
      </c>
      <c r="E9" s="1">
        <v>41801</v>
      </c>
    </row>
    <row r="10" spans="2:5" x14ac:dyDescent="0.25">
      <c r="C10">
        <f>SUM(C6:C9)</f>
        <v>84</v>
      </c>
    </row>
    <row r="11" spans="2:5" x14ac:dyDescent="0.25">
      <c r="C11">
        <f>C10/30</f>
        <v>2.8</v>
      </c>
    </row>
    <row r="23" spans="3:8" x14ac:dyDescent="0.25">
      <c r="D23" s="15" t="s">
        <v>7</v>
      </c>
      <c r="E23" s="15"/>
      <c r="F23" s="15"/>
      <c r="G23" s="15"/>
      <c r="H23" s="15"/>
    </row>
    <row r="24" spans="3:8" x14ac:dyDescent="0.25">
      <c r="C24" s="6" t="s">
        <v>12</v>
      </c>
      <c r="D24" s="16" t="s">
        <v>13</v>
      </c>
      <c r="E24" s="16"/>
      <c r="F24" s="16"/>
      <c r="G24" s="16"/>
    </row>
    <row r="25" spans="3:8" ht="15.75" x14ac:dyDescent="0.25">
      <c r="C25" s="8" t="s">
        <v>11</v>
      </c>
      <c r="D25" s="5"/>
      <c r="E25" s="10"/>
      <c r="F25" s="10"/>
      <c r="G25" s="11"/>
    </row>
    <row r="26" spans="3:8" ht="15.75" x14ac:dyDescent="0.25">
      <c r="C26" s="8" t="s">
        <v>8</v>
      </c>
      <c r="D26" s="12"/>
      <c r="E26" s="5"/>
      <c r="F26" s="3"/>
      <c r="G26" s="13"/>
    </row>
    <row r="27" spans="3:8" ht="15.75" x14ac:dyDescent="0.25">
      <c r="C27" s="8" t="s">
        <v>9</v>
      </c>
      <c r="D27" s="12"/>
      <c r="E27" s="3"/>
      <c r="F27" s="5"/>
      <c r="G27" s="13"/>
    </row>
    <row r="28" spans="3:8" ht="15.75" x14ac:dyDescent="0.25">
      <c r="C28" s="8" t="s">
        <v>10</v>
      </c>
      <c r="D28" s="14"/>
      <c r="E28" s="4"/>
      <c r="F28" s="4"/>
      <c r="G28" s="5"/>
    </row>
    <row r="29" spans="3:8" ht="15.75" x14ac:dyDescent="0.25">
      <c r="C29" s="7"/>
      <c r="D29" s="9">
        <f>D6</f>
        <v>41717</v>
      </c>
      <c r="E29" s="9">
        <f>D7</f>
        <v>41738</v>
      </c>
      <c r="F29" s="9">
        <f>D8</f>
        <v>41774</v>
      </c>
      <c r="G29" s="9">
        <f>D9</f>
        <v>41794</v>
      </c>
    </row>
    <row r="36" spans="3:3" x14ac:dyDescent="0.25">
      <c r="C36" s="91">
        <f>+D6+D7</f>
        <v>83455</v>
      </c>
    </row>
  </sheetData>
  <mergeCells count="2">
    <mergeCell ref="D23:H23"/>
    <mergeCell ref="D24:G2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0"/>
  <sheetViews>
    <sheetView tabSelected="1" view="pageBreakPreview" zoomScale="85" zoomScaleNormal="100" zoomScaleSheetLayoutView="85" zoomScalePageLayoutView="70" workbookViewId="0">
      <selection activeCell="F28" sqref="F28"/>
    </sheetView>
  </sheetViews>
  <sheetFormatPr baseColWidth="10" defaultRowHeight="16.5" x14ac:dyDescent="0.3"/>
  <cols>
    <col min="1" max="1" width="9.28515625" style="17" customWidth="1"/>
    <col min="2" max="2" width="13.28515625" style="17" customWidth="1"/>
    <col min="3" max="3" width="4" style="17" customWidth="1"/>
    <col min="4" max="4" width="7.7109375" style="17" customWidth="1"/>
    <col min="5" max="5" width="5.5703125" style="17" customWidth="1"/>
    <col min="6" max="6" width="11" style="20" customWidth="1"/>
    <col min="7" max="7" width="10.28515625" style="19" customWidth="1"/>
    <col min="8" max="8" width="13.7109375" style="18" customWidth="1"/>
    <col min="9" max="9" width="16.42578125" style="18" customWidth="1"/>
    <col min="10" max="10" width="7.28515625" style="18" customWidth="1"/>
    <col min="11" max="22" width="4.28515625" style="18" customWidth="1"/>
    <col min="23" max="23" width="9.42578125" style="17" customWidth="1"/>
    <col min="24" max="16384" width="11.42578125" style="17"/>
  </cols>
  <sheetData>
    <row r="1" spans="1:29" ht="25.5" x14ac:dyDescent="0.35">
      <c r="A1" s="90" t="s">
        <v>31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</row>
    <row r="2" spans="1:29" ht="5.25" customHeight="1" x14ac:dyDescent="0.3"/>
    <row r="3" spans="1:29" ht="16.5" customHeight="1" x14ac:dyDescent="0.3">
      <c r="A3" s="89" t="s">
        <v>30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</row>
    <row r="4" spans="1:29" ht="7.5" customHeight="1" x14ac:dyDescent="0.3"/>
    <row r="5" spans="1:29" ht="15" customHeight="1" x14ac:dyDescent="0.3">
      <c r="B5" s="85" t="s">
        <v>36</v>
      </c>
      <c r="C5" s="88" t="s">
        <v>37</v>
      </c>
      <c r="D5" s="88"/>
      <c r="E5" s="88"/>
      <c r="F5" s="88"/>
      <c r="G5" s="88"/>
      <c r="H5" s="88"/>
      <c r="I5" s="88"/>
      <c r="J5" s="83"/>
    </row>
    <row r="6" spans="1:29" ht="14.25" customHeight="1" x14ac:dyDescent="0.3">
      <c r="B6" s="85" t="s">
        <v>28</v>
      </c>
      <c r="C6" s="87" t="s">
        <v>38</v>
      </c>
      <c r="D6" s="87"/>
      <c r="E6" s="87"/>
      <c r="F6" s="87"/>
      <c r="G6" s="87"/>
      <c r="H6" s="87"/>
      <c r="I6" s="84"/>
      <c r="J6" s="84"/>
      <c r="K6" s="84"/>
      <c r="L6" s="84"/>
      <c r="M6" s="84"/>
      <c r="N6" s="83"/>
      <c r="O6" s="83"/>
      <c r="P6" s="83"/>
      <c r="Q6" s="83"/>
      <c r="R6" s="83"/>
      <c r="S6" s="83"/>
      <c r="T6" s="83"/>
      <c r="U6" s="83"/>
      <c r="V6" s="83"/>
      <c r="Z6" s="132"/>
    </row>
    <row r="7" spans="1:29" ht="15" customHeight="1" x14ac:dyDescent="0.3">
      <c r="B7" s="85"/>
      <c r="C7" s="83"/>
      <c r="D7" s="83"/>
      <c r="E7" s="83"/>
      <c r="F7" s="83"/>
      <c r="G7" s="83"/>
      <c r="H7" s="83"/>
      <c r="I7" s="83"/>
      <c r="J7" s="83"/>
      <c r="K7" s="83"/>
      <c r="L7" s="83"/>
      <c r="M7" s="84"/>
      <c r="N7" s="83"/>
      <c r="O7" s="83"/>
      <c r="P7" s="83"/>
      <c r="Q7" s="83"/>
      <c r="R7" s="83"/>
      <c r="S7" s="83"/>
      <c r="T7" s="83"/>
      <c r="U7" s="83"/>
      <c r="V7" s="83"/>
    </row>
    <row r="8" spans="1:29" s="132" customFormat="1" ht="5.25" customHeight="1" thickBot="1" x14ac:dyDescent="0.35">
      <c r="A8" s="79"/>
      <c r="B8" s="79"/>
      <c r="C8" s="79"/>
      <c r="D8" s="79"/>
      <c r="E8" s="79"/>
      <c r="F8" s="82"/>
      <c r="G8" s="81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79"/>
    </row>
    <row r="9" spans="1:29" ht="15.75" customHeight="1" thickBot="1" x14ac:dyDescent="0.35">
      <c r="K9" s="78" t="s">
        <v>35</v>
      </c>
      <c r="L9" s="77"/>
      <c r="M9" s="77"/>
      <c r="N9" s="77"/>
      <c r="O9" s="77"/>
      <c r="P9" s="77"/>
      <c r="Q9" s="77"/>
      <c r="R9" s="77"/>
      <c r="S9" s="77"/>
      <c r="T9" s="77"/>
      <c r="U9" s="77"/>
      <c r="V9" s="76"/>
      <c r="Y9" s="122"/>
      <c r="Z9" s="122"/>
      <c r="AA9" s="122"/>
      <c r="AB9" s="123"/>
      <c r="AC9" s="124"/>
    </row>
    <row r="10" spans="1:29" ht="15" customHeight="1" x14ac:dyDescent="0.3">
      <c r="A10" s="93" t="s">
        <v>26</v>
      </c>
      <c r="B10" s="94" t="s">
        <v>25</v>
      </c>
      <c r="C10" s="95"/>
      <c r="D10" s="95"/>
      <c r="E10" s="96"/>
      <c r="F10" s="97" t="s">
        <v>24</v>
      </c>
      <c r="G10" s="98" t="s">
        <v>23</v>
      </c>
      <c r="H10" s="99" t="s">
        <v>22</v>
      </c>
      <c r="I10" s="100" t="s">
        <v>21</v>
      </c>
      <c r="J10" s="128" t="s">
        <v>20</v>
      </c>
      <c r="K10" s="109" t="s">
        <v>19</v>
      </c>
      <c r="L10" s="110"/>
      <c r="M10" s="110"/>
      <c r="N10" s="111"/>
      <c r="O10" s="110" t="s">
        <v>18</v>
      </c>
      <c r="P10" s="110"/>
      <c r="Q10" s="110"/>
      <c r="R10" s="111"/>
      <c r="S10" s="109" t="s">
        <v>17</v>
      </c>
      <c r="T10" s="110"/>
      <c r="U10" s="110"/>
      <c r="V10" s="111"/>
      <c r="W10" s="133" t="s">
        <v>16</v>
      </c>
      <c r="Y10" s="122"/>
      <c r="Z10" s="122"/>
      <c r="AA10" s="122"/>
      <c r="AB10" s="123"/>
      <c r="AC10" s="124"/>
    </row>
    <row r="11" spans="1:29" ht="17.25" thickBot="1" x14ac:dyDescent="0.35">
      <c r="A11" s="101"/>
      <c r="B11" s="102"/>
      <c r="C11" s="103"/>
      <c r="D11" s="103"/>
      <c r="E11" s="104"/>
      <c r="F11" s="105"/>
      <c r="G11" s="106"/>
      <c r="H11" s="107"/>
      <c r="I11" s="108"/>
      <c r="J11" s="129" t="s">
        <v>15</v>
      </c>
      <c r="K11" s="72">
        <v>1</v>
      </c>
      <c r="L11" s="69">
        <v>2</v>
      </c>
      <c r="M11" s="69">
        <v>3</v>
      </c>
      <c r="N11" s="71">
        <v>4</v>
      </c>
      <c r="O11" s="70">
        <v>5</v>
      </c>
      <c r="P11" s="69">
        <v>6</v>
      </c>
      <c r="Q11" s="69">
        <v>7</v>
      </c>
      <c r="R11" s="71">
        <v>8</v>
      </c>
      <c r="S11" s="72">
        <v>9</v>
      </c>
      <c r="T11" s="69">
        <v>10</v>
      </c>
      <c r="U11" s="69">
        <v>11</v>
      </c>
      <c r="V11" s="71">
        <v>12</v>
      </c>
      <c r="W11" s="134"/>
      <c r="Y11" s="125"/>
      <c r="Z11" s="125"/>
      <c r="AA11" s="125"/>
      <c r="AB11" s="123"/>
      <c r="AC11" s="124"/>
    </row>
    <row r="12" spans="1:29" s="33" customFormat="1" ht="30.75" customHeight="1" thickBot="1" x14ac:dyDescent="0.3">
      <c r="A12" s="48">
        <f>'[1]PRESUP L&amp;L'!A16</f>
        <v>1</v>
      </c>
      <c r="B12" s="68" t="s">
        <v>39</v>
      </c>
      <c r="C12" s="67"/>
      <c r="D12" s="67"/>
      <c r="E12" s="66"/>
      <c r="F12" s="44">
        <f>2*5*2</f>
        <v>20</v>
      </c>
      <c r="G12" s="43" t="s">
        <v>33</v>
      </c>
      <c r="H12" s="42">
        <v>25</v>
      </c>
      <c r="I12" s="41">
        <f>+ROUND(H12*F12,2)</f>
        <v>500</v>
      </c>
      <c r="J12" s="65"/>
      <c r="K12" s="112"/>
      <c r="L12" s="113"/>
      <c r="M12" s="64"/>
      <c r="N12" s="63"/>
      <c r="O12" s="63"/>
      <c r="P12" s="63"/>
      <c r="Q12" s="62"/>
      <c r="R12" s="62"/>
      <c r="S12" s="62"/>
      <c r="T12" s="62"/>
      <c r="U12" s="62"/>
      <c r="V12" s="61"/>
      <c r="W12" s="54">
        <f>+ROUND(I12/$I$17,4)</f>
        <v>5.8000000000000003E-2</v>
      </c>
      <c r="Y12" s="125"/>
      <c r="Z12" s="125"/>
      <c r="AA12" s="125"/>
      <c r="AB12" s="123"/>
      <c r="AC12" s="124"/>
    </row>
    <row r="13" spans="1:29" s="33" customFormat="1" ht="30.75" customHeight="1" thickBot="1" x14ac:dyDescent="0.35">
      <c r="A13" s="48">
        <f>'[1]PRESUP L&amp;L'!A17</f>
        <v>2</v>
      </c>
      <c r="B13" s="47" t="s">
        <v>8</v>
      </c>
      <c r="C13" s="46"/>
      <c r="D13" s="46"/>
      <c r="E13" s="45"/>
      <c r="F13" s="44">
        <f>4*5*2</f>
        <v>40</v>
      </c>
      <c r="G13" s="43" t="s">
        <v>33</v>
      </c>
      <c r="H13" s="42">
        <v>25</v>
      </c>
      <c r="I13" s="41">
        <f>+ROUND(H13*F13,2)</f>
        <v>1000</v>
      </c>
      <c r="J13" s="40"/>
      <c r="K13" s="57"/>
      <c r="L13" s="50"/>
      <c r="M13" s="114"/>
      <c r="N13" s="114"/>
      <c r="O13" s="51"/>
      <c r="P13" s="51"/>
      <c r="Q13" s="60"/>
      <c r="R13" s="56"/>
      <c r="S13" s="51"/>
      <c r="T13" s="51"/>
      <c r="U13" s="51"/>
      <c r="V13" s="55"/>
      <c r="W13" s="54">
        <f>+ROUND(I13/$I$17,4)</f>
        <v>0.1159</v>
      </c>
      <c r="Y13" s="126"/>
      <c r="Z13" s="127"/>
      <c r="AA13" s="126"/>
      <c r="AB13" s="123"/>
      <c r="AC13" s="124"/>
    </row>
    <row r="14" spans="1:29" s="33" customFormat="1" ht="30.75" customHeight="1" thickBot="1" x14ac:dyDescent="0.3">
      <c r="A14" s="48">
        <f>'[1]PRESUP L&amp;L'!A18</f>
        <v>3</v>
      </c>
      <c r="B14" s="47" t="s">
        <v>9</v>
      </c>
      <c r="C14" s="46"/>
      <c r="D14" s="46"/>
      <c r="E14" s="45"/>
      <c r="F14" s="44">
        <f>3*5*5</f>
        <v>75</v>
      </c>
      <c r="G14" s="43" t="s">
        <v>33</v>
      </c>
      <c r="H14" s="42">
        <v>40</v>
      </c>
      <c r="I14" s="41">
        <f>+ROUND(H14*F14,2)</f>
        <v>3000</v>
      </c>
      <c r="J14" s="40"/>
      <c r="K14" s="57"/>
      <c r="L14" s="50"/>
      <c r="M14" s="50"/>
      <c r="N14" s="50"/>
      <c r="O14" s="115"/>
      <c r="P14" s="115"/>
      <c r="Q14" s="115"/>
      <c r="R14" s="56"/>
      <c r="S14" s="51"/>
      <c r="T14" s="56"/>
      <c r="U14" s="56"/>
      <c r="V14" s="49"/>
      <c r="W14" s="54">
        <f>+ROUND(I14/$I$17,4)</f>
        <v>0.3478</v>
      </c>
      <c r="Y14" s="122"/>
      <c r="Z14" s="122"/>
      <c r="AA14" s="122"/>
      <c r="AB14" s="123"/>
      <c r="AC14" s="124"/>
    </row>
    <row r="15" spans="1:29" s="33" customFormat="1" ht="30.75" customHeight="1" thickBot="1" x14ac:dyDescent="0.3">
      <c r="A15" s="48">
        <f>'[1]PRESUP L&amp;L'!A19</f>
        <v>4</v>
      </c>
      <c r="B15" s="47" t="s">
        <v>10</v>
      </c>
      <c r="C15" s="46"/>
      <c r="D15" s="46"/>
      <c r="E15" s="45"/>
      <c r="F15" s="44">
        <f>4*5*5</f>
        <v>100</v>
      </c>
      <c r="G15" s="43" t="s">
        <v>33</v>
      </c>
      <c r="H15" s="42">
        <v>40</v>
      </c>
      <c r="I15" s="41">
        <f>+ROUND(H15*F15,2)</f>
        <v>4000</v>
      </c>
      <c r="J15" s="40"/>
      <c r="K15" s="53"/>
      <c r="L15" s="51"/>
      <c r="M15" s="51"/>
      <c r="N15" s="51"/>
      <c r="O15" s="52"/>
      <c r="P15" s="52"/>
      <c r="Q15" s="115"/>
      <c r="R15" s="115"/>
      <c r="S15" s="115"/>
      <c r="T15" s="115"/>
      <c r="U15" s="115"/>
      <c r="V15" s="49"/>
      <c r="W15" s="54">
        <f>+ROUND(I15/$I$17,4)</f>
        <v>0.46379999999999999</v>
      </c>
      <c r="Y15" s="122"/>
      <c r="Z15" s="122"/>
      <c r="AA15" s="122"/>
      <c r="AB15" s="123"/>
      <c r="AC15" s="124"/>
    </row>
    <row r="16" spans="1:29" s="33" customFormat="1" ht="30.75" customHeight="1" thickBot="1" x14ac:dyDescent="0.3">
      <c r="A16" s="48">
        <f>'[1]PRESUP L&amp;L'!A20</f>
        <v>5</v>
      </c>
      <c r="B16" s="47" t="s">
        <v>32</v>
      </c>
      <c r="C16" s="46"/>
      <c r="D16" s="46"/>
      <c r="E16" s="45"/>
      <c r="F16" s="44">
        <f>1*5*1</f>
        <v>5</v>
      </c>
      <c r="G16" s="43" t="s">
        <v>33</v>
      </c>
      <c r="H16" s="42">
        <v>25</v>
      </c>
      <c r="I16" s="41">
        <f>+ROUND(H16*F16,2)</f>
        <v>125</v>
      </c>
      <c r="J16" s="40"/>
      <c r="K16" s="39"/>
      <c r="L16" s="37"/>
      <c r="M16" s="37"/>
      <c r="N16" s="37"/>
      <c r="O16" s="37"/>
      <c r="P16" s="38"/>
      <c r="Q16" s="38"/>
      <c r="R16" s="92"/>
      <c r="S16" s="38"/>
      <c r="T16" s="92"/>
      <c r="U16" s="92"/>
      <c r="V16" s="116"/>
      <c r="W16" s="54">
        <f>+ROUND(I16/$I$17,4)</f>
        <v>1.4500000000000001E-2</v>
      </c>
      <c r="Y16" s="122"/>
      <c r="Z16" s="122"/>
      <c r="AA16" s="122"/>
      <c r="AB16" s="123"/>
      <c r="AC16" s="124"/>
    </row>
    <row r="17" spans="1:29" s="23" customFormat="1" ht="27" customHeight="1" thickBot="1" x14ac:dyDescent="0.3">
      <c r="A17" s="131" t="s">
        <v>14</v>
      </c>
      <c r="B17" s="131"/>
      <c r="C17" s="131"/>
      <c r="D17" s="131"/>
      <c r="E17" s="131"/>
      <c r="F17" s="131"/>
      <c r="G17" s="131"/>
      <c r="H17" s="131"/>
      <c r="I17" s="130">
        <f>SUM(I12:I16)</f>
        <v>8625</v>
      </c>
      <c r="J17" s="118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19"/>
      <c r="V17" s="119"/>
      <c r="W17" s="29">
        <f>SUM(W12:W16)</f>
        <v>1</v>
      </c>
      <c r="Y17" s="125"/>
      <c r="Z17" s="125"/>
      <c r="AA17" s="125"/>
      <c r="AB17" s="123"/>
      <c r="AC17" s="124"/>
    </row>
    <row r="19" spans="1:29" x14ac:dyDescent="0.3">
      <c r="B19" s="22"/>
    </row>
    <row r="20" spans="1:29" x14ac:dyDescent="0.3">
      <c r="C20" s="21"/>
    </row>
  </sheetData>
  <mergeCells count="29">
    <mergeCell ref="A1:W1"/>
    <mergeCell ref="C5:I5"/>
    <mergeCell ref="K9:V9"/>
    <mergeCell ref="Y9:AA9"/>
    <mergeCell ref="A3:W3"/>
    <mergeCell ref="C6:H6"/>
    <mergeCell ref="A10:A11"/>
    <mergeCell ref="B10:E11"/>
    <mergeCell ref="F10:F11"/>
    <mergeCell ref="G10:G11"/>
    <mergeCell ref="H10:H11"/>
    <mergeCell ref="I10:I11"/>
    <mergeCell ref="W10:W11"/>
    <mergeCell ref="Y10:AA10"/>
    <mergeCell ref="Y11:AA11"/>
    <mergeCell ref="B12:E12"/>
    <mergeCell ref="Y12:AA12"/>
    <mergeCell ref="B13:E13"/>
    <mergeCell ref="K10:N10"/>
    <mergeCell ref="O10:R10"/>
    <mergeCell ref="S10:V10"/>
    <mergeCell ref="B14:E14"/>
    <mergeCell ref="Y14:AA14"/>
    <mergeCell ref="B15:E15"/>
    <mergeCell ref="Y15:AA15"/>
    <mergeCell ref="B16:E16"/>
    <mergeCell ref="Y16:AA16"/>
    <mergeCell ref="A17:H17"/>
    <mergeCell ref="Y17:AA17"/>
  </mergeCells>
  <pageMargins left="0.54" right="0.54" top="1.4145833333333333" bottom="0.2" header="0.45928030303030304" footer="0.2"/>
  <pageSetup scale="80" orientation="landscape" horizontalDpi="4294967293" verticalDpi="300" r:id="rId1"/>
  <headerFooter>
    <oddHeader>&amp;C&amp;G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0"/>
  <sheetViews>
    <sheetView view="pageBreakPreview" zoomScale="85" zoomScaleNormal="100" zoomScaleSheetLayoutView="85" workbookViewId="0">
      <selection activeCell="I2" sqref="I1:I1048576"/>
    </sheetView>
  </sheetViews>
  <sheetFormatPr baseColWidth="10" defaultRowHeight="16.5" x14ac:dyDescent="0.3"/>
  <cols>
    <col min="1" max="1" width="9.28515625" style="17" customWidth="1"/>
    <col min="2" max="2" width="13.28515625" style="17" customWidth="1"/>
    <col min="3" max="3" width="4" style="17" customWidth="1"/>
    <col min="4" max="4" width="7.7109375" style="17" customWidth="1"/>
    <col min="5" max="5" width="8.28515625" style="17" customWidth="1"/>
    <col min="6" max="6" width="11" style="20" customWidth="1"/>
    <col min="7" max="7" width="10.28515625" style="19" customWidth="1"/>
    <col min="8" max="8" width="13.7109375" style="18" customWidth="1"/>
    <col min="9" max="9" width="16.42578125" style="18" customWidth="1"/>
    <col min="10" max="10" width="7.28515625" style="18" customWidth="1"/>
    <col min="11" max="22" width="4.28515625" style="18" customWidth="1"/>
    <col min="23" max="23" width="9.42578125" style="17" customWidth="1"/>
    <col min="24" max="16384" width="11.42578125" style="17"/>
  </cols>
  <sheetData>
    <row r="1" spans="1:29" ht="25.5" x14ac:dyDescent="0.35">
      <c r="A1" s="90" t="s">
        <v>31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</row>
    <row r="2" spans="1:29" ht="5.25" customHeight="1" x14ac:dyDescent="0.3"/>
    <row r="3" spans="1:29" ht="16.5" customHeight="1" x14ac:dyDescent="0.3">
      <c r="I3" s="89" t="s">
        <v>30</v>
      </c>
      <c r="J3" s="89"/>
      <c r="K3" s="89"/>
      <c r="L3" s="89"/>
      <c r="M3" s="89"/>
      <c r="N3" s="89"/>
    </row>
    <row r="4" spans="1:29" ht="7.5" customHeight="1" x14ac:dyDescent="0.3"/>
    <row r="5" spans="1:29" ht="15" customHeight="1" x14ac:dyDescent="0.3">
      <c r="B5" s="85" t="s">
        <v>29</v>
      </c>
      <c r="C5" s="88" t="str">
        <f>+'[1]PRESUP L&amp;L'!C4</f>
        <v>L &amp;L INGENIEROS CIVILES</v>
      </c>
      <c r="D5" s="88"/>
      <c r="E5" s="88"/>
      <c r="F5" s="88"/>
      <c r="G5" s="88"/>
      <c r="H5" s="88"/>
      <c r="I5" s="88"/>
      <c r="J5" s="83"/>
    </row>
    <row r="6" spans="1:29" ht="14.25" customHeight="1" x14ac:dyDescent="0.3">
      <c r="B6" s="85" t="s">
        <v>28</v>
      </c>
      <c r="C6" s="87" t="str">
        <f>'[1]PRESUP L&amp;L'!C5:I5</f>
        <v>Mejoramiento Camino rural Ingreso Cementerio Nuevo, almolonga, Quetzaltenango</v>
      </c>
      <c r="D6" s="87"/>
      <c r="E6" s="87"/>
      <c r="F6" s="87"/>
      <c r="G6" s="87"/>
      <c r="H6" s="87"/>
      <c r="I6" s="87"/>
      <c r="J6" s="87"/>
      <c r="K6" s="87"/>
      <c r="L6" s="87"/>
      <c r="M6" s="84"/>
      <c r="N6" s="83"/>
      <c r="O6" s="83"/>
      <c r="P6" s="83"/>
      <c r="Q6" s="83"/>
      <c r="R6" s="83"/>
      <c r="S6" s="83"/>
      <c r="T6" s="83"/>
      <c r="U6" s="83"/>
      <c r="V6" s="83"/>
      <c r="Z6" s="86"/>
    </row>
    <row r="7" spans="1:29" ht="14.25" customHeight="1" x14ac:dyDescent="0.3">
      <c r="B7" s="85"/>
      <c r="C7" s="83"/>
      <c r="D7" s="83"/>
      <c r="E7" s="83"/>
      <c r="F7" s="83"/>
      <c r="G7" s="83"/>
      <c r="H7" s="83"/>
      <c r="I7" s="83"/>
      <c r="J7" s="83"/>
      <c r="K7" s="83"/>
      <c r="L7" s="83"/>
      <c r="M7" s="84"/>
      <c r="N7" s="83"/>
      <c r="O7" s="83"/>
      <c r="P7" s="83"/>
      <c r="Q7" s="83"/>
      <c r="R7" s="83"/>
      <c r="S7" s="83"/>
      <c r="T7" s="83"/>
      <c r="U7" s="83"/>
      <c r="V7" s="83"/>
    </row>
    <row r="8" spans="1:29" s="79" customFormat="1" ht="8.25" customHeight="1" thickBot="1" x14ac:dyDescent="0.35">
      <c r="F8" s="82"/>
      <c r="G8" s="81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</row>
    <row r="9" spans="1:29" ht="15.75" customHeight="1" thickBot="1" x14ac:dyDescent="0.35">
      <c r="K9" s="78" t="s">
        <v>27</v>
      </c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Y9" s="75"/>
      <c r="Z9" s="75"/>
      <c r="AA9" s="75"/>
      <c r="AB9" s="25"/>
      <c r="AC9" s="24"/>
    </row>
    <row r="10" spans="1:29" ht="15" customHeight="1" x14ac:dyDescent="0.3">
      <c r="A10" s="93" t="s">
        <v>26</v>
      </c>
      <c r="B10" s="94" t="s">
        <v>25</v>
      </c>
      <c r="C10" s="95"/>
      <c r="D10" s="95"/>
      <c r="E10" s="96"/>
      <c r="F10" s="97" t="s">
        <v>24</v>
      </c>
      <c r="G10" s="98" t="s">
        <v>23</v>
      </c>
      <c r="H10" s="99" t="s">
        <v>22</v>
      </c>
      <c r="I10" s="100" t="s">
        <v>21</v>
      </c>
      <c r="J10" s="74" t="s">
        <v>20</v>
      </c>
      <c r="K10" s="109" t="s">
        <v>19</v>
      </c>
      <c r="L10" s="110"/>
      <c r="M10" s="110"/>
      <c r="N10" s="111"/>
      <c r="O10" s="110" t="s">
        <v>18</v>
      </c>
      <c r="P10" s="110"/>
      <c r="Q10" s="110"/>
      <c r="R10" s="111"/>
      <c r="S10" s="109" t="s">
        <v>17</v>
      </c>
      <c r="T10" s="110"/>
      <c r="U10" s="110"/>
      <c r="V10" s="111"/>
      <c r="W10" s="120" t="s">
        <v>16</v>
      </c>
      <c r="Y10" s="36"/>
      <c r="Z10" s="35"/>
      <c r="AA10" s="34"/>
      <c r="AB10" s="25"/>
      <c r="AC10" s="24"/>
    </row>
    <row r="11" spans="1:29" ht="17.25" thickBot="1" x14ac:dyDescent="0.35">
      <c r="A11" s="101"/>
      <c r="B11" s="102"/>
      <c r="C11" s="103"/>
      <c r="D11" s="103"/>
      <c r="E11" s="104"/>
      <c r="F11" s="105"/>
      <c r="G11" s="106"/>
      <c r="H11" s="107"/>
      <c r="I11" s="108"/>
      <c r="J11" s="73" t="s">
        <v>15</v>
      </c>
      <c r="K11" s="72">
        <v>1</v>
      </c>
      <c r="L11" s="69">
        <v>2</v>
      </c>
      <c r="M11" s="69">
        <v>3</v>
      </c>
      <c r="N11" s="71">
        <v>4</v>
      </c>
      <c r="O11" s="70">
        <v>5</v>
      </c>
      <c r="P11" s="69">
        <v>6</v>
      </c>
      <c r="Q11" s="69">
        <v>7</v>
      </c>
      <c r="R11" s="71">
        <v>8</v>
      </c>
      <c r="S11" s="72">
        <v>9</v>
      </c>
      <c r="T11" s="69">
        <v>10</v>
      </c>
      <c r="U11" s="69">
        <v>11</v>
      </c>
      <c r="V11" s="71">
        <v>12</v>
      </c>
      <c r="W11" s="121"/>
      <c r="Y11" s="28"/>
      <c r="Z11" s="27"/>
      <c r="AA11" s="26"/>
      <c r="AB11" s="25"/>
      <c r="AC11" s="24"/>
    </row>
    <row r="12" spans="1:29" s="33" customFormat="1" ht="30.75" customHeight="1" thickBot="1" x14ac:dyDescent="0.3">
      <c r="A12" s="48">
        <f>'[1]PRESUP L&amp;L'!A16</f>
        <v>1</v>
      </c>
      <c r="B12" s="68" t="s">
        <v>34</v>
      </c>
      <c r="C12" s="67"/>
      <c r="D12" s="67"/>
      <c r="E12" s="66"/>
      <c r="F12" s="44">
        <f>6*5</f>
        <v>30</v>
      </c>
      <c r="G12" s="43" t="s">
        <v>33</v>
      </c>
      <c r="H12" s="42">
        <v>25</v>
      </c>
      <c r="I12" s="41">
        <f>+ROUND(H12*F12,2)</f>
        <v>750</v>
      </c>
      <c r="J12" s="65"/>
      <c r="K12" s="112"/>
      <c r="L12" s="113"/>
      <c r="M12" s="64"/>
      <c r="N12" s="63"/>
      <c r="O12" s="63"/>
      <c r="P12" s="63"/>
      <c r="Q12" s="62"/>
      <c r="R12" s="62"/>
      <c r="S12" s="62"/>
      <c r="T12" s="62"/>
      <c r="U12" s="62"/>
      <c r="V12" s="61"/>
      <c r="W12" s="54">
        <f>+ROUND(I12/$I$17,4)</f>
        <v>0.1384</v>
      </c>
      <c r="Y12" s="28"/>
      <c r="Z12" s="27"/>
      <c r="AA12" s="26"/>
      <c r="AB12" s="25"/>
      <c r="AC12" s="24"/>
    </row>
    <row r="13" spans="1:29" s="33" customFormat="1" ht="30.75" customHeight="1" thickBot="1" x14ac:dyDescent="0.35">
      <c r="A13" s="48">
        <f>'[1]PRESUP L&amp;L'!A17</f>
        <v>2</v>
      </c>
      <c r="B13" s="47" t="s">
        <v>8</v>
      </c>
      <c r="C13" s="46"/>
      <c r="D13" s="46"/>
      <c r="E13" s="45"/>
      <c r="F13" s="44">
        <v>30</v>
      </c>
      <c r="G13" s="43" t="s">
        <v>33</v>
      </c>
      <c r="H13" s="42">
        <v>25</v>
      </c>
      <c r="I13" s="41">
        <f>+ROUND(H13*F13,2)</f>
        <v>750</v>
      </c>
      <c r="J13" s="40"/>
      <c r="K13" s="57"/>
      <c r="L13" s="50"/>
      <c r="M13" s="114"/>
      <c r="N13" s="114"/>
      <c r="O13" s="51"/>
      <c r="P13" s="51"/>
      <c r="Q13" s="60"/>
      <c r="R13" s="56"/>
      <c r="S13" s="51"/>
      <c r="T13" s="51"/>
      <c r="U13" s="51"/>
      <c r="V13" s="55"/>
      <c r="W13" s="54">
        <f>+ROUND(I13/$I$17,4)</f>
        <v>0.1384</v>
      </c>
      <c r="Y13" s="59"/>
      <c r="Z13" s="18"/>
      <c r="AA13" s="58"/>
      <c r="AB13" s="25"/>
      <c r="AC13" s="24"/>
    </row>
    <row r="14" spans="1:29" s="33" customFormat="1" ht="30.75" customHeight="1" thickBot="1" x14ac:dyDescent="0.3">
      <c r="A14" s="48">
        <f>'[1]PRESUP L&amp;L'!A18</f>
        <v>3</v>
      </c>
      <c r="B14" s="47" t="s">
        <v>9</v>
      </c>
      <c r="C14" s="46"/>
      <c r="D14" s="46"/>
      <c r="E14" s="45"/>
      <c r="F14" s="44">
        <f>3*6</f>
        <v>18</v>
      </c>
      <c r="G14" s="43" t="s">
        <v>33</v>
      </c>
      <c r="H14" s="42">
        <v>40</v>
      </c>
      <c r="I14" s="41">
        <f>+ROUND(H14*F14,2)</f>
        <v>720</v>
      </c>
      <c r="J14" s="40"/>
      <c r="K14" s="57"/>
      <c r="L14" s="50"/>
      <c r="M14" s="50"/>
      <c r="N14" s="115"/>
      <c r="O14" s="115"/>
      <c r="P14" s="115"/>
      <c r="Q14" s="56"/>
      <c r="R14" s="56"/>
      <c r="S14" s="51"/>
      <c r="T14" s="56"/>
      <c r="U14" s="56"/>
      <c r="V14" s="49"/>
      <c r="W14" s="54">
        <f>+ROUND(I14/$I$17,4)</f>
        <v>0.1328</v>
      </c>
      <c r="Y14" s="36"/>
      <c r="Z14" s="35"/>
      <c r="AA14" s="34"/>
      <c r="AB14" s="25"/>
      <c r="AC14" s="24"/>
    </row>
    <row r="15" spans="1:29" s="33" customFormat="1" ht="30.75" customHeight="1" thickBot="1" x14ac:dyDescent="0.3">
      <c r="A15" s="48">
        <f>'[1]PRESUP L&amp;L'!A19</f>
        <v>4</v>
      </c>
      <c r="B15" s="47" t="s">
        <v>10</v>
      </c>
      <c r="C15" s="46"/>
      <c r="D15" s="46"/>
      <c r="E15" s="45"/>
      <c r="F15" s="44">
        <f>5*8</f>
        <v>40</v>
      </c>
      <c r="G15" s="43" t="s">
        <v>33</v>
      </c>
      <c r="H15" s="42">
        <v>40</v>
      </c>
      <c r="I15" s="41">
        <f>+ROUND(H15*F15,2)</f>
        <v>1600</v>
      </c>
      <c r="J15" s="40"/>
      <c r="K15" s="53"/>
      <c r="L15" s="51"/>
      <c r="M15" s="51"/>
      <c r="N15" s="51"/>
      <c r="O15" s="52"/>
      <c r="P15" s="115"/>
      <c r="Q15" s="115"/>
      <c r="R15" s="115"/>
      <c r="S15" s="115"/>
      <c r="T15" s="115"/>
      <c r="U15" s="56"/>
      <c r="V15" s="49"/>
      <c r="W15" s="54">
        <f>+ROUND(I15/$I$17,4)</f>
        <v>0.29520000000000002</v>
      </c>
      <c r="Y15" s="36"/>
      <c r="Z15" s="35"/>
      <c r="AA15" s="34"/>
      <c r="AB15" s="25"/>
      <c r="AC15" s="24"/>
    </row>
    <row r="16" spans="1:29" s="33" customFormat="1" ht="30.75" customHeight="1" thickBot="1" x14ac:dyDescent="0.3">
      <c r="A16" s="48">
        <f>'[1]PRESUP L&amp;L'!A20</f>
        <v>5</v>
      </c>
      <c r="B16" s="47" t="s">
        <v>32</v>
      </c>
      <c r="C16" s="46"/>
      <c r="D16" s="46"/>
      <c r="E16" s="45"/>
      <c r="F16" s="44">
        <f>5*8</f>
        <v>40</v>
      </c>
      <c r="G16" s="43" t="s">
        <v>33</v>
      </c>
      <c r="H16" s="42">
        <v>40</v>
      </c>
      <c r="I16" s="41">
        <f>+ROUND(H16*F16,2)</f>
        <v>1600</v>
      </c>
      <c r="J16" s="40"/>
      <c r="K16" s="39"/>
      <c r="L16" s="37"/>
      <c r="M16" s="37"/>
      <c r="N16" s="37"/>
      <c r="O16" s="37"/>
      <c r="P16" s="38"/>
      <c r="Q16" s="38"/>
      <c r="R16" s="92"/>
      <c r="S16" s="116"/>
      <c r="T16" s="116"/>
      <c r="U16" s="116"/>
      <c r="V16" s="117"/>
      <c r="W16" s="54">
        <f>+ROUND(I16/$I$17,4)</f>
        <v>0.29520000000000002</v>
      </c>
      <c r="Y16" s="36"/>
      <c r="Z16" s="35"/>
      <c r="AA16" s="34"/>
      <c r="AB16" s="25"/>
      <c r="AC16" s="24"/>
    </row>
    <row r="17" spans="1:29" s="23" customFormat="1" ht="27" customHeight="1" thickBot="1" x14ac:dyDescent="0.3">
      <c r="A17" s="32" t="s">
        <v>14</v>
      </c>
      <c r="B17" s="31"/>
      <c r="C17" s="31"/>
      <c r="D17" s="31"/>
      <c r="E17" s="31"/>
      <c r="F17" s="31"/>
      <c r="G17" s="31"/>
      <c r="H17" s="31"/>
      <c r="I17" s="30">
        <f>SUM(I12:I16)</f>
        <v>5420</v>
      </c>
      <c r="J17" s="118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19"/>
      <c r="V17" s="119"/>
      <c r="W17" s="29">
        <f>SUM(W12:W16)</f>
        <v>1</v>
      </c>
      <c r="Y17" s="28"/>
      <c r="Z17" s="27"/>
      <c r="AA17" s="26"/>
      <c r="AB17" s="25"/>
      <c r="AC17" s="24"/>
    </row>
    <row r="19" spans="1:29" x14ac:dyDescent="0.3">
      <c r="B19" s="22"/>
    </row>
    <row r="20" spans="1:29" x14ac:dyDescent="0.3">
      <c r="C20" s="21"/>
    </row>
  </sheetData>
  <mergeCells count="29">
    <mergeCell ref="B16:E16"/>
    <mergeCell ref="Y16:AA16"/>
    <mergeCell ref="A17:H17"/>
    <mergeCell ref="Y17:AA17"/>
    <mergeCell ref="I10:I11"/>
    <mergeCell ref="B12:E12"/>
    <mergeCell ref="Y12:AA12"/>
    <mergeCell ref="B13:E13"/>
    <mergeCell ref="B14:E14"/>
    <mergeCell ref="Y14:AA14"/>
    <mergeCell ref="B15:E15"/>
    <mergeCell ref="Y15:AA15"/>
    <mergeCell ref="K10:N10"/>
    <mergeCell ref="O10:R10"/>
    <mergeCell ref="S10:V10"/>
    <mergeCell ref="W10:W11"/>
    <mergeCell ref="Y10:AA10"/>
    <mergeCell ref="Y11:AA11"/>
    <mergeCell ref="A10:A11"/>
    <mergeCell ref="B10:E11"/>
    <mergeCell ref="F10:F11"/>
    <mergeCell ref="G10:G11"/>
    <mergeCell ref="H10:H11"/>
    <mergeCell ref="A1:W1"/>
    <mergeCell ref="I3:N3"/>
    <mergeCell ref="C5:I5"/>
    <mergeCell ref="C6:L6"/>
    <mergeCell ref="K9:V9"/>
    <mergeCell ref="Y9:AA9"/>
  </mergeCells>
  <pageMargins left="0.54" right="0.54" top="0.76" bottom="0.2" header="0.76" footer="0.2"/>
  <pageSetup paperSize="14" scale="95" orientation="landscape" horizontalDpi="4294967293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Hoja1</vt:lpstr>
      <vt:lpstr>CRONO L&amp;L Finaciero</vt:lpstr>
      <vt:lpstr>CRONO L&amp;L</vt:lpstr>
      <vt:lpstr>Hoja2</vt:lpstr>
      <vt:lpstr>Hoja3</vt:lpstr>
      <vt:lpstr>'CRONO L&amp;L'!Área_de_impresión</vt:lpstr>
      <vt:lpstr>'CRONO L&amp;L Finaciero'!Área_de_impresión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CLIENTE</dc:creator>
  <cp:lastModifiedBy>CLIENTE</cp:lastModifiedBy>
  <cp:lastPrinted>2014-03-27T21:24:22Z</cp:lastPrinted>
  <dcterms:created xsi:type="dcterms:W3CDTF">2014-03-27T19:36:56Z</dcterms:created>
  <dcterms:modified xsi:type="dcterms:W3CDTF">2014-03-27T21:25:01Z</dcterms:modified>
</cp:coreProperties>
</file>