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ieSlenker/Desktop/Dissertation- CH 1/Bison/"/>
    </mc:Choice>
  </mc:AlternateContent>
  <xr:revisionPtr revIDLastSave="0" documentId="13_ncr:1_{F803FFDB-B927-1241-BBBE-76BCC61DF70F}" xr6:coauthVersionLast="47" xr6:coauthVersionMax="47" xr10:uidLastSave="{00000000-0000-0000-0000-000000000000}"/>
  <bookViews>
    <workbookView xWindow="1560" yWindow="500" windowWidth="27240" windowHeight="15640" xr2:uid="{0AFCEC95-86E1-3845-9CB3-715E7DA1E177}"/>
  </bookViews>
  <sheets>
    <sheet name="Sheet1" sheetId="1" r:id="rId1"/>
    <sheet name="SS Kohn Mckay 2012" sheetId="6" r:id="rId2"/>
    <sheet name="SS M3 Fricke 1996" sheetId="7" r:id="rId3"/>
    <sheet name="SS AmFalls" sheetId="2" r:id="rId4"/>
    <sheet name="SS DVL" sheetId="3" r:id="rId5"/>
    <sheet name="SS SM" sheetId="4" r:id="rId6"/>
    <sheet name="SS Florida" sheetId="5" r:id="rId7"/>
    <sheet name="SS Feranec 2009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2" i="1" l="1"/>
  <c r="S123" i="1"/>
  <c r="S124" i="1"/>
  <c r="S125" i="1"/>
  <c r="S126" i="1"/>
  <c r="S127" i="1"/>
  <c r="Q127" i="1"/>
  <c r="Q123" i="1"/>
  <c r="Q124" i="1"/>
  <c r="Q125" i="1"/>
  <c r="Q126" i="1"/>
  <c r="Q122" i="1"/>
  <c r="R119" i="1"/>
  <c r="S119" i="1" s="1"/>
  <c r="R120" i="1"/>
  <c r="S120" i="1" s="1"/>
  <c r="R121" i="1"/>
  <c r="S121" i="1" s="1"/>
  <c r="R118" i="1"/>
  <c r="S118" i="1" s="1"/>
  <c r="S112" i="1"/>
  <c r="S113" i="1"/>
  <c r="S114" i="1"/>
  <c r="S115" i="1"/>
  <c r="S117" i="1"/>
  <c r="R113" i="1"/>
  <c r="R114" i="1"/>
  <c r="R115" i="1"/>
  <c r="R116" i="1"/>
  <c r="S116" i="1" s="1"/>
  <c r="R117" i="1"/>
  <c r="R112" i="1"/>
  <c r="S111" i="1"/>
  <c r="S64" i="1"/>
  <c r="R111" i="1"/>
  <c r="Q109" i="1"/>
  <c r="Q110" i="1"/>
  <c r="Q72" i="1"/>
  <c r="Q74" i="1"/>
  <c r="Q80" i="1"/>
  <c r="Q82" i="1"/>
  <c r="Q88" i="1"/>
  <c r="Q90" i="1"/>
  <c r="Q94" i="1"/>
  <c r="Q96" i="1"/>
  <c r="Q97" i="1"/>
  <c r="Q98" i="1"/>
  <c r="Q102" i="1"/>
  <c r="Q104" i="1"/>
  <c r="Q105" i="1"/>
  <c r="Q106" i="1"/>
  <c r="R109" i="1"/>
  <c r="R110" i="1"/>
  <c r="R91" i="1"/>
  <c r="Q91" i="1" s="1"/>
  <c r="R92" i="1"/>
  <c r="Q92" i="1" s="1"/>
  <c r="R93" i="1"/>
  <c r="Q93" i="1" s="1"/>
  <c r="R94" i="1"/>
  <c r="R95" i="1"/>
  <c r="Q95" i="1" s="1"/>
  <c r="R96" i="1"/>
  <c r="R97" i="1"/>
  <c r="R98" i="1"/>
  <c r="R99" i="1"/>
  <c r="Q99" i="1" s="1"/>
  <c r="R100" i="1"/>
  <c r="Q100" i="1" s="1"/>
  <c r="R101" i="1"/>
  <c r="Q101" i="1" s="1"/>
  <c r="R102" i="1"/>
  <c r="R103" i="1"/>
  <c r="Q103" i="1" s="1"/>
  <c r="R104" i="1"/>
  <c r="R105" i="1"/>
  <c r="R106" i="1"/>
  <c r="R107" i="1"/>
  <c r="Q107" i="1" s="1"/>
  <c r="R108" i="1"/>
  <c r="Q108" i="1" s="1"/>
  <c r="R71" i="1"/>
  <c r="Q71" i="1" s="1"/>
  <c r="R72" i="1"/>
  <c r="R73" i="1"/>
  <c r="Q73" i="1" s="1"/>
  <c r="R74" i="1"/>
  <c r="R75" i="1"/>
  <c r="Q75" i="1" s="1"/>
  <c r="R76" i="1"/>
  <c r="Q76" i="1" s="1"/>
  <c r="R77" i="1"/>
  <c r="Q77" i="1" s="1"/>
  <c r="R78" i="1"/>
  <c r="Q78" i="1" s="1"/>
  <c r="R79" i="1"/>
  <c r="Q79" i="1" s="1"/>
  <c r="R80" i="1"/>
  <c r="R81" i="1"/>
  <c r="Q81" i="1" s="1"/>
  <c r="R82" i="1"/>
  <c r="R83" i="1"/>
  <c r="Q83" i="1" s="1"/>
  <c r="R84" i="1"/>
  <c r="Q84" i="1" s="1"/>
  <c r="R85" i="1"/>
  <c r="Q85" i="1" s="1"/>
  <c r="R86" i="1"/>
  <c r="Q86" i="1" s="1"/>
  <c r="R87" i="1"/>
  <c r="Q87" i="1" s="1"/>
  <c r="R88" i="1"/>
  <c r="R89" i="1"/>
  <c r="Q89" i="1" s="1"/>
  <c r="R90" i="1"/>
  <c r="R70" i="1"/>
  <c r="Q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</calcChain>
</file>

<file path=xl/sharedStrings.xml><?xml version="1.0" encoding="utf-8"?>
<sst xmlns="http://schemas.openxmlformats.org/spreadsheetml/2006/main" count="1366" uniqueCount="426">
  <si>
    <t>Order</t>
  </si>
  <si>
    <t>Family</t>
  </si>
  <si>
    <t>Taxon</t>
  </si>
  <si>
    <t>Tooth</t>
  </si>
  <si>
    <t>Modern/Paleo</t>
  </si>
  <si>
    <t>ES vs EI</t>
  </si>
  <si>
    <t>Region</t>
  </si>
  <si>
    <t>Lat/Long</t>
  </si>
  <si>
    <t>Mean Relative Humidity (%)</t>
  </si>
  <si>
    <t>d18O MAP (% SMOW)</t>
  </si>
  <si>
    <t>MAP (mm/yr)</t>
  </si>
  <si>
    <t>MAT (C)</t>
  </si>
  <si>
    <t>PET (mm/yr)</t>
  </si>
  <si>
    <t>Water Deficit (PET-MAP)</t>
  </si>
  <si>
    <t>Aridity Index</t>
  </si>
  <si>
    <t>Aridity UNESCO Category</t>
  </si>
  <si>
    <t>carbonate oxygen ((1.03086*)+30.86)</t>
  </si>
  <si>
    <t>phosphate oxygen</t>
  </si>
  <si>
    <t>body water oxygen</t>
  </si>
  <si>
    <t xml:space="preserve">crown height type </t>
  </si>
  <si>
    <t>source</t>
  </si>
  <si>
    <t>Artiodactyla</t>
  </si>
  <si>
    <t>Bovidae</t>
  </si>
  <si>
    <t>Bison bison</t>
  </si>
  <si>
    <t>Modern</t>
  </si>
  <si>
    <t>EI</t>
  </si>
  <si>
    <t>Badlands National Park, South Dakota, United States</t>
  </si>
  <si>
    <t>43.9/-102.3</t>
  </si>
  <si>
    <t>60.5</t>
  </si>
  <si>
    <t>-9.9</t>
  </si>
  <si>
    <t>415</t>
  </si>
  <si>
    <t>8.6</t>
  </si>
  <si>
    <t>1109</t>
  </si>
  <si>
    <t>694</t>
  </si>
  <si>
    <t>0.37</t>
  </si>
  <si>
    <t>semi-arid</t>
  </si>
  <si>
    <t>19.69</t>
  </si>
  <si>
    <t>H</t>
  </si>
  <si>
    <t>Lehmann et al (2022)</t>
  </si>
  <si>
    <t>Theodore Roosevelt National Park, North Dakota, United States</t>
  </si>
  <si>
    <t>47.0/-103.5</t>
  </si>
  <si>
    <t>63.9</t>
  </si>
  <si>
    <t>-11.4</t>
  </si>
  <si>
    <t>383</t>
  </si>
  <si>
    <t>6.3</t>
  </si>
  <si>
    <t>982</t>
  </si>
  <si>
    <t>599</t>
  </si>
  <si>
    <t>0.4</t>
  </si>
  <si>
    <t>17.54</t>
  </si>
  <si>
    <t>19.30</t>
  </si>
  <si>
    <t>Wichita Mountains Federal Wildlife Regufe, Oklahoma, United States</t>
  </si>
  <si>
    <t>34.7/-98.7</t>
  </si>
  <si>
    <t>63.7</t>
  </si>
  <si>
    <t>-5.8</t>
  </si>
  <si>
    <t>735</t>
  </si>
  <si>
    <t>15.4</t>
  </si>
  <si>
    <t>1358</t>
  </si>
  <si>
    <t>623</t>
  </si>
  <si>
    <t>0.54</t>
  </si>
  <si>
    <t>subhumid</t>
  </si>
  <si>
    <t>28.36</t>
  </si>
  <si>
    <t>Kohn &amp; McKay (2012)</t>
  </si>
  <si>
    <t>Bison sp.</t>
  </si>
  <si>
    <t>National Bison Range</t>
  </si>
  <si>
    <t>Hoppe (2006)</t>
  </si>
  <si>
    <t>Wind Cave National Park</t>
  </si>
  <si>
    <t>Henry Mountains Wilderness</t>
  </si>
  <si>
    <t>Theodore Roosevelt National Park</t>
  </si>
  <si>
    <t>Yellowstone National Park</t>
  </si>
  <si>
    <t>Ordway Prairie Preserve</t>
  </si>
  <si>
    <t>Ordway Prairie Preservec</t>
  </si>
  <si>
    <t>Badlands National Park</t>
  </si>
  <si>
    <t>Fort Niobrara National Wildlife Refuge</t>
  </si>
  <si>
    <t>Tallgrass Prairie Preserve</t>
  </si>
  <si>
    <t>Wichita Mountains National Wildlife Refuge</t>
  </si>
  <si>
    <t>Santa Catalina Island</t>
  </si>
  <si>
    <t>Bison antiquus</t>
  </si>
  <si>
    <t>Rancho La Brea</t>
  </si>
  <si>
    <t>M</t>
  </si>
  <si>
    <t>RLB Generality (no absolute date)</t>
  </si>
  <si>
    <t>62 (from Ward et al 2005)</t>
  </si>
  <si>
    <t>Feranac, Hadly, &amp; Paytan (2009)</t>
  </si>
  <si>
    <t>Frag</t>
  </si>
  <si>
    <t xml:space="preserve">Bison sp. </t>
  </si>
  <si>
    <t>M3</t>
  </si>
  <si>
    <t>m3</t>
  </si>
  <si>
    <t>p or m</t>
  </si>
  <si>
    <t>30-14ka</t>
  </si>
  <si>
    <t>American Falls, Idaho</t>
  </si>
  <si>
    <t>Hardy &amp; Rowland (2024)</t>
  </si>
  <si>
    <t>Bison latifrons</t>
  </si>
  <si>
    <t>Diamond Lake Valley, California</t>
  </si>
  <si>
    <t>Snowmastodon, Colorado</t>
  </si>
  <si>
    <t>Bradent 51st St, Florida</t>
  </si>
  <si>
    <t>Haile 8A, Florida</t>
  </si>
  <si>
    <t>Waterway, Florida</t>
  </si>
  <si>
    <t>N. Havana Rd, Florida</t>
  </si>
  <si>
    <t>Millennium Park, Florida</t>
  </si>
  <si>
    <t>Withlacoochee River, Florida</t>
  </si>
  <si>
    <t>Ichetucknee River, Florida</t>
  </si>
  <si>
    <t>Natural Trap Cave, Wyoming</t>
  </si>
  <si>
    <t>Fragment</t>
  </si>
  <si>
    <t>23650 ± 4350</t>
  </si>
  <si>
    <t>21350 ±  750</t>
  </si>
  <si>
    <t>18100 ±  6050</t>
  </si>
  <si>
    <t>Left M2</t>
  </si>
  <si>
    <t xml:space="preserve">16300 ± 2400 </t>
  </si>
  <si>
    <t>15400 ± 2300</t>
  </si>
  <si>
    <t>Unknown</t>
  </si>
  <si>
    <t>P2-3</t>
  </si>
  <si>
    <t>Holocene</t>
  </si>
  <si>
    <t>Little Elder Box Cave, Wyoming</t>
  </si>
  <si>
    <t>Pleistocene-Holocene transition</t>
  </si>
  <si>
    <t>I</t>
  </si>
  <si>
    <t>M2</t>
  </si>
  <si>
    <t xml:space="preserve">Pleistocene </t>
  </si>
  <si>
    <t>IMNH #</t>
  </si>
  <si>
    <t>P#</t>
  </si>
  <si>
    <t>Distance</t>
  </si>
  <si>
    <t>d13C</t>
  </si>
  <si>
    <t>d18O</t>
  </si>
  <si>
    <t>P1A</t>
  </si>
  <si>
    <t>P1B</t>
  </si>
  <si>
    <t>P1C</t>
  </si>
  <si>
    <t>P1F</t>
  </si>
  <si>
    <t>P1G</t>
  </si>
  <si>
    <t>Distance (mm)</t>
  </si>
  <si>
    <t>δ13C</t>
  </si>
  <si>
    <t>δ18O</t>
  </si>
  <si>
    <t>P2D</t>
  </si>
  <si>
    <t>P2E</t>
  </si>
  <si>
    <t>P2F</t>
  </si>
  <si>
    <t>P3B</t>
  </si>
  <si>
    <t>P3C</t>
  </si>
  <si>
    <t>P3D</t>
  </si>
  <si>
    <t>P3E</t>
  </si>
  <si>
    <t>P4A</t>
  </si>
  <si>
    <t>P4E</t>
  </si>
  <si>
    <t>P4F</t>
  </si>
  <si>
    <t>P5C</t>
  </si>
  <si>
    <t>P5E</t>
  </si>
  <si>
    <t>P5F</t>
  </si>
  <si>
    <t>P5G</t>
  </si>
  <si>
    <t>P6A</t>
  </si>
  <si>
    <t>P6B</t>
  </si>
  <si>
    <t>P6C</t>
  </si>
  <si>
    <t>P6D</t>
  </si>
  <si>
    <t>P6E</t>
  </si>
  <si>
    <t>P6F</t>
  </si>
  <si>
    <t>P6G</t>
  </si>
  <si>
    <t>P6H</t>
  </si>
  <si>
    <t>P7A</t>
  </si>
  <si>
    <t>P7B</t>
  </si>
  <si>
    <t>P7C</t>
  </si>
  <si>
    <t>P7D</t>
  </si>
  <si>
    <t>P7E</t>
  </si>
  <si>
    <t>P7F</t>
  </si>
  <si>
    <t>P7G</t>
  </si>
  <si>
    <t>P7H</t>
  </si>
  <si>
    <t xml:space="preserve">
Supplementary Table 4: Stable isotopic results for bison from Central Florida</t>
  </si>
  <si>
    <t>UF #</t>
  </si>
  <si>
    <t>Species</t>
  </si>
  <si>
    <t>F #</t>
  </si>
  <si>
    <t>B. antiquus</t>
  </si>
  <si>
    <t>F1A</t>
  </si>
  <si>
    <t>F1B</t>
  </si>
  <si>
    <t>F1C</t>
  </si>
  <si>
    <t>F1D</t>
  </si>
  <si>
    <t>F1E</t>
  </si>
  <si>
    <t>F1F</t>
  </si>
  <si>
    <t>F1G</t>
  </si>
  <si>
    <t>F1H</t>
  </si>
  <si>
    <t>F1I</t>
  </si>
  <si>
    <t>F1K</t>
  </si>
  <si>
    <t>B. latifrons</t>
  </si>
  <si>
    <t>F2A</t>
  </si>
  <si>
    <t>F2D</t>
  </si>
  <si>
    <t>F2E</t>
  </si>
  <si>
    <t>F2F</t>
  </si>
  <si>
    <t>F2G</t>
  </si>
  <si>
    <t>F2H</t>
  </si>
  <si>
    <t>F2I</t>
  </si>
  <si>
    <t>F2K</t>
  </si>
  <si>
    <t>F2L</t>
  </si>
  <si>
    <t>F3A</t>
  </si>
  <si>
    <t>F3B"</t>
  </si>
  <si>
    <t>F3C</t>
  </si>
  <si>
    <t>F3D</t>
  </si>
  <si>
    <t>F3E</t>
  </si>
  <si>
    <t>F3F</t>
  </si>
  <si>
    <t>F3G</t>
  </si>
  <si>
    <t>F3H</t>
  </si>
  <si>
    <t>F3I</t>
  </si>
  <si>
    <t>F3K</t>
  </si>
  <si>
    <t>F4A</t>
  </si>
  <si>
    <t>F4B</t>
  </si>
  <si>
    <t>F4C</t>
  </si>
  <si>
    <t>F4D</t>
  </si>
  <si>
    <t>F4E</t>
  </si>
  <si>
    <t>F4F</t>
  </si>
  <si>
    <t>F4H</t>
  </si>
  <si>
    <t>154958*</t>
  </si>
  <si>
    <t>F5</t>
  </si>
  <si>
    <t>56675*</t>
  </si>
  <si>
    <t>F6</t>
  </si>
  <si>
    <t>15077*</t>
  </si>
  <si>
    <t>F7</t>
  </si>
  <si>
    <t>254285*</t>
  </si>
  <si>
    <t>F8</t>
  </si>
  <si>
    <t>254241*</t>
  </si>
  <si>
    <t>F9D</t>
  </si>
  <si>
    <t>254242*</t>
  </si>
  <si>
    <t>F10</t>
  </si>
  <si>
    <t>254239*</t>
  </si>
  <si>
    <t>F11A</t>
  </si>
  <si>
    <t>F11B</t>
  </si>
  <si>
    <r>
      <t xml:space="preserve">Supplementary Table 3: Stable isotopic results for </t>
    </r>
    <r>
      <rPr>
        <i/>
        <sz val="11"/>
        <color theme="1"/>
        <rFont val="Aptos Narrow"/>
        <family val="2"/>
        <scheme val="minor"/>
      </rPr>
      <t>Bison latifrons</t>
    </r>
    <r>
      <rPr>
        <sz val="12"/>
        <color theme="1"/>
        <rFont val="Aptos Narrow"/>
        <family val="2"/>
        <scheme val="minor"/>
      </rPr>
      <t xml:space="preserve"> from Snowmastodon, Colorado.</t>
    </r>
  </si>
  <si>
    <t>DMNH #</t>
  </si>
  <si>
    <t>D #</t>
  </si>
  <si>
    <t>D*1A</t>
  </si>
  <si>
    <t>D*1B</t>
  </si>
  <si>
    <t>D*1C</t>
  </si>
  <si>
    <t>D*1D</t>
  </si>
  <si>
    <t>D*1E</t>
  </si>
  <si>
    <t>D*1F</t>
  </si>
  <si>
    <t>D*1G</t>
  </si>
  <si>
    <t>D*1H</t>
  </si>
  <si>
    <t>D*1I</t>
  </si>
  <si>
    <t>D#</t>
  </si>
  <si>
    <t>D*2A</t>
  </si>
  <si>
    <t>D*2B</t>
  </si>
  <si>
    <t>D*2C</t>
  </si>
  <si>
    <t>D*2D</t>
  </si>
  <si>
    <t>D*2E</t>
  </si>
  <si>
    <t>D*2F</t>
  </si>
  <si>
    <t>D*2G</t>
  </si>
  <si>
    <t>D*2H</t>
  </si>
  <si>
    <t>D*2I</t>
  </si>
  <si>
    <t>D*3A</t>
  </si>
  <si>
    <t>D*3B</t>
  </si>
  <si>
    <t>D*3C</t>
  </si>
  <si>
    <t>D*3D</t>
  </si>
  <si>
    <t>D*3E</t>
  </si>
  <si>
    <t>D*3F</t>
  </si>
  <si>
    <t>D*4B</t>
  </si>
  <si>
    <t>D*4C</t>
  </si>
  <si>
    <t>D*4D</t>
  </si>
  <si>
    <t>D*4E</t>
  </si>
  <si>
    <t>D*4F</t>
  </si>
  <si>
    <t>D*4G</t>
  </si>
  <si>
    <t>D*4H</t>
  </si>
  <si>
    <t>D*4I</t>
  </si>
  <si>
    <t>D*4J</t>
  </si>
  <si>
    <t>p58.394</t>
  </si>
  <si>
    <t>D*5A</t>
  </si>
  <si>
    <t>n67.512</t>
  </si>
  <si>
    <t>D*5B</t>
  </si>
  <si>
    <t>D*5C</t>
  </si>
  <si>
    <t>D*5F</t>
  </si>
  <si>
    <t>D*5G</t>
  </si>
  <si>
    <t>D*5H</t>
  </si>
  <si>
    <t>D*5I</t>
  </si>
  <si>
    <t>D*5J</t>
  </si>
  <si>
    <t>p60.022</t>
  </si>
  <si>
    <t>D*6A</t>
  </si>
  <si>
    <t>n67517</t>
  </si>
  <si>
    <t>D*6B</t>
  </si>
  <si>
    <t>D*6C</t>
  </si>
  <si>
    <t>D*6D</t>
  </si>
  <si>
    <t>D*6E</t>
  </si>
  <si>
    <t>D*6F</t>
  </si>
  <si>
    <t>D*7A</t>
  </si>
  <si>
    <t>D*7B</t>
  </si>
  <si>
    <t>D*7C</t>
  </si>
  <si>
    <t>D*7D</t>
  </si>
  <si>
    <t>D*7E</t>
  </si>
  <si>
    <t>D*7F</t>
  </si>
  <si>
    <t>D*8A</t>
  </si>
  <si>
    <t>D*8B</t>
  </si>
  <si>
    <t>D*8C</t>
  </si>
  <si>
    <t>D*8D</t>
  </si>
  <si>
    <t>D*8E</t>
  </si>
  <si>
    <t>D*8F</t>
  </si>
  <si>
    <t>D*8G</t>
  </si>
  <si>
    <t>D*8H</t>
  </si>
  <si>
    <t>D*8I</t>
  </si>
  <si>
    <t>D*8J</t>
  </si>
  <si>
    <t>Supplementary Table 2: Stable isotopic results for bison from Diamond Valley Lake, California.</t>
  </si>
  <si>
    <t>WSC #</t>
  </si>
  <si>
    <t>H #</t>
  </si>
  <si>
    <t>H1A</t>
  </si>
  <si>
    <t>H1B</t>
  </si>
  <si>
    <t>H1C</t>
  </si>
  <si>
    <t>H1D</t>
  </si>
  <si>
    <t>H1E</t>
  </si>
  <si>
    <t>H1F</t>
  </si>
  <si>
    <t>H1G</t>
  </si>
  <si>
    <t>H1H</t>
  </si>
  <si>
    <t>H1I</t>
  </si>
  <si>
    <t>H1J</t>
  </si>
  <si>
    <t>H1K</t>
  </si>
  <si>
    <t>H1L</t>
  </si>
  <si>
    <t>H1M</t>
  </si>
  <si>
    <t>H1N</t>
  </si>
  <si>
    <t>H2A</t>
  </si>
  <si>
    <t>H2B</t>
  </si>
  <si>
    <t>H2C</t>
  </si>
  <si>
    <t>H2D</t>
  </si>
  <si>
    <t>H2E</t>
  </si>
  <si>
    <t>H2F</t>
  </si>
  <si>
    <t>H7A</t>
  </si>
  <si>
    <t>H7B</t>
  </si>
  <si>
    <t>H7D</t>
  </si>
  <si>
    <t>H8A</t>
  </si>
  <si>
    <t>H8B</t>
  </si>
  <si>
    <t>H8C</t>
  </si>
  <si>
    <t>H8D</t>
  </si>
  <si>
    <t>H8E</t>
  </si>
  <si>
    <t>H8H</t>
  </si>
  <si>
    <t>H8J</t>
  </si>
  <si>
    <t>H3A</t>
  </si>
  <si>
    <t>H3B</t>
  </si>
  <si>
    <t>H3C</t>
  </si>
  <si>
    <t>H3D</t>
  </si>
  <si>
    <t>H3E</t>
  </si>
  <si>
    <t>H3F</t>
  </si>
  <si>
    <t>H3G</t>
  </si>
  <si>
    <t>4039A</t>
  </si>
  <si>
    <t>H4A</t>
  </si>
  <si>
    <t>H4B</t>
  </si>
  <si>
    <t>H4C</t>
  </si>
  <si>
    <t>H4D</t>
  </si>
  <si>
    <t>H4E</t>
  </si>
  <si>
    <t>4039B</t>
  </si>
  <si>
    <t>H5</t>
  </si>
  <si>
    <t>21338C</t>
  </si>
  <si>
    <t>H6A</t>
  </si>
  <si>
    <t>H6B</t>
  </si>
  <si>
    <t>H6C</t>
  </si>
  <si>
    <t>H6D</t>
  </si>
  <si>
    <t>H6E</t>
  </si>
  <si>
    <t>H6F</t>
  </si>
  <si>
    <t>H6G</t>
  </si>
  <si>
    <t>H6H</t>
  </si>
  <si>
    <t>H6I</t>
  </si>
  <si>
    <t>H6J</t>
  </si>
  <si>
    <t>Little Box Elder Cave</t>
  </si>
  <si>
    <t>Sample</t>
  </si>
  <si>
    <t>UCB 51335  A (Crown)</t>
  </si>
  <si>
    <t>UCB 51335  C</t>
  </si>
  <si>
    <t>UCB 51335  E</t>
  </si>
  <si>
    <t>UCB 51335  H (Root)</t>
  </si>
  <si>
    <r>
      <t>d</t>
    </r>
    <r>
      <rPr>
        <b/>
        <vertAlign val="superscript"/>
        <sz val="12"/>
        <color theme="1"/>
        <rFont val="Times"/>
        <family val="1"/>
      </rPr>
      <t>18</t>
    </r>
    <r>
      <rPr>
        <b/>
        <sz val="12"/>
        <color theme="1"/>
        <rFont val="Times"/>
        <family val="1"/>
      </rPr>
      <t>O</t>
    </r>
  </si>
  <si>
    <t>UCB 23204  D</t>
  </si>
  <si>
    <t>UCB 23204  G</t>
  </si>
  <si>
    <t>UCB 23204  J</t>
  </si>
  <si>
    <t>UCB 23204  N</t>
  </si>
  <si>
    <t>UCB 23204  Q</t>
  </si>
  <si>
    <t>UCB 99933  A (Crown)</t>
  </si>
  <si>
    <t>UCB 99933  C</t>
  </si>
  <si>
    <t>UCB 99933  E</t>
  </si>
  <si>
    <t>UCB 99931  A (Crown)</t>
  </si>
  <si>
    <t>UCB 99931  E</t>
  </si>
  <si>
    <t>UCB 99931  I</t>
  </si>
  <si>
    <t>UCB 99931  N</t>
  </si>
  <si>
    <t>Natural Trap Cave</t>
  </si>
  <si>
    <t>NTC 31537  A (Top)</t>
  </si>
  <si>
    <t>NTC 31537  C</t>
  </si>
  <si>
    <t>NTC 31537  E</t>
  </si>
  <si>
    <t>KU 31537  G</t>
  </si>
  <si>
    <t>NTC 31537  I</t>
  </si>
  <si>
    <t>NTC 31537  K (Bottom)</t>
  </si>
  <si>
    <t>KU 33958  A</t>
  </si>
  <si>
    <t>KU 33958  C</t>
  </si>
  <si>
    <t>KU 33958  E</t>
  </si>
  <si>
    <t>KU 33958  G</t>
  </si>
  <si>
    <t>KU 33958  H</t>
  </si>
  <si>
    <t>KU 38704  A</t>
  </si>
  <si>
    <t>KU 38704  C</t>
  </si>
  <si>
    <t>KU 38704  E</t>
  </si>
  <si>
    <t>KU 38704  G</t>
  </si>
  <si>
    <t>KU 38704  I</t>
  </si>
  <si>
    <t>WY 126327 A</t>
  </si>
  <si>
    <t>WY 126327 C</t>
  </si>
  <si>
    <t>WY 126327 E</t>
  </si>
  <si>
    <t>WY 126327 G</t>
  </si>
  <si>
    <t>WY 126327 I</t>
  </si>
  <si>
    <t>WY 126327 K</t>
  </si>
  <si>
    <t>KU 36767  A</t>
  </si>
  <si>
    <t>KU 36767  D</t>
  </si>
  <si>
    <t>KU 36767  G</t>
  </si>
  <si>
    <t>KU 36767  J</t>
  </si>
  <si>
    <t>KU 36767  M</t>
  </si>
  <si>
    <t>KU 36767  P</t>
  </si>
  <si>
    <t>KU 36767  S</t>
  </si>
  <si>
    <t>KU 36767  V</t>
  </si>
  <si>
    <t>KU 36767  Y</t>
  </si>
  <si>
    <t xml:space="preserve">KU 84998  A </t>
  </si>
  <si>
    <t>KU 84998  B</t>
  </si>
  <si>
    <t>KU 84998  C</t>
  </si>
  <si>
    <t>KU 84998  E</t>
  </si>
  <si>
    <t>KU 84998  G</t>
  </si>
  <si>
    <t>KU 84998  J</t>
  </si>
  <si>
    <t>KU 84998  K</t>
  </si>
  <si>
    <t>KU 84998  M</t>
  </si>
  <si>
    <t>KU 84998  O</t>
  </si>
  <si>
    <t>KU 43549  A</t>
  </si>
  <si>
    <t>KU 43549  C</t>
  </si>
  <si>
    <t>KU 43549  E</t>
  </si>
  <si>
    <t>KU 43549  G</t>
  </si>
  <si>
    <t>KU 43549  I</t>
  </si>
  <si>
    <t>KU 43549  J</t>
  </si>
  <si>
    <t>Modern (~500ya)</t>
  </si>
  <si>
    <t>Eastern Wyoming</t>
  </si>
  <si>
    <t xml:space="preserve">p2 </t>
  </si>
  <si>
    <t>p3</t>
  </si>
  <si>
    <t>p4</t>
  </si>
  <si>
    <t>m1</t>
  </si>
  <si>
    <t>m2</t>
  </si>
  <si>
    <t>Fricke &amp; O'Neale (1996)</t>
  </si>
  <si>
    <t xml:space="preserve">Position </t>
  </si>
  <si>
    <t>d18Op</t>
  </si>
  <si>
    <t>Specimen No.</t>
  </si>
  <si>
    <t>UCMP Locality</t>
  </si>
  <si>
    <t>d18O(pdb)</t>
  </si>
  <si>
    <t>Distance From Enamel-Root Contact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</si>
</sst>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u/>
      <sz val="12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2"/>
      <color theme="1"/>
      <name val="Times"/>
      <family val="1"/>
    </font>
    <font>
      <b/>
      <sz val="12"/>
      <color theme="1"/>
      <name val="Symbol"/>
      <charset val="2"/>
    </font>
    <font>
      <b/>
      <vertAlign val="superscript"/>
      <sz val="12"/>
      <color theme="1"/>
      <name val="Times"/>
      <family val="1"/>
    </font>
    <font>
      <b/>
      <sz val="12"/>
      <color theme="1"/>
      <name val="Times"/>
      <family val="1"/>
    </font>
    <font>
      <b/>
      <sz val="12"/>
      <color theme="1"/>
      <name val="Aptos Narrow"/>
      <scheme val="minor"/>
    </font>
    <font>
      <i/>
      <sz val="12"/>
      <color theme="1"/>
      <name val="Times"/>
      <family val="1"/>
    </font>
    <font>
      <i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rgb="FF008000"/>
      </top>
      <bottom/>
      <diagonal/>
    </border>
    <border>
      <left/>
      <right/>
      <top/>
      <bottom style="thick">
        <color rgb="FF008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5" fillId="0" borderId="0" xfId="1" applyAlignment="1">
      <alignment wrapText="1"/>
    </xf>
    <xf numFmtId="0" fontId="7" fillId="0" borderId="0" xfId="0" applyFont="1"/>
    <xf numFmtId="0" fontId="0" fillId="0" borderId="1" xfId="0" applyBorder="1"/>
    <xf numFmtId="0" fontId="9" fillId="0" borderId="0" xfId="0" applyFont="1"/>
    <xf numFmtId="0" fontId="0" fillId="0" borderId="2" xfId="0" applyBorder="1"/>
    <xf numFmtId="0" fontId="9" fillId="0" borderId="3" xfId="0" applyFont="1" applyBorder="1"/>
    <xf numFmtId="0" fontId="0" fillId="0" borderId="3" xfId="0" applyBorder="1"/>
    <xf numFmtId="0" fontId="10" fillId="0" borderId="4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0" xfId="0" applyFont="1"/>
    <xf numFmtId="0" fontId="11" fillId="0" borderId="0" xfId="0" applyFont="1"/>
    <xf numFmtId="0" fontId="14" fillId="0" borderId="0" xfId="0" applyFont="1"/>
    <xf numFmtId="0" fontId="15" fillId="0" borderId="0" xfId="0" applyFont="1" applyFill="1" applyBorder="1" applyAlignment="1">
      <alignment vertical="center"/>
    </xf>
    <xf numFmtId="0" fontId="16" fillId="0" borderId="0" xfId="0" applyFont="1"/>
    <xf numFmtId="0" fontId="14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012821X06001130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E10B-6A55-574D-8EF0-74AD124095F6}">
  <dimension ref="A1:U128"/>
  <sheetViews>
    <sheetView tabSelected="1" topLeftCell="C71" workbookViewId="0">
      <selection activeCell="U70" sqref="U70"/>
    </sheetView>
  </sheetViews>
  <sheetFormatPr baseColWidth="10" defaultRowHeight="16" x14ac:dyDescent="0.2"/>
  <cols>
    <col min="7" max="7" width="10.83203125" style="6"/>
  </cols>
  <sheetData>
    <row r="1" spans="1:21" ht="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5" t="s">
        <v>18</v>
      </c>
      <c r="T1" s="5" t="s">
        <v>19</v>
      </c>
      <c r="U1" s="1" t="s">
        <v>20</v>
      </c>
    </row>
    <row r="2" spans="1:21" ht="102" x14ac:dyDescent="0.2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 t="s">
        <v>36</v>
      </c>
      <c r="R2" s="7">
        <f>SUM(Q2-8.5)</f>
        <v>11.190000000000001</v>
      </c>
      <c r="S2" s="8">
        <f>R2-17.4525114</f>
        <v>-6.2625113999999975</v>
      </c>
      <c r="T2" s="6" t="s">
        <v>37</v>
      </c>
      <c r="U2" s="6" t="s">
        <v>38</v>
      </c>
    </row>
    <row r="3" spans="1:21" ht="119" x14ac:dyDescent="0.2">
      <c r="A3" s="6" t="s">
        <v>21</v>
      </c>
      <c r="B3" s="6" t="s">
        <v>22</v>
      </c>
      <c r="C3" s="6" t="s">
        <v>23</v>
      </c>
      <c r="D3" s="6"/>
      <c r="E3" s="6" t="s">
        <v>24</v>
      </c>
      <c r="F3" s="6" t="s">
        <v>25</v>
      </c>
      <c r="G3" s="7" t="s">
        <v>39</v>
      </c>
      <c r="H3" s="7" t="s">
        <v>40</v>
      </c>
      <c r="I3" s="7" t="s">
        <v>41</v>
      </c>
      <c r="J3" s="7" t="s">
        <v>42</v>
      </c>
      <c r="K3" s="7" t="s">
        <v>43</v>
      </c>
      <c r="L3" s="7" t="s">
        <v>44</v>
      </c>
      <c r="M3" s="7" t="s">
        <v>45</v>
      </c>
      <c r="N3" s="7" t="s">
        <v>46</v>
      </c>
      <c r="O3" s="7" t="s">
        <v>47</v>
      </c>
      <c r="P3" s="7" t="s">
        <v>35</v>
      </c>
      <c r="Q3" s="7" t="s">
        <v>48</v>
      </c>
      <c r="R3" s="7">
        <f t="shared" ref="R3:R5" si="0">SUM(Q3-8.5)</f>
        <v>9.0399999999999991</v>
      </c>
      <c r="S3" s="8">
        <f>R3-17.4525114</f>
        <v>-8.4125113999999996</v>
      </c>
      <c r="T3" s="6" t="s">
        <v>37</v>
      </c>
      <c r="U3" s="6" t="s">
        <v>38</v>
      </c>
    </row>
    <row r="4" spans="1:21" ht="119" x14ac:dyDescent="0.2">
      <c r="A4" s="6" t="s">
        <v>21</v>
      </c>
      <c r="B4" s="6" t="s">
        <v>22</v>
      </c>
      <c r="C4" s="6" t="s">
        <v>23</v>
      </c>
      <c r="D4" s="6"/>
      <c r="E4" s="6" t="s">
        <v>24</v>
      </c>
      <c r="F4" s="6" t="s">
        <v>25</v>
      </c>
      <c r="G4" s="7" t="s">
        <v>39</v>
      </c>
      <c r="H4" s="7" t="s">
        <v>40</v>
      </c>
      <c r="I4" s="7" t="s">
        <v>41</v>
      </c>
      <c r="J4" s="7" t="s">
        <v>42</v>
      </c>
      <c r="K4" s="7" t="s">
        <v>43</v>
      </c>
      <c r="L4" s="7" t="s">
        <v>44</v>
      </c>
      <c r="M4" s="7" t="s">
        <v>45</v>
      </c>
      <c r="N4" s="7" t="s">
        <v>46</v>
      </c>
      <c r="O4" s="7" t="s">
        <v>47</v>
      </c>
      <c r="P4" s="7" t="s">
        <v>35</v>
      </c>
      <c r="Q4" s="7" t="s">
        <v>49</v>
      </c>
      <c r="R4" s="7">
        <f t="shared" si="0"/>
        <v>10.8</v>
      </c>
      <c r="S4" s="8">
        <f t="shared" ref="S4:S5" si="1">R4-17.4525114</f>
        <v>-6.6525113999999981</v>
      </c>
      <c r="T4" s="6" t="s">
        <v>37</v>
      </c>
      <c r="U4" s="6" t="s">
        <v>38</v>
      </c>
    </row>
    <row r="5" spans="1:21" ht="136" x14ac:dyDescent="0.2">
      <c r="A5" s="6" t="s">
        <v>21</v>
      </c>
      <c r="B5" s="6" t="s">
        <v>22</v>
      </c>
      <c r="C5" s="6" t="s">
        <v>23</v>
      </c>
      <c r="D5" s="6"/>
      <c r="E5" s="6" t="s">
        <v>24</v>
      </c>
      <c r="F5" s="6" t="s">
        <v>25</v>
      </c>
      <c r="G5" s="7" t="s">
        <v>50</v>
      </c>
      <c r="H5" s="7" t="s">
        <v>51</v>
      </c>
      <c r="I5" s="7" t="s">
        <v>52</v>
      </c>
      <c r="J5" s="7" t="s">
        <v>53</v>
      </c>
      <c r="K5" s="7" t="s">
        <v>54</v>
      </c>
      <c r="L5" s="7" t="s">
        <v>55</v>
      </c>
      <c r="M5" s="7" t="s">
        <v>56</v>
      </c>
      <c r="N5" s="7" t="s">
        <v>57</v>
      </c>
      <c r="O5" s="7" t="s">
        <v>58</v>
      </c>
      <c r="P5" s="7" t="s">
        <v>59</v>
      </c>
      <c r="Q5" s="7" t="s">
        <v>60</v>
      </c>
      <c r="R5" s="7">
        <f t="shared" si="0"/>
        <v>19.86</v>
      </c>
      <c r="S5" s="8">
        <f t="shared" si="1"/>
        <v>2.4074886000000006</v>
      </c>
      <c r="T5" s="6" t="s">
        <v>37</v>
      </c>
      <c r="U5" s="6" t="s">
        <v>38</v>
      </c>
    </row>
    <row r="6" spans="1:21" ht="60" x14ac:dyDescent="0.25">
      <c r="A6" s="6" t="s">
        <v>21</v>
      </c>
      <c r="B6" s="6" t="s">
        <v>22</v>
      </c>
      <c r="C6" s="6" t="s">
        <v>23</v>
      </c>
      <c r="D6" s="6"/>
      <c r="E6" s="6" t="s">
        <v>24</v>
      </c>
      <c r="F6" s="6" t="s">
        <v>25</v>
      </c>
      <c r="G6" s="10" t="s">
        <v>63</v>
      </c>
      <c r="I6">
        <v>67</v>
      </c>
      <c r="Q6" s="12">
        <v>17.600000000000001</v>
      </c>
      <c r="R6">
        <f>Q6 - 8.5</f>
        <v>9.1000000000000014</v>
      </c>
      <c r="S6">
        <f>R6+(37/4.38) - 25.9</f>
        <v>-8.352511415525111</v>
      </c>
      <c r="U6" s="6" t="s">
        <v>64</v>
      </c>
    </row>
    <row r="7" spans="1:21" ht="60" x14ac:dyDescent="0.25">
      <c r="A7" s="6" t="s">
        <v>21</v>
      </c>
      <c r="B7" s="6" t="s">
        <v>22</v>
      </c>
      <c r="C7" s="6" t="s">
        <v>23</v>
      </c>
      <c r="D7" s="6"/>
      <c r="E7" s="6" t="s">
        <v>24</v>
      </c>
      <c r="F7" s="6" t="s">
        <v>25</v>
      </c>
      <c r="G7" s="10" t="s">
        <v>63</v>
      </c>
      <c r="I7">
        <v>67</v>
      </c>
      <c r="Q7" s="12">
        <v>18.3</v>
      </c>
      <c r="R7">
        <f t="shared" ref="R7:R69" si="2">Q7 - 8.5</f>
        <v>9.8000000000000007</v>
      </c>
      <c r="S7">
        <f t="shared" ref="S7:S69" si="3">R7+(37/4.38) - 25.9</f>
        <v>-7.6525114155251117</v>
      </c>
      <c r="U7" s="6" t="s">
        <v>64</v>
      </c>
    </row>
    <row r="8" spans="1:21" ht="60" x14ac:dyDescent="0.25">
      <c r="A8" s="6" t="s">
        <v>21</v>
      </c>
      <c r="B8" s="6" t="s">
        <v>22</v>
      </c>
      <c r="C8" s="6" t="s">
        <v>23</v>
      </c>
      <c r="D8" s="6"/>
      <c r="E8" s="6" t="s">
        <v>24</v>
      </c>
      <c r="F8" s="6" t="s">
        <v>25</v>
      </c>
      <c r="G8" s="10" t="s">
        <v>63</v>
      </c>
      <c r="I8">
        <v>67</v>
      </c>
      <c r="Q8" s="12">
        <v>15.8</v>
      </c>
      <c r="R8">
        <f t="shared" si="2"/>
        <v>7.3000000000000007</v>
      </c>
      <c r="S8">
        <f t="shared" si="3"/>
        <v>-10.152511415525112</v>
      </c>
      <c r="U8" s="6" t="s">
        <v>64</v>
      </c>
    </row>
    <row r="9" spans="1:21" ht="60" x14ac:dyDescent="0.25">
      <c r="A9" s="6" t="s">
        <v>21</v>
      </c>
      <c r="B9" s="6" t="s">
        <v>22</v>
      </c>
      <c r="C9" s="6" t="s">
        <v>23</v>
      </c>
      <c r="D9" s="6"/>
      <c r="E9" s="6" t="s">
        <v>24</v>
      </c>
      <c r="F9" s="6" t="s">
        <v>25</v>
      </c>
      <c r="G9" s="10" t="s">
        <v>63</v>
      </c>
      <c r="I9">
        <v>67</v>
      </c>
      <c r="Q9" s="12">
        <v>17.600000000000001</v>
      </c>
      <c r="R9">
        <f t="shared" si="2"/>
        <v>9.1000000000000014</v>
      </c>
      <c r="S9">
        <f t="shared" si="3"/>
        <v>-8.352511415525111</v>
      </c>
      <c r="U9" s="6" t="s">
        <v>64</v>
      </c>
    </row>
    <row r="10" spans="1:21" ht="80" x14ac:dyDescent="0.25">
      <c r="A10" s="6" t="s">
        <v>21</v>
      </c>
      <c r="B10" s="6" t="s">
        <v>22</v>
      </c>
      <c r="C10" s="6" t="s">
        <v>23</v>
      </c>
      <c r="D10" s="6"/>
      <c r="E10" s="6" t="s">
        <v>24</v>
      </c>
      <c r="F10" s="6" t="s">
        <v>25</v>
      </c>
      <c r="G10" s="10" t="s">
        <v>67</v>
      </c>
      <c r="I10">
        <v>71</v>
      </c>
      <c r="Q10" s="12">
        <v>18</v>
      </c>
      <c r="R10">
        <f t="shared" si="2"/>
        <v>9.5</v>
      </c>
      <c r="S10">
        <f t="shared" si="3"/>
        <v>-7.9525114155251124</v>
      </c>
      <c r="U10" s="6" t="s">
        <v>64</v>
      </c>
    </row>
    <row r="11" spans="1:21" ht="80" x14ac:dyDescent="0.25">
      <c r="A11" s="6" t="s">
        <v>21</v>
      </c>
      <c r="B11" s="6" t="s">
        <v>22</v>
      </c>
      <c r="C11" s="6" t="s">
        <v>23</v>
      </c>
      <c r="D11" s="6"/>
      <c r="E11" s="6" t="s">
        <v>24</v>
      </c>
      <c r="F11" s="6" t="s">
        <v>25</v>
      </c>
      <c r="G11" s="10" t="s">
        <v>67</v>
      </c>
      <c r="I11">
        <v>71</v>
      </c>
      <c r="Q11" s="9">
        <v>17</v>
      </c>
      <c r="R11">
        <f t="shared" si="2"/>
        <v>8.5</v>
      </c>
      <c r="S11">
        <f t="shared" si="3"/>
        <v>-8.9525114155251124</v>
      </c>
      <c r="U11" s="6" t="s">
        <v>64</v>
      </c>
    </row>
    <row r="12" spans="1:21" ht="80" x14ac:dyDescent="0.25">
      <c r="A12" s="6" t="s">
        <v>21</v>
      </c>
      <c r="B12" s="6" t="s">
        <v>22</v>
      </c>
      <c r="C12" s="6" t="s">
        <v>23</v>
      </c>
      <c r="D12" s="6"/>
      <c r="E12" s="6" t="s">
        <v>24</v>
      </c>
      <c r="F12" s="6" t="s">
        <v>25</v>
      </c>
      <c r="G12" s="10" t="s">
        <v>67</v>
      </c>
      <c r="I12">
        <v>71</v>
      </c>
      <c r="Q12" s="12">
        <v>18.399999999999999</v>
      </c>
      <c r="R12">
        <f t="shared" si="2"/>
        <v>9.8999999999999986</v>
      </c>
      <c r="S12">
        <f t="shared" si="3"/>
        <v>-7.5525114155251138</v>
      </c>
      <c r="U12" s="6" t="s">
        <v>64</v>
      </c>
    </row>
    <row r="13" spans="1:21" ht="80" x14ac:dyDescent="0.25">
      <c r="A13" s="6" t="s">
        <v>21</v>
      </c>
      <c r="B13" s="6" t="s">
        <v>22</v>
      </c>
      <c r="C13" s="6" t="s">
        <v>23</v>
      </c>
      <c r="D13" s="6"/>
      <c r="E13" s="6" t="s">
        <v>24</v>
      </c>
      <c r="F13" s="6" t="s">
        <v>25</v>
      </c>
      <c r="G13" s="10" t="s">
        <v>67</v>
      </c>
      <c r="I13">
        <v>71</v>
      </c>
      <c r="Q13" s="9">
        <v>19.8</v>
      </c>
      <c r="R13">
        <f t="shared" si="2"/>
        <v>11.3</v>
      </c>
      <c r="S13">
        <f t="shared" si="3"/>
        <v>-6.1525114155251117</v>
      </c>
      <c r="U13" s="6" t="s">
        <v>64</v>
      </c>
    </row>
    <row r="14" spans="1:21" ht="80" x14ac:dyDescent="0.25">
      <c r="A14" s="6" t="s">
        <v>21</v>
      </c>
      <c r="B14" s="6" t="s">
        <v>22</v>
      </c>
      <c r="C14" s="6" t="s">
        <v>23</v>
      </c>
      <c r="D14" s="6"/>
      <c r="E14" s="6" t="s">
        <v>24</v>
      </c>
      <c r="F14" s="6" t="s">
        <v>25</v>
      </c>
      <c r="G14" s="10" t="s">
        <v>67</v>
      </c>
      <c r="I14">
        <v>71</v>
      </c>
      <c r="Q14" s="9">
        <v>19.2</v>
      </c>
      <c r="R14">
        <f t="shared" si="2"/>
        <v>10.7</v>
      </c>
      <c r="S14">
        <f t="shared" si="3"/>
        <v>-6.7525114155251131</v>
      </c>
      <c r="U14" s="6" t="s">
        <v>64</v>
      </c>
    </row>
    <row r="15" spans="1:21" ht="80" x14ac:dyDescent="0.25">
      <c r="A15" s="6" t="s">
        <v>21</v>
      </c>
      <c r="B15" s="6" t="s">
        <v>22</v>
      </c>
      <c r="C15" s="6" t="s">
        <v>23</v>
      </c>
      <c r="D15" s="6"/>
      <c r="E15" s="6" t="s">
        <v>24</v>
      </c>
      <c r="F15" s="6" t="s">
        <v>25</v>
      </c>
      <c r="G15" s="10" t="s">
        <v>67</v>
      </c>
      <c r="I15">
        <v>71</v>
      </c>
      <c r="Q15" s="9">
        <v>19.600000000000001</v>
      </c>
      <c r="R15">
        <f t="shared" si="2"/>
        <v>11.100000000000001</v>
      </c>
      <c r="S15">
        <f t="shared" si="3"/>
        <v>-6.352511415525111</v>
      </c>
      <c r="U15" s="6" t="s">
        <v>64</v>
      </c>
    </row>
    <row r="16" spans="1:21" ht="80" x14ac:dyDescent="0.25">
      <c r="A16" s="6" t="s">
        <v>21</v>
      </c>
      <c r="B16" s="6" t="s">
        <v>22</v>
      </c>
      <c r="C16" s="6" t="s">
        <v>23</v>
      </c>
      <c r="D16" s="6"/>
      <c r="E16" s="6" t="s">
        <v>24</v>
      </c>
      <c r="F16" s="6" t="s">
        <v>25</v>
      </c>
      <c r="G16" s="10" t="s">
        <v>68</v>
      </c>
      <c r="I16">
        <v>59</v>
      </c>
      <c r="Q16" s="12">
        <v>15.7</v>
      </c>
      <c r="R16">
        <f t="shared" si="2"/>
        <v>7.1999999999999993</v>
      </c>
      <c r="S16">
        <f t="shared" si="3"/>
        <v>-10.252511415525113</v>
      </c>
      <c r="U16" s="6" t="s">
        <v>64</v>
      </c>
    </row>
    <row r="17" spans="1:21" ht="80" x14ac:dyDescent="0.25">
      <c r="A17" s="6" t="s">
        <v>21</v>
      </c>
      <c r="B17" s="6" t="s">
        <v>22</v>
      </c>
      <c r="C17" s="6" t="s">
        <v>23</v>
      </c>
      <c r="D17" s="6"/>
      <c r="E17" s="6" t="s">
        <v>24</v>
      </c>
      <c r="F17" s="6" t="s">
        <v>25</v>
      </c>
      <c r="G17" s="10" t="s">
        <v>68</v>
      </c>
      <c r="I17">
        <v>59</v>
      </c>
      <c r="Q17" s="12">
        <v>16.100000000000001</v>
      </c>
      <c r="R17">
        <f t="shared" si="2"/>
        <v>7.6000000000000014</v>
      </c>
      <c r="S17">
        <f t="shared" si="3"/>
        <v>-9.852511415525111</v>
      </c>
      <c r="U17" s="6" t="s">
        <v>64</v>
      </c>
    </row>
    <row r="18" spans="1:21" ht="60" x14ac:dyDescent="0.25">
      <c r="A18" s="6" t="s">
        <v>21</v>
      </c>
      <c r="B18" s="6" t="s">
        <v>22</v>
      </c>
      <c r="C18" s="6" t="s">
        <v>23</v>
      </c>
      <c r="D18" s="6"/>
      <c r="E18" s="6" t="s">
        <v>24</v>
      </c>
      <c r="F18" s="6" t="s">
        <v>25</v>
      </c>
      <c r="G18" s="10" t="s">
        <v>69</v>
      </c>
      <c r="I18">
        <v>74</v>
      </c>
      <c r="Q18" s="9">
        <v>19.8</v>
      </c>
      <c r="R18">
        <f t="shared" si="2"/>
        <v>11.3</v>
      </c>
      <c r="S18">
        <f t="shared" si="3"/>
        <v>-6.1525114155251117</v>
      </c>
      <c r="U18" s="6" t="s">
        <v>64</v>
      </c>
    </row>
    <row r="19" spans="1:21" ht="60" x14ac:dyDescent="0.25">
      <c r="A19" s="6" t="s">
        <v>21</v>
      </c>
      <c r="B19" s="6" t="s">
        <v>22</v>
      </c>
      <c r="C19" s="6" t="s">
        <v>23</v>
      </c>
      <c r="D19" s="6"/>
      <c r="E19" s="6" t="s">
        <v>24</v>
      </c>
      <c r="F19" s="6" t="s">
        <v>25</v>
      </c>
      <c r="G19" s="10" t="s">
        <v>69</v>
      </c>
      <c r="I19">
        <v>74</v>
      </c>
      <c r="Q19" s="12">
        <v>19.899999999999999</v>
      </c>
      <c r="R19">
        <f t="shared" si="2"/>
        <v>11.399999999999999</v>
      </c>
      <c r="S19">
        <f t="shared" si="3"/>
        <v>-6.0525114155251138</v>
      </c>
      <c r="U19" s="6" t="s">
        <v>64</v>
      </c>
    </row>
    <row r="20" spans="1:21" ht="60" x14ac:dyDescent="0.25">
      <c r="A20" s="6" t="s">
        <v>21</v>
      </c>
      <c r="B20" s="6" t="s">
        <v>22</v>
      </c>
      <c r="C20" s="6" t="s">
        <v>23</v>
      </c>
      <c r="D20" s="6"/>
      <c r="E20" s="6" t="s">
        <v>24</v>
      </c>
      <c r="F20" s="6" t="s">
        <v>25</v>
      </c>
      <c r="G20" s="10" t="s">
        <v>69</v>
      </c>
      <c r="I20">
        <v>74</v>
      </c>
      <c r="Q20" s="9">
        <v>20.399999999999999</v>
      </c>
      <c r="R20">
        <f t="shared" si="2"/>
        <v>11.899999999999999</v>
      </c>
      <c r="S20">
        <f t="shared" si="3"/>
        <v>-5.5525114155251138</v>
      </c>
      <c r="U20" s="6" t="s">
        <v>64</v>
      </c>
    </row>
    <row r="21" spans="1:21" ht="60" x14ac:dyDescent="0.25">
      <c r="A21" s="6" t="s">
        <v>21</v>
      </c>
      <c r="B21" s="6" t="s">
        <v>22</v>
      </c>
      <c r="C21" s="6" t="s">
        <v>23</v>
      </c>
      <c r="D21" s="6"/>
      <c r="E21" s="6" t="s">
        <v>24</v>
      </c>
      <c r="F21" s="6" t="s">
        <v>25</v>
      </c>
      <c r="G21" s="10" t="s">
        <v>69</v>
      </c>
      <c r="I21">
        <v>74</v>
      </c>
      <c r="Q21" s="9">
        <v>18</v>
      </c>
      <c r="R21">
        <f t="shared" si="2"/>
        <v>9.5</v>
      </c>
      <c r="S21">
        <f t="shared" si="3"/>
        <v>-7.9525114155251124</v>
      </c>
      <c r="U21" s="6" t="s">
        <v>64</v>
      </c>
    </row>
    <row r="22" spans="1:21" ht="52" x14ac:dyDescent="0.25">
      <c r="A22" s="6" t="s">
        <v>21</v>
      </c>
      <c r="B22" s="6" t="s">
        <v>22</v>
      </c>
      <c r="C22" s="6" t="s">
        <v>23</v>
      </c>
      <c r="D22" s="6"/>
      <c r="E22" s="6" t="s">
        <v>24</v>
      </c>
      <c r="F22" s="6" t="s">
        <v>25</v>
      </c>
      <c r="G22" s="11" t="s">
        <v>70</v>
      </c>
      <c r="I22">
        <v>74</v>
      </c>
      <c r="Q22" s="12">
        <v>24.2</v>
      </c>
      <c r="R22">
        <f t="shared" si="2"/>
        <v>15.7</v>
      </c>
      <c r="S22">
        <f t="shared" si="3"/>
        <v>-1.7525114155251131</v>
      </c>
      <c r="U22" s="6" t="s">
        <v>64</v>
      </c>
    </row>
    <row r="23" spans="1:21" ht="60" x14ac:dyDescent="0.25">
      <c r="A23" s="6" t="s">
        <v>21</v>
      </c>
      <c r="B23" s="6" t="s">
        <v>22</v>
      </c>
      <c r="C23" s="6" t="s">
        <v>23</v>
      </c>
      <c r="D23" s="6"/>
      <c r="E23" s="6" t="s">
        <v>24</v>
      </c>
      <c r="F23" s="6" t="s">
        <v>25</v>
      </c>
      <c r="G23" s="10" t="s">
        <v>71</v>
      </c>
      <c r="I23">
        <v>62</v>
      </c>
      <c r="Q23" s="12">
        <v>22.5</v>
      </c>
      <c r="R23">
        <f t="shared" si="2"/>
        <v>14</v>
      </c>
      <c r="S23">
        <f t="shared" si="3"/>
        <v>-3.4525114155251124</v>
      </c>
      <c r="U23" s="6" t="s">
        <v>64</v>
      </c>
    </row>
    <row r="24" spans="1:21" ht="60" x14ac:dyDescent="0.25">
      <c r="A24" s="6" t="s">
        <v>21</v>
      </c>
      <c r="B24" s="6" t="s">
        <v>22</v>
      </c>
      <c r="C24" s="6" t="s">
        <v>23</v>
      </c>
      <c r="D24" s="6"/>
      <c r="E24" s="6" t="s">
        <v>24</v>
      </c>
      <c r="F24" s="6" t="s">
        <v>25</v>
      </c>
      <c r="G24" s="10" t="s">
        <v>71</v>
      </c>
      <c r="I24">
        <v>62</v>
      </c>
      <c r="Q24" s="12">
        <v>21.9</v>
      </c>
      <c r="R24">
        <f t="shared" si="2"/>
        <v>13.399999999999999</v>
      </c>
      <c r="S24">
        <f t="shared" si="3"/>
        <v>-4.0525114155251138</v>
      </c>
      <c r="U24" s="6" t="s">
        <v>64</v>
      </c>
    </row>
    <row r="25" spans="1:21" ht="60" x14ac:dyDescent="0.25">
      <c r="A25" s="6" t="s">
        <v>21</v>
      </c>
      <c r="B25" s="6" t="s">
        <v>22</v>
      </c>
      <c r="C25" s="6" t="s">
        <v>23</v>
      </c>
      <c r="D25" s="6"/>
      <c r="E25" s="6" t="s">
        <v>24</v>
      </c>
      <c r="F25" s="6" t="s">
        <v>25</v>
      </c>
      <c r="G25" s="10" t="s">
        <v>71</v>
      </c>
      <c r="I25">
        <v>62</v>
      </c>
      <c r="Q25" s="9">
        <v>21.7</v>
      </c>
      <c r="R25">
        <f t="shared" si="2"/>
        <v>13.2</v>
      </c>
      <c r="S25">
        <f t="shared" si="3"/>
        <v>-4.2525114155251131</v>
      </c>
      <c r="U25" s="6" t="s">
        <v>64</v>
      </c>
    </row>
    <row r="26" spans="1:21" ht="60" x14ac:dyDescent="0.25">
      <c r="A26" s="6" t="s">
        <v>21</v>
      </c>
      <c r="B26" s="6" t="s">
        <v>22</v>
      </c>
      <c r="C26" s="6" t="s">
        <v>23</v>
      </c>
      <c r="D26" s="6"/>
      <c r="E26" s="6" t="s">
        <v>24</v>
      </c>
      <c r="F26" s="6" t="s">
        <v>25</v>
      </c>
      <c r="G26" s="10" t="s">
        <v>71</v>
      </c>
      <c r="I26">
        <v>62</v>
      </c>
      <c r="Q26" s="12">
        <v>19.8</v>
      </c>
      <c r="R26">
        <f t="shared" si="2"/>
        <v>11.3</v>
      </c>
      <c r="S26">
        <f t="shared" si="3"/>
        <v>-6.1525114155251117</v>
      </c>
      <c r="U26" s="6" t="s">
        <v>64</v>
      </c>
    </row>
    <row r="27" spans="1:21" ht="60" x14ac:dyDescent="0.25">
      <c r="A27" s="6" t="s">
        <v>21</v>
      </c>
      <c r="B27" s="6" t="s">
        <v>22</v>
      </c>
      <c r="C27" s="6" t="s">
        <v>23</v>
      </c>
      <c r="D27" s="6"/>
      <c r="E27" s="6" t="s">
        <v>24</v>
      </c>
      <c r="F27" s="6" t="s">
        <v>25</v>
      </c>
      <c r="G27" s="10" t="s">
        <v>71</v>
      </c>
      <c r="I27">
        <v>62</v>
      </c>
      <c r="Q27" s="12">
        <v>20.399999999999999</v>
      </c>
      <c r="R27">
        <f t="shared" si="2"/>
        <v>11.899999999999999</v>
      </c>
      <c r="S27">
        <f t="shared" si="3"/>
        <v>-5.5525114155251138</v>
      </c>
      <c r="U27" s="6" t="s">
        <v>64</v>
      </c>
    </row>
    <row r="28" spans="1:21" ht="60" x14ac:dyDescent="0.25">
      <c r="A28" s="6" t="s">
        <v>21</v>
      </c>
      <c r="B28" s="6" t="s">
        <v>22</v>
      </c>
      <c r="C28" s="6" t="s">
        <v>23</v>
      </c>
      <c r="D28" s="6"/>
      <c r="E28" s="6" t="s">
        <v>24</v>
      </c>
      <c r="F28" s="6" t="s">
        <v>25</v>
      </c>
      <c r="G28" s="10" t="s">
        <v>71</v>
      </c>
      <c r="I28">
        <v>62</v>
      </c>
      <c r="Q28" s="12">
        <v>21.7</v>
      </c>
      <c r="R28">
        <f t="shared" si="2"/>
        <v>13.2</v>
      </c>
      <c r="S28">
        <f t="shared" si="3"/>
        <v>-4.2525114155251131</v>
      </c>
      <c r="U28" s="6" t="s">
        <v>64</v>
      </c>
    </row>
    <row r="29" spans="1:21" ht="60" x14ac:dyDescent="0.25">
      <c r="A29" s="6" t="s">
        <v>21</v>
      </c>
      <c r="B29" s="6" t="s">
        <v>22</v>
      </c>
      <c r="C29" s="6" t="s">
        <v>23</v>
      </c>
      <c r="D29" s="6"/>
      <c r="E29" s="6" t="s">
        <v>24</v>
      </c>
      <c r="F29" s="6" t="s">
        <v>25</v>
      </c>
      <c r="G29" s="10" t="s">
        <v>71</v>
      </c>
      <c r="I29">
        <v>62</v>
      </c>
      <c r="Q29" s="9">
        <v>21.6</v>
      </c>
      <c r="R29">
        <f t="shared" si="2"/>
        <v>13.100000000000001</v>
      </c>
      <c r="S29">
        <f t="shared" si="3"/>
        <v>-4.352511415525111</v>
      </c>
      <c r="U29" s="6" t="s">
        <v>64</v>
      </c>
    </row>
    <row r="30" spans="1:21" ht="60" x14ac:dyDescent="0.25">
      <c r="A30" s="6" t="s">
        <v>21</v>
      </c>
      <c r="B30" s="6" t="s">
        <v>22</v>
      </c>
      <c r="C30" s="6" t="s">
        <v>23</v>
      </c>
      <c r="D30" s="6"/>
      <c r="E30" s="6" t="s">
        <v>24</v>
      </c>
      <c r="F30" s="6" t="s">
        <v>25</v>
      </c>
      <c r="G30" s="10" t="s">
        <v>71</v>
      </c>
      <c r="I30">
        <v>62</v>
      </c>
      <c r="Q30" s="12">
        <v>22</v>
      </c>
      <c r="R30">
        <f t="shared" si="2"/>
        <v>13.5</v>
      </c>
      <c r="S30">
        <f t="shared" si="3"/>
        <v>-3.9525114155251124</v>
      </c>
      <c r="U30" s="6" t="s">
        <v>64</v>
      </c>
    </row>
    <row r="31" spans="1:21" ht="60" x14ac:dyDescent="0.25">
      <c r="A31" s="6" t="s">
        <v>21</v>
      </c>
      <c r="B31" s="6" t="s">
        <v>22</v>
      </c>
      <c r="C31" s="6" t="s">
        <v>23</v>
      </c>
      <c r="D31" s="6"/>
      <c r="E31" s="6" t="s">
        <v>24</v>
      </c>
      <c r="F31" s="6" t="s">
        <v>25</v>
      </c>
      <c r="G31" s="10" t="s">
        <v>71</v>
      </c>
      <c r="I31">
        <v>62</v>
      </c>
      <c r="Q31" s="12">
        <v>22.5</v>
      </c>
      <c r="R31">
        <f t="shared" si="2"/>
        <v>14</v>
      </c>
      <c r="S31">
        <f t="shared" si="3"/>
        <v>-3.4525114155251124</v>
      </c>
      <c r="U31" s="6" t="s">
        <v>64</v>
      </c>
    </row>
    <row r="32" spans="1:21" ht="80" x14ac:dyDescent="0.25">
      <c r="A32" s="6" t="s">
        <v>21</v>
      </c>
      <c r="B32" s="6" t="s">
        <v>22</v>
      </c>
      <c r="C32" s="6" t="s">
        <v>23</v>
      </c>
      <c r="D32" s="6"/>
      <c r="E32" s="6" t="s">
        <v>24</v>
      </c>
      <c r="F32" s="6" t="s">
        <v>25</v>
      </c>
      <c r="G32" s="10" t="s">
        <v>65</v>
      </c>
      <c r="I32">
        <v>62</v>
      </c>
      <c r="Q32" s="9">
        <v>22</v>
      </c>
      <c r="R32">
        <f t="shared" si="2"/>
        <v>13.5</v>
      </c>
      <c r="S32">
        <f t="shared" si="3"/>
        <v>-3.9525114155251124</v>
      </c>
      <c r="U32" s="6" t="s">
        <v>64</v>
      </c>
    </row>
    <row r="33" spans="1:21" ht="80" x14ac:dyDescent="0.25">
      <c r="A33" s="6" t="s">
        <v>21</v>
      </c>
      <c r="B33" s="6" t="s">
        <v>22</v>
      </c>
      <c r="C33" s="6" t="s">
        <v>23</v>
      </c>
      <c r="D33" s="6"/>
      <c r="E33" s="6" t="s">
        <v>24</v>
      </c>
      <c r="F33" s="6" t="s">
        <v>25</v>
      </c>
      <c r="G33" s="10" t="s">
        <v>65</v>
      </c>
      <c r="I33">
        <v>62</v>
      </c>
      <c r="Q33" s="12">
        <v>22.3</v>
      </c>
      <c r="R33">
        <f t="shared" si="2"/>
        <v>13.8</v>
      </c>
      <c r="S33">
        <f t="shared" si="3"/>
        <v>-3.6525114155251117</v>
      </c>
      <c r="U33" s="6" t="s">
        <v>64</v>
      </c>
    </row>
    <row r="34" spans="1:21" ht="80" x14ac:dyDescent="0.25">
      <c r="A34" s="6" t="s">
        <v>21</v>
      </c>
      <c r="B34" s="6" t="s">
        <v>22</v>
      </c>
      <c r="C34" s="6" t="s">
        <v>23</v>
      </c>
      <c r="D34" s="6"/>
      <c r="E34" s="6" t="s">
        <v>24</v>
      </c>
      <c r="F34" s="6" t="s">
        <v>25</v>
      </c>
      <c r="G34" s="10" t="s">
        <v>65</v>
      </c>
      <c r="I34">
        <v>62</v>
      </c>
      <c r="Q34" s="9">
        <v>21.9</v>
      </c>
      <c r="R34">
        <f t="shared" si="2"/>
        <v>13.399999999999999</v>
      </c>
      <c r="S34">
        <f t="shared" si="3"/>
        <v>-4.0525114155251138</v>
      </c>
      <c r="U34" s="6" t="s">
        <v>64</v>
      </c>
    </row>
    <row r="35" spans="1:21" ht="80" x14ac:dyDescent="0.25">
      <c r="A35" s="6" t="s">
        <v>21</v>
      </c>
      <c r="B35" s="6" t="s">
        <v>22</v>
      </c>
      <c r="C35" s="6" t="s">
        <v>23</v>
      </c>
      <c r="D35" s="6"/>
      <c r="E35" s="6" t="s">
        <v>24</v>
      </c>
      <c r="F35" s="6" t="s">
        <v>25</v>
      </c>
      <c r="G35" s="10" t="s">
        <v>65</v>
      </c>
      <c r="I35">
        <v>62</v>
      </c>
      <c r="Q35" s="9">
        <v>21.9</v>
      </c>
      <c r="R35">
        <f t="shared" si="2"/>
        <v>13.399999999999999</v>
      </c>
      <c r="S35">
        <f t="shared" si="3"/>
        <v>-4.0525114155251138</v>
      </c>
      <c r="U35" s="6" t="s">
        <v>64</v>
      </c>
    </row>
    <row r="36" spans="1:21" ht="80" x14ac:dyDescent="0.25">
      <c r="A36" s="6" t="s">
        <v>21</v>
      </c>
      <c r="B36" s="6" t="s">
        <v>22</v>
      </c>
      <c r="C36" s="6" t="s">
        <v>23</v>
      </c>
      <c r="D36" s="6"/>
      <c r="E36" s="6" t="s">
        <v>24</v>
      </c>
      <c r="F36" s="6" t="s">
        <v>25</v>
      </c>
      <c r="G36" s="10" t="s">
        <v>65</v>
      </c>
      <c r="I36">
        <v>62</v>
      </c>
      <c r="Q36" s="9">
        <v>20.7</v>
      </c>
      <c r="R36">
        <f t="shared" si="2"/>
        <v>12.2</v>
      </c>
      <c r="S36">
        <f t="shared" si="3"/>
        <v>-5.2525114155251131</v>
      </c>
      <c r="U36" s="6" t="s">
        <v>64</v>
      </c>
    </row>
    <row r="37" spans="1:21" ht="80" x14ac:dyDescent="0.25">
      <c r="A37" s="6" t="s">
        <v>21</v>
      </c>
      <c r="B37" s="6" t="s">
        <v>22</v>
      </c>
      <c r="C37" s="6" t="s">
        <v>23</v>
      </c>
      <c r="D37" s="6"/>
      <c r="E37" s="6" t="s">
        <v>24</v>
      </c>
      <c r="F37" s="6" t="s">
        <v>25</v>
      </c>
      <c r="G37" s="10" t="s">
        <v>65</v>
      </c>
      <c r="I37">
        <v>62</v>
      </c>
      <c r="Q37" s="9">
        <v>21</v>
      </c>
      <c r="R37">
        <f t="shared" si="2"/>
        <v>12.5</v>
      </c>
      <c r="S37">
        <f t="shared" si="3"/>
        <v>-4.9525114155251124</v>
      </c>
      <c r="U37" s="6" t="s">
        <v>64</v>
      </c>
    </row>
    <row r="38" spans="1:21" ht="80" x14ac:dyDescent="0.25">
      <c r="A38" s="6" t="s">
        <v>21</v>
      </c>
      <c r="B38" s="6" t="s">
        <v>22</v>
      </c>
      <c r="C38" s="6" t="s">
        <v>23</v>
      </c>
      <c r="D38" s="6"/>
      <c r="E38" s="6" t="s">
        <v>24</v>
      </c>
      <c r="F38" s="6" t="s">
        <v>25</v>
      </c>
      <c r="G38" s="10" t="s">
        <v>65</v>
      </c>
      <c r="I38">
        <v>62</v>
      </c>
      <c r="Q38" s="9">
        <v>19.8</v>
      </c>
      <c r="R38">
        <f t="shared" si="2"/>
        <v>11.3</v>
      </c>
      <c r="S38">
        <f t="shared" si="3"/>
        <v>-6.1525114155251117</v>
      </c>
      <c r="U38" s="6" t="s">
        <v>64</v>
      </c>
    </row>
    <row r="39" spans="1:21" ht="80" x14ac:dyDescent="0.25">
      <c r="A39" s="6" t="s">
        <v>21</v>
      </c>
      <c r="B39" s="6" t="s">
        <v>22</v>
      </c>
      <c r="C39" s="6" t="s">
        <v>23</v>
      </c>
      <c r="D39" s="6"/>
      <c r="E39" s="6" t="s">
        <v>24</v>
      </c>
      <c r="F39" s="6" t="s">
        <v>25</v>
      </c>
      <c r="G39" s="10" t="s">
        <v>65</v>
      </c>
      <c r="I39">
        <v>62</v>
      </c>
      <c r="Q39" s="9">
        <v>21.2</v>
      </c>
      <c r="R39">
        <f t="shared" si="2"/>
        <v>12.7</v>
      </c>
      <c r="S39">
        <f t="shared" si="3"/>
        <v>-4.7525114155251131</v>
      </c>
      <c r="U39" s="6" t="s">
        <v>64</v>
      </c>
    </row>
    <row r="40" spans="1:21" ht="100" x14ac:dyDescent="0.25">
      <c r="A40" s="6" t="s">
        <v>21</v>
      </c>
      <c r="B40" s="6" t="s">
        <v>22</v>
      </c>
      <c r="C40" s="6" t="s">
        <v>23</v>
      </c>
      <c r="D40" s="6"/>
      <c r="E40" s="6" t="s">
        <v>24</v>
      </c>
      <c r="F40" s="6" t="s">
        <v>25</v>
      </c>
      <c r="G40" s="10" t="s">
        <v>72</v>
      </c>
      <c r="I40">
        <v>68</v>
      </c>
      <c r="Q40" s="9">
        <v>19.7</v>
      </c>
      <c r="R40">
        <f t="shared" si="2"/>
        <v>11.2</v>
      </c>
      <c r="S40">
        <f t="shared" si="3"/>
        <v>-6.2525114155251131</v>
      </c>
      <c r="U40" s="6" t="s">
        <v>64</v>
      </c>
    </row>
    <row r="41" spans="1:21" ht="100" x14ac:dyDescent="0.25">
      <c r="A41" s="6" t="s">
        <v>21</v>
      </c>
      <c r="B41" s="6" t="s">
        <v>22</v>
      </c>
      <c r="C41" s="6" t="s">
        <v>23</v>
      </c>
      <c r="D41" s="6"/>
      <c r="E41" s="6" t="s">
        <v>24</v>
      </c>
      <c r="F41" s="6" t="s">
        <v>25</v>
      </c>
      <c r="G41" s="10" t="s">
        <v>72</v>
      </c>
      <c r="I41">
        <v>68</v>
      </c>
      <c r="Q41" s="9">
        <v>21.9</v>
      </c>
      <c r="R41">
        <f t="shared" si="2"/>
        <v>13.399999999999999</v>
      </c>
      <c r="S41">
        <f t="shared" si="3"/>
        <v>-4.0525114155251138</v>
      </c>
      <c r="U41" s="6" t="s">
        <v>64</v>
      </c>
    </row>
    <row r="42" spans="1:21" ht="100" x14ac:dyDescent="0.25">
      <c r="A42" s="6" t="s">
        <v>21</v>
      </c>
      <c r="B42" s="6" t="s">
        <v>22</v>
      </c>
      <c r="C42" s="6" t="s">
        <v>23</v>
      </c>
      <c r="D42" s="6"/>
      <c r="E42" s="6" t="s">
        <v>24</v>
      </c>
      <c r="F42" s="6" t="s">
        <v>25</v>
      </c>
      <c r="G42" s="10" t="s">
        <v>72</v>
      </c>
      <c r="I42">
        <v>68</v>
      </c>
      <c r="Q42" s="9">
        <v>20.9</v>
      </c>
      <c r="R42">
        <f t="shared" si="2"/>
        <v>12.399999999999999</v>
      </c>
      <c r="S42">
        <f t="shared" si="3"/>
        <v>-5.0525114155251138</v>
      </c>
      <c r="U42" s="6" t="s">
        <v>64</v>
      </c>
    </row>
    <row r="43" spans="1:21" ht="100" x14ac:dyDescent="0.25">
      <c r="A43" s="6" t="s">
        <v>21</v>
      </c>
      <c r="B43" s="6" t="s">
        <v>22</v>
      </c>
      <c r="C43" s="6" t="s">
        <v>23</v>
      </c>
      <c r="D43" s="6"/>
      <c r="E43" s="6" t="s">
        <v>24</v>
      </c>
      <c r="F43" s="6" t="s">
        <v>25</v>
      </c>
      <c r="G43" s="10" t="s">
        <v>72</v>
      </c>
      <c r="I43">
        <v>68</v>
      </c>
      <c r="Q43" s="9">
        <v>22.1</v>
      </c>
      <c r="R43">
        <f t="shared" si="2"/>
        <v>13.600000000000001</v>
      </c>
      <c r="S43">
        <f t="shared" si="3"/>
        <v>-3.852511415525111</v>
      </c>
      <c r="U43" s="6" t="s">
        <v>64</v>
      </c>
    </row>
    <row r="44" spans="1:21" ht="100" x14ac:dyDescent="0.25">
      <c r="A44" s="6" t="s">
        <v>21</v>
      </c>
      <c r="B44" s="6" t="s">
        <v>22</v>
      </c>
      <c r="C44" s="6" t="s">
        <v>23</v>
      </c>
      <c r="D44" s="6"/>
      <c r="E44" s="6" t="s">
        <v>24</v>
      </c>
      <c r="F44" s="6" t="s">
        <v>25</v>
      </c>
      <c r="G44" s="10" t="s">
        <v>72</v>
      </c>
      <c r="I44">
        <v>68</v>
      </c>
      <c r="Q44" s="12">
        <v>22.3</v>
      </c>
      <c r="R44">
        <f t="shared" si="2"/>
        <v>13.8</v>
      </c>
      <c r="S44">
        <f t="shared" si="3"/>
        <v>-3.6525114155251117</v>
      </c>
      <c r="U44" s="6" t="s">
        <v>64</v>
      </c>
    </row>
    <row r="45" spans="1:21" ht="100" x14ac:dyDescent="0.25">
      <c r="A45" s="6" t="s">
        <v>21</v>
      </c>
      <c r="B45" s="6" t="s">
        <v>22</v>
      </c>
      <c r="C45" s="6" t="s">
        <v>23</v>
      </c>
      <c r="D45" s="6"/>
      <c r="E45" s="6" t="s">
        <v>24</v>
      </c>
      <c r="F45" s="6" t="s">
        <v>25</v>
      </c>
      <c r="G45" s="10" t="s">
        <v>72</v>
      </c>
      <c r="I45">
        <v>68</v>
      </c>
      <c r="Q45" s="9">
        <v>22.5</v>
      </c>
      <c r="R45">
        <f t="shared" si="2"/>
        <v>14</v>
      </c>
      <c r="S45">
        <f t="shared" si="3"/>
        <v>-3.4525114155251124</v>
      </c>
      <c r="U45" s="6" t="s">
        <v>64</v>
      </c>
    </row>
    <row r="46" spans="1:21" ht="100" x14ac:dyDescent="0.25">
      <c r="A46" s="6" t="s">
        <v>21</v>
      </c>
      <c r="B46" s="6" t="s">
        <v>22</v>
      </c>
      <c r="C46" s="6" t="s">
        <v>23</v>
      </c>
      <c r="D46" s="6"/>
      <c r="E46" s="6" t="s">
        <v>24</v>
      </c>
      <c r="F46" s="6" t="s">
        <v>25</v>
      </c>
      <c r="G46" s="10" t="s">
        <v>72</v>
      </c>
      <c r="I46">
        <v>68</v>
      </c>
      <c r="Q46" s="9">
        <v>22.1</v>
      </c>
      <c r="R46">
        <f t="shared" si="2"/>
        <v>13.600000000000001</v>
      </c>
      <c r="S46">
        <f t="shared" si="3"/>
        <v>-3.852511415525111</v>
      </c>
      <c r="U46" s="6" t="s">
        <v>64</v>
      </c>
    </row>
    <row r="47" spans="1:21" ht="100" x14ac:dyDescent="0.25">
      <c r="A47" s="6" t="s">
        <v>21</v>
      </c>
      <c r="B47" s="6" t="s">
        <v>22</v>
      </c>
      <c r="C47" s="6" t="s">
        <v>23</v>
      </c>
      <c r="D47" s="6"/>
      <c r="E47" s="6" t="s">
        <v>24</v>
      </c>
      <c r="F47" s="6" t="s">
        <v>25</v>
      </c>
      <c r="G47" s="10" t="s">
        <v>72</v>
      </c>
      <c r="I47">
        <v>68</v>
      </c>
      <c r="Q47" s="12">
        <v>21.9</v>
      </c>
      <c r="R47">
        <f t="shared" si="2"/>
        <v>13.399999999999999</v>
      </c>
      <c r="S47">
        <f t="shared" si="3"/>
        <v>-4.0525114155251138</v>
      </c>
      <c r="U47" s="6" t="s">
        <v>64</v>
      </c>
    </row>
    <row r="48" spans="1:21" ht="80" x14ac:dyDescent="0.25">
      <c r="A48" s="6" t="s">
        <v>21</v>
      </c>
      <c r="B48" s="6" t="s">
        <v>22</v>
      </c>
      <c r="C48" s="6" t="s">
        <v>23</v>
      </c>
      <c r="D48" s="6"/>
      <c r="E48" s="6" t="s">
        <v>24</v>
      </c>
      <c r="F48" s="6" t="s">
        <v>25</v>
      </c>
      <c r="G48" s="10" t="s">
        <v>66</v>
      </c>
      <c r="I48">
        <v>49</v>
      </c>
      <c r="Q48" s="12">
        <v>20.7</v>
      </c>
      <c r="R48">
        <f t="shared" si="2"/>
        <v>12.2</v>
      </c>
      <c r="S48">
        <f t="shared" si="3"/>
        <v>-5.2525114155251131</v>
      </c>
      <c r="U48" s="6" t="s">
        <v>64</v>
      </c>
    </row>
    <row r="49" spans="1:21" ht="60" x14ac:dyDescent="0.25">
      <c r="A49" s="6" t="s">
        <v>21</v>
      </c>
      <c r="B49" s="6" t="s">
        <v>22</v>
      </c>
      <c r="C49" s="6" t="s">
        <v>23</v>
      </c>
      <c r="D49" s="6"/>
      <c r="E49" s="6" t="s">
        <v>24</v>
      </c>
      <c r="F49" s="6" t="s">
        <v>25</v>
      </c>
      <c r="G49" s="10" t="s">
        <v>73</v>
      </c>
      <c r="I49">
        <v>70</v>
      </c>
      <c r="Q49" s="9">
        <v>27.8</v>
      </c>
      <c r="R49">
        <f t="shared" si="2"/>
        <v>19.3</v>
      </c>
      <c r="S49">
        <f t="shared" si="3"/>
        <v>1.8474885844748883</v>
      </c>
      <c r="U49" s="6" t="s">
        <v>64</v>
      </c>
    </row>
    <row r="50" spans="1:21" ht="60" x14ac:dyDescent="0.25">
      <c r="A50" s="6" t="s">
        <v>21</v>
      </c>
      <c r="B50" s="6" t="s">
        <v>22</v>
      </c>
      <c r="C50" s="6" t="s">
        <v>23</v>
      </c>
      <c r="D50" s="6"/>
      <c r="E50" s="6" t="s">
        <v>24</v>
      </c>
      <c r="F50" s="6" t="s">
        <v>25</v>
      </c>
      <c r="G50" s="10" t="s">
        <v>73</v>
      </c>
      <c r="I50">
        <v>70</v>
      </c>
      <c r="Q50" s="12">
        <v>27.9</v>
      </c>
      <c r="R50">
        <f t="shared" si="2"/>
        <v>19.399999999999999</v>
      </c>
      <c r="S50">
        <f t="shared" si="3"/>
        <v>1.9474885844748862</v>
      </c>
      <c r="U50" s="6" t="s">
        <v>64</v>
      </c>
    </row>
    <row r="51" spans="1:21" ht="60" x14ac:dyDescent="0.25">
      <c r="A51" s="6" t="s">
        <v>21</v>
      </c>
      <c r="B51" s="6" t="s">
        <v>22</v>
      </c>
      <c r="C51" s="6" t="s">
        <v>23</v>
      </c>
      <c r="D51" s="6"/>
      <c r="E51" s="6" t="s">
        <v>24</v>
      </c>
      <c r="F51" s="6" t="s">
        <v>25</v>
      </c>
      <c r="G51" s="10" t="s">
        <v>73</v>
      </c>
      <c r="I51">
        <v>70</v>
      </c>
      <c r="Q51" s="12">
        <v>27.3</v>
      </c>
      <c r="R51">
        <f t="shared" si="2"/>
        <v>18.8</v>
      </c>
      <c r="S51">
        <f t="shared" si="3"/>
        <v>1.3474885844748883</v>
      </c>
      <c r="U51" s="6" t="s">
        <v>64</v>
      </c>
    </row>
    <row r="52" spans="1:21" ht="60" x14ac:dyDescent="0.25">
      <c r="A52" s="6" t="s">
        <v>21</v>
      </c>
      <c r="B52" s="6" t="s">
        <v>22</v>
      </c>
      <c r="C52" s="6" t="s">
        <v>23</v>
      </c>
      <c r="D52" s="6"/>
      <c r="E52" s="6" t="s">
        <v>24</v>
      </c>
      <c r="F52" s="6" t="s">
        <v>25</v>
      </c>
      <c r="G52" s="10" t="s">
        <v>73</v>
      </c>
      <c r="I52">
        <v>70</v>
      </c>
      <c r="Q52" s="9">
        <v>25.4</v>
      </c>
      <c r="R52">
        <f t="shared" si="2"/>
        <v>16.899999999999999</v>
      </c>
      <c r="S52">
        <f t="shared" si="3"/>
        <v>-0.55251141552511385</v>
      </c>
      <c r="U52" s="6" t="s">
        <v>64</v>
      </c>
    </row>
    <row r="53" spans="1:21" ht="60" x14ac:dyDescent="0.25">
      <c r="A53" s="6" t="s">
        <v>21</v>
      </c>
      <c r="B53" s="6" t="s">
        <v>22</v>
      </c>
      <c r="C53" s="6" t="s">
        <v>23</v>
      </c>
      <c r="D53" s="6"/>
      <c r="E53" s="6" t="s">
        <v>24</v>
      </c>
      <c r="F53" s="6" t="s">
        <v>25</v>
      </c>
      <c r="G53" s="10" t="s">
        <v>73</v>
      </c>
      <c r="I53">
        <v>70</v>
      </c>
      <c r="Q53" s="9">
        <v>25.3</v>
      </c>
      <c r="R53">
        <f t="shared" si="2"/>
        <v>16.8</v>
      </c>
      <c r="S53">
        <f t="shared" si="3"/>
        <v>-0.65251141552511172</v>
      </c>
      <c r="U53" s="6" t="s">
        <v>64</v>
      </c>
    </row>
    <row r="54" spans="1:21" ht="60" x14ac:dyDescent="0.25">
      <c r="A54" s="6" t="s">
        <v>21</v>
      </c>
      <c r="B54" s="6" t="s">
        <v>22</v>
      </c>
      <c r="C54" s="6" t="s">
        <v>23</v>
      </c>
      <c r="D54" s="6"/>
      <c r="E54" s="6" t="s">
        <v>24</v>
      </c>
      <c r="F54" s="6" t="s">
        <v>25</v>
      </c>
      <c r="G54" s="10" t="s">
        <v>73</v>
      </c>
      <c r="I54">
        <v>70</v>
      </c>
      <c r="Q54" s="12">
        <v>24.9</v>
      </c>
      <c r="R54">
        <f t="shared" si="2"/>
        <v>16.399999999999999</v>
      </c>
      <c r="S54">
        <f t="shared" si="3"/>
        <v>-1.0525114155251138</v>
      </c>
      <c r="U54" s="6" t="s">
        <v>64</v>
      </c>
    </row>
    <row r="55" spans="1:21" ht="100" x14ac:dyDescent="0.25">
      <c r="A55" s="6" t="s">
        <v>21</v>
      </c>
      <c r="B55" s="6" t="s">
        <v>22</v>
      </c>
      <c r="C55" s="6" t="s">
        <v>23</v>
      </c>
      <c r="D55" s="6"/>
      <c r="E55" s="6" t="s">
        <v>24</v>
      </c>
      <c r="F55" s="6" t="s">
        <v>25</v>
      </c>
      <c r="G55" s="10" t="s">
        <v>74</v>
      </c>
      <c r="I55">
        <v>68</v>
      </c>
      <c r="Q55" s="9">
        <v>27.6</v>
      </c>
      <c r="R55">
        <f t="shared" si="2"/>
        <v>19.100000000000001</v>
      </c>
      <c r="S55">
        <f t="shared" si="3"/>
        <v>1.647488584474889</v>
      </c>
      <c r="U55" s="6" t="s">
        <v>64</v>
      </c>
    </row>
    <row r="56" spans="1:21" ht="100" x14ac:dyDescent="0.25">
      <c r="A56" s="6" t="s">
        <v>21</v>
      </c>
      <c r="B56" s="6" t="s">
        <v>22</v>
      </c>
      <c r="C56" s="6" t="s">
        <v>23</v>
      </c>
      <c r="D56" s="6"/>
      <c r="E56" s="6" t="s">
        <v>24</v>
      </c>
      <c r="F56" s="6" t="s">
        <v>25</v>
      </c>
      <c r="G56" s="10" t="s">
        <v>74</v>
      </c>
      <c r="I56">
        <v>68</v>
      </c>
      <c r="Q56" s="12">
        <v>28</v>
      </c>
      <c r="R56">
        <f t="shared" si="2"/>
        <v>19.5</v>
      </c>
      <c r="S56">
        <f t="shared" si="3"/>
        <v>2.0474885844748876</v>
      </c>
      <c r="U56" s="6" t="s">
        <v>64</v>
      </c>
    </row>
    <row r="57" spans="1:21" ht="100" x14ac:dyDescent="0.25">
      <c r="A57" s="6" t="s">
        <v>21</v>
      </c>
      <c r="B57" s="6" t="s">
        <v>22</v>
      </c>
      <c r="C57" s="6" t="s">
        <v>23</v>
      </c>
      <c r="D57" s="6"/>
      <c r="E57" s="6" t="s">
        <v>24</v>
      </c>
      <c r="F57" s="6" t="s">
        <v>25</v>
      </c>
      <c r="G57" s="10" t="s">
        <v>74</v>
      </c>
      <c r="I57">
        <v>68</v>
      </c>
      <c r="Q57" s="9">
        <v>27.9</v>
      </c>
      <c r="R57">
        <f t="shared" si="2"/>
        <v>19.399999999999999</v>
      </c>
      <c r="S57">
        <f t="shared" si="3"/>
        <v>1.9474885844748862</v>
      </c>
      <c r="U57" s="6" t="s">
        <v>64</v>
      </c>
    </row>
    <row r="58" spans="1:21" ht="100" x14ac:dyDescent="0.25">
      <c r="A58" s="6" t="s">
        <v>21</v>
      </c>
      <c r="B58" s="6" t="s">
        <v>22</v>
      </c>
      <c r="C58" s="6" t="s">
        <v>23</v>
      </c>
      <c r="D58" s="6"/>
      <c r="E58" s="6" t="s">
        <v>24</v>
      </c>
      <c r="F58" s="6" t="s">
        <v>25</v>
      </c>
      <c r="G58" s="10" t="s">
        <v>74</v>
      </c>
      <c r="I58">
        <v>68</v>
      </c>
      <c r="Q58" s="9">
        <v>29.2</v>
      </c>
      <c r="R58">
        <f t="shared" si="2"/>
        <v>20.7</v>
      </c>
      <c r="S58">
        <f t="shared" si="3"/>
        <v>3.2474885844748869</v>
      </c>
      <c r="U58" s="6" t="s">
        <v>64</v>
      </c>
    </row>
    <row r="59" spans="1:21" ht="100" x14ac:dyDescent="0.25">
      <c r="A59" s="6" t="s">
        <v>21</v>
      </c>
      <c r="B59" s="6" t="s">
        <v>22</v>
      </c>
      <c r="C59" s="6" t="s">
        <v>23</v>
      </c>
      <c r="D59" s="6"/>
      <c r="E59" s="6" t="s">
        <v>24</v>
      </c>
      <c r="F59" s="6" t="s">
        <v>25</v>
      </c>
      <c r="G59" s="10" t="s">
        <v>74</v>
      </c>
      <c r="I59">
        <v>68</v>
      </c>
      <c r="Q59" s="9">
        <v>28.7</v>
      </c>
      <c r="R59">
        <f t="shared" si="2"/>
        <v>20.2</v>
      </c>
      <c r="S59">
        <f t="shared" si="3"/>
        <v>2.7474885844748869</v>
      </c>
      <c r="U59" s="6" t="s">
        <v>64</v>
      </c>
    </row>
    <row r="60" spans="1:21" ht="100" x14ac:dyDescent="0.25">
      <c r="A60" s="6" t="s">
        <v>21</v>
      </c>
      <c r="B60" s="6" t="s">
        <v>22</v>
      </c>
      <c r="C60" s="6" t="s">
        <v>23</v>
      </c>
      <c r="D60" s="6"/>
      <c r="E60" s="6" t="s">
        <v>24</v>
      </c>
      <c r="F60" s="6" t="s">
        <v>25</v>
      </c>
      <c r="G60" s="10" t="s">
        <v>74</v>
      </c>
      <c r="I60">
        <v>68</v>
      </c>
      <c r="Q60" s="9">
        <v>28.1</v>
      </c>
      <c r="R60">
        <f t="shared" si="2"/>
        <v>19.600000000000001</v>
      </c>
      <c r="S60">
        <f t="shared" si="3"/>
        <v>2.147488584474889</v>
      </c>
      <c r="U60" s="6" t="s">
        <v>64</v>
      </c>
    </row>
    <row r="61" spans="1:21" ht="100" x14ac:dyDescent="0.25">
      <c r="A61" s="6" t="s">
        <v>21</v>
      </c>
      <c r="B61" s="6" t="s">
        <v>22</v>
      </c>
      <c r="C61" s="6" t="s">
        <v>23</v>
      </c>
      <c r="D61" s="6"/>
      <c r="E61" s="6" t="s">
        <v>24</v>
      </c>
      <c r="F61" s="6" t="s">
        <v>25</v>
      </c>
      <c r="G61" s="10" t="s">
        <v>74</v>
      </c>
      <c r="I61">
        <v>68</v>
      </c>
      <c r="Q61" s="12">
        <v>26.9</v>
      </c>
      <c r="R61">
        <f t="shared" si="2"/>
        <v>18.399999999999999</v>
      </c>
      <c r="S61">
        <f t="shared" si="3"/>
        <v>0.94748858447488615</v>
      </c>
      <c r="U61" s="6" t="s">
        <v>64</v>
      </c>
    </row>
    <row r="62" spans="1:21" ht="100" x14ac:dyDescent="0.25">
      <c r="A62" s="6" t="s">
        <v>21</v>
      </c>
      <c r="B62" s="6" t="s">
        <v>22</v>
      </c>
      <c r="C62" s="6" t="s">
        <v>23</v>
      </c>
      <c r="D62" s="6"/>
      <c r="E62" s="6" t="s">
        <v>24</v>
      </c>
      <c r="F62" s="6" t="s">
        <v>25</v>
      </c>
      <c r="G62" s="10" t="s">
        <v>74</v>
      </c>
      <c r="I62">
        <v>68</v>
      </c>
      <c r="Q62" s="9">
        <v>29</v>
      </c>
      <c r="R62">
        <f t="shared" si="2"/>
        <v>20.5</v>
      </c>
      <c r="S62">
        <f t="shared" si="3"/>
        <v>3.0474885844748876</v>
      </c>
      <c r="U62" s="6" t="s">
        <v>64</v>
      </c>
    </row>
    <row r="63" spans="1:21" ht="100" x14ac:dyDescent="0.25">
      <c r="A63" s="6" t="s">
        <v>21</v>
      </c>
      <c r="B63" s="6" t="s">
        <v>22</v>
      </c>
      <c r="C63" s="6" t="s">
        <v>23</v>
      </c>
      <c r="D63" s="6"/>
      <c r="E63" s="6" t="s">
        <v>24</v>
      </c>
      <c r="F63" s="6" t="s">
        <v>25</v>
      </c>
      <c r="G63" s="10" t="s">
        <v>74</v>
      </c>
      <c r="I63">
        <v>68</v>
      </c>
      <c r="Q63" s="12">
        <v>29.6</v>
      </c>
      <c r="R63">
        <f t="shared" si="2"/>
        <v>21.1</v>
      </c>
      <c r="S63">
        <f t="shared" si="3"/>
        <v>3.647488584474889</v>
      </c>
      <c r="U63" s="6" t="s">
        <v>64</v>
      </c>
    </row>
    <row r="64" spans="1:21" ht="60" x14ac:dyDescent="0.25">
      <c r="A64" s="6" t="s">
        <v>21</v>
      </c>
      <c r="B64" s="6" t="s">
        <v>22</v>
      </c>
      <c r="C64" s="6" t="s">
        <v>23</v>
      </c>
      <c r="D64" s="6"/>
      <c r="E64" s="6" t="s">
        <v>24</v>
      </c>
      <c r="F64" s="6" t="s">
        <v>25</v>
      </c>
      <c r="G64" s="10" t="s">
        <v>75</v>
      </c>
      <c r="I64">
        <v>67</v>
      </c>
      <c r="Q64" s="9">
        <v>25.8</v>
      </c>
      <c r="R64">
        <f t="shared" si="2"/>
        <v>17.3</v>
      </c>
      <c r="S64">
        <f>R64+(37/4.38) - 25.9</f>
        <v>-0.15251141552511172</v>
      </c>
      <c r="U64" s="6" t="s">
        <v>64</v>
      </c>
    </row>
    <row r="65" spans="1:21" ht="60" x14ac:dyDescent="0.25">
      <c r="A65" s="6" t="s">
        <v>21</v>
      </c>
      <c r="B65" s="6" t="s">
        <v>22</v>
      </c>
      <c r="C65" s="6" t="s">
        <v>23</v>
      </c>
      <c r="D65" s="6"/>
      <c r="E65" s="6" t="s">
        <v>24</v>
      </c>
      <c r="F65" s="6" t="s">
        <v>25</v>
      </c>
      <c r="G65" s="10" t="s">
        <v>75</v>
      </c>
      <c r="I65">
        <v>67</v>
      </c>
      <c r="Q65" s="12">
        <v>28.4</v>
      </c>
      <c r="R65">
        <f t="shared" si="2"/>
        <v>19.899999999999999</v>
      </c>
      <c r="S65">
        <f t="shared" si="3"/>
        <v>2.4474885844748862</v>
      </c>
      <c r="U65" s="6" t="s">
        <v>64</v>
      </c>
    </row>
    <row r="66" spans="1:21" ht="60" x14ac:dyDescent="0.25">
      <c r="A66" s="6" t="s">
        <v>21</v>
      </c>
      <c r="B66" s="6" t="s">
        <v>22</v>
      </c>
      <c r="C66" s="6" t="s">
        <v>23</v>
      </c>
      <c r="D66" s="6"/>
      <c r="E66" s="6" t="s">
        <v>24</v>
      </c>
      <c r="F66" s="6" t="s">
        <v>25</v>
      </c>
      <c r="G66" s="10" t="s">
        <v>75</v>
      </c>
      <c r="I66">
        <v>67</v>
      </c>
      <c r="Q66" s="9">
        <v>28.5</v>
      </c>
      <c r="R66">
        <f t="shared" si="2"/>
        <v>20</v>
      </c>
      <c r="S66">
        <f t="shared" si="3"/>
        <v>2.5474885844748876</v>
      </c>
      <c r="U66" s="6" t="s">
        <v>64</v>
      </c>
    </row>
    <row r="67" spans="1:21" ht="60" x14ac:dyDescent="0.25">
      <c r="A67" s="6" t="s">
        <v>21</v>
      </c>
      <c r="B67" s="6" t="s">
        <v>22</v>
      </c>
      <c r="C67" s="6" t="s">
        <v>23</v>
      </c>
      <c r="D67" s="6"/>
      <c r="E67" s="6" t="s">
        <v>24</v>
      </c>
      <c r="F67" s="6" t="s">
        <v>25</v>
      </c>
      <c r="G67" s="10" t="s">
        <v>75</v>
      </c>
      <c r="I67">
        <v>67</v>
      </c>
      <c r="Q67" s="9">
        <v>27.3</v>
      </c>
      <c r="R67">
        <f t="shared" si="2"/>
        <v>18.8</v>
      </c>
      <c r="S67">
        <f t="shared" si="3"/>
        <v>1.3474885844748883</v>
      </c>
      <c r="U67" s="6" t="s">
        <v>64</v>
      </c>
    </row>
    <row r="68" spans="1:21" ht="60" x14ac:dyDescent="0.25">
      <c r="A68" s="6" t="s">
        <v>21</v>
      </c>
      <c r="B68" s="6" t="s">
        <v>22</v>
      </c>
      <c r="C68" s="6" t="s">
        <v>23</v>
      </c>
      <c r="D68" s="6"/>
      <c r="E68" s="6" t="s">
        <v>24</v>
      </c>
      <c r="F68" s="6" t="s">
        <v>25</v>
      </c>
      <c r="G68" s="10" t="s">
        <v>75</v>
      </c>
      <c r="I68">
        <v>67</v>
      </c>
      <c r="Q68" s="9">
        <v>26.8</v>
      </c>
      <c r="R68">
        <f t="shared" si="2"/>
        <v>18.3</v>
      </c>
      <c r="S68">
        <f t="shared" si="3"/>
        <v>0.84748858447488828</v>
      </c>
      <c r="U68" s="6" t="s">
        <v>64</v>
      </c>
    </row>
    <row r="69" spans="1:21" ht="60" x14ac:dyDescent="0.25">
      <c r="A69" s="6" t="s">
        <v>21</v>
      </c>
      <c r="B69" s="6" t="s">
        <v>22</v>
      </c>
      <c r="C69" s="6" t="s">
        <v>23</v>
      </c>
      <c r="D69" s="6"/>
      <c r="E69" s="6" t="s">
        <v>24</v>
      </c>
      <c r="F69" s="6" t="s">
        <v>25</v>
      </c>
      <c r="G69" s="10" t="s">
        <v>75</v>
      </c>
      <c r="I69">
        <v>67</v>
      </c>
      <c r="Q69" s="9">
        <v>28.8</v>
      </c>
      <c r="R69">
        <f t="shared" si="2"/>
        <v>20.3</v>
      </c>
      <c r="S69">
        <f t="shared" si="3"/>
        <v>2.8474885844748883</v>
      </c>
      <c r="U69" s="6" t="s">
        <v>64</v>
      </c>
    </row>
    <row r="70" spans="1:21" ht="85" x14ac:dyDescent="0.2">
      <c r="A70" s="6" t="s">
        <v>21</v>
      </c>
      <c r="B70" s="6" t="s">
        <v>22</v>
      </c>
      <c r="C70" s="6" t="s">
        <v>76</v>
      </c>
      <c r="D70" t="s">
        <v>78</v>
      </c>
      <c r="E70" s="6" t="s">
        <v>79</v>
      </c>
      <c r="G70" s="6" t="s">
        <v>77</v>
      </c>
      <c r="I70" s="6" t="s">
        <v>80</v>
      </c>
      <c r="Q70">
        <f>R70+8.5</f>
        <v>19.952511415525112</v>
      </c>
      <c r="R70">
        <f>S70 - (37/4.38) + 25.9</f>
        <v>11.452511415525112</v>
      </c>
      <c r="S70">
        <v>-6</v>
      </c>
      <c r="U70" s="6" t="s">
        <v>81</v>
      </c>
    </row>
    <row r="71" spans="1:21" ht="85" x14ac:dyDescent="0.2">
      <c r="A71" s="6" t="s">
        <v>21</v>
      </c>
      <c r="B71" s="6" t="s">
        <v>22</v>
      </c>
      <c r="C71" s="6" t="s">
        <v>76</v>
      </c>
      <c r="D71" t="s">
        <v>78</v>
      </c>
      <c r="E71" s="6" t="s">
        <v>79</v>
      </c>
      <c r="G71" s="6" t="s">
        <v>77</v>
      </c>
      <c r="I71" s="6" t="s">
        <v>80</v>
      </c>
      <c r="Q71">
        <f t="shared" ref="Q71:Q110" si="4">R71+8.5</f>
        <v>20.352511415525115</v>
      </c>
      <c r="R71">
        <f t="shared" ref="R71:R110" si="5">S71 - (37/4.38) + 25.9</f>
        <v>11.852511415525113</v>
      </c>
      <c r="S71">
        <v>-5.6</v>
      </c>
      <c r="U71" s="6" t="s">
        <v>81</v>
      </c>
    </row>
    <row r="72" spans="1:21" ht="85" x14ac:dyDescent="0.2">
      <c r="A72" s="6" t="s">
        <v>21</v>
      </c>
      <c r="B72" s="6" t="s">
        <v>22</v>
      </c>
      <c r="C72" s="6" t="s">
        <v>76</v>
      </c>
      <c r="D72" t="s">
        <v>78</v>
      </c>
      <c r="E72" s="6" t="s">
        <v>79</v>
      </c>
      <c r="G72" s="6" t="s">
        <v>77</v>
      </c>
      <c r="I72" s="6" t="s">
        <v>80</v>
      </c>
      <c r="Q72">
        <f t="shared" si="4"/>
        <v>19.752511415525113</v>
      </c>
      <c r="R72">
        <f t="shared" si="5"/>
        <v>11.252511415525113</v>
      </c>
      <c r="S72">
        <v>-6.2</v>
      </c>
      <c r="U72" s="6" t="s">
        <v>81</v>
      </c>
    </row>
    <row r="73" spans="1:21" ht="85" x14ac:dyDescent="0.2">
      <c r="A73" s="6" t="s">
        <v>21</v>
      </c>
      <c r="B73" s="6" t="s">
        <v>22</v>
      </c>
      <c r="C73" s="6" t="s">
        <v>76</v>
      </c>
      <c r="D73" t="s">
        <v>82</v>
      </c>
      <c r="E73" s="6" t="s">
        <v>79</v>
      </c>
      <c r="G73" s="6" t="s">
        <v>77</v>
      </c>
      <c r="I73" s="6" t="s">
        <v>80</v>
      </c>
      <c r="Q73">
        <f t="shared" si="4"/>
        <v>19.252511415525113</v>
      </c>
      <c r="R73">
        <f t="shared" si="5"/>
        <v>10.752511415525113</v>
      </c>
      <c r="S73">
        <v>-6.7</v>
      </c>
      <c r="U73" s="6" t="s">
        <v>81</v>
      </c>
    </row>
    <row r="74" spans="1:21" ht="85" x14ac:dyDescent="0.2">
      <c r="A74" s="6" t="s">
        <v>21</v>
      </c>
      <c r="B74" s="6" t="s">
        <v>22</v>
      </c>
      <c r="C74" s="6" t="s">
        <v>83</v>
      </c>
      <c r="D74" t="s">
        <v>84</v>
      </c>
      <c r="E74" s="6" t="s">
        <v>79</v>
      </c>
      <c r="G74" s="6" t="s">
        <v>77</v>
      </c>
      <c r="I74" s="6" t="s">
        <v>80</v>
      </c>
      <c r="Q74">
        <f t="shared" si="4"/>
        <v>22.05251141552511</v>
      </c>
      <c r="R74">
        <f t="shared" si="5"/>
        <v>13.552511415525112</v>
      </c>
      <c r="S74">
        <v>-3.9</v>
      </c>
      <c r="U74" s="6" t="s">
        <v>81</v>
      </c>
    </row>
    <row r="75" spans="1:21" ht="85" x14ac:dyDescent="0.2">
      <c r="A75" s="6" t="s">
        <v>21</v>
      </c>
      <c r="B75" s="6" t="s">
        <v>22</v>
      </c>
      <c r="C75" s="6" t="s">
        <v>83</v>
      </c>
      <c r="D75" t="s">
        <v>85</v>
      </c>
      <c r="E75" s="6" t="s">
        <v>79</v>
      </c>
      <c r="G75" s="6" t="s">
        <v>77</v>
      </c>
      <c r="I75" s="6" t="s">
        <v>80</v>
      </c>
      <c r="Q75">
        <f t="shared" si="4"/>
        <v>20.452511415525112</v>
      </c>
      <c r="R75">
        <f t="shared" si="5"/>
        <v>11.952511415525112</v>
      </c>
      <c r="S75">
        <v>-5.5</v>
      </c>
      <c r="U75" s="6" t="s">
        <v>81</v>
      </c>
    </row>
    <row r="76" spans="1:21" ht="68" x14ac:dyDescent="0.2">
      <c r="A76" s="6" t="s">
        <v>21</v>
      </c>
      <c r="B76" s="6" t="s">
        <v>22</v>
      </c>
      <c r="C76" s="6" t="s">
        <v>83</v>
      </c>
      <c r="D76" t="s">
        <v>86</v>
      </c>
      <c r="E76" s="6" t="s">
        <v>87</v>
      </c>
      <c r="G76" s="6" t="s">
        <v>77</v>
      </c>
      <c r="I76" s="6" t="s">
        <v>80</v>
      </c>
      <c r="Q76">
        <f t="shared" si="4"/>
        <v>21.952511415525112</v>
      </c>
      <c r="R76">
        <f t="shared" si="5"/>
        <v>13.452511415525112</v>
      </c>
      <c r="S76">
        <v>-4</v>
      </c>
      <c r="U76" s="6" t="s">
        <v>81</v>
      </c>
    </row>
    <row r="77" spans="1:21" ht="51" x14ac:dyDescent="0.2">
      <c r="A77" s="6" t="s">
        <v>21</v>
      </c>
      <c r="B77" s="6" t="s">
        <v>22</v>
      </c>
      <c r="C77" s="6" t="s">
        <v>90</v>
      </c>
      <c r="E77" s="6" t="s">
        <v>115</v>
      </c>
      <c r="G77" s="6" t="s">
        <v>88</v>
      </c>
      <c r="Q77">
        <f t="shared" si="4"/>
        <v>20.342511415525113</v>
      </c>
      <c r="R77">
        <f t="shared" si="5"/>
        <v>11.842511415525113</v>
      </c>
      <c r="S77">
        <v>-5.61</v>
      </c>
      <c r="U77" s="6" t="s">
        <v>89</v>
      </c>
    </row>
    <row r="78" spans="1:21" ht="51" x14ac:dyDescent="0.2">
      <c r="A78" s="6" t="s">
        <v>21</v>
      </c>
      <c r="B78" s="6" t="s">
        <v>22</v>
      </c>
      <c r="C78" s="6" t="s">
        <v>90</v>
      </c>
      <c r="E78" s="6" t="s">
        <v>115</v>
      </c>
      <c r="G78" s="6" t="s">
        <v>88</v>
      </c>
      <c r="Q78">
        <f t="shared" si="4"/>
        <v>19.252511415525113</v>
      </c>
      <c r="R78">
        <f t="shared" si="5"/>
        <v>10.752511415525113</v>
      </c>
      <c r="S78">
        <v>-6.7</v>
      </c>
      <c r="U78" s="6" t="s">
        <v>89</v>
      </c>
    </row>
    <row r="79" spans="1:21" ht="51" x14ac:dyDescent="0.2">
      <c r="A79" s="6" t="s">
        <v>21</v>
      </c>
      <c r="B79" s="6" t="s">
        <v>22</v>
      </c>
      <c r="C79" s="6" t="s">
        <v>90</v>
      </c>
      <c r="E79" s="6" t="s">
        <v>115</v>
      </c>
      <c r="G79" s="6" t="s">
        <v>88</v>
      </c>
      <c r="Q79">
        <f t="shared" si="4"/>
        <v>15.242511415525112</v>
      </c>
      <c r="R79">
        <f t="shared" si="5"/>
        <v>6.7425114155251116</v>
      </c>
      <c r="S79">
        <v>-10.71</v>
      </c>
      <c r="U79" s="6" t="s">
        <v>89</v>
      </c>
    </row>
    <row r="80" spans="1:21" ht="51" x14ac:dyDescent="0.2">
      <c r="A80" s="6" t="s">
        <v>21</v>
      </c>
      <c r="B80" s="6" t="s">
        <v>22</v>
      </c>
      <c r="C80" s="6" t="s">
        <v>90</v>
      </c>
      <c r="E80" s="6" t="s">
        <v>115</v>
      </c>
      <c r="G80" s="6" t="s">
        <v>88</v>
      </c>
      <c r="Q80">
        <f t="shared" si="4"/>
        <v>13.752511415525113</v>
      </c>
      <c r="R80">
        <f t="shared" si="5"/>
        <v>5.2525114155251131</v>
      </c>
      <c r="S80">
        <v>-12.2</v>
      </c>
      <c r="U80" s="6" t="s">
        <v>89</v>
      </c>
    </row>
    <row r="81" spans="1:21" ht="51" x14ac:dyDescent="0.2">
      <c r="A81" s="6" t="s">
        <v>21</v>
      </c>
      <c r="B81" s="6" t="s">
        <v>22</v>
      </c>
      <c r="C81" s="6" t="s">
        <v>90</v>
      </c>
      <c r="E81" s="6" t="s">
        <v>115</v>
      </c>
      <c r="G81" s="6" t="s">
        <v>88</v>
      </c>
      <c r="Q81">
        <f t="shared" si="4"/>
        <v>16.702511415525112</v>
      </c>
      <c r="R81">
        <f t="shared" si="5"/>
        <v>8.2025114155251124</v>
      </c>
      <c r="S81">
        <v>-9.25</v>
      </c>
      <c r="U81" s="6" t="s">
        <v>89</v>
      </c>
    </row>
    <row r="82" spans="1:21" ht="51" x14ac:dyDescent="0.2">
      <c r="A82" s="6" t="s">
        <v>21</v>
      </c>
      <c r="B82" s="6" t="s">
        <v>22</v>
      </c>
      <c r="C82" s="6" t="s">
        <v>90</v>
      </c>
      <c r="E82" s="6" t="s">
        <v>115</v>
      </c>
      <c r="G82" s="6" t="s">
        <v>88</v>
      </c>
      <c r="Q82">
        <f t="shared" si="4"/>
        <v>16.392511415525114</v>
      </c>
      <c r="R82">
        <f t="shared" si="5"/>
        <v>7.8925114155251137</v>
      </c>
      <c r="S82">
        <v>-9.56</v>
      </c>
      <c r="U82" s="6" t="s">
        <v>89</v>
      </c>
    </row>
    <row r="83" spans="1:21" ht="51" x14ac:dyDescent="0.2">
      <c r="A83" s="6" t="s">
        <v>21</v>
      </c>
      <c r="B83" s="6" t="s">
        <v>22</v>
      </c>
      <c r="C83" s="6" t="s">
        <v>90</v>
      </c>
      <c r="E83" s="6" t="s">
        <v>115</v>
      </c>
      <c r="G83" s="6" t="s">
        <v>88</v>
      </c>
      <c r="Q83">
        <f t="shared" si="4"/>
        <v>15.442511415525111</v>
      </c>
      <c r="R83">
        <f t="shared" si="5"/>
        <v>6.9425114155251109</v>
      </c>
      <c r="S83">
        <v>-10.51</v>
      </c>
      <c r="U83" s="6" t="s">
        <v>89</v>
      </c>
    </row>
    <row r="84" spans="1:21" ht="51" x14ac:dyDescent="0.2">
      <c r="A84" s="6" t="s">
        <v>21</v>
      </c>
      <c r="B84" s="6" t="s">
        <v>22</v>
      </c>
      <c r="C84" s="6" t="s">
        <v>90</v>
      </c>
      <c r="E84" s="6" t="s">
        <v>115</v>
      </c>
      <c r="G84" s="6" t="s">
        <v>91</v>
      </c>
      <c r="Q84">
        <f t="shared" si="4"/>
        <v>15.602511415525115</v>
      </c>
      <c r="R84">
        <f t="shared" si="5"/>
        <v>7.1025114155251146</v>
      </c>
      <c r="S84">
        <v>-10.35</v>
      </c>
      <c r="U84" s="6" t="s">
        <v>89</v>
      </c>
    </row>
    <row r="85" spans="1:21" ht="51" x14ac:dyDescent="0.2">
      <c r="A85" s="6" t="s">
        <v>21</v>
      </c>
      <c r="B85" s="6" t="s">
        <v>22</v>
      </c>
      <c r="C85" s="6" t="s">
        <v>90</v>
      </c>
      <c r="E85" s="6" t="s">
        <v>115</v>
      </c>
      <c r="G85" s="6" t="s">
        <v>91</v>
      </c>
      <c r="Q85">
        <f t="shared" si="4"/>
        <v>17.392511415525114</v>
      </c>
      <c r="R85">
        <f t="shared" si="5"/>
        <v>8.8925114155251137</v>
      </c>
      <c r="S85">
        <v>-8.56</v>
      </c>
      <c r="U85" s="6" t="s">
        <v>89</v>
      </c>
    </row>
    <row r="86" spans="1:21" ht="51" x14ac:dyDescent="0.2">
      <c r="A86" s="6" t="s">
        <v>21</v>
      </c>
      <c r="B86" s="6" t="s">
        <v>22</v>
      </c>
      <c r="C86" s="6" t="s">
        <v>90</v>
      </c>
      <c r="E86" s="6" t="s">
        <v>115</v>
      </c>
      <c r="G86" s="6" t="s">
        <v>91</v>
      </c>
      <c r="Q86">
        <f t="shared" si="4"/>
        <v>17.472511415525112</v>
      </c>
      <c r="R86">
        <f t="shared" si="5"/>
        <v>8.972511415525112</v>
      </c>
      <c r="S86">
        <v>-8.48</v>
      </c>
      <c r="U86" s="6" t="s">
        <v>89</v>
      </c>
    </row>
    <row r="87" spans="1:21" ht="51" x14ac:dyDescent="0.2">
      <c r="A87" s="6" t="s">
        <v>21</v>
      </c>
      <c r="B87" s="6" t="s">
        <v>22</v>
      </c>
      <c r="C87" s="6" t="s">
        <v>90</v>
      </c>
      <c r="E87" s="6" t="s">
        <v>115</v>
      </c>
      <c r="G87" s="6" t="s">
        <v>91</v>
      </c>
      <c r="Q87">
        <f t="shared" si="4"/>
        <v>17.55251141552511</v>
      </c>
      <c r="R87">
        <f t="shared" si="5"/>
        <v>9.0525114155251103</v>
      </c>
      <c r="S87">
        <v>-8.4</v>
      </c>
      <c r="U87" s="6" t="s">
        <v>89</v>
      </c>
    </row>
    <row r="88" spans="1:21" ht="51" x14ac:dyDescent="0.2">
      <c r="A88" s="6" t="s">
        <v>21</v>
      </c>
      <c r="B88" s="6" t="s">
        <v>22</v>
      </c>
      <c r="C88" s="6" t="s">
        <v>76</v>
      </c>
      <c r="E88" s="6" t="s">
        <v>115</v>
      </c>
      <c r="G88" s="6" t="s">
        <v>91</v>
      </c>
      <c r="Q88">
        <f t="shared" si="4"/>
        <v>16.472511415525112</v>
      </c>
      <c r="R88">
        <f t="shared" si="5"/>
        <v>7.972511415525112</v>
      </c>
      <c r="S88">
        <v>-9.48</v>
      </c>
      <c r="U88" s="6" t="s">
        <v>89</v>
      </c>
    </row>
    <row r="89" spans="1:21" ht="51" x14ac:dyDescent="0.2">
      <c r="A89" s="6" t="s">
        <v>21</v>
      </c>
      <c r="B89" s="6" t="s">
        <v>22</v>
      </c>
      <c r="C89" s="6" t="s">
        <v>76</v>
      </c>
      <c r="E89" s="6" t="s">
        <v>115</v>
      </c>
      <c r="G89" s="6" t="s">
        <v>91</v>
      </c>
      <c r="Q89">
        <f t="shared" si="4"/>
        <v>17.692511415525111</v>
      </c>
      <c r="R89">
        <f t="shared" si="5"/>
        <v>9.1925114155251109</v>
      </c>
      <c r="S89">
        <v>-8.26</v>
      </c>
      <c r="U89" s="6" t="s">
        <v>89</v>
      </c>
    </row>
    <row r="90" spans="1:21" ht="51" x14ac:dyDescent="0.2">
      <c r="A90" s="6" t="s">
        <v>21</v>
      </c>
      <c r="B90" s="6" t="s">
        <v>22</v>
      </c>
      <c r="C90" s="6" t="s">
        <v>76</v>
      </c>
      <c r="E90" s="6" t="s">
        <v>115</v>
      </c>
      <c r="G90" s="6" t="s">
        <v>91</v>
      </c>
      <c r="Q90">
        <f t="shared" si="4"/>
        <v>18.032511415525114</v>
      </c>
      <c r="R90">
        <f t="shared" si="5"/>
        <v>9.5325114155251143</v>
      </c>
      <c r="S90">
        <v>-7.92</v>
      </c>
      <c r="U90" s="6" t="s">
        <v>89</v>
      </c>
    </row>
    <row r="91" spans="1:21" ht="51" x14ac:dyDescent="0.2">
      <c r="A91" s="6" t="s">
        <v>21</v>
      </c>
      <c r="B91" s="6" t="s">
        <v>22</v>
      </c>
      <c r="C91" s="6" t="s">
        <v>76</v>
      </c>
      <c r="E91" s="6" t="s">
        <v>115</v>
      </c>
      <c r="G91" s="6" t="s">
        <v>91</v>
      </c>
      <c r="Q91">
        <f t="shared" si="4"/>
        <v>19.292511415525112</v>
      </c>
      <c r="R91">
        <f t="shared" si="5"/>
        <v>10.792511415525112</v>
      </c>
      <c r="S91">
        <v>-6.66</v>
      </c>
      <c r="U91" s="6" t="s">
        <v>89</v>
      </c>
    </row>
    <row r="92" spans="1:21" ht="51" x14ac:dyDescent="0.2">
      <c r="A92" s="6" t="s">
        <v>21</v>
      </c>
      <c r="B92" s="6" t="s">
        <v>22</v>
      </c>
      <c r="C92" s="6" t="s">
        <v>90</v>
      </c>
      <c r="E92" s="6" t="s">
        <v>115</v>
      </c>
      <c r="G92" s="6" t="s">
        <v>92</v>
      </c>
      <c r="Q92">
        <f t="shared" si="4"/>
        <v>12.322511415525113</v>
      </c>
      <c r="R92">
        <f t="shared" si="5"/>
        <v>3.8225114155251134</v>
      </c>
      <c r="S92">
        <v>-13.63</v>
      </c>
      <c r="U92" s="6" t="s">
        <v>89</v>
      </c>
    </row>
    <row r="93" spans="1:21" ht="51" x14ac:dyDescent="0.2">
      <c r="A93" s="6" t="s">
        <v>21</v>
      </c>
      <c r="B93" s="6" t="s">
        <v>22</v>
      </c>
      <c r="C93" s="6" t="s">
        <v>90</v>
      </c>
      <c r="E93" s="6" t="s">
        <v>115</v>
      </c>
      <c r="G93" s="6" t="s">
        <v>92</v>
      </c>
      <c r="Q93">
        <f t="shared" si="4"/>
        <v>13.512511415525111</v>
      </c>
      <c r="R93">
        <f t="shared" si="5"/>
        <v>5.0125114155251111</v>
      </c>
      <c r="S93">
        <v>-12.44</v>
      </c>
      <c r="U93" s="6" t="s">
        <v>89</v>
      </c>
    </row>
    <row r="94" spans="1:21" ht="51" x14ac:dyDescent="0.2">
      <c r="A94" s="6" t="s">
        <v>21</v>
      </c>
      <c r="B94" s="6" t="s">
        <v>22</v>
      </c>
      <c r="C94" s="6" t="s">
        <v>90</v>
      </c>
      <c r="E94" s="6" t="s">
        <v>115</v>
      </c>
      <c r="G94" s="6" t="s">
        <v>92</v>
      </c>
      <c r="Q94">
        <f t="shared" si="4"/>
        <v>10.73251141552511</v>
      </c>
      <c r="R94">
        <f t="shared" si="5"/>
        <v>2.23251141552511</v>
      </c>
      <c r="S94">
        <v>-15.22</v>
      </c>
      <c r="U94" s="6" t="s">
        <v>89</v>
      </c>
    </row>
    <row r="95" spans="1:21" ht="51" x14ac:dyDescent="0.2">
      <c r="A95" s="6" t="s">
        <v>21</v>
      </c>
      <c r="B95" s="6" t="s">
        <v>22</v>
      </c>
      <c r="C95" s="6" t="s">
        <v>90</v>
      </c>
      <c r="E95" s="6" t="s">
        <v>115</v>
      </c>
      <c r="G95" s="6" t="s">
        <v>92</v>
      </c>
      <c r="Q95">
        <f t="shared" si="4"/>
        <v>13.472511415525112</v>
      </c>
      <c r="R95">
        <f t="shared" si="5"/>
        <v>4.972511415525112</v>
      </c>
      <c r="S95">
        <v>-12.48</v>
      </c>
      <c r="U95" s="6" t="s">
        <v>89</v>
      </c>
    </row>
    <row r="96" spans="1:21" ht="51" x14ac:dyDescent="0.2">
      <c r="A96" s="6" t="s">
        <v>21</v>
      </c>
      <c r="B96" s="6" t="s">
        <v>22</v>
      </c>
      <c r="C96" s="6" t="s">
        <v>90</v>
      </c>
      <c r="E96" s="6" t="s">
        <v>115</v>
      </c>
      <c r="G96" s="6" t="s">
        <v>92</v>
      </c>
      <c r="Q96">
        <f t="shared" si="4"/>
        <v>13.812511415525112</v>
      </c>
      <c r="R96">
        <f t="shared" si="5"/>
        <v>5.3125114155251119</v>
      </c>
      <c r="S96">
        <v>-12.14</v>
      </c>
      <c r="U96" s="6" t="s">
        <v>89</v>
      </c>
    </row>
    <row r="97" spans="1:21" ht="51" x14ac:dyDescent="0.2">
      <c r="A97" s="6" t="s">
        <v>21</v>
      </c>
      <c r="B97" s="6" t="s">
        <v>22</v>
      </c>
      <c r="C97" s="6" t="s">
        <v>90</v>
      </c>
      <c r="E97" s="6" t="s">
        <v>115</v>
      </c>
      <c r="G97" s="6" t="s">
        <v>92</v>
      </c>
      <c r="Q97">
        <f t="shared" si="4"/>
        <v>9.6725114155251113</v>
      </c>
      <c r="R97">
        <f t="shared" si="5"/>
        <v>1.1725114155251113</v>
      </c>
      <c r="S97">
        <v>-16.28</v>
      </c>
      <c r="U97" s="6" t="s">
        <v>89</v>
      </c>
    </row>
    <row r="98" spans="1:21" ht="51" x14ac:dyDescent="0.2">
      <c r="A98" s="6" t="s">
        <v>21</v>
      </c>
      <c r="B98" s="6" t="s">
        <v>22</v>
      </c>
      <c r="C98" s="6" t="s">
        <v>90</v>
      </c>
      <c r="E98" s="6" t="s">
        <v>115</v>
      </c>
      <c r="G98" s="6" t="s">
        <v>92</v>
      </c>
      <c r="Q98">
        <f t="shared" si="4"/>
        <v>13.032511415525114</v>
      </c>
      <c r="R98">
        <f t="shared" si="5"/>
        <v>4.5325114155251143</v>
      </c>
      <c r="S98">
        <v>-12.92</v>
      </c>
      <c r="U98" s="6" t="s">
        <v>89</v>
      </c>
    </row>
    <row r="99" spans="1:21" ht="51" x14ac:dyDescent="0.2">
      <c r="A99" s="6" t="s">
        <v>21</v>
      </c>
      <c r="B99" s="6" t="s">
        <v>22</v>
      </c>
      <c r="C99" s="6" t="s">
        <v>90</v>
      </c>
      <c r="E99" s="6" t="s">
        <v>115</v>
      </c>
      <c r="G99" s="6" t="s">
        <v>92</v>
      </c>
      <c r="Q99">
        <f t="shared" si="4"/>
        <v>14.442511415525111</v>
      </c>
      <c r="R99">
        <f t="shared" si="5"/>
        <v>5.9425114155251109</v>
      </c>
      <c r="S99">
        <v>-11.51</v>
      </c>
      <c r="U99" s="6" t="s">
        <v>89</v>
      </c>
    </row>
    <row r="100" spans="1:21" ht="51" x14ac:dyDescent="0.2">
      <c r="A100" s="6" t="s">
        <v>21</v>
      </c>
      <c r="B100" s="6" t="s">
        <v>22</v>
      </c>
      <c r="C100" s="6" t="s">
        <v>90</v>
      </c>
      <c r="E100" s="6" t="s">
        <v>115</v>
      </c>
      <c r="G100" s="6" t="s">
        <v>93</v>
      </c>
      <c r="Q100">
        <f t="shared" si="4"/>
        <v>25.05251141552511</v>
      </c>
      <c r="R100">
        <f t="shared" si="5"/>
        <v>16.55251141552511</v>
      </c>
      <c r="S100">
        <v>-0.9</v>
      </c>
      <c r="U100" s="6" t="s">
        <v>89</v>
      </c>
    </row>
    <row r="101" spans="1:21" ht="51" x14ac:dyDescent="0.2">
      <c r="A101" s="6" t="s">
        <v>21</v>
      </c>
      <c r="B101" s="6" t="s">
        <v>22</v>
      </c>
      <c r="C101" s="6" t="s">
        <v>90</v>
      </c>
      <c r="E101" s="6" t="s">
        <v>115</v>
      </c>
      <c r="G101" s="6" t="s">
        <v>94</v>
      </c>
      <c r="Q101">
        <f t="shared" si="4"/>
        <v>25.422511415525115</v>
      </c>
      <c r="R101">
        <f t="shared" si="5"/>
        <v>16.922511415525115</v>
      </c>
      <c r="S101">
        <v>-0.53</v>
      </c>
      <c r="U101" s="6" t="s">
        <v>89</v>
      </c>
    </row>
    <row r="102" spans="1:21" ht="51" x14ac:dyDescent="0.2">
      <c r="A102" s="6" t="s">
        <v>21</v>
      </c>
      <c r="B102" s="6" t="s">
        <v>22</v>
      </c>
      <c r="C102" s="6" t="s">
        <v>90</v>
      </c>
      <c r="E102" s="6" t="s">
        <v>115</v>
      </c>
      <c r="G102" s="6" t="s">
        <v>95</v>
      </c>
      <c r="Q102">
        <f t="shared" si="4"/>
        <v>25.252511415525113</v>
      </c>
      <c r="R102">
        <f t="shared" si="5"/>
        <v>16.752511415525113</v>
      </c>
      <c r="S102">
        <v>-0.7</v>
      </c>
      <c r="U102" s="6" t="s">
        <v>89</v>
      </c>
    </row>
    <row r="103" spans="1:21" ht="51" x14ac:dyDescent="0.2">
      <c r="A103" s="6" t="s">
        <v>21</v>
      </c>
      <c r="B103" s="6" t="s">
        <v>22</v>
      </c>
      <c r="C103" s="6" t="s">
        <v>90</v>
      </c>
      <c r="E103" s="6" t="s">
        <v>115</v>
      </c>
      <c r="G103" s="6" t="s">
        <v>96</v>
      </c>
      <c r="Q103">
        <f t="shared" si="4"/>
        <v>25.652511415525112</v>
      </c>
      <c r="R103">
        <f t="shared" si="5"/>
        <v>17.152511415525112</v>
      </c>
      <c r="S103">
        <v>-0.3</v>
      </c>
      <c r="U103" s="6" t="s">
        <v>89</v>
      </c>
    </row>
    <row r="104" spans="1:21" ht="51" x14ac:dyDescent="0.2">
      <c r="A104" s="6" t="s">
        <v>21</v>
      </c>
      <c r="B104" s="6" t="s">
        <v>22</v>
      </c>
      <c r="C104" s="6" t="s">
        <v>90</v>
      </c>
      <c r="E104" s="6" t="s">
        <v>115</v>
      </c>
      <c r="G104" s="6" t="s">
        <v>97</v>
      </c>
      <c r="Q104">
        <f t="shared" si="4"/>
        <v>23.452511415525112</v>
      </c>
      <c r="R104">
        <f t="shared" si="5"/>
        <v>14.952511415525112</v>
      </c>
      <c r="S104">
        <v>-2.5</v>
      </c>
      <c r="U104" s="6" t="s">
        <v>89</v>
      </c>
    </row>
    <row r="105" spans="1:21" ht="51" x14ac:dyDescent="0.2">
      <c r="A105" s="6" t="s">
        <v>21</v>
      </c>
      <c r="B105" s="6" t="s">
        <v>22</v>
      </c>
      <c r="C105" s="6" t="s">
        <v>90</v>
      </c>
      <c r="E105" s="6" t="s">
        <v>115</v>
      </c>
      <c r="G105" s="6" t="s">
        <v>97</v>
      </c>
      <c r="Q105">
        <f t="shared" si="4"/>
        <v>24.452511415525112</v>
      </c>
      <c r="R105">
        <f t="shared" si="5"/>
        <v>15.952511415525112</v>
      </c>
      <c r="S105">
        <v>-1.5</v>
      </c>
      <c r="U105" s="6" t="s">
        <v>89</v>
      </c>
    </row>
    <row r="106" spans="1:21" ht="51" x14ac:dyDescent="0.2">
      <c r="A106" s="6" t="s">
        <v>21</v>
      </c>
      <c r="B106" s="6" t="s">
        <v>22</v>
      </c>
      <c r="C106" s="6" t="s">
        <v>90</v>
      </c>
      <c r="E106" s="6" t="s">
        <v>115</v>
      </c>
      <c r="G106" s="6" t="s">
        <v>97</v>
      </c>
      <c r="Q106">
        <f t="shared" si="4"/>
        <v>26.852511415525115</v>
      </c>
      <c r="R106">
        <f t="shared" si="5"/>
        <v>18.352511415525115</v>
      </c>
      <c r="S106">
        <v>0.9</v>
      </c>
      <c r="U106" s="6" t="s">
        <v>89</v>
      </c>
    </row>
    <row r="107" spans="1:21" ht="51" x14ac:dyDescent="0.2">
      <c r="A107" s="6" t="s">
        <v>21</v>
      </c>
      <c r="B107" s="6" t="s">
        <v>22</v>
      </c>
      <c r="C107" s="6" t="s">
        <v>90</v>
      </c>
      <c r="E107" s="6" t="s">
        <v>115</v>
      </c>
      <c r="G107" s="6" t="s">
        <v>97</v>
      </c>
      <c r="Q107">
        <f t="shared" si="4"/>
        <v>27.452511415525112</v>
      </c>
      <c r="R107">
        <f t="shared" si="5"/>
        <v>18.952511415525112</v>
      </c>
      <c r="S107">
        <v>1.5</v>
      </c>
      <c r="U107" s="6" t="s">
        <v>89</v>
      </c>
    </row>
    <row r="108" spans="1:21" ht="51" x14ac:dyDescent="0.2">
      <c r="A108" s="6" t="s">
        <v>21</v>
      </c>
      <c r="B108" s="6" t="s">
        <v>22</v>
      </c>
      <c r="C108" s="6" t="s">
        <v>76</v>
      </c>
      <c r="E108" s="6" t="s">
        <v>115</v>
      </c>
      <c r="G108" s="6" t="s">
        <v>98</v>
      </c>
      <c r="Q108">
        <f>R108+8.5</f>
        <v>25.262511415525111</v>
      </c>
      <c r="R108">
        <f t="shared" si="5"/>
        <v>16.762511415525111</v>
      </c>
      <c r="S108">
        <v>-0.69</v>
      </c>
      <c r="U108" s="6" t="s">
        <v>89</v>
      </c>
    </row>
    <row r="109" spans="1:21" ht="51" x14ac:dyDescent="0.2">
      <c r="A109" s="6" t="s">
        <v>21</v>
      </c>
      <c r="B109" s="6" t="s">
        <v>22</v>
      </c>
      <c r="C109" s="6" t="s">
        <v>76</v>
      </c>
      <c r="E109" s="6" t="s">
        <v>115</v>
      </c>
      <c r="G109" s="6" t="s">
        <v>98</v>
      </c>
      <c r="Q109">
        <f t="shared" si="4"/>
        <v>25.852511415525115</v>
      </c>
      <c r="R109">
        <f t="shared" si="5"/>
        <v>17.352511415525115</v>
      </c>
      <c r="S109">
        <v>-0.1</v>
      </c>
      <c r="U109" s="6" t="s">
        <v>89</v>
      </c>
    </row>
    <row r="110" spans="1:21" ht="51" x14ac:dyDescent="0.2">
      <c r="A110" s="6" t="s">
        <v>21</v>
      </c>
      <c r="B110" s="6" t="s">
        <v>22</v>
      </c>
      <c r="C110" s="6" t="s">
        <v>76</v>
      </c>
      <c r="E110" s="6" t="s">
        <v>115</v>
      </c>
      <c r="G110" s="6" t="s">
        <v>99</v>
      </c>
      <c r="Q110">
        <f t="shared" si="4"/>
        <v>26.692511415525111</v>
      </c>
      <c r="R110">
        <f t="shared" si="5"/>
        <v>18.192511415525111</v>
      </c>
      <c r="S110">
        <v>0.74</v>
      </c>
      <c r="U110" s="6" t="s">
        <v>89</v>
      </c>
    </row>
    <row r="111" spans="1:21" ht="51" x14ac:dyDescent="0.2">
      <c r="A111" s="6" t="s">
        <v>21</v>
      </c>
      <c r="B111" s="6" t="s">
        <v>22</v>
      </c>
      <c r="C111" s="6" t="s">
        <v>83</v>
      </c>
      <c r="D111" t="s">
        <v>101</v>
      </c>
      <c r="E111" t="s">
        <v>102</v>
      </c>
      <c r="G111" s="6" t="s">
        <v>100</v>
      </c>
      <c r="Q111">
        <v>15.8</v>
      </c>
      <c r="R111">
        <f>Q111-8.5</f>
        <v>7.3000000000000007</v>
      </c>
      <c r="S111">
        <f>R111 +(37/4.38) - 25.9</f>
        <v>-10.152511415525112</v>
      </c>
      <c r="U111" s="6" t="s">
        <v>61</v>
      </c>
    </row>
    <row r="112" spans="1:21" ht="51" x14ac:dyDescent="0.2">
      <c r="A112" s="6" t="s">
        <v>21</v>
      </c>
      <c r="B112" s="6" t="s">
        <v>22</v>
      </c>
      <c r="C112" s="6" t="s">
        <v>83</v>
      </c>
      <c r="D112" t="s">
        <v>78</v>
      </c>
      <c r="E112" t="s">
        <v>103</v>
      </c>
      <c r="G112" s="6" t="s">
        <v>100</v>
      </c>
      <c r="Q112">
        <v>20.149999999999999</v>
      </c>
      <c r="R112">
        <f>Q112-8.5</f>
        <v>11.649999999999999</v>
      </c>
      <c r="S112">
        <f t="shared" ref="S112:S127" si="6">R112 +(37/4.38) - 25.9</f>
        <v>-5.8025114155251138</v>
      </c>
      <c r="U112" s="6" t="s">
        <v>61</v>
      </c>
    </row>
    <row r="113" spans="1:21" ht="51" x14ac:dyDescent="0.2">
      <c r="A113" s="6" t="s">
        <v>21</v>
      </c>
      <c r="B113" s="6" t="s">
        <v>22</v>
      </c>
      <c r="C113" s="6" t="s">
        <v>83</v>
      </c>
      <c r="D113" t="s">
        <v>78</v>
      </c>
      <c r="E113" t="s">
        <v>104</v>
      </c>
      <c r="G113" s="6" t="s">
        <v>100</v>
      </c>
      <c r="Q113">
        <v>15.6</v>
      </c>
      <c r="R113">
        <f t="shared" ref="R113:R121" si="7">Q113-8.5</f>
        <v>7.1</v>
      </c>
      <c r="S113">
        <f t="shared" si="6"/>
        <v>-10.352511415525113</v>
      </c>
      <c r="U113" s="6" t="s">
        <v>61</v>
      </c>
    </row>
    <row r="114" spans="1:21" ht="51" x14ac:dyDescent="0.2">
      <c r="A114" s="6" t="s">
        <v>21</v>
      </c>
      <c r="B114" s="6" t="s">
        <v>22</v>
      </c>
      <c r="C114" s="6" t="s">
        <v>83</v>
      </c>
      <c r="D114" t="s">
        <v>105</v>
      </c>
      <c r="E114" t="s">
        <v>106</v>
      </c>
      <c r="G114" s="6" t="s">
        <v>100</v>
      </c>
      <c r="Q114">
        <v>19.32</v>
      </c>
      <c r="R114">
        <f t="shared" si="7"/>
        <v>10.82</v>
      </c>
      <c r="S114">
        <f t="shared" si="6"/>
        <v>-6.6325114155251121</v>
      </c>
      <c r="U114" s="6" t="s">
        <v>61</v>
      </c>
    </row>
    <row r="115" spans="1:21" ht="51" x14ac:dyDescent="0.2">
      <c r="A115" s="6" t="s">
        <v>21</v>
      </c>
      <c r="B115" s="6" t="s">
        <v>22</v>
      </c>
      <c r="C115" s="6" t="s">
        <v>83</v>
      </c>
      <c r="D115" t="s">
        <v>78</v>
      </c>
      <c r="E115" t="s">
        <v>107</v>
      </c>
      <c r="G115" s="6" t="s">
        <v>100</v>
      </c>
      <c r="Q115">
        <v>17.87</v>
      </c>
      <c r="R115">
        <f t="shared" si="7"/>
        <v>9.370000000000001</v>
      </c>
      <c r="S115">
        <f t="shared" si="6"/>
        <v>-8.0825114155251114</v>
      </c>
      <c r="U115" s="6" t="s">
        <v>61</v>
      </c>
    </row>
    <row r="116" spans="1:21" ht="51" x14ac:dyDescent="0.2">
      <c r="A116" s="6" t="s">
        <v>21</v>
      </c>
      <c r="B116" s="6" t="s">
        <v>22</v>
      </c>
      <c r="C116" s="6" t="s">
        <v>83</v>
      </c>
      <c r="D116" t="s">
        <v>105</v>
      </c>
      <c r="E116" t="s">
        <v>108</v>
      </c>
      <c r="G116" s="6" t="s">
        <v>100</v>
      </c>
      <c r="Q116">
        <v>17.8</v>
      </c>
      <c r="R116">
        <f t="shared" si="7"/>
        <v>9.3000000000000007</v>
      </c>
      <c r="S116">
        <f t="shared" si="6"/>
        <v>-8.1525114155251117</v>
      </c>
      <c r="U116" s="6" t="s">
        <v>61</v>
      </c>
    </row>
    <row r="117" spans="1:21" ht="51" x14ac:dyDescent="0.2">
      <c r="A117" s="6" t="s">
        <v>21</v>
      </c>
      <c r="B117" s="6" t="s">
        <v>22</v>
      </c>
      <c r="C117" s="6" t="s">
        <v>83</v>
      </c>
      <c r="D117" t="s">
        <v>109</v>
      </c>
      <c r="E117" t="s">
        <v>110</v>
      </c>
      <c r="G117" s="6" t="s">
        <v>100</v>
      </c>
      <c r="Q117">
        <v>18.66</v>
      </c>
      <c r="R117">
        <f t="shared" si="7"/>
        <v>10.16</v>
      </c>
      <c r="S117">
        <f t="shared" si="6"/>
        <v>-7.2925114155251123</v>
      </c>
      <c r="U117" s="6" t="s">
        <v>61</v>
      </c>
    </row>
    <row r="118" spans="1:21" ht="51" x14ac:dyDescent="0.2">
      <c r="A118" s="6" t="s">
        <v>21</v>
      </c>
      <c r="B118" s="6" t="s">
        <v>22</v>
      </c>
      <c r="C118" s="6" t="s">
        <v>23</v>
      </c>
      <c r="D118" s="6" t="s">
        <v>114</v>
      </c>
      <c r="E118" s="6" t="s">
        <v>112</v>
      </c>
      <c r="G118" s="6" t="s">
        <v>111</v>
      </c>
      <c r="Q118">
        <v>21.66</v>
      </c>
      <c r="R118">
        <f t="shared" si="7"/>
        <v>13.16</v>
      </c>
      <c r="S118">
        <f t="shared" si="6"/>
        <v>-4.2925114155251123</v>
      </c>
      <c r="U118" s="6" t="s">
        <v>61</v>
      </c>
    </row>
    <row r="119" spans="1:21" ht="51" x14ac:dyDescent="0.2">
      <c r="A119" s="6" t="s">
        <v>21</v>
      </c>
      <c r="B119" s="6" t="s">
        <v>22</v>
      </c>
      <c r="C119" s="6" t="s">
        <v>23</v>
      </c>
      <c r="D119" t="s">
        <v>78</v>
      </c>
      <c r="E119" s="6" t="s">
        <v>112</v>
      </c>
      <c r="G119" s="6" t="s">
        <v>111</v>
      </c>
      <c r="Q119">
        <v>19.739999999999998</v>
      </c>
      <c r="R119">
        <f t="shared" si="7"/>
        <v>11.239999999999998</v>
      </c>
      <c r="S119">
        <f t="shared" si="6"/>
        <v>-6.212511415525114</v>
      </c>
      <c r="U119" s="6" t="s">
        <v>61</v>
      </c>
    </row>
    <row r="120" spans="1:21" ht="51" x14ac:dyDescent="0.2">
      <c r="A120" s="6" t="s">
        <v>21</v>
      </c>
      <c r="B120" s="6" t="s">
        <v>22</v>
      </c>
      <c r="C120" s="6" t="s">
        <v>23</v>
      </c>
      <c r="D120" t="s">
        <v>113</v>
      </c>
      <c r="E120" s="6" t="s">
        <v>112</v>
      </c>
      <c r="G120" s="6" t="s">
        <v>111</v>
      </c>
      <c r="Q120">
        <v>18.98</v>
      </c>
      <c r="R120">
        <f t="shared" si="7"/>
        <v>10.48</v>
      </c>
      <c r="S120">
        <f t="shared" si="6"/>
        <v>-6.972511415525112</v>
      </c>
      <c r="U120" s="6" t="s">
        <v>61</v>
      </c>
    </row>
    <row r="121" spans="1:21" ht="51" x14ac:dyDescent="0.2">
      <c r="A121" s="6" t="s">
        <v>21</v>
      </c>
      <c r="B121" s="6" t="s">
        <v>22</v>
      </c>
      <c r="C121" s="6" t="s">
        <v>23</v>
      </c>
      <c r="D121" t="s">
        <v>113</v>
      </c>
      <c r="E121" s="6" t="s">
        <v>112</v>
      </c>
      <c r="G121" s="6" t="s">
        <v>111</v>
      </c>
      <c r="Q121">
        <v>19.79</v>
      </c>
      <c r="R121">
        <f t="shared" si="7"/>
        <v>11.29</v>
      </c>
      <c r="S121">
        <f t="shared" si="6"/>
        <v>-6.1625114155251133</v>
      </c>
      <c r="U121" s="6" t="s">
        <v>61</v>
      </c>
    </row>
    <row r="122" spans="1:21" ht="51" x14ac:dyDescent="0.2">
      <c r="A122" s="6" t="s">
        <v>21</v>
      </c>
      <c r="B122" s="6" t="s">
        <v>22</v>
      </c>
      <c r="C122" s="6" t="s">
        <v>23</v>
      </c>
      <c r="D122" s="6" t="s">
        <v>414</v>
      </c>
      <c r="E122" s="6" t="s">
        <v>412</v>
      </c>
      <c r="G122" s="6" t="s">
        <v>413</v>
      </c>
      <c r="Q122">
        <f>R122+8.5</f>
        <v>25.8</v>
      </c>
      <c r="R122">
        <v>17.3</v>
      </c>
      <c r="S122">
        <f t="shared" si="6"/>
        <v>-0.15251141552511172</v>
      </c>
      <c r="U122" s="6" t="s">
        <v>419</v>
      </c>
    </row>
    <row r="123" spans="1:21" ht="51" x14ac:dyDescent="0.2">
      <c r="A123" s="6" t="s">
        <v>21</v>
      </c>
      <c r="B123" s="6" t="s">
        <v>22</v>
      </c>
      <c r="C123" s="6" t="s">
        <v>23</v>
      </c>
      <c r="D123" t="s">
        <v>415</v>
      </c>
      <c r="E123" s="6" t="s">
        <v>412</v>
      </c>
      <c r="G123" s="6" t="s">
        <v>413</v>
      </c>
      <c r="Q123">
        <f t="shared" ref="Q123:Q126" si="8">R123+8.5</f>
        <v>23.7</v>
      </c>
      <c r="R123">
        <v>15.2</v>
      </c>
      <c r="S123">
        <f t="shared" si="6"/>
        <v>-2.2525114155251131</v>
      </c>
      <c r="U123" s="6" t="s">
        <v>419</v>
      </c>
    </row>
    <row r="124" spans="1:21" ht="51" x14ac:dyDescent="0.2">
      <c r="A124" s="6" t="s">
        <v>21</v>
      </c>
      <c r="B124" s="6" t="s">
        <v>22</v>
      </c>
      <c r="C124" s="6" t="s">
        <v>23</v>
      </c>
      <c r="D124" t="s">
        <v>416</v>
      </c>
      <c r="E124" s="6" t="s">
        <v>412</v>
      </c>
      <c r="G124" s="6" t="s">
        <v>413</v>
      </c>
      <c r="Q124">
        <f t="shared" si="8"/>
        <v>22.6</v>
      </c>
      <c r="R124">
        <v>14.1</v>
      </c>
      <c r="S124">
        <f t="shared" si="6"/>
        <v>-3.3525114155251146</v>
      </c>
      <c r="U124" s="6" t="s">
        <v>419</v>
      </c>
    </row>
    <row r="125" spans="1:21" ht="51" x14ac:dyDescent="0.2">
      <c r="A125" s="6" t="s">
        <v>21</v>
      </c>
      <c r="B125" s="6" t="s">
        <v>22</v>
      </c>
      <c r="C125" s="6" t="s">
        <v>23</v>
      </c>
      <c r="D125" s="6" t="s">
        <v>417</v>
      </c>
      <c r="E125" s="6" t="s">
        <v>412</v>
      </c>
      <c r="G125" s="6" t="s">
        <v>413</v>
      </c>
      <c r="Q125">
        <f t="shared" si="8"/>
        <v>20.85</v>
      </c>
      <c r="R125">
        <v>12.35</v>
      </c>
      <c r="S125">
        <f t="shared" si="6"/>
        <v>-5.1025114155251146</v>
      </c>
      <c r="U125" s="6" t="s">
        <v>419</v>
      </c>
    </row>
    <row r="126" spans="1:21" ht="51" x14ac:dyDescent="0.2">
      <c r="A126" s="6" t="s">
        <v>21</v>
      </c>
      <c r="B126" s="6" t="s">
        <v>22</v>
      </c>
      <c r="C126" s="6" t="s">
        <v>23</v>
      </c>
      <c r="D126" s="6" t="s">
        <v>418</v>
      </c>
      <c r="E126" s="6" t="s">
        <v>412</v>
      </c>
      <c r="G126" s="6" t="s">
        <v>413</v>
      </c>
      <c r="Q126">
        <f t="shared" si="8"/>
        <v>24.8</v>
      </c>
      <c r="R126">
        <v>16.3</v>
      </c>
      <c r="S126">
        <f t="shared" si="6"/>
        <v>-1.1525114155251117</v>
      </c>
      <c r="U126" s="6" t="s">
        <v>419</v>
      </c>
    </row>
    <row r="127" spans="1:21" ht="51" x14ac:dyDescent="0.2">
      <c r="A127" s="6" t="s">
        <v>21</v>
      </c>
      <c r="B127" s="6" t="s">
        <v>22</v>
      </c>
      <c r="C127" s="6" t="s">
        <v>23</v>
      </c>
      <c r="D127" s="6" t="s">
        <v>85</v>
      </c>
      <c r="E127" s="6" t="s">
        <v>412</v>
      </c>
      <c r="G127" s="6" t="s">
        <v>413</v>
      </c>
      <c r="Q127">
        <f>R127+8.5</f>
        <v>22.86</v>
      </c>
      <c r="R127">
        <v>14.36</v>
      </c>
      <c r="S127">
        <f t="shared" si="6"/>
        <v>-3.092511415525113</v>
      </c>
      <c r="U127" s="6" t="s">
        <v>419</v>
      </c>
    </row>
    <row r="128" spans="1:21" x14ac:dyDescent="0.2">
      <c r="U128" s="6"/>
    </row>
  </sheetData>
  <phoneticPr fontId="8" type="noConversion"/>
  <hyperlinks>
    <hyperlink ref="G22" r:id="rId1" location="tblfn3" display="https://www.sciencedirect.com/science/article/pii/S0012821X06001130?via%3Dihub - tblfn3" xr:uid="{FFFEF3A5-930B-5741-96B1-A5C0E2DBD0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36D-274A-EC41-8996-248CA93AC1D6}">
  <dimension ref="A1:B78"/>
  <sheetViews>
    <sheetView workbookViewId="0">
      <selection activeCell="E11" sqref="E11"/>
    </sheetView>
  </sheetViews>
  <sheetFormatPr baseColWidth="10" defaultRowHeight="16" x14ac:dyDescent="0.2"/>
  <cols>
    <col min="1" max="1" width="26.83203125" customWidth="1"/>
  </cols>
  <sheetData>
    <row r="1" spans="1:2" x14ac:dyDescent="0.2">
      <c r="A1" s="28" t="s">
        <v>346</v>
      </c>
    </row>
    <row r="2" spans="1:2" ht="19" thickBot="1" x14ac:dyDescent="0.25">
      <c r="A2" s="24" t="s">
        <v>347</v>
      </c>
      <c r="B2" s="25" t="s">
        <v>352</v>
      </c>
    </row>
    <row r="3" spans="1:2" ht="17" thickTop="1" x14ac:dyDescent="0.2">
      <c r="A3" s="18" t="s">
        <v>348</v>
      </c>
      <c r="B3" s="21">
        <v>20.3</v>
      </c>
    </row>
    <row r="4" spans="1:2" x14ac:dyDescent="0.2">
      <c r="A4" s="19" t="s">
        <v>349</v>
      </c>
      <c r="B4" s="22">
        <v>20.94</v>
      </c>
    </row>
    <row r="5" spans="1:2" x14ac:dyDescent="0.2">
      <c r="A5" s="19" t="s">
        <v>350</v>
      </c>
      <c r="B5" s="22">
        <v>22.35</v>
      </c>
    </row>
    <row r="6" spans="1:2" ht="17" thickBot="1" x14ac:dyDescent="0.25">
      <c r="A6" s="20" t="s">
        <v>351</v>
      </c>
      <c r="B6" s="23">
        <v>23.03</v>
      </c>
    </row>
    <row r="7" spans="1:2" ht="18" thickTop="1" thickBot="1" x14ac:dyDescent="0.25"/>
    <row r="8" spans="1:2" ht="17" thickTop="1" x14ac:dyDescent="0.2">
      <c r="A8" s="18" t="s">
        <v>353</v>
      </c>
      <c r="B8" s="21">
        <v>16.489999999999998</v>
      </c>
    </row>
    <row r="9" spans="1:2" x14ac:dyDescent="0.2">
      <c r="A9" s="19" t="s">
        <v>354</v>
      </c>
      <c r="B9" s="22">
        <v>17.899999999999999</v>
      </c>
    </row>
    <row r="10" spans="1:2" x14ac:dyDescent="0.2">
      <c r="A10" s="19" t="s">
        <v>355</v>
      </c>
      <c r="B10" s="22">
        <v>19.97</v>
      </c>
    </row>
    <row r="11" spans="1:2" x14ac:dyDescent="0.2">
      <c r="A11" s="19" t="s">
        <v>356</v>
      </c>
      <c r="B11" s="22">
        <v>21.58</v>
      </c>
    </row>
    <row r="12" spans="1:2" ht="17" thickBot="1" x14ac:dyDescent="0.25">
      <c r="A12" s="20" t="s">
        <v>357</v>
      </c>
      <c r="B12" s="23">
        <v>22.74</v>
      </c>
    </row>
    <row r="13" spans="1:2" ht="18" thickTop="1" thickBot="1" x14ac:dyDescent="0.25"/>
    <row r="14" spans="1:2" ht="17" thickTop="1" x14ac:dyDescent="0.2">
      <c r="A14" s="18" t="s">
        <v>358</v>
      </c>
      <c r="B14" s="21">
        <v>18.97</v>
      </c>
    </row>
    <row r="15" spans="1:2" x14ac:dyDescent="0.2">
      <c r="A15" s="19" t="s">
        <v>359</v>
      </c>
      <c r="B15" s="22">
        <v>18.079999999999998</v>
      </c>
    </row>
    <row r="16" spans="1:2" ht="17" thickBot="1" x14ac:dyDescent="0.25">
      <c r="A16" s="20" t="s">
        <v>360</v>
      </c>
      <c r="B16" s="23">
        <v>19.89</v>
      </c>
    </row>
    <row r="17" spans="1:2" ht="18" thickTop="1" thickBot="1" x14ac:dyDescent="0.25"/>
    <row r="18" spans="1:2" ht="17" thickTop="1" x14ac:dyDescent="0.2">
      <c r="A18" s="18" t="s">
        <v>361</v>
      </c>
      <c r="B18" s="21">
        <v>17.5</v>
      </c>
    </row>
    <row r="19" spans="1:2" x14ac:dyDescent="0.2">
      <c r="A19" s="19" t="s">
        <v>362</v>
      </c>
      <c r="B19" s="22">
        <v>17.2</v>
      </c>
    </row>
    <row r="20" spans="1:2" x14ac:dyDescent="0.2">
      <c r="A20" s="19" t="s">
        <v>363</v>
      </c>
      <c r="B20" s="22">
        <v>19.16</v>
      </c>
    </row>
    <row r="21" spans="1:2" ht="17" thickBot="1" x14ac:dyDescent="0.25">
      <c r="A21" s="20" t="s">
        <v>364</v>
      </c>
      <c r="B21" s="23">
        <v>25.29</v>
      </c>
    </row>
    <row r="22" spans="1:2" ht="17" thickTop="1" x14ac:dyDescent="0.2"/>
    <row r="24" spans="1:2" x14ac:dyDescent="0.2">
      <c r="A24" s="27" t="s">
        <v>365</v>
      </c>
    </row>
    <row r="25" spans="1:2" ht="19" thickBot="1" x14ac:dyDescent="0.25">
      <c r="A25" s="26" t="s">
        <v>347</v>
      </c>
      <c r="B25" s="25" t="s">
        <v>352</v>
      </c>
    </row>
    <row r="26" spans="1:2" ht="17" thickTop="1" x14ac:dyDescent="0.2">
      <c r="A26" s="18" t="s">
        <v>366</v>
      </c>
      <c r="B26" s="21">
        <v>14.23</v>
      </c>
    </row>
    <row r="27" spans="1:2" x14ac:dyDescent="0.2">
      <c r="A27" s="19" t="s">
        <v>367</v>
      </c>
      <c r="B27" s="22">
        <v>15.09</v>
      </c>
    </row>
    <row r="28" spans="1:2" x14ac:dyDescent="0.2">
      <c r="A28" s="19" t="s">
        <v>368</v>
      </c>
      <c r="B28" s="22">
        <v>15.73</v>
      </c>
    </row>
    <row r="29" spans="1:2" x14ac:dyDescent="0.2">
      <c r="A29" s="19" t="s">
        <v>369</v>
      </c>
      <c r="B29" s="22">
        <v>16.46</v>
      </c>
    </row>
    <row r="30" spans="1:2" x14ac:dyDescent="0.2">
      <c r="A30" s="19" t="s">
        <v>370</v>
      </c>
      <c r="B30" s="22">
        <v>16.260000000000002</v>
      </c>
    </row>
    <row r="31" spans="1:2" ht="17" thickBot="1" x14ac:dyDescent="0.25">
      <c r="A31" s="20" t="s">
        <v>371</v>
      </c>
      <c r="B31" s="23">
        <v>17.07</v>
      </c>
    </row>
    <row r="32" spans="1:2" ht="18" thickTop="1" thickBot="1" x14ac:dyDescent="0.25"/>
    <row r="33" spans="1:2" ht="17" thickTop="1" x14ac:dyDescent="0.2">
      <c r="A33" s="18" t="s">
        <v>372</v>
      </c>
      <c r="B33" s="21">
        <v>21.02</v>
      </c>
    </row>
    <row r="34" spans="1:2" x14ac:dyDescent="0.2">
      <c r="A34" s="19" t="s">
        <v>373</v>
      </c>
      <c r="B34" s="22">
        <v>22.53</v>
      </c>
    </row>
    <row r="35" spans="1:2" x14ac:dyDescent="0.2">
      <c r="A35" s="19" t="s">
        <v>374</v>
      </c>
      <c r="B35" s="22">
        <v>21.46</v>
      </c>
    </row>
    <row r="36" spans="1:2" x14ac:dyDescent="0.2">
      <c r="A36" s="19" t="s">
        <v>375</v>
      </c>
      <c r="B36" s="22">
        <v>17.809999999999999</v>
      </c>
    </row>
    <row r="37" spans="1:2" ht="17" thickBot="1" x14ac:dyDescent="0.25">
      <c r="A37" s="20" t="s">
        <v>376</v>
      </c>
      <c r="B37" s="23">
        <v>17.93</v>
      </c>
    </row>
    <row r="38" spans="1:2" ht="18" thickTop="1" thickBot="1" x14ac:dyDescent="0.25"/>
    <row r="39" spans="1:2" ht="17" thickTop="1" x14ac:dyDescent="0.2">
      <c r="A39" s="18" t="s">
        <v>377</v>
      </c>
      <c r="B39" s="21">
        <v>16.43</v>
      </c>
    </row>
    <row r="40" spans="1:2" x14ac:dyDescent="0.2">
      <c r="A40" s="19" t="s">
        <v>378</v>
      </c>
      <c r="B40" s="22">
        <v>16.100000000000001</v>
      </c>
    </row>
    <row r="41" spans="1:2" x14ac:dyDescent="0.2">
      <c r="A41" s="19" t="s">
        <v>379</v>
      </c>
      <c r="B41" s="22">
        <v>15.99</v>
      </c>
    </row>
    <row r="42" spans="1:2" x14ac:dyDescent="0.2">
      <c r="A42" s="19" t="s">
        <v>380</v>
      </c>
      <c r="B42" s="22">
        <v>15.43</v>
      </c>
    </row>
    <row r="43" spans="1:2" ht="17" thickBot="1" x14ac:dyDescent="0.25">
      <c r="A43" s="20" t="s">
        <v>381</v>
      </c>
      <c r="B43" s="23">
        <v>14.03</v>
      </c>
    </row>
    <row r="44" spans="1:2" ht="18" thickTop="1" thickBot="1" x14ac:dyDescent="0.25"/>
    <row r="45" spans="1:2" ht="17" thickTop="1" x14ac:dyDescent="0.2">
      <c r="A45" s="18" t="s">
        <v>382</v>
      </c>
      <c r="B45" s="21">
        <v>23.21</v>
      </c>
    </row>
    <row r="46" spans="1:2" x14ac:dyDescent="0.2">
      <c r="A46" s="19" t="s">
        <v>383</v>
      </c>
      <c r="B46" s="22">
        <v>21.74</v>
      </c>
    </row>
    <row r="47" spans="1:2" x14ac:dyDescent="0.2">
      <c r="A47" s="19" t="s">
        <v>384</v>
      </c>
      <c r="B47" s="22">
        <v>20.92</v>
      </c>
    </row>
    <row r="48" spans="1:2" x14ac:dyDescent="0.2">
      <c r="A48" s="19" t="s">
        <v>385</v>
      </c>
      <c r="B48" s="22">
        <v>18.239999999999998</v>
      </c>
    </row>
    <row r="49" spans="1:2" x14ac:dyDescent="0.2">
      <c r="A49" s="19" t="s">
        <v>386</v>
      </c>
      <c r="B49" s="22">
        <v>17.18</v>
      </c>
    </row>
    <row r="50" spans="1:2" ht="17" thickBot="1" x14ac:dyDescent="0.25">
      <c r="A50" s="20" t="s">
        <v>387</v>
      </c>
      <c r="B50" s="23">
        <v>14.65</v>
      </c>
    </row>
    <row r="51" spans="1:2" ht="18" thickTop="1" thickBot="1" x14ac:dyDescent="0.25"/>
    <row r="52" spans="1:2" ht="17" thickTop="1" x14ac:dyDescent="0.2">
      <c r="A52" s="18" t="s">
        <v>388</v>
      </c>
      <c r="B52" s="21">
        <v>15.94</v>
      </c>
    </row>
    <row r="53" spans="1:2" x14ac:dyDescent="0.2">
      <c r="A53" s="19" t="s">
        <v>389</v>
      </c>
      <c r="B53" s="22">
        <v>17.38</v>
      </c>
    </row>
    <row r="54" spans="1:2" x14ac:dyDescent="0.2">
      <c r="A54" s="19" t="s">
        <v>390</v>
      </c>
      <c r="B54" s="22">
        <v>18.89</v>
      </c>
    </row>
    <row r="55" spans="1:2" x14ac:dyDescent="0.2">
      <c r="A55" s="19" t="s">
        <v>391</v>
      </c>
      <c r="B55" s="22">
        <v>19.7</v>
      </c>
    </row>
    <row r="56" spans="1:2" x14ac:dyDescent="0.2">
      <c r="A56" s="19" t="s">
        <v>392</v>
      </c>
      <c r="B56" s="22">
        <v>20.2</v>
      </c>
    </row>
    <row r="57" spans="1:2" x14ac:dyDescent="0.2">
      <c r="A57" s="19" t="s">
        <v>393</v>
      </c>
      <c r="B57" s="22">
        <v>18.52</v>
      </c>
    </row>
    <row r="58" spans="1:2" x14ac:dyDescent="0.2">
      <c r="A58" s="19" t="s">
        <v>394</v>
      </c>
      <c r="B58" s="22">
        <v>17.64</v>
      </c>
    </row>
    <row r="59" spans="1:2" x14ac:dyDescent="0.2">
      <c r="A59" s="19" t="s">
        <v>395</v>
      </c>
      <c r="B59" s="22">
        <v>16.7</v>
      </c>
    </row>
    <row r="60" spans="1:2" ht="17" thickBot="1" x14ac:dyDescent="0.25">
      <c r="A60" s="20" t="s">
        <v>396</v>
      </c>
      <c r="B60" s="23">
        <v>15.89</v>
      </c>
    </row>
    <row r="61" spans="1:2" ht="18" thickTop="1" thickBot="1" x14ac:dyDescent="0.25"/>
    <row r="62" spans="1:2" ht="17" thickTop="1" x14ac:dyDescent="0.2">
      <c r="A62" s="18" t="s">
        <v>397</v>
      </c>
      <c r="B62" s="21">
        <v>21.41</v>
      </c>
    </row>
    <row r="63" spans="1:2" x14ac:dyDescent="0.2">
      <c r="A63" s="19" t="s">
        <v>398</v>
      </c>
      <c r="B63" s="22">
        <v>21.82</v>
      </c>
    </row>
    <row r="64" spans="1:2" x14ac:dyDescent="0.2">
      <c r="A64" s="19" t="s">
        <v>399</v>
      </c>
      <c r="B64" s="22">
        <v>20.5</v>
      </c>
    </row>
    <row r="65" spans="1:2" x14ac:dyDescent="0.2">
      <c r="A65" s="19" t="s">
        <v>400</v>
      </c>
      <c r="B65" s="22">
        <v>19.12</v>
      </c>
    </row>
    <row r="66" spans="1:2" x14ac:dyDescent="0.2">
      <c r="A66" s="19" t="s">
        <v>401</v>
      </c>
      <c r="B66" s="22">
        <v>17.2</v>
      </c>
    </row>
    <row r="67" spans="1:2" x14ac:dyDescent="0.2">
      <c r="A67" s="19" t="s">
        <v>402</v>
      </c>
      <c r="B67" s="22">
        <v>15.52</v>
      </c>
    </row>
    <row r="68" spans="1:2" x14ac:dyDescent="0.2">
      <c r="A68" s="19" t="s">
        <v>403</v>
      </c>
      <c r="B68" s="22">
        <v>15.24</v>
      </c>
    </row>
    <row r="69" spans="1:2" x14ac:dyDescent="0.2">
      <c r="A69" s="19" t="s">
        <v>404</v>
      </c>
      <c r="B69" s="22">
        <v>14.21</v>
      </c>
    </row>
    <row r="70" spans="1:2" ht="17" thickBot="1" x14ac:dyDescent="0.25">
      <c r="A70" s="20" t="s">
        <v>405</v>
      </c>
      <c r="B70" s="23">
        <v>15.19</v>
      </c>
    </row>
    <row r="71" spans="1:2" ht="18" thickTop="1" thickBot="1" x14ac:dyDescent="0.25"/>
    <row r="72" spans="1:2" ht="17" thickTop="1" x14ac:dyDescent="0.2">
      <c r="A72" s="18" t="s">
        <v>406</v>
      </c>
      <c r="B72" s="21">
        <v>20.55</v>
      </c>
    </row>
    <row r="73" spans="1:2" x14ac:dyDescent="0.2">
      <c r="A73" s="19" t="s">
        <v>407</v>
      </c>
      <c r="B73" s="22">
        <v>20.69</v>
      </c>
    </row>
    <row r="74" spans="1:2" x14ac:dyDescent="0.2">
      <c r="A74" s="19" t="s">
        <v>408</v>
      </c>
      <c r="B74" s="22">
        <v>19.66</v>
      </c>
    </row>
    <row r="75" spans="1:2" x14ac:dyDescent="0.2">
      <c r="A75" s="19" t="s">
        <v>409</v>
      </c>
      <c r="B75" s="22">
        <v>18.63</v>
      </c>
    </row>
    <row r="76" spans="1:2" x14ac:dyDescent="0.2">
      <c r="A76" s="19" t="s">
        <v>410</v>
      </c>
      <c r="B76" s="22">
        <v>17.059999999999999</v>
      </c>
    </row>
    <row r="77" spans="1:2" ht="17" thickBot="1" x14ac:dyDescent="0.25">
      <c r="A77" s="20" t="s">
        <v>411</v>
      </c>
      <c r="B77" s="23">
        <v>15.38</v>
      </c>
    </row>
    <row r="78" spans="1:2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DB81-312C-9D43-AC53-3C21753B97F0}">
  <dimension ref="A1:B9"/>
  <sheetViews>
    <sheetView workbookViewId="0">
      <selection activeCell="B10" sqref="B10"/>
    </sheetView>
  </sheetViews>
  <sheetFormatPr baseColWidth="10" defaultRowHeight="16" x14ac:dyDescent="0.2"/>
  <sheetData>
    <row r="1" spans="1:2" x14ac:dyDescent="0.2">
      <c r="A1" s="26" t="s">
        <v>420</v>
      </c>
      <c r="B1" t="s">
        <v>421</v>
      </c>
    </row>
    <row r="2" spans="1:2" x14ac:dyDescent="0.2">
      <c r="A2">
        <v>1</v>
      </c>
      <c r="B2">
        <v>13.5</v>
      </c>
    </row>
    <row r="3" spans="1:2" x14ac:dyDescent="0.2">
      <c r="A3">
        <v>2</v>
      </c>
      <c r="B3">
        <v>14</v>
      </c>
    </row>
    <row r="4" spans="1:2" x14ac:dyDescent="0.2">
      <c r="A4">
        <v>3</v>
      </c>
      <c r="B4">
        <v>15.8</v>
      </c>
    </row>
    <row r="5" spans="1:2" x14ac:dyDescent="0.2">
      <c r="A5">
        <v>4</v>
      </c>
      <c r="B5">
        <v>15.2</v>
      </c>
    </row>
    <row r="6" spans="1:2" x14ac:dyDescent="0.2">
      <c r="A6">
        <v>5</v>
      </c>
      <c r="B6">
        <v>13.2</v>
      </c>
    </row>
    <row r="7" spans="1:2" x14ac:dyDescent="0.2">
      <c r="A7">
        <v>6</v>
      </c>
      <c r="B7">
        <v>12.7</v>
      </c>
    </row>
    <row r="8" spans="1:2" x14ac:dyDescent="0.2">
      <c r="A8">
        <v>7</v>
      </c>
      <c r="B8">
        <v>15.1</v>
      </c>
    </row>
    <row r="9" spans="1:2" x14ac:dyDescent="0.2">
      <c r="A9">
        <v>8</v>
      </c>
      <c r="B9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EE27-04C5-B24C-BD09-232BFD8501CC}">
  <dimension ref="A1:E48"/>
  <sheetViews>
    <sheetView workbookViewId="0">
      <selection sqref="A1:E48"/>
    </sheetView>
  </sheetViews>
  <sheetFormatPr baseColWidth="10" defaultRowHeight="16" x14ac:dyDescent="0.2"/>
  <sheetData>
    <row r="1" spans="1:5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</row>
    <row r="2" spans="1:5" x14ac:dyDescent="0.2">
      <c r="A2">
        <v>17906</v>
      </c>
      <c r="B2" t="s">
        <v>121</v>
      </c>
      <c r="C2">
        <v>5</v>
      </c>
      <c r="D2">
        <v>-10.580820460703686</v>
      </c>
      <c r="E2">
        <v>-13.63126233013663</v>
      </c>
    </row>
    <row r="3" spans="1:5" x14ac:dyDescent="0.2">
      <c r="B3" t="s">
        <v>122</v>
      </c>
      <c r="C3">
        <v>7.5</v>
      </c>
      <c r="D3">
        <v>-7.5176640581997134</v>
      </c>
      <c r="E3">
        <v>-6.9675819447679999</v>
      </c>
    </row>
    <row r="4" spans="1:5" x14ac:dyDescent="0.2">
      <c r="B4" t="s">
        <v>123</v>
      </c>
      <c r="C4">
        <v>12</v>
      </c>
      <c r="D4">
        <v>-5.9729719643219088</v>
      </c>
      <c r="E4">
        <v>-3.7688908173276867</v>
      </c>
    </row>
    <row r="5" spans="1:5" x14ac:dyDescent="0.2">
      <c r="B5" t="s">
        <v>124</v>
      </c>
      <c r="C5">
        <v>27</v>
      </c>
      <c r="D5">
        <v>-5.2</v>
      </c>
      <c r="E5">
        <v>-7.5</v>
      </c>
    </row>
    <row r="6" spans="1:5" x14ac:dyDescent="0.2">
      <c r="B6" t="s">
        <v>125</v>
      </c>
      <c r="C6">
        <v>31</v>
      </c>
      <c r="D6">
        <v>-7.4001971986752721</v>
      </c>
      <c r="E6">
        <v>-10.110127516311941</v>
      </c>
    </row>
    <row r="8" spans="1:5" x14ac:dyDescent="0.2">
      <c r="A8" t="s">
        <v>116</v>
      </c>
      <c r="B8" t="s">
        <v>117</v>
      </c>
      <c r="C8" t="s">
        <v>126</v>
      </c>
      <c r="D8" t="s">
        <v>127</v>
      </c>
      <c r="E8" t="s">
        <v>128</v>
      </c>
    </row>
    <row r="9" spans="1:5" x14ac:dyDescent="0.2">
      <c r="A9">
        <v>17909</v>
      </c>
      <c r="B9" t="s">
        <v>129</v>
      </c>
      <c r="C9">
        <v>13.5</v>
      </c>
      <c r="D9">
        <v>-7.8050881795534988</v>
      </c>
      <c r="E9">
        <v>-4.0666377334703832</v>
      </c>
    </row>
    <row r="10" spans="1:5" x14ac:dyDescent="0.2">
      <c r="B10" t="s">
        <v>130</v>
      </c>
      <c r="C10">
        <v>17</v>
      </c>
      <c r="D10">
        <v>-8.4154169718259038</v>
      </c>
      <c r="E10">
        <v>-10.198699655230335</v>
      </c>
    </row>
    <row r="11" spans="1:5" x14ac:dyDescent="0.2">
      <c r="B11" t="s">
        <v>131</v>
      </c>
      <c r="C11">
        <v>20.5</v>
      </c>
      <c r="D11">
        <v>-7.5046923338953135</v>
      </c>
      <c r="E11">
        <v>-5.8287881248442837</v>
      </c>
    </row>
    <row r="13" spans="1:5" x14ac:dyDescent="0.2">
      <c r="A13" t="s">
        <v>116</v>
      </c>
      <c r="B13" t="s">
        <v>117</v>
      </c>
      <c r="C13" t="s">
        <v>126</v>
      </c>
      <c r="D13" t="s">
        <v>127</v>
      </c>
      <c r="E13" t="s">
        <v>128</v>
      </c>
    </row>
    <row r="14" spans="1:5" x14ac:dyDescent="0.2">
      <c r="A14">
        <v>17922</v>
      </c>
      <c r="B14" t="s">
        <v>132</v>
      </c>
      <c r="C14">
        <v>40</v>
      </c>
      <c r="D14">
        <v>-7.8607347628480575</v>
      </c>
      <c r="E14">
        <v>-5.6824924364711205</v>
      </c>
    </row>
    <row r="15" spans="1:5" x14ac:dyDescent="0.2">
      <c r="B15" t="s">
        <v>133</v>
      </c>
      <c r="C15">
        <v>45</v>
      </c>
      <c r="D15">
        <v>-8.1291433392248429</v>
      </c>
      <c r="E15">
        <v>-12.406089728499644</v>
      </c>
    </row>
    <row r="16" spans="1:5" x14ac:dyDescent="0.2">
      <c r="B16" t="s">
        <v>134</v>
      </c>
      <c r="C16">
        <v>47</v>
      </c>
      <c r="D16">
        <v>-7.2</v>
      </c>
      <c r="E16">
        <v>-10.3</v>
      </c>
    </row>
    <row r="17" spans="1:5" x14ac:dyDescent="0.2">
      <c r="B17" t="s">
        <v>135</v>
      </c>
      <c r="C17">
        <v>50</v>
      </c>
      <c r="D17">
        <v>-7.986397274658211</v>
      </c>
      <c r="E17">
        <v>-14.437174886358727</v>
      </c>
    </row>
    <row r="19" spans="1:5" x14ac:dyDescent="0.2">
      <c r="A19" t="s">
        <v>116</v>
      </c>
      <c r="B19" t="s">
        <v>117</v>
      </c>
      <c r="C19" t="s">
        <v>126</v>
      </c>
      <c r="D19" t="s">
        <v>127</v>
      </c>
      <c r="E19" t="s">
        <v>128</v>
      </c>
    </row>
    <row r="20" spans="1:5" x14ac:dyDescent="0.2">
      <c r="A20">
        <v>17931</v>
      </c>
      <c r="B20" t="s">
        <v>136</v>
      </c>
      <c r="C20">
        <v>11</v>
      </c>
      <c r="D20">
        <v>-7.3660640552693106</v>
      </c>
      <c r="E20">
        <v>-9.4078638771938028</v>
      </c>
    </row>
    <row r="21" spans="1:5" x14ac:dyDescent="0.2">
      <c r="B21" t="s">
        <v>137</v>
      </c>
      <c r="C21">
        <v>33</v>
      </c>
      <c r="D21">
        <v>-6.4468699346651182</v>
      </c>
      <c r="E21">
        <v>-12.50058163725047</v>
      </c>
    </row>
    <row r="22" spans="1:5" x14ac:dyDescent="0.2">
      <c r="B22" t="s">
        <v>138</v>
      </c>
      <c r="C22">
        <v>38</v>
      </c>
      <c r="D22">
        <v>-6.2618534910620207</v>
      </c>
      <c r="E22">
        <v>-14.690705071443304</v>
      </c>
    </row>
    <row r="24" spans="1:5" x14ac:dyDescent="0.2">
      <c r="A24" t="s">
        <v>116</v>
      </c>
      <c r="B24" t="s">
        <v>117</v>
      </c>
      <c r="C24" t="s">
        <v>126</v>
      </c>
      <c r="D24" t="s">
        <v>127</v>
      </c>
      <c r="E24" t="s">
        <v>128</v>
      </c>
    </row>
    <row r="25" spans="1:5" x14ac:dyDescent="0.2">
      <c r="A25">
        <v>17930</v>
      </c>
      <c r="B25" t="s">
        <v>139</v>
      </c>
      <c r="C25">
        <v>19</v>
      </c>
      <c r="D25">
        <v>-9.0200133364699742</v>
      </c>
      <c r="E25">
        <v>-6.0251367340983766</v>
      </c>
    </row>
    <row r="26" spans="1:5" x14ac:dyDescent="0.2">
      <c r="B26" t="s">
        <v>140</v>
      </c>
      <c r="C26">
        <v>29.5</v>
      </c>
      <c r="D26">
        <v>-7.9351022674475047</v>
      </c>
      <c r="E26">
        <v>-8.0985090170769194</v>
      </c>
    </row>
    <row r="27" spans="1:5" x14ac:dyDescent="0.2">
      <c r="B27" t="s">
        <v>141</v>
      </c>
      <c r="C27">
        <v>35</v>
      </c>
      <c r="D27">
        <v>-8.6480093882513174</v>
      </c>
      <c r="E27">
        <v>-9.7874013309277927</v>
      </c>
    </row>
    <row r="28" spans="1:5" x14ac:dyDescent="0.2">
      <c r="B28" t="s">
        <v>142</v>
      </c>
      <c r="C28">
        <v>41</v>
      </c>
      <c r="D28">
        <v>-7.7791578097628094</v>
      </c>
      <c r="E28">
        <v>-13.077688534150875</v>
      </c>
    </row>
    <row r="30" spans="1:5" x14ac:dyDescent="0.2">
      <c r="A30" t="s">
        <v>116</v>
      </c>
      <c r="B30" t="s">
        <v>117</v>
      </c>
      <c r="C30" t="s">
        <v>126</v>
      </c>
      <c r="D30" t="s">
        <v>127</v>
      </c>
      <c r="E30" t="s">
        <v>128</v>
      </c>
    </row>
    <row r="31" spans="1:5" x14ac:dyDescent="0.2">
      <c r="A31">
        <v>17917</v>
      </c>
      <c r="B31" t="s">
        <v>143</v>
      </c>
      <c r="C31">
        <v>5</v>
      </c>
      <c r="D31">
        <v>-6.5352465649215814</v>
      </c>
      <c r="E31">
        <v>-9.9229265415443866</v>
      </c>
    </row>
    <row r="32" spans="1:5" x14ac:dyDescent="0.2">
      <c r="B32" t="s">
        <v>144</v>
      </c>
      <c r="C32">
        <v>9.5</v>
      </c>
      <c r="D32">
        <v>-6.5085848057234266</v>
      </c>
      <c r="E32">
        <v>-12.002695735703334</v>
      </c>
    </row>
    <row r="33" spans="1:5" x14ac:dyDescent="0.2">
      <c r="B33" t="s">
        <v>145</v>
      </c>
      <c r="C33">
        <v>14</v>
      </c>
      <c r="D33">
        <v>-6.8412760695180515</v>
      </c>
      <c r="E33">
        <v>-9.8526652006717992</v>
      </c>
    </row>
    <row r="34" spans="1:5" x14ac:dyDescent="0.2">
      <c r="B34" t="s">
        <v>146</v>
      </c>
      <c r="C34">
        <v>18</v>
      </c>
      <c r="D34">
        <v>-7.0684820618191564</v>
      </c>
      <c r="E34">
        <v>-11.885106650584538</v>
      </c>
    </row>
    <row r="35" spans="1:5" x14ac:dyDescent="0.2">
      <c r="B35" t="s">
        <v>147</v>
      </c>
      <c r="C35">
        <v>23.5</v>
      </c>
      <c r="D35">
        <v>-7.5122305700781453</v>
      </c>
      <c r="E35">
        <v>-12.695020675763516</v>
      </c>
    </row>
    <row r="36" spans="1:5" x14ac:dyDescent="0.2">
      <c r="B36" t="s">
        <v>148</v>
      </c>
      <c r="C36">
        <v>28</v>
      </c>
      <c r="D36">
        <v>-8.406795113571027</v>
      </c>
      <c r="E36">
        <v>-6.7700703983439094</v>
      </c>
    </row>
    <row r="37" spans="1:5" x14ac:dyDescent="0.2">
      <c r="B37" t="s">
        <v>149</v>
      </c>
      <c r="C37">
        <v>32</v>
      </c>
      <c r="D37">
        <v>-8.0306267487132921</v>
      </c>
      <c r="E37">
        <v>-8.1686791942122952</v>
      </c>
    </row>
    <row r="38" spans="1:5" x14ac:dyDescent="0.2">
      <c r="B38" t="s">
        <v>150</v>
      </c>
      <c r="C38">
        <v>37</v>
      </c>
      <c r="D38">
        <v>-7.8079667618406017</v>
      </c>
      <c r="E38">
        <v>-5.1452717109927306</v>
      </c>
    </row>
    <row r="40" spans="1:5" x14ac:dyDescent="0.2">
      <c r="A40" t="s">
        <v>116</v>
      </c>
      <c r="B40" t="s">
        <v>117</v>
      </c>
      <c r="C40" t="s">
        <v>126</v>
      </c>
      <c r="D40" t="s">
        <v>127</v>
      </c>
      <c r="E40" t="s">
        <v>128</v>
      </c>
    </row>
    <row r="41" spans="1:5" x14ac:dyDescent="0.2">
      <c r="A41">
        <v>17915</v>
      </c>
      <c r="B41" t="s">
        <v>151</v>
      </c>
      <c r="C41">
        <v>9</v>
      </c>
      <c r="D41">
        <v>-9.3405923766587389</v>
      </c>
      <c r="E41">
        <v>-11.065835829308998</v>
      </c>
    </row>
    <row r="42" spans="1:5" x14ac:dyDescent="0.2">
      <c r="B42" t="s">
        <v>152</v>
      </c>
      <c r="C42">
        <v>14</v>
      </c>
      <c r="D42">
        <v>-9.3460264784992226</v>
      </c>
      <c r="E42">
        <v>-10.58281496940892</v>
      </c>
    </row>
    <row r="43" spans="1:5" x14ac:dyDescent="0.2">
      <c r="B43" t="s">
        <v>153</v>
      </c>
      <c r="C43">
        <v>18.5</v>
      </c>
      <c r="D43">
        <v>-8.9622580502644276</v>
      </c>
      <c r="E43">
        <v>-11.901771351502244</v>
      </c>
    </row>
    <row r="44" spans="1:5" x14ac:dyDescent="0.2">
      <c r="B44" t="s">
        <v>154</v>
      </c>
      <c r="C44">
        <v>24.5</v>
      </c>
      <c r="D44">
        <v>-8.7288446347690378</v>
      </c>
      <c r="E44">
        <v>-9.4212483326505101</v>
      </c>
    </row>
    <row r="45" spans="1:5" x14ac:dyDescent="0.2">
      <c r="B45" t="s">
        <v>155</v>
      </c>
      <c r="C45">
        <v>29</v>
      </c>
      <c r="D45">
        <v>-8.7288663855757402</v>
      </c>
      <c r="E45">
        <v>-8.745515677503894</v>
      </c>
    </row>
    <row r="46" spans="1:5" x14ac:dyDescent="0.2">
      <c r="B46" t="s">
        <v>156</v>
      </c>
      <c r="C46">
        <v>35</v>
      </c>
      <c r="D46">
        <v>-8.5141982445588162</v>
      </c>
      <c r="E46">
        <v>-11.411258971842171</v>
      </c>
    </row>
    <row r="47" spans="1:5" x14ac:dyDescent="0.2">
      <c r="B47" t="s">
        <v>157</v>
      </c>
      <c r="C47">
        <v>41</v>
      </c>
      <c r="D47">
        <v>-7.1</v>
      </c>
      <c r="E47">
        <v>-11.6</v>
      </c>
    </row>
    <row r="48" spans="1:5" x14ac:dyDescent="0.2">
      <c r="B48" t="s">
        <v>158</v>
      </c>
      <c r="C48">
        <v>47</v>
      </c>
      <c r="D48">
        <v>-8.1687613637391117</v>
      </c>
      <c r="E48">
        <v>-9.3668667833299875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EB08-D030-1A45-A829-4D3C550A7423}">
  <dimension ref="A1:E71"/>
  <sheetViews>
    <sheetView workbookViewId="0">
      <selection activeCell="J11" sqref="J11"/>
    </sheetView>
  </sheetViews>
  <sheetFormatPr baseColWidth="10" defaultRowHeight="16" x14ac:dyDescent="0.2"/>
  <sheetData>
    <row r="1" spans="1:5" x14ac:dyDescent="0.2">
      <c r="A1" s="15" t="s">
        <v>287</v>
      </c>
    </row>
    <row r="2" spans="1:5" x14ac:dyDescent="0.2">
      <c r="A2" s="16" t="s">
        <v>174</v>
      </c>
      <c r="B2" s="17"/>
      <c r="C2" s="17"/>
      <c r="D2" s="17"/>
      <c r="E2" s="17"/>
    </row>
    <row r="3" spans="1:5" x14ac:dyDescent="0.2">
      <c r="A3" t="s">
        <v>288</v>
      </c>
      <c r="B3" t="s">
        <v>289</v>
      </c>
      <c r="C3" t="s">
        <v>126</v>
      </c>
      <c r="D3" t="s">
        <v>127</v>
      </c>
      <c r="E3" t="s">
        <v>128</v>
      </c>
    </row>
    <row r="4" spans="1:5" x14ac:dyDescent="0.2">
      <c r="A4">
        <v>16708</v>
      </c>
      <c r="B4" t="s">
        <v>290</v>
      </c>
      <c r="C4">
        <v>2</v>
      </c>
      <c r="D4">
        <v>-21.763352039999997</v>
      </c>
      <c r="E4">
        <v>-12.378060724200781</v>
      </c>
    </row>
    <row r="5" spans="1:5" x14ac:dyDescent="0.2">
      <c r="B5" t="s">
        <v>291</v>
      </c>
      <c r="C5">
        <v>5</v>
      </c>
      <c r="D5">
        <v>-8.2661466750000017</v>
      </c>
      <c r="E5">
        <v>-10.067232166653339</v>
      </c>
    </row>
    <row r="6" spans="1:5" x14ac:dyDescent="0.2">
      <c r="B6" t="s">
        <v>292</v>
      </c>
      <c r="C6">
        <v>6</v>
      </c>
      <c r="D6">
        <v>-9.2117325749999992</v>
      </c>
      <c r="E6">
        <v>-12.392418744546612</v>
      </c>
    </row>
    <row r="7" spans="1:5" x14ac:dyDescent="0.2">
      <c r="B7" t="s">
        <v>293</v>
      </c>
      <c r="C7">
        <v>9</v>
      </c>
      <c r="D7">
        <v>-8.7818048250000018</v>
      </c>
      <c r="E7">
        <v>-10.453408732747578</v>
      </c>
    </row>
    <row r="8" spans="1:5" x14ac:dyDescent="0.2">
      <c r="B8" t="s">
        <v>294</v>
      </c>
      <c r="C8">
        <v>11</v>
      </c>
      <c r="D8">
        <v>-9.2441366250000012</v>
      </c>
      <c r="E8">
        <v>-12.489267655369913</v>
      </c>
    </row>
    <row r="9" spans="1:5" x14ac:dyDescent="0.2">
      <c r="B9" t="s">
        <v>295</v>
      </c>
      <c r="C9">
        <v>13</v>
      </c>
      <c r="D9">
        <v>-10.456736999999999</v>
      </c>
      <c r="E9">
        <v>-10.162862000277551</v>
      </c>
    </row>
    <row r="10" spans="1:5" x14ac:dyDescent="0.2">
      <c r="B10" t="s">
        <v>296</v>
      </c>
      <c r="C10">
        <v>15</v>
      </c>
      <c r="D10">
        <v>-10.711631849999998</v>
      </c>
      <c r="E10">
        <v>-10.44528155141974</v>
      </c>
    </row>
    <row r="11" spans="1:5" x14ac:dyDescent="0.2">
      <c r="B11" t="s">
        <v>297</v>
      </c>
      <c r="C11">
        <v>16.5</v>
      </c>
      <c r="D11">
        <v>-11.525305200000002</v>
      </c>
      <c r="E11">
        <v>-9.8693353013205165</v>
      </c>
    </row>
    <row r="12" spans="1:5" x14ac:dyDescent="0.2">
      <c r="B12" t="s">
        <v>298</v>
      </c>
      <c r="C12">
        <v>18</v>
      </c>
      <c r="D12">
        <v>-10.65856065</v>
      </c>
      <c r="E12">
        <v>-8.4760655156857254</v>
      </c>
    </row>
    <row r="13" spans="1:5" x14ac:dyDescent="0.2">
      <c r="B13" t="s">
        <v>299</v>
      </c>
      <c r="C13">
        <v>20</v>
      </c>
      <c r="D13">
        <v>-11.307917399999999</v>
      </c>
      <c r="E13">
        <v>-9.3398494378121981</v>
      </c>
    </row>
    <row r="14" spans="1:5" x14ac:dyDescent="0.2">
      <c r="B14" t="s">
        <v>300</v>
      </c>
      <c r="C14">
        <v>23</v>
      </c>
      <c r="D14">
        <v>-10.851836775000001</v>
      </c>
      <c r="E14">
        <v>-11.141645538192968</v>
      </c>
    </row>
    <row r="15" spans="1:5" x14ac:dyDescent="0.2">
      <c r="B15" t="s">
        <v>301</v>
      </c>
      <c r="C15">
        <v>25</v>
      </c>
      <c r="D15">
        <v>-10.862680650000001</v>
      </c>
      <c r="E15">
        <v>-9.6691357346116948</v>
      </c>
    </row>
    <row r="16" spans="1:5" x14ac:dyDescent="0.2">
      <c r="B16" t="s">
        <v>302</v>
      </c>
      <c r="C16">
        <v>27</v>
      </c>
      <c r="D16">
        <v>-10.711504274999999</v>
      </c>
      <c r="E16">
        <v>-9.2588485305781685</v>
      </c>
    </row>
    <row r="17" spans="1:5" x14ac:dyDescent="0.2">
      <c r="B17" t="s">
        <v>303</v>
      </c>
      <c r="C17">
        <v>29.5</v>
      </c>
      <c r="D17">
        <v>-10.573340550000001</v>
      </c>
      <c r="E17">
        <v>-8.7093156197944825</v>
      </c>
    </row>
    <row r="19" spans="1:5" x14ac:dyDescent="0.2">
      <c r="A19" t="s">
        <v>288</v>
      </c>
      <c r="B19" t="s">
        <v>289</v>
      </c>
      <c r="C19" t="s">
        <v>126</v>
      </c>
      <c r="D19" t="s">
        <v>127</v>
      </c>
      <c r="E19" t="s">
        <v>128</v>
      </c>
    </row>
    <row r="20" spans="1:5" x14ac:dyDescent="0.2">
      <c r="A20">
        <v>10492</v>
      </c>
      <c r="B20" t="s">
        <v>304</v>
      </c>
      <c r="C20">
        <v>3.5</v>
      </c>
      <c r="D20">
        <v>-11.494814775</v>
      </c>
      <c r="E20">
        <v>-8.7109410560599745</v>
      </c>
    </row>
    <row r="21" spans="1:5" x14ac:dyDescent="0.2">
      <c r="B21" t="s">
        <v>305</v>
      </c>
      <c r="C21">
        <v>7.5</v>
      </c>
      <c r="D21">
        <v>-11.412784050000001</v>
      </c>
      <c r="E21">
        <v>-7.4975528838145351</v>
      </c>
    </row>
    <row r="22" spans="1:5" x14ac:dyDescent="0.2">
      <c r="B22" t="s">
        <v>306</v>
      </c>
      <c r="C22">
        <v>12.5</v>
      </c>
      <c r="D22">
        <v>-12.710221799999999</v>
      </c>
      <c r="E22">
        <v>-9.4789596915403074</v>
      </c>
    </row>
    <row r="23" spans="1:5" x14ac:dyDescent="0.2">
      <c r="B23" t="s">
        <v>307</v>
      </c>
      <c r="C23">
        <v>17.5</v>
      </c>
      <c r="D23">
        <v>-11.384972700000001</v>
      </c>
      <c r="E23">
        <v>-9.3730354282341821</v>
      </c>
    </row>
    <row r="24" spans="1:5" x14ac:dyDescent="0.2">
      <c r="B24" t="s">
        <v>308</v>
      </c>
      <c r="C24">
        <v>24.5</v>
      </c>
      <c r="D24">
        <v>-9.1997405250000028</v>
      </c>
      <c r="E24">
        <v>-8.8787673504798708</v>
      </c>
    </row>
    <row r="25" spans="1:5" x14ac:dyDescent="0.2">
      <c r="B25" t="s">
        <v>309</v>
      </c>
      <c r="C25">
        <v>32</v>
      </c>
      <c r="D25">
        <v>-12.38694675</v>
      </c>
      <c r="E25">
        <v>-7.4394435373204555</v>
      </c>
    </row>
    <row r="27" spans="1:5" x14ac:dyDescent="0.2">
      <c r="A27" t="s">
        <v>288</v>
      </c>
      <c r="B27" t="s">
        <v>289</v>
      </c>
      <c r="C27" t="s">
        <v>126</v>
      </c>
      <c r="D27" t="s">
        <v>127</v>
      </c>
      <c r="E27" t="s">
        <v>128</v>
      </c>
    </row>
    <row r="28" spans="1:5" x14ac:dyDescent="0.2">
      <c r="A28">
        <v>22118</v>
      </c>
      <c r="B28" t="s">
        <v>310</v>
      </c>
      <c r="C28">
        <v>2.5</v>
      </c>
      <c r="D28">
        <v>-8.8033650000000012</v>
      </c>
      <c r="E28">
        <v>-8.9390439453278994</v>
      </c>
    </row>
    <row r="29" spans="1:5" x14ac:dyDescent="0.2">
      <c r="B29" t="s">
        <v>311</v>
      </c>
      <c r="C29">
        <v>7</v>
      </c>
      <c r="D29">
        <v>-8.5181073000000005</v>
      </c>
      <c r="E29">
        <v>-8.1202304265486411</v>
      </c>
    </row>
    <row r="30" spans="1:5" x14ac:dyDescent="0.2">
      <c r="B30" t="s">
        <v>312</v>
      </c>
      <c r="C30">
        <v>16.5</v>
      </c>
      <c r="D30">
        <v>-8.3511116249999997</v>
      </c>
      <c r="E30">
        <v>-8.3662131147377359</v>
      </c>
    </row>
    <row r="32" spans="1:5" x14ac:dyDescent="0.2">
      <c r="A32" t="s">
        <v>288</v>
      </c>
      <c r="B32" t="s">
        <v>289</v>
      </c>
      <c r="C32" t="s">
        <v>126</v>
      </c>
      <c r="D32" t="s">
        <v>127</v>
      </c>
      <c r="E32" t="s">
        <v>128</v>
      </c>
    </row>
    <row r="33" spans="1:5" x14ac:dyDescent="0.2">
      <c r="A33">
        <v>22135</v>
      </c>
      <c r="B33" t="s">
        <v>313</v>
      </c>
      <c r="C33">
        <v>2.5</v>
      </c>
      <c r="D33">
        <v>-8.2402489499999998</v>
      </c>
      <c r="E33">
        <v>-8.5397284360869179</v>
      </c>
    </row>
    <row r="34" spans="1:5" x14ac:dyDescent="0.2">
      <c r="B34" t="s">
        <v>314</v>
      </c>
      <c r="C34">
        <v>8</v>
      </c>
      <c r="D34">
        <v>-9.6587553750000001</v>
      </c>
      <c r="E34">
        <v>-10.621776839255805</v>
      </c>
    </row>
    <row r="35" spans="1:5" x14ac:dyDescent="0.2">
      <c r="B35" t="s">
        <v>315</v>
      </c>
      <c r="C35">
        <v>12</v>
      </c>
      <c r="D35">
        <v>-9.1026559500000008</v>
      </c>
      <c r="E35">
        <v>-10.037297048762587</v>
      </c>
    </row>
    <row r="36" spans="1:5" x14ac:dyDescent="0.2">
      <c r="B36" t="s">
        <v>316</v>
      </c>
      <c r="C36">
        <v>17</v>
      </c>
      <c r="D36">
        <v>-9.6919248749999998</v>
      </c>
      <c r="E36">
        <v>-9.5437062361187834</v>
      </c>
    </row>
    <row r="37" spans="1:5" x14ac:dyDescent="0.2">
      <c r="B37" t="s">
        <v>317</v>
      </c>
      <c r="C37">
        <v>22.5</v>
      </c>
      <c r="D37">
        <v>-10.306836375</v>
      </c>
      <c r="E37">
        <v>-7.1261406971324073</v>
      </c>
    </row>
    <row r="38" spans="1:5" x14ac:dyDescent="0.2">
      <c r="B38" t="s">
        <v>318</v>
      </c>
      <c r="C38">
        <v>29</v>
      </c>
      <c r="D38">
        <v>-9.258935325000003</v>
      </c>
      <c r="E38">
        <v>-7.3541081333781548</v>
      </c>
    </row>
    <row r="39" spans="1:5" x14ac:dyDescent="0.2">
      <c r="B39" t="s">
        <v>319</v>
      </c>
      <c r="C39">
        <v>36</v>
      </c>
      <c r="D39">
        <v>-8.7303920999999995</v>
      </c>
      <c r="E39">
        <v>-7.647634832335064</v>
      </c>
    </row>
    <row r="42" spans="1:5" x14ac:dyDescent="0.2">
      <c r="A42" s="16" t="s">
        <v>163</v>
      </c>
      <c r="B42" s="17"/>
      <c r="C42" s="17"/>
      <c r="D42" s="17"/>
      <c r="E42" s="17"/>
    </row>
    <row r="43" spans="1:5" x14ac:dyDescent="0.2">
      <c r="A43" t="s">
        <v>288</v>
      </c>
      <c r="B43" t="s">
        <v>289</v>
      </c>
      <c r="C43" t="s">
        <v>126</v>
      </c>
      <c r="D43" t="s">
        <v>127</v>
      </c>
      <c r="E43" t="s">
        <v>128</v>
      </c>
    </row>
    <row r="44" spans="1:5" x14ac:dyDescent="0.2">
      <c r="A44">
        <v>775</v>
      </c>
      <c r="B44" t="s">
        <v>320</v>
      </c>
      <c r="C44">
        <v>4</v>
      </c>
      <c r="D44">
        <v>-8.2375698750000002</v>
      </c>
      <c r="E44">
        <v>-9.1973528585309268</v>
      </c>
    </row>
    <row r="45" spans="1:5" x14ac:dyDescent="0.2">
      <c r="B45" t="s">
        <v>321</v>
      </c>
      <c r="C45">
        <v>7.5</v>
      </c>
      <c r="D45">
        <v>-7.1744873999999994</v>
      </c>
      <c r="E45">
        <v>-7.9334407090306636</v>
      </c>
    </row>
    <row r="46" spans="1:5" x14ac:dyDescent="0.2">
      <c r="B46" t="s">
        <v>322</v>
      </c>
      <c r="C46">
        <v>10</v>
      </c>
      <c r="D46">
        <v>-9.8761431749999993</v>
      </c>
      <c r="E46">
        <v>-10.763596153426567</v>
      </c>
    </row>
    <row r="47" spans="1:5" x14ac:dyDescent="0.2">
      <c r="B47" t="s">
        <v>323</v>
      </c>
      <c r="C47">
        <v>16</v>
      </c>
      <c r="D47">
        <v>-14.158835925</v>
      </c>
      <c r="E47">
        <v>-8.8355578364200777</v>
      </c>
    </row>
    <row r="48" spans="1:5" x14ac:dyDescent="0.2">
      <c r="B48" t="s">
        <v>324</v>
      </c>
      <c r="C48">
        <v>21</v>
      </c>
      <c r="D48">
        <v>-12.375592575000001</v>
      </c>
      <c r="E48">
        <v>-10.012373692690494</v>
      </c>
    </row>
    <row r="49" spans="1:5" x14ac:dyDescent="0.2">
      <c r="B49" t="s">
        <v>325</v>
      </c>
      <c r="C49">
        <v>26</v>
      </c>
      <c r="D49">
        <v>-11.717305574999999</v>
      </c>
      <c r="E49">
        <v>-10.43661255800332</v>
      </c>
    </row>
    <row r="50" spans="1:5" x14ac:dyDescent="0.2">
      <c r="B50" t="s">
        <v>326</v>
      </c>
      <c r="C50">
        <v>31</v>
      </c>
      <c r="D50">
        <v>-8.0874141000000002</v>
      </c>
      <c r="E50">
        <v>-9.1689077238834926</v>
      </c>
    </row>
    <row r="52" spans="1:5" x14ac:dyDescent="0.2">
      <c r="A52" t="s">
        <v>288</v>
      </c>
      <c r="B52" t="s">
        <v>289</v>
      </c>
      <c r="C52" t="s">
        <v>126</v>
      </c>
      <c r="D52" t="s">
        <v>127</v>
      </c>
      <c r="E52" t="s">
        <v>128</v>
      </c>
    </row>
    <row r="53" spans="1:5" x14ac:dyDescent="0.2">
      <c r="A53" t="s">
        <v>327</v>
      </c>
      <c r="B53" t="s">
        <v>328</v>
      </c>
      <c r="C53">
        <v>3.5</v>
      </c>
      <c r="D53">
        <v>-10.958234325000001</v>
      </c>
      <c r="E53">
        <v>-8.9934960602243397</v>
      </c>
    </row>
    <row r="54" spans="1:5" x14ac:dyDescent="0.2">
      <c r="B54" t="s">
        <v>329</v>
      </c>
      <c r="C54">
        <v>7.5</v>
      </c>
      <c r="D54">
        <v>-10.3097706</v>
      </c>
      <c r="E54">
        <v>-8.2808777107954352</v>
      </c>
    </row>
    <row r="55" spans="1:5" x14ac:dyDescent="0.2">
      <c r="B55" t="s">
        <v>330</v>
      </c>
      <c r="C55">
        <v>11.5</v>
      </c>
      <c r="D55">
        <v>-5.7285523500000002</v>
      </c>
      <c r="E55">
        <v>-4.5330280414649513</v>
      </c>
    </row>
    <row r="56" spans="1:5" x14ac:dyDescent="0.2">
      <c r="B56" t="s">
        <v>331</v>
      </c>
      <c r="C56">
        <v>17</v>
      </c>
      <c r="D56">
        <v>-9.405263849999999</v>
      </c>
      <c r="E56">
        <v>-9.5954492905725708</v>
      </c>
    </row>
    <row r="57" spans="1:5" x14ac:dyDescent="0.2">
      <c r="B57" t="s">
        <v>332</v>
      </c>
      <c r="C57">
        <v>20</v>
      </c>
      <c r="D57">
        <v>-10.495902525</v>
      </c>
      <c r="E57">
        <v>-9.8897887076624134</v>
      </c>
    </row>
    <row r="59" spans="1:5" x14ac:dyDescent="0.2">
      <c r="A59" t="s">
        <v>333</v>
      </c>
      <c r="B59" t="s">
        <v>334</v>
      </c>
      <c r="C59">
        <v>7.5</v>
      </c>
      <c r="D59">
        <v>-10.45852305</v>
      </c>
      <c r="E59">
        <v>-7.9155609101092468</v>
      </c>
    </row>
    <row r="61" spans="1:5" x14ac:dyDescent="0.2">
      <c r="A61" t="s">
        <v>288</v>
      </c>
      <c r="B61" t="s">
        <v>289</v>
      </c>
      <c r="C61" t="s">
        <v>126</v>
      </c>
      <c r="D61" t="s">
        <v>127</v>
      </c>
      <c r="E61" t="s">
        <v>128</v>
      </c>
    </row>
    <row r="62" spans="1:5" x14ac:dyDescent="0.2">
      <c r="A62" t="s">
        <v>335</v>
      </c>
      <c r="B62" t="s">
        <v>336</v>
      </c>
      <c r="C62">
        <v>4</v>
      </c>
      <c r="D62">
        <v>-6.217292174999999</v>
      </c>
      <c r="E62">
        <v>-6.4043115421987507</v>
      </c>
    </row>
    <row r="63" spans="1:5" x14ac:dyDescent="0.2">
      <c r="B63" t="s">
        <v>337</v>
      </c>
      <c r="C63">
        <v>8</v>
      </c>
      <c r="D63">
        <v>-8.9586237749999995</v>
      </c>
      <c r="E63">
        <v>-8.660417078805402</v>
      </c>
    </row>
    <row r="64" spans="1:5" x14ac:dyDescent="0.2">
      <c r="B64" t="s">
        <v>338</v>
      </c>
      <c r="C64">
        <v>11</v>
      </c>
      <c r="D64">
        <v>-6.7273370250000006</v>
      </c>
      <c r="E64">
        <v>-6.215760935392856</v>
      </c>
    </row>
    <row r="65" spans="2:5" x14ac:dyDescent="0.2">
      <c r="B65" t="s">
        <v>339</v>
      </c>
      <c r="C65">
        <v>16</v>
      </c>
      <c r="D65">
        <v>-7.5789001499999999</v>
      </c>
      <c r="E65">
        <v>-10.615275094193583</v>
      </c>
    </row>
    <row r="66" spans="2:5" x14ac:dyDescent="0.2">
      <c r="B66" t="s">
        <v>340</v>
      </c>
      <c r="C66">
        <v>21</v>
      </c>
      <c r="D66">
        <v>-6.3896459999999999</v>
      </c>
      <c r="E66">
        <v>-5.6105568325135158</v>
      </c>
    </row>
    <row r="67" spans="2:5" x14ac:dyDescent="0.2">
      <c r="B67" t="s">
        <v>341</v>
      </c>
      <c r="C67">
        <v>26</v>
      </c>
      <c r="D67">
        <v>-6.8894848499999988</v>
      </c>
      <c r="E67">
        <v>-6.0729934500672327</v>
      </c>
    </row>
    <row r="68" spans="2:5" x14ac:dyDescent="0.2">
      <c r="B68" t="s">
        <v>342</v>
      </c>
      <c r="C68">
        <v>30.5</v>
      </c>
      <c r="D68">
        <v>-7.2172250249999985</v>
      </c>
      <c r="E68">
        <v>-5.1420248289639829</v>
      </c>
    </row>
    <row r="69" spans="2:5" x14ac:dyDescent="0.2">
      <c r="B69" t="s">
        <v>343</v>
      </c>
      <c r="C69">
        <v>34.5</v>
      </c>
      <c r="D69">
        <v>-6.8034992999999986</v>
      </c>
      <c r="E69">
        <v>-4.1106855184619686</v>
      </c>
    </row>
    <row r="70" spans="2:5" x14ac:dyDescent="0.2">
      <c r="B70" t="s">
        <v>344</v>
      </c>
      <c r="C70">
        <v>38.5</v>
      </c>
      <c r="D70">
        <v>-1.1482271249999996</v>
      </c>
      <c r="E70">
        <v>-3.071896291742501</v>
      </c>
    </row>
    <row r="71" spans="2:5" x14ac:dyDescent="0.2">
      <c r="B71" t="s">
        <v>345</v>
      </c>
      <c r="C71">
        <v>42.5</v>
      </c>
      <c r="D71">
        <v>-10.303519425000001</v>
      </c>
      <c r="E71">
        <v>-10.713749441282502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1AB3-C4AE-1449-A6EE-730BB3BA3F80}">
  <dimension ref="A1:E80"/>
  <sheetViews>
    <sheetView workbookViewId="0">
      <selection activeCell="H9" sqref="H9"/>
    </sheetView>
  </sheetViews>
  <sheetFormatPr baseColWidth="10" defaultRowHeight="16" x14ac:dyDescent="0.2"/>
  <sheetData>
    <row r="1" spans="1:5" x14ac:dyDescent="0.2">
      <c r="A1" t="s">
        <v>216</v>
      </c>
    </row>
    <row r="2" spans="1:5" x14ac:dyDescent="0.2">
      <c r="A2" s="15" t="s">
        <v>217</v>
      </c>
      <c r="B2" s="15" t="s">
        <v>218</v>
      </c>
      <c r="C2" s="15" t="s">
        <v>126</v>
      </c>
      <c r="D2" s="15" t="s">
        <v>127</v>
      </c>
      <c r="E2" s="15" t="s">
        <v>128</v>
      </c>
    </row>
    <row r="3" spans="1:5" x14ac:dyDescent="0.2">
      <c r="A3">
        <v>60.703000000000003</v>
      </c>
      <c r="B3" t="s">
        <v>219</v>
      </c>
      <c r="C3">
        <v>2.5</v>
      </c>
      <c r="D3">
        <v>-6.3</v>
      </c>
      <c r="E3">
        <v>-12.7</v>
      </c>
    </row>
    <row r="4" spans="1:5" x14ac:dyDescent="0.2">
      <c r="B4" t="s">
        <v>220</v>
      </c>
      <c r="C4">
        <v>5</v>
      </c>
      <c r="D4">
        <v>-7.9</v>
      </c>
      <c r="E4">
        <v>-13.3</v>
      </c>
    </row>
    <row r="5" spans="1:5" x14ac:dyDescent="0.2">
      <c r="B5" t="s">
        <v>221</v>
      </c>
      <c r="C5">
        <v>7</v>
      </c>
      <c r="D5">
        <v>-7.8</v>
      </c>
      <c r="E5">
        <v>-13.7</v>
      </c>
    </row>
    <row r="6" spans="1:5" x14ac:dyDescent="0.2">
      <c r="B6" t="s">
        <v>222</v>
      </c>
      <c r="C6">
        <v>9</v>
      </c>
      <c r="D6">
        <v>-9.1</v>
      </c>
      <c r="E6">
        <v>-14.6</v>
      </c>
    </row>
    <row r="7" spans="1:5" x14ac:dyDescent="0.2">
      <c r="B7" t="s">
        <v>223</v>
      </c>
      <c r="C7">
        <v>11</v>
      </c>
      <c r="D7">
        <v>-8.6999999999999993</v>
      </c>
      <c r="E7">
        <v>-15.6</v>
      </c>
    </row>
    <row r="8" spans="1:5" x14ac:dyDescent="0.2">
      <c r="B8" t="s">
        <v>224</v>
      </c>
      <c r="C8">
        <v>13</v>
      </c>
      <c r="D8">
        <v>-6.8</v>
      </c>
      <c r="E8">
        <v>-14</v>
      </c>
    </row>
    <row r="9" spans="1:5" x14ac:dyDescent="0.2">
      <c r="B9" t="s">
        <v>225</v>
      </c>
      <c r="C9">
        <v>15.5</v>
      </c>
      <c r="D9">
        <v>-7.1</v>
      </c>
      <c r="E9">
        <v>-13.4</v>
      </c>
    </row>
    <row r="10" spans="1:5" x14ac:dyDescent="0.2">
      <c r="B10" t="s">
        <v>226</v>
      </c>
      <c r="C10">
        <v>18</v>
      </c>
      <c r="D10">
        <v>-7.1</v>
      </c>
      <c r="E10">
        <v>-13.6</v>
      </c>
    </row>
    <row r="11" spans="1:5" x14ac:dyDescent="0.2">
      <c r="B11" t="s">
        <v>227</v>
      </c>
      <c r="C11">
        <v>20</v>
      </c>
      <c r="D11">
        <v>-8.6999999999999993</v>
      </c>
      <c r="E11">
        <v>-11.8</v>
      </c>
    </row>
    <row r="13" spans="1:5" x14ac:dyDescent="0.2">
      <c r="A13" t="s">
        <v>217</v>
      </c>
      <c r="B13" t="s">
        <v>228</v>
      </c>
      <c r="C13" t="s">
        <v>126</v>
      </c>
      <c r="D13" t="s">
        <v>127</v>
      </c>
      <c r="E13" t="s">
        <v>128</v>
      </c>
    </row>
    <row r="14" spans="1:5" x14ac:dyDescent="0.2">
      <c r="A14">
        <v>58.445999999999998</v>
      </c>
      <c r="B14" t="s">
        <v>229</v>
      </c>
      <c r="C14">
        <v>5</v>
      </c>
      <c r="D14">
        <v>-8.6</v>
      </c>
      <c r="E14">
        <v>-12.2</v>
      </c>
    </row>
    <row r="15" spans="1:5" x14ac:dyDescent="0.2">
      <c r="B15" t="s">
        <v>230</v>
      </c>
      <c r="C15">
        <v>8</v>
      </c>
      <c r="D15">
        <v>-7.3</v>
      </c>
      <c r="E15">
        <v>-10.4</v>
      </c>
    </row>
    <row r="16" spans="1:5" x14ac:dyDescent="0.2">
      <c r="B16" t="s">
        <v>231</v>
      </c>
      <c r="C16">
        <v>9.5</v>
      </c>
      <c r="D16">
        <v>-6.7</v>
      </c>
      <c r="E16">
        <v>-9.5</v>
      </c>
    </row>
    <row r="17" spans="1:5" x14ac:dyDescent="0.2">
      <c r="B17" t="s">
        <v>232</v>
      </c>
      <c r="C17">
        <v>12</v>
      </c>
      <c r="D17">
        <v>-7.6</v>
      </c>
      <c r="E17">
        <v>-11.7</v>
      </c>
    </row>
    <row r="18" spans="1:5" x14ac:dyDescent="0.2">
      <c r="B18" t="s">
        <v>233</v>
      </c>
      <c r="C18">
        <v>14</v>
      </c>
      <c r="D18">
        <v>-7</v>
      </c>
      <c r="E18">
        <v>-11.7</v>
      </c>
    </row>
    <row r="19" spans="1:5" x14ac:dyDescent="0.2">
      <c r="B19" t="s">
        <v>234</v>
      </c>
      <c r="C19">
        <v>15</v>
      </c>
      <c r="D19">
        <v>-6.7</v>
      </c>
      <c r="E19">
        <v>-12.6</v>
      </c>
    </row>
    <row r="20" spans="1:5" x14ac:dyDescent="0.2">
      <c r="B20" t="s">
        <v>235</v>
      </c>
      <c r="C20">
        <v>16.5</v>
      </c>
      <c r="D20">
        <v>-7.4</v>
      </c>
      <c r="E20">
        <v>-13.4</v>
      </c>
    </row>
    <row r="21" spans="1:5" x14ac:dyDescent="0.2">
      <c r="B21" t="s">
        <v>236</v>
      </c>
      <c r="C21">
        <v>18</v>
      </c>
      <c r="D21">
        <v>-6.9</v>
      </c>
      <c r="E21">
        <v>-14.3</v>
      </c>
    </row>
    <row r="22" spans="1:5" x14ac:dyDescent="0.2">
      <c r="B22" t="s">
        <v>237</v>
      </c>
      <c r="C22">
        <v>20</v>
      </c>
      <c r="D22">
        <v>-7</v>
      </c>
      <c r="E22">
        <v>-16.2</v>
      </c>
    </row>
    <row r="24" spans="1:5" x14ac:dyDescent="0.2">
      <c r="A24" t="s">
        <v>217</v>
      </c>
      <c r="B24" t="s">
        <v>218</v>
      </c>
      <c r="C24" t="s">
        <v>126</v>
      </c>
      <c r="D24" t="s">
        <v>127</v>
      </c>
      <c r="E24" t="s">
        <v>128</v>
      </c>
    </row>
    <row r="25" spans="1:5" x14ac:dyDescent="0.2">
      <c r="A25">
        <v>59.005000000000003</v>
      </c>
      <c r="B25" t="s">
        <v>238</v>
      </c>
      <c r="C25">
        <v>3</v>
      </c>
      <c r="D25">
        <v>-7.5</v>
      </c>
      <c r="E25">
        <v>-12.7</v>
      </c>
    </row>
    <row r="26" spans="1:5" x14ac:dyDescent="0.2">
      <c r="B26" t="s">
        <v>239</v>
      </c>
      <c r="C26">
        <v>6</v>
      </c>
      <c r="D26">
        <v>-8.1999999999999993</v>
      </c>
      <c r="E26">
        <v>-14.4</v>
      </c>
    </row>
    <row r="27" spans="1:5" x14ac:dyDescent="0.2">
      <c r="B27" t="s">
        <v>240</v>
      </c>
      <c r="C27">
        <v>8</v>
      </c>
      <c r="D27">
        <v>-7.7</v>
      </c>
      <c r="E27">
        <v>-15.2</v>
      </c>
    </row>
    <row r="28" spans="1:5" x14ac:dyDescent="0.2">
      <c r="B28" t="s">
        <v>241</v>
      </c>
      <c r="C28">
        <v>10</v>
      </c>
      <c r="D28">
        <v>-6.7</v>
      </c>
      <c r="E28">
        <v>-15.8</v>
      </c>
    </row>
    <row r="29" spans="1:5" x14ac:dyDescent="0.2">
      <c r="B29" t="s">
        <v>242</v>
      </c>
      <c r="C29">
        <v>12</v>
      </c>
      <c r="D29">
        <v>-7.4</v>
      </c>
      <c r="E29">
        <v>-17.399999999999999</v>
      </c>
    </row>
    <row r="30" spans="1:5" x14ac:dyDescent="0.2">
      <c r="B30" t="s">
        <v>243</v>
      </c>
      <c r="C30">
        <v>14</v>
      </c>
      <c r="D30">
        <v>-6.3</v>
      </c>
      <c r="E30">
        <v>-15.8</v>
      </c>
    </row>
    <row r="32" spans="1:5" x14ac:dyDescent="0.2">
      <c r="A32" t="s">
        <v>217</v>
      </c>
      <c r="B32" t="s">
        <v>218</v>
      </c>
      <c r="C32" t="s">
        <v>126</v>
      </c>
      <c r="D32" t="s">
        <v>127</v>
      </c>
      <c r="E32" t="s">
        <v>128</v>
      </c>
    </row>
    <row r="33" spans="1:5" x14ac:dyDescent="0.2">
      <c r="A33">
        <v>56.322000000000003</v>
      </c>
      <c r="B33" t="s">
        <v>244</v>
      </c>
      <c r="C33">
        <v>3</v>
      </c>
      <c r="D33">
        <v>-5.6</v>
      </c>
      <c r="E33">
        <v>-15</v>
      </c>
    </row>
    <row r="34" spans="1:5" x14ac:dyDescent="0.2">
      <c r="B34" t="s">
        <v>245</v>
      </c>
      <c r="C34">
        <v>5.5</v>
      </c>
      <c r="D34">
        <v>-6.7</v>
      </c>
      <c r="E34">
        <v>-15</v>
      </c>
    </row>
    <row r="35" spans="1:5" x14ac:dyDescent="0.2">
      <c r="B35" t="s">
        <v>246</v>
      </c>
      <c r="C35">
        <v>9</v>
      </c>
      <c r="D35">
        <v>-4.7</v>
      </c>
      <c r="E35">
        <v>-12.8</v>
      </c>
    </row>
    <row r="36" spans="1:5" x14ac:dyDescent="0.2">
      <c r="B36" t="s">
        <v>247</v>
      </c>
      <c r="C36">
        <v>12.5</v>
      </c>
      <c r="D36">
        <v>-6.6</v>
      </c>
      <c r="E36">
        <v>-12.8</v>
      </c>
    </row>
    <row r="37" spans="1:5" x14ac:dyDescent="0.2">
      <c r="B37" t="s">
        <v>248</v>
      </c>
      <c r="C37">
        <v>15.5</v>
      </c>
      <c r="D37">
        <v>-7.9</v>
      </c>
      <c r="E37">
        <v>-12.1</v>
      </c>
    </row>
    <row r="38" spans="1:5" x14ac:dyDescent="0.2">
      <c r="B38" t="s">
        <v>249</v>
      </c>
      <c r="C38">
        <v>18</v>
      </c>
      <c r="D38">
        <v>-7</v>
      </c>
      <c r="E38">
        <v>-10.4</v>
      </c>
    </row>
    <row r="39" spans="1:5" x14ac:dyDescent="0.2">
      <c r="B39" t="s">
        <v>250</v>
      </c>
      <c r="C39">
        <v>22</v>
      </c>
      <c r="D39">
        <v>-7.9</v>
      </c>
      <c r="E39">
        <v>-10.7</v>
      </c>
    </row>
    <row r="40" spans="1:5" x14ac:dyDescent="0.2">
      <c r="B40" t="s">
        <v>251</v>
      </c>
      <c r="C40">
        <v>25</v>
      </c>
      <c r="D40">
        <v>-8.4</v>
      </c>
      <c r="E40">
        <v>-11.8</v>
      </c>
    </row>
    <row r="41" spans="1:5" x14ac:dyDescent="0.2">
      <c r="B41" t="s">
        <v>252</v>
      </c>
      <c r="C41">
        <v>27.5</v>
      </c>
      <c r="D41">
        <v>-8.6999999999999993</v>
      </c>
      <c r="E41">
        <v>-11.7</v>
      </c>
    </row>
    <row r="44" spans="1:5" x14ac:dyDescent="0.2">
      <c r="A44" t="s">
        <v>217</v>
      </c>
      <c r="B44" t="s">
        <v>218</v>
      </c>
      <c r="C44" t="s">
        <v>126</v>
      </c>
      <c r="D44" t="s">
        <v>127</v>
      </c>
      <c r="E44" t="s">
        <v>128</v>
      </c>
    </row>
    <row r="45" spans="1:5" x14ac:dyDescent="0.2">
      <c r="A45" t="s">
        <v>253</v>
      </c>
      <c r="B45" t="s">
        <v>254</v>
      </c>
      <c r="C45">
        <v>3</v>
      </c>
      <c r="D45">
        <v>-7.7</v>
      </c>
      <c r="E45">
        <v>-15.2</v>
      </c>
    </row>
    <row r="46" spans="1:5" x14ac:dyDescent="0.2">
      <c r="A46" t="s">
        <v>255</v>
      </c>
      <c r="B46" t="s">
        <v>256</v>
      </c>
      <c r="C46">
        <v>5.5</v>
      </c>
      <c r="D46">
        <v>-6.9</v>
      </c>
      <c r="E46">
        <v>-15.2</v>
      </c>
    </row>
    <row r="47" spans="1:5" x14ac:dyDescent="0.2">
      <c r="B47" t="s">
        <v>257</v>
      </c>
      <c r="C47">
        <v>7.5</v>
      </c>
      <c r="D47">
        <v>-7.8</v>
      </c>
      <c r="E47">
        <v>-15</v>
      </c>
    </row>
    <row r="48" spans="1:5" x14ac:dyDescent="0.2">
      <c r="B48" t="s">
        <v>258</v>
      </c>
      <c r="C48">
        <v>16</v>
      </c>
      <c r="D48">
        <v>-7.2</v>
      </c>
      <c r="E48">
        <v>-12.7</v>
      </c>
    </row>
    <row r="49" spans="1:5" x14ac:dyDescent="0.2">
      <c r="B49" t="s">
        <v>259</v>
      </c>
      <c r="C49">
        <v>18.5</v>
      </c>
      <c r="D49">
        <v>-7.7</v>
      </c>
      <c r="E49">
        <v>-10</v>
      </c>
    </row>
    <row r="50" spans="1:5" x14ac:dyDescent="0.2">
      <c r="B50" t="s">
        <v>260</v>
      </c>
      <c r="C50">
        <v>21</v>
      </c>
      <c r="D50">
        <v>-9.1</v>
      </c>
      <c r="E50">
        <v>-9.1</v>
      </c>
    </row>
    <row r="51" spans="1:5" x14ac:dyDescent="0.2">
      <c r="B51" t="s">
        <v>261</v>
      </c>
      <c r="C51">
        <v>23</v>
      </c>
      <c r="D51">
        <v>-9.1</v>
      </c>
      <c r="E51">
        <v>-9.6999999999999993</v>
      </c>
    </row>
    <row r="52" spans="1:5" x14ac:dyDescent="0.2">
      <c r="B52" t="s">
        <v>262</v>
      </c>
      <c r="C52">
        <v>25</v>
      </c>
      <c r="D52">
        <v>-8.3000000000000007</v>
      </c>
      <c r="E52">
        <v>-10.199999999999999</v>
      </c>
    </row>
    <row r="54" spans="1:5" x14ac:dyDescent="0.2">
      <c r="A54" t="s">
        <v>217</v>
      </c>
      <c r="B54" t="s">
        <v>218</v>
      </c>
      <c r="C54" t="s">
        <v>126</v>
      </c>
      <c r="D54" t="s">
        <v>127</v>
      </c>
      <c r="E54" t="s">
        <v>128</v>
      </c>
    </row>
    <row r="55" spans="1:5" x14ac:dyDescent="0.2">
      <c r="A55" t="s">
        <v>263</v>
      </c>
      <c r="B55" t="s">
        <v>264</v>
      </c>
      <c r="C55">
        <v>0.5</v>
      </c>
      <c r="D55">
        <v>-6.5</v>
      </c>
      <c r="E55">
        <v>-16</v>
      </c>
    </row>
    <row r="56" spans="1:5" x14ac:dyDescent="0.2">
      <c r="A56" t="s">
        <v>265</v>
      </c>
      <c r="B56" t="s">
        <v>266</v>
      </c>
      <c r="C56">
        <v>2</v>
      </c>
      <c r="D56">
        <v>-5.8</v>
      </c>
      <c r="E56">
        <v>-16.8</v>
      </c>
    </row>
    <row r="57" spans="1:5" x14ac:dyDescent="0.2">
      <c r="B57" t="s">
        <v>267</v>
      </c>
      <c r="C57">
        <v>4</v>
      </c>
      <c r="D57">
        <v>-5.7</v>
      </c>
      <c r="E57">
        <v>-17.399999999999999</v>
      </c>
    </row>
    <row r="58" spans="1:5" x14ac:dyDescent="0.2">
      <c r="B58" t="s">
        <v>268</v>
      </c>
      <c r="C58">
        <v>6.5</v>
      </c>
      <c r="D58">
        <v>-5.5</v>
      </c>
      <c r="E58">
        <v>-16.5</v>
      </c>
    </row>
    <row r="59" spans="1:5" x14ac:dyDescent="0.2">
      <c r="B59" t="s">
        <v>269</v>
      </c>
      <c r="C59">
        <v>8</v>
      </c>
      <c r="D59">
        <v>-5.2</v>
      </c>
      <c r="E59">
        <v>-16</v>
      </c>
    </row>
    <row r="60" spans="1:5" x14ac:dyDescent="0.2">
      <c r="B60" t="s">
        <v>270</v>
      </c>
      <c r="C60">
        <v>10</v>
      </c>
      <c r="D60">
        <v>-5.8</v>
      </c>
      <c r="E60">
        <v>-15</v>
      </c>
    </row>
    <row r="62" spans="1:5" x14ac:dyDescent="0.2">
      <c r="A62" t="s">
        <v>217</v>
      </c>
      <c r="B62" t="s">
        <v>218</v>
      </c>
      <c r="C62" t="s">
        <v>126</v>
      </c>
      <c r="D62" t="s">
        <v>127</v>
      </c>
      <c r="E62" t="s">
        <v>128</v>
      </c>
    </row>
    <row r="63" spans="1:5" x14ac:dyDescent="0.2">
      <c r="A63">
        <v>67505</v>
      </c>
      <c r="B63" t="s">
        <v>271</v>
      </c>
      <c r="C63">
        <v>1</v>
      </c>
      <c r="D63">
        <v>-8.6</v>
      </c>
      <c r="E63">
        <v>-12.9</v>
      </c>
    </row>
    <row r="64" spans="1:5" x14ac:dyDescent="0.2">
      <c r="B64" t="s">
        <v>272</v>
      </c>
      <c r="C64">
        <v>3</v>
      </c>
      <c r="D64">
        <v>-8</v>
      </c>
      <c r="E64">
        <v>-12.3</v>
      </c>
    </row>
    <row r="65" spans="1:5" x14ac:dyDescent="0.2">
      <c r="B65" t="s">
        <v>273</v>
      </c>
      <c r="C65">
        <v>5</v>
      </c>
      <c r="D65">
        <v>-7.8</v>
      </c>
      <c r="E65">
        <v>-13.1</v>
      </c>
    </row>
    <row r="66" spans="1:5" x14ac:dyDescent="0.2">
      <c r="B66" t="s">
        <v>274</v>
      </c>
      <c r="C66">
        <v>8.5</v>
      </c>
      <c r="D66">
        <v>-7.7</v>
      </c>
      <c r="E66">
        <v>-13.1</v>
      </c>
    </row>
    <row r="67" spans="1:5" x14ac:dyDescent="0.2">
      <c r="B67" t="s">
        <v>275</v>
      </c>
      <c r="C67">
        <v>11</v>
      </c>
      <c r="D67">
        <v>-7.7</v>
      </c>
      <c r="E67">
        <v>-13</v>
      </c>
    </row>
    <row r="68" spans="1:5" x14ac:dyDescent="0.2">
      <c r="B68" t="s">
        <v>276</v>
      </c>
      <c r="C68">
        <v>12.5</v>
      </c>
      <c r="D68">
        <v>-7.1</v>
      </c>
      <c r="E68">
        <v>-13.1</v>
      </c>
    </row>
    <row r="70" spans="1:5" x14ac:dyDescent="0.2">
      <c r="A70" t="s">
        <v>217</v>
      </c>
      <c r="B70" t="s">
        <v>218</v>
      </c>
      <c r="C70" t="s">
        <v>126</v>
      </c>
      <c r="D70" t="s">
        <v>127</v>
      </c>
      <c r="E70" t="s">
        <v>128</v>
      </c>
    </row>
    <row r="71" spans="1:5" x14ac:dyDescent="0.2">
      <c r="A71">
        <v>67503</v>
      </c>
      <c r="B71" t="s">
        <v>277</v>
      </c>
      <c r="C71">
        <v>0.5</v>
      </c>
      <c r="D71">
        <v>-6.2</v>
      </c>
      <c r="E71">
        <v>-12.2</v>
      </c>
    </row>
    <row r="72" spans="1:5" x14ac:dyDescent="0.2">
      <c r="B72" t="s">
        <v>278</v>
      </c>
      <c r="C72">
        <v>3</v>
      </c>
      <c r="D72">
        <v>-6.1</v>
      </c>
      <c r="E72">
        <v>-12.5</v>
      </c>
    </row>
    <row r="73" spans="1:5" x14ac:dyDescent="0.2">
      <c r="B73" t="s">
        <v>279</v>
      </c>
      <c r="C73">
        <v>5</v>
      </c>
      <c r="D73">
        <v>-7.3</v>
      </c>
      <c r="E73">
        <v>-12</v>
      </c>
    </row>
    <row r="74" spans="1:5" x14ac:dyDescent="0.2">
      <c r="B74" t="s">
        <v>280</v>
      </c>
      <c r="C74">
        <v>7</v>
      </c>
      <c r="D74">
        <v>-6.8</v>
      </c>
      <c r="E74">
        <v>-12.9</v>
      </c>
    </row>
    <row r="75" spans="1:5" x14ac:dyDescent="0.2">
      <c r="B75" t="s">
        <v>281</v>
      </c>
      <c r="C75">
        <v>9</v>
      </c>
      <c r="D75">
        <v>-6.8</v>
      </c>
      <c r="E75">
        <v>-11.8</v>
      </c>
    </row>
    <row r="76" spans="1:5" x14ac:dyDescent="0.2">
      <c r="B76" t="s">
        <v>282</v>
      </c>
      <c r="C76">
        <v>11</v>
      </c>
      <c r="D76">
        <v>-7.4</v>
      </c>
      <c r="E76">
        <v>-11.8</v>
      </c>
    </row>
    <row r="77" spans="1:5" x14ac:dyDescent="0.2">
      <c r="B77" t="s">
        <v>283</v>
      </c>
      <c r="C77">
        <v>12</v>
      </c>
      <c r="D77">
        <v>-8.5</v>
      </c>
      <c r="E77">
        <v>-11.6</v>
      </c>
    </row>
    <row r="78" spans="1:5" x14ac:dyDescent="0.2">
      <c r="B78" t="s">
        <v>284</v>
      </c>
      <c r="C78">
        <v>14.5</v>
      </c>
      <c r="D78">
        <v>-7.8</v>
      </c>
      <c r="E78">
        <v>-10.4</v>
      </c>
    </row>
    <row r="79" spans="1:5" x14ac:dyDescent="0.2">
      <c r="B79" t="s">
        <v>285</v>
      </c>
      <c r="C79">
        <v>17</v>
      </c>
      <c r="D79">
        <v>-8.8000000000000007</v>
      </c>
      <c r="E79">
        <v>-10.7</v>
      </c>
    </row>
    <row r="80" spans="1:5" x14ac:dyDescent="0.2">
      <c r="B80" t="s">
        <v>286</v>
      </c>
      <c r="C80">
        <v>19</v>
      </c>
      <c r="D80">
        <v>-8</v>
      </c>
      <c r="E80">
        <v>-9.1999999999999993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ED3B7-79DE-DC48-A8E3-ABF9993CCBC0}">
  <dimension ref="A1:F54"/>
  <sheetViews>
    <sheetView workbookViewId="0">
      <selection activeCell="J14" sqref="J14"/>
    </sheetView>
  </sheetViews>
  <sheetFormatPr baseColWidth="10" defaultRowHeight="16" x14ac:dyDescent="0.2"/>
  <sheetData>
    <row r="1" spans="1:6" x14ac:dyDescent="0.2">
      <c r="A1" s="13" t="s">
        <v>159</v>
      </c>
      <c r="B1" s="13"/>
      <c r="C1" s="13"/>
      <c r="D1" s="13"/>
      <c r="E1" s="13"/>
      <c r="F1" s="13"/>
    </row>
    <row r="2" spans="1:6" x14ac:dyDescent="0.2">
      <c r="A2" t="s">
        <v>160</v>
      </c>
      <c r="B2" t="s">
        <v>161</v>
      </c>
      <c r="C2" t="s">
        <v>162</v>
      </c>
      <c r="D2" t="s">
        <v>126</v>
      </c>
      <c r="E2" t="s">
        <v>127</v>
      </c>
      <c r="F2" t="s">
        <v>128</v>
      </c>
    </row>
    <row r="3" spans="1:6" x14ac:dyDescent="0.2">
      <c r="A3">
        <v>15077</v>
      </c>
      <c r="B3" s="14" t="s">
        <v>163</v>
      </c>
      <c r="C3" t="s">
        <v>164</v>
      </c>
      <c r="D3">
        <v>2</v>
      </c>
      <c r="E3">
        <v>-5.0999999999999996</v>
      </c>
      <c r="F3">
        <v>1.2</v>
      </c>
    </row>
    <row r="4" spans="1:6" x14ac:dyDescent="0.2">
      <c r="C4" t="s">
        <v>165</v>
      </c>
      <c r="D4">
        <v>4.5</v>
      </c>
      <c r="E4">
        <v>-4.5999999999999996</v>
      </c>
      <c r="F4">
        <v>-0.7</v>
      </c>
    </row>
    <row r="5" spans="1:6" x14ac:dyDescent="0.2">
      <c r="C5" t="s">
        <v>166</v>
      </c>
      <c r="D5">
        <v>6</v>
      </c>
      <c r="E5">
        <v>-4.8</v>
      </c>
      <c r="F5">
        <v>-0.7</v>
      </c>
    </row>
    <row r="6" spans="1:6" x14ac:dyDescent="0.2">
      <c r="C6" t="s">
        <v>167</v>
      </c>
      <c r="D6">
        <v>9</v>
      </c>
      <c r="E6">
        <v>-5.3</v>
      </c>
      <c r="F6">
        <v>-1</v>
      </c>
    </row>
    <row r="7" spans="1:6" x14ac:dyDescent="0.2">
      <c r="C7" t="s">
        <v>168</v>
      </c>
      <c r="D7">
        <v>11</v>
      </c>
      <c r="E7">
        <v>-2.6</v>
      </c>
      <c r="F7">
        <v>-2</v>
      </c>
    </row>
    <row r="8" spans="1:6" x14ac:dyDescent="0.2">
      <c r="C8" t="s">
        <v>169</v>
      </c>
      <c r="D8">
        <v>13</v>
      </c>
      <c r="E8">
        <v>-3.3</v>
      </c>
      <c r="F8">
        <v>0.2</v>
      </c>
    </row>
    <row r="9" spans="1:6" x14ac:dyDescent="0.2">
      <c r="C9" t="s">
        <v>170</v>
      </c>
      <c r="D9">
        <v>16</v>
      </c>
      <c r="E9">
        <v>-2.2000000000000002</v>
      </c>
      <c r="F9">
        <v>-0.7</v>
      </c>
    </row>
    <row r="10" spans="1:6" x14ac:dyDescent="0.2">
      <c r="C10" t="s">
        <v>171</v>
      </c>
      <c r="D10">
        <v>18.5</v>
      </c>
      <c r="E10">
        <v>-1.9</v>
      </c>
      <c r="F10">
        <v>-0.4</v>
      </c>
    </row>
    <row r="11" spans="1:6" x14ac:dyDescent="0.2">
      <c r="C11" t="s">
        <v>172</v>
      </c>
      <c r="D11">
        <v>20.5</v>
      </c>
      <c r="E11">
        <v>-1.4</v>
      </c>
      <c r="F11">
        <v>-1.4</v>
      </c>
    </row>
    <row r="12" spans="1:6" x14ac:dyDescent="0.2">
      <c r="C12" t="s">
        <v>173</v>
      </c>
      <c r="D12">
        <v>25</v>
      </c>
      <c r="E12">
        <v>-1.3</v>
      </c>
      <c r="F12">
        <v>-1.4</v>
      </c>
    </row>
    <row r="14" spans="1:6" x14ac:dyDescent="0.2">
      <c r="A14" t="s">
        <v>160</v>
      </c>
      <c r="C14" t="s">
        <v>162</v>
      </c>
      <c r="D14" t="s">
        <v>126</v>
      </c>
      <c r="E14" t="s">
        <v>127</v>
      </c>
      <c r="F14" t="s">
        <v>128</v>
      </c>
    </row>
    <row r="15" spans="1:6" x14ac:dyDescent="0.2">
      <c r="A15">
        <v>19376</v>
      </c>
      <c r="B15" s="14" t="s">
        <v>174</v>
      </c>
      <c r="C15" t="s">
        <v>175</v>
      </c>
      <c r="D15">
        <v>4</v>
      </c>
      <c r="E15">
        <v>-6.2</v>
      </c>
      <c r="F15">
        <v>1.1000000000000001</v>
      </c>
    </row>
    <row r="16" spans="1:6" x14ac:dyDescent="0.2">
      <c r="C16" t="s">
        <v>176</v>
      </c>
      <c r="D16">
        <v>10.5</v>
      </c>
      <c r="E16">
        <v>-3.3</v>
      </c>
      <c r="F16">
        <v>-0.7</v>
      </c>
    </row>
    <row r="17" spans="1:6" x14ac:dyDescent="0.2">
      <c r="C17" t="s">
        <v>177</v>
      </c>
      <c r="D17">
        <v>12</v>
      </c>
      <c r="E17">
        <v>-4.9000000000000004</v>
      </c>
      <c r="F17">
        <v>0.5</v>
      </c>
    </row>
    <row r="18" spans="1:6" x14ac:dyDescent="0.2">
      <c r="C18" t="s">
        <v>178</v>
      </c>
      <c r="D18">
        <v>15</v>
      </c>
      <c r="E18">
        <v>-4.9000000000000004</v>
      </c>
      <c r="F18">
        <v>1.2</v>
      </c>
    </row>
    <row r="19" spans="1:6" x14ac:dyDescent="0.2">
      <c r="C19" t="s">
        <v>179</v>
      </c>
      <c r="D19">
        <v>17</v>
      </c>
      <c r="E19">
        <v>-4.5999999999999996</v>
      </c>
      <c r="F19">
        <v>0.8</v>
      </c>
    </row>
    <row r="20" spans="1:6" x14ac:dyDescent="0.2">
      <c r="C20" t="s">
        <v>180</v>
      </c>
      <c r="D20">
        <v>20</v>
      </c>
      <c r="E20">
        <v>-4.5</v>
      </c>
      <c r="F20">
        <v>0.2</v>
      </c>
    </row>
    <row r="21" spans="1:6" x14ac:dyDescent="0.2">
      <c r="C21" t="s">
        <v>181</v>
      </c>
      <c r="D21">
        <v>22.5</v>
      </c>
      <c r="E21">
        <v>-4</v>
      </c>
      <c r="F21">
        <v>1</v>
      </c>
    </row>
    <row r="22" spans="1:6" x14ac:dyDescent="0.2">
      <c r="C22" t="s">
        <v>182</v>
      </c>
      <c r="D22">
        <v>26.5</v>
      </c>
      <c r="E22">
        <v>-2.8</v>
      </c>
      <c r="F22">
        <v>1.1000000000000001</v>
      </c>
    </row>
    <row r="23" spans="1:6" x14ac:dyDescent="0.2">
      <c r="C23" t="s">
        <v>183</v>
      </c>
      <c r="D23">
        <v>28.5</v>
      </c>
      <c r="E23">
        <v>-5.0999999999999996</v>
      </c>
      <c r="F23">
        <v>1.5</v>
      </c>
    </row>
    <row r="25" spans="1:6" x14ac:dyDescent="0.2">
      <c r="A25" t="s">
        <v>160</v>
      </c>
      <c r="C25" t="s">
        <v>162</v>
      </c>
      <c r="D25" t="s">
        <v>126</v>
      </c>
      <c r="E25" t="s">
        <v>127</v>
      </c>
      <c r="F25" t="s">
        <v>128</v>
      </c>
    </row>
    <row r="26" spans="1:6" x14ac:dyDescent="0.2">
      <c r="A26">
        <v>6239</v>
      </c>
      <c r="B26" s="14" t="s">
        <v>174</v>
      </c>
      <c r="C26" t="s">
        <v>184</v>
      </c>
      <c r="D26">
        <v>2</v>
      </c>
      <c r="E26">
        <v>0.3</v>
      </c>
      <c r="F26">
        <v>-1</v>
      </c>
    </row>
    <row r="27" spans="1:6" x14ac:dyDescent="0.2">
      <c r="C27" t="s">
        <v>185</v>
      </c>
      <c r="D27">
        <v>5</v>
      </c>
      <c r="E27">
        <v>-0.3</v>
      </c>
      <c r="F27">
        <v>0</v>
      </c>
    </row>
    <row r="28" spans="1:6" x14ac:dyDescent="0.2">
      <c r="C28" t="s">
        <v>186</v>
      </c>
      <c r="D28">
        <v>7.5</v>
      </c>
      <c r="E28">
        <v>0.8</v>
      </c>
      <c r="F28">
        <v>-0.8</v>
      </c>
    </row>
    <row r="29" spans="1:6" x14ac:dyDescent="0.2">
      <c r="C29" t="s">
        <v>187</v>
      </c>
      <c r="D29">
        <v>11</v>
      </c>
      <c r="E29">
        <v>-0.9</v>
      </c>
      <c r="F29">
        <v>-1.2</v>
      </c>
    </row>
    <row r="30" spans="1:6" x14ac:dyDescent="0.2">
      <c r="C30" t="s">
        <v>188</v>
      </c>
      <c r="D30">
        <v>14</v>
      </c>
      <c r="E30">
        <v>-0.6</v>
      </c>
      <c r="F30">
        <v>-0.9</v>
      </c>
    </row>
    <row r="31" spans="1:6" x14ac:dyDescent="0.2">
      <c r="C31" t="s">
        <v>189</v>
      </c>
      <c r="D31">
        <v>15.5</v>
      </c>
      <c r="E31">
        <v>-0.3</v>
      </c>
      <c r="F31">
        <v>-1.3</v>
      </c>
    </row>
    <row r="32" spans="1:6" x14ac:dyDescent="0.2">
      <c r="C32" t="s">
        <v>190</v>
      </c>
      <c r="D32">
        <v>19</v>
      </c>
      <c r="E32">
        <v>-0.1</v>
      </c>
      <c r="F32">
        <v>-1.1000000000000001</v>
      </c>
    </row>
    <row r="33" spans="1:6" x14ac:dyDescent="0.2">
      <c r="C33" t="s">
        <v>191</v>
      </c>
      <c r="D33">
        <v>22.5</v>
      </c>
      <c r="E33">
        <v>-0.9</v>
      </c>
      <c r="F33">
        <v>-2</v>
      </c>
    </row>
    <row r="34" spans="1:6" x14ac:dyDescent="0.2">
      <c r="C34" t="s">
        <v>192</v>
      </c>
      <c r="D34">
        <v>25</v>
      </c>
      <c r="E34">
        <v>-0.8</v>
      </c>
      <c r="F34">
        <v>-0.1</v>
      </c>
    </row>
    <row r="35" spans="1:6" x14ac:dyDescent="0.2">
      <c r="C35" t="s">
        <v>193</v>
      </c>
      <c r="D35">
        <v>34</v>
      </c>
      <c r="E35">
        <v>0.2</v>
      </c>
      <c r="F35">
        <v>-0.6</v>
      </c>
    </row>
    <row r="37" spans="1:6" x14ac:dyDescent="0.2">
      <c r="A37" t="s">
        <v>160</v>
      </c>
      <c r="C37" t="s">
        <v>162</v>
      </c>
      <c r="D37" t="s">
        <v>126</v>
      </c>
      <c r="E37" t="s">
        <v>127</v>
      </c>
      <c r="F37" t="s">
        <v>128</v>
      </c>
    </row>
    <row r="38" spans="1:6" x14ac:dyDescent="0.2">
      <c r="A38">
        <v>7559</v>
      </c>
      <c r="B38" s="14" t="s">
        <v>174</v>
      </c>
      <c r="C38" t="s">
        <v>194</v>
      </c>
      <c r="D38">
        <v>1.5</v>
      </c>
      <c r="E38">
        <v>-2.1</v>
      </c>
      <c r="F38">
        <v>-0.4</v>
      </c>
    </row>
    <row r="39" spans="1:6" x14ac:dyDescent="0.2">
      <c r="C39" t="s">
        <v>195</v>
      </c>
      <c r="D39">
        <v>3</v>
      </c>
      <c r="E39">
        <v>-3.3</v>
      </c>
      <c r="F39">
        <v>-1.7</v>
      </c>
    </row>
    <row r="40" spans="1:6" x14ac:dyDescent="0.2">
      <c r="C40" t="s">
        <v>196</v>
      </c>
      <c r="D40">
        <v>5.5</v>
      </c>
      <c r="E40">
        <v>-3.3</v>
      </c>
      <c r="F40">
        <v>-1.2</v>
      </c>
    </row>
    <row r="41" spans="1:6" x14ac:dyDescent="0.2">
      <c r="C41" t="s">
        <v>197</v>
      </c>
      <c r="D41">
        <v>7.5</v>
      </c>
      <c r="E41">
        <v>-3.1</v>
      </c>
      <c r="F41">
        <v>2</v>
      </c>
    </row>
    <row r="42" spans="1:6" x14ac:dyDescent="0.2">
      <c r="C42" t="s">
        <v>198</v>
      </c>
      <c r="D42">
        <v>10</v>
      </c>
      <c r="E42">
        <v>-1.8</v>
      </c>
      <c r="F42">
        <v>0.5</v>
      </c>
    </row>
    <row r="43" spans="1:6" x14ac:dyDescent="0.2">
      <c r="C43" t="s">
        <v>199</v>
      </c>
      <c r="D43">
        <v>12</v>
      </c>
      <c r="E43">
        <v>-3.3</v>
      </c>
      <c r="F43">
        <v>-3.2</v>
      </c>
    </row>
    <row r="44" spans="1:6" x14ac:dyDescent="0.2">
      <c r="C44" t="s">
        <v>200</v>
      </c>
      <c r="D44">
        <v>18</v>
      </c>
      <c r="E44">
        <v>-5.4</v>
      </c>
      <c r="F44">
        <v>0.3</v>
      </c>
    </row>
    <row r="46" spans="1:6" x14ac:dyDescent="0.2">
      <c r="A46" t="s">
        <v>160</v>
      </c>
      <c r="B46" t="s">
        <v>161</v>
      </c>
      <c r="C46" t="s">
        <v>162</v>
      </c>
      <c r="D46" t="s">
        <v>126</v>
      </c>
      <c r="E46" t="s">
        <v>127</v>
      </c>
      <c r="F46" t="s">
        <v>128</v>
      </c>
    </row>
    <row r="47" spans="1:6" x14ac:dyDescent="0.2">
      <c r="A47" t="s">
        <v>201</v>
      </c>
      <c r="B47" s="14" t="s">
        <v>174</v>
      </c>
      <c r="C47" t="s">
        <v>202</v>
      </c>
      <c r="D47">
        <v>2</v>
      </c>
      <c r="E47">
        <v>-0.1</v>
      </c>
      <c r="F47">
        <v>-0.7</v>
      </c>
    </row>
    <row r="48" spans="1:6" x14ac:dyDescent="0.2">
      <c r="A48" t="s">
        <v>203</v>
      </c>
      <c r="B48" s="14" t="s">
        <v>174</v>
      </c>
      <c r="C48" t="s">
        <v>204</v>
      </c>
      <c r="D48">
        <v>4</v>
      </c>
      <c r="E48">
        <v>-4.2</v>
      </c>
      <c r="F48">
        <v>-0.3</v>
      </c>
    </row>
    <row r="49" spans="1:6" x14ac:dyDescent="0.2">
      <c r="A49" t="s">
        <v>205</v>
      </c>
      <c r="B49" s="14" t="s">
        <v>163</v>
      </c>
      <c r="C49" t="s">
        <v>206</v>
      </c>
      <c r="D49">
        <v>6</v>
      </c>
      <c r="E49">
        <v>-3.4</v>
      </c>
      <c r="F49">
        <v>-0.1</v>
      </c>
    </row>
    <row r="50" spans="1:6" x14ac:dyDescent="0.2">
      <c r="A50" t="s">
        <v>207</v>
      </c>
      <c r="B50" s="14" t="s">
        <v>174</v>
      </c>
      <c r="C50" t="s">
        <v>208</v>
      </c>
      <c r="D50">
        <v>8</v>
      </c>
      <c r="E50">
        <v>-5.5</v>
      </c>
      <c r="F50">
        <v>-2.5</v>
      </c>
    </row>
    <row r="51" spans="1:6" x14ac:dyDescent="0.2">
      <c r="A51" t="s">
        <v>209</v>
      </c>
      <c r="B51" s="14" t="s">
        <v>174</v>
      </c>
      <c r="C51" t="s">
        <v>210</v>
      </c>
      <c r="D51">
        <v>10</v>
      </c>
      <c r="E51">
        <v>-5.3</v>
      </c>
      <c r="F51">
        <v>-1.5</v>
      </c>
    </row>
    <row r="52" spans="1:6" x14ac:dyDescent="0.2">
      <c r="A52" t="s">
        <v>211</v>
      </c>
      <c r="B52" s="14" t="s">
        <v>174</v>
      </c>
      <c r="C52" t="s">
        <v>212</v>
      </c>
      <c r="D52">
        <v>12</v>
      </c>
      <c r="E52">
        <v>-0.8</v>
      </c>
      <c r="F52">
        <v>0.9</v>
      </c>
    </row>
    <row r="53" spans="1:6" x14ac:dyDescent="0.2">
      <c r="A53" t="s">
        <v>213</v>
      </c>
      <c r="B53" s="14" t="s">
        <v>174</v>
      </c>
      <c r="C53" t="s">
        <v>214</v>
      </c>
      <c r="D53">
        <v>14</v>
      </c>
      <c r="E53">
        <v>-1.4</v>
      </c>
      <c r="F53">
        <v>3.4</v>
      </c>
    </row>
    <row r="54" spans="1:6" x14ac:dyDescent="0.2">
      <c r="A54" t="s">
        <v>213</v>
      </c>
      <c r="B54" s="14" t="s">
        <v>174</v>
      </c>
      <c r="C54" t="s">
        <v>215</v>
      </c>
      <c r="D54">
        <v>16</v>
      </c>
      <c r="E54">
        <v>0.1</v>
      </c>
      <c r="F54">
        <v>-0.4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2787-9EAC-5343-BB7D-CDE2B0761AB8}">
  <dimension ref="A1:E94"/>
  <sheetViews>
    <sheetView topLeftCell="A35" workbookViewId="0">
      <selection activeCell="B35" sqref="B35"/>
    </sheetView>
  </sheetViews>
  <sheetFormatPr baseColWidth="10" defaultRowHeight="16" x14ac:dyDescent="0.2"/>
  <cols>
    <col min="1" max="2" width="13.6640625" style="6" customWidth="1"/>
    <col min="3" max="16384" width="10.83203125" style="6"/>
  </cols>
  <sheetData>
    <row r="1" spans="1:5" ht="102" x14ac:dyDescent="0.2">
      <c r="A1" s="29" t="s">
        <v>422</v>
      </c>
      <c r="B1" s="29" t="s">
        <v>161</v>
      </c>
      <c r="C1" s="29" t="s">
        <v>423</v>
      </c>
      <c r="D1" s="30" t="s">
        <v>425</v>
      </c>
      <c r="E1" s="29" t="s">
        <v>424</v>
      </c>
    </row>
    <row r="2" spans="1:5" ht="17" x14ac:dyDescent="0.2">
      <c r="A2" s="6">
        <v>17528</v>
      </c>
      <c r="B2" s="6" t="s">
        <v>62</v>
      </c>
      <c r="C2" s="6">
        <v>1059</v>
      </c>
      <c r="D2" s="31">
        <v>8</v>
      </c>
      <c r="E2" s="6">
        <v>-3.7</v>
      </c>
    </row>
    <row r="3" spans="1:5" x14ac:dyDescent="0.2">
      <c r="D3" s="31">
        <v>10.4</v>
      </c>
      <c r="E3" s="6">
        <v>-4.7</v>
      </c>
    </row>
    <row r="4" spans="1:5" x14ac:dyDescent="0.2">
      <c r="D4" s="31">
        <v>14.3</v>
      </c>
      <c r="E4" s="6">
        <v>-4.2</v>
      </c>
    </row>
    <row r="5" spans="1:5" x14ac:dyDescent="0.2">
      <c r="D5" s="31">
        <v>18.3</v>
      </c>
      <c r="E5" s="6">
        <v>-3.8</v>
      </c>
    </row>
    <row r="6" spans="1:5" x14ac:dyDescent="0.2">
      <c r="D6" s="31">
        <v>20.3</v>
      </c>
      <c r="E6" s="6">
        <v>-3.6</v>
      </c>
    </row>
    <row r="7" spans="1:5" x14ac:dyDescent="0.2">
      <c r="D7" s="31">
        <v>24</v>
      </c>
      <c r="E7" s="6">
        <v>-4</v>
      </c>
    </row>
    <row r="8" spans="1:5" ht="17" x14ac:dyDescent="0.2">
      <c r="A8" s="6">
        <v>153132</v>
      </c>
      <c r="B8" s="6" t="s">
        <v>62</v>
      </c>
      <c r="C8" s="6">
        <v>3874</v>
      </c>
      <c r="D8" s="6">
        <v>22</v>
      </c>
      <c r="E8" s="6">
        <v>-5.3</v>
      </c>
    </row>
    <row r="9" spans="1:5" x14ac:dyDescent="0.2">
      <c r="E9" s="6">
        <v>-4.5</v>
      </c>
    </row>
    <row r="10" spans="1:5" x14ac:dyDescent="0.2">
      <c r="D10" s="6">
        <v>28.5</v>
      </c>
      <c r="E10" s="6">
        <v>-3.9</v>
      </c>
    </row>
    <row r="11" spans="1:5" x14ac:dyDescent="0.2">
      <c r="D11" s="6">
        <v>32.200000000000003</v>
      </c>
      <c r="E11" s="6">
        <v>-3.7</v>
      </c>
    </row>
    <row r="12" spans="1:5" x14ac:dyDescent="0.2">
      <c r="D12" s="6">
        <v>36.4</v>
      </c>
      <c r="E12" s="6">
        <v>-2.9</v>
      </c>
    </row>
    <row r="13" spans="1:5" x14ac:dyDescent="0.2">
      <c r="D13" s="6">
        <v>40</v>
      </c>
      <c r="E13" s="6">
        <v>-2.8</v>
      </c>
    </row>
    <row r="14" spans="1:5" x14ac:dyDescent="0.2">
      <c r="D14" s="6">
        <v>44</v>
      </c>
      <c r="E14" s="6">
        <v>-2.9</v>
      </c>
    </row>
    <row r="15" spans="1:5" ht="17" x14ac:dyDescent="0.2">
      <c r="A15" s="6">
        <v>189665</v>
      </c>
      <c r="B15" s="6" t="s">
        <v>62</v>
      </c>
      <c r="C15" s="6">
        <v>3874</v>
      </c>
      <c r="D15" s="6">
        <v>4.8</v>
      </c>
      <c r="E15" s="6">
        <v>-6.1</v>
      </c>
    </row>
    <row r="16" spans="1:5" x14ac:dyDescent="0.2">
      <c r="D16" s="6">
        <v>8</v>
      </c>
      <c r="E16" s="6">
        <v>-6.9</v>
      </c>
    </row>
    <row r="17" spans="1:5" x14ac:dyDescent="0.2">
      <c r="D17" s="6">
        <v>10.8</v>
      </c>
      <c r="E17" s="6">
        <v>-6.9</v>
      </c>
    </row>
    <row r="18" spans="1:5" x14ac:dyDescent="0.2">
      <c r="D18" s="6">
        <v>13.6</v>
      </c>
      <c r="E18" s="6">
        <v>-6.2</v>
      </c>
    </row>
    <row r="19" spans="1:5" x14ac:dyDescent="0.2">
      <c r="D19" s="6">
        <v>16.100000000000001</v>
      </c>
      <c r="E19" s="6">
        <v>-5.5</v>
      </c>
    </row>
    <row r="20" spans="1:5" x14ac:dyDescent="0.2">
      <c r="D20" s="6">
        <v>19.3</v>
      </c>
      <c r="E20" s="6">
        <v>-6.1</v>
      </c>
    </row>
    <row r="21" spans="1:5" x14ac:dyDescent="0.2">
      <c r="D21" s="6">
        <v>22.3</v>
      </c>
      <c r="E21" s="6">
        <v>-5.4</v>
      </c>
    </row>
    <row r="22" spans="1:5" x14ac:dyDescent="0.2">
      <c r="D22" s="6">
        <v>25.9</v>
      </c>
      <c r="E22" s="6">
        <v>-5</v>
      </c>
    </row>
    <row r="23" spans="1:5" x14ac:dyDescent="0.2">
      <c r="D23" s="6">
        <v>29.3</v>
      </c>
      <c r="E23" s="6">
        <v>-4.9000000000000004</v>
      </c>
    </row>
    <row r="24" spans="1:5" x14ac:dyDescent="0.2">
      <c r="D24" s="6">
        <v>32.1</v>
      </c>
      <c r="E24" s="6">
        <v>-5.0999999999999996</v>
      </c>
    </row>
    <row r="25" spans="1:5" x14ac:dyDescent="0.2">
      <c r="D25" s="6">
        <v>34.700000000000003</v>
      </c>
      <c r="E25" s="6">
        <v>-5.0999999999999996</v>
      </c>
    </row>
    <row r="26" spans="1:5" x14ac:dyDescent="0.2">
      <c r="D26" s="6">
        <v>37.700000000000003</v>
      </c>
      <c r="E26" s="6">
        <v>-5</v>
      </c>
    </row>
    <row r="27" spans="1:5" x14ac:dyDescent="0.2">
      <c r="D27" s="6">
        <v>40.4</v>
      </c>
      <c r="E27" s="6">
        <v>-5.3</v>
      </c>
    </row>
    <row r="28" spans="1:5" x14ac:dyDescent="0.2">
      <c r="D28" s="6">
        <v>43.4</v>
      </c>
      <c r="E28" s="6">
        <v>-4.7</v>
      </c>
    </row>
    <row r="29" spans="1:5" x14ac:dyDescent="0.2">
      <c r="D29" s="6">
        <v>46.9</v>
      </c>
      <c r="E29" s="6">
        <v>-4.5</v>
      </c>
    </row>
    <row r="30" spans="1:5" x14ac:dyDescent="0.2">
      <c r="D30" s="6">
        <v>50.4</v>
      </c>
      <c r="E30" s="6">
        <v>-4.5</v>
      </c>
    </row>
    <row r="31" spans="1:5" x14ac:dyDescent="0.2">
      <c r="D31" s="6">
        <v>52.8</v>
      </c>
      <c r="E31" s="6">
        <v>-5.5</v>
      </c>
    </row>
    <row r="32" spans="1:5" ht="17" x14ac:dyDescent="0.2">
      <c r="A32" s="6">
        <v>189666</v>
      </c>
      <c r="B32" s="6" t="s">
        <v>76</v>
      </c>
      <c r="C32" s="6">
        <v>3874</v>
      </c>
      <c r="D32" s="6">
        <v>5.5</v>
      </c>
      <c r="E32" s="6">
        <v>-7.8</v>
      </c>
    </row>
    <row r="33" spans="1:5" x14ac:dyDescent="0.2">
      <c r="D33" s="6">
        <v>7.9</v>
      </c>
      <c r="E33" s="6">
        <v>-8</v>
      </c>
    </row>
    <row r="34" spans="1:5" x14ac:dyDescent="0.2">
      <c r="D34" s="6">
        <v>9.4</v>
      </c>
      <c r="E34" s="6">
        <v>-7.9</v>
      </c>
    </row>
    <row r="35" spans="1:5" x14ac:dyDescent="0.2">
      <c r="D35" s="6">
        <v>12.2</v>
      </c>
      <c r="E35" s="6">
        <v>-7.4</v>
      </c>
    </row>
    <row r="36" spans="1:5" x14ac:dyDescent="0.2">
      <c r="D36" s="6">
        <v>15.7</v>
      </c>
      <c r="E36" s="6">
        <v>-7.3</v>
      </c>
    </row>
    <row r="37" spans="1:5" x14ac:dyDescent="0.2">
      <c r="D37" s="6">
        <v>18.899999999999999</v>
      </c>
      <c r="E37" s="6">
        <v>-7.2</v>
      </c>
    </row>
    <row r="38" spans="1:5" x14ac:dyDescent="0.2">
      <c r="D38" s="6">
        <v>22</v>
      </c>
      <c r="E38" s="6">
        <v>-6.5</v>
      </c>
    </row>
    <row r="39" spans="1:5" x14ac:dyDescent="0.2">
      <c r="D39" s="6">
        <v>24.8</v>
      </c>
      <c r="E39" s="6">
        <v>-6.4</v>
      </c>
    </row>
    <row r="40" spans="1:5" x14ac:dyDescent="0.2">
      <c r="D40" s="6">
        <v>27.7</v>
      </c>
      <c r="E40" s="6">
        <v>-5.9</v>
      </c>
    </row>
    <row r="41" spans="1:5" x14ac:dyDescent="0.2">
      <c r="D41" s="6">
        <v>30</v>
      </c>
      <c r="E41" s="6">
        <v>-5.8</v>
      </c>
    </row>
    <row r="42" spans="1:5" x14ac:dyDescent="0.2">
      <c r="D42" s="6">
        <v>32.1</v>
      </c>
      <c r="E42" s="6">
        <v>-5.2</v>
      </c>
    </row>
    <row r="43" spans="1:5" x14ac:dyDescent="0.2">
      <c r="D43" s="6">
        <v>34.9</v>
      </c>
      <c r="E43" s="6">
        <v>-5</v>
      </c>
    </row>
    <row r="44" spans="1:5" x14ac:dyDescent="0.2">
      <c r="D44" s="6">
        <v>38</v>
      </c>
      <c r="E44" s="6">
        <v>-4.7</v>
      </c>
    </row>
    <row r="45" spans="1:5" x14ac:dyDescent="0.2">
      <c r="D45" s="6">
        <v>41.1</v>
      </c>
      <c r="E45" s="6">
        <v>-4.2</v>
      </c>
    </row>
    <row r="46" spans="1:5" x14ac:dyDescent="0.2">
      <c r="D46" s="6">
        <v>44.1</v>
      </c>
      <c r="E46" s="6">
        <v>-3.9</v>
      </c>
    </row>
    <row r="47" spans="1:5" x14ac:dyDescent="0.2">
      <c r="D47" s="6">
        <v>46.9</v>
      </c>
      <c r="E47" s="6">
        <v>-3.7</v>
      </c>
    </row>
    <row r="48" spans="1:5" ht="17" x14ac:dyDescent="0.2">
      <c r="A48" s="6">
        <v>189667</v>
      </c>
      <c r="B48" s="6" t="s">
        <v>76</v>
      </c>
      <c r="C48" s="6">
        <v>3874</v>
      </c>
      <c r="D48" s="6">
        <v>6</v>
      </c>
      <c r="E48" s="6">
        <v>-7.9</v>
      </c>
    </row>
    <row r="49" spans="1:5" x14ac:dyDescent="0.2">
      <c r="D49" s="6">
        <v>8.9</v>
      </c>
      <c r="E49" s="6">
        <v>-7.3</v>
      </c>
    </row>
    <row r="50" spans="1:5" x14ac:dyDescent="0.2">
      <c r="D50" s="6">
        <v>11.5</v>
      </c>
      <c r="E50" s="6">
        <v>-7.3</v>
      </c>
    </row>
    <row r="51" spans="1:5" x14ac:dyDescent="0.2">
      <c r="D51" s="6">
        <v>13.7</v>
      </c>
      <c r="E51" s="6">
        <v>-7.6</v>
      </c>
    </row>
    <row r="52" spans="1:5" x14ac:dyDescent="0.2">
      <c r="D52" s="6">
        <v>16.600000000000001</v>
      </c>
      <c r="E52" s="6">
        <v>-6.7</v>
      </c>
    </row>
    <row r="53" spans="1:5" x14ac:dyDescent="0.2">
      <c r="D53" s="6">
        <v>19.600000000000001</v>
      </c>
      <c r="E53" s="6">
        <v>-6.6</v>
      </c>
    </row>
    <row r="54" spans="1:5" x14ac:dyDescent="0.2">
      <c r="D54" s="6">
        <v>22.2</v>
      </c>
      <c r="E54" s="6">
        <v>-5.9</v>
      </c>
    </row>
    <row r="55" spans="1:5" x14ac:dyDescent="0.2">
      <c r="D55" s="6">
        <v>25.1</v>
      </c>
      <c r="E55" s="6">
        <v>-6</v>
      </c>
    </row>
    <row r="56" spans="1:5" x14ac:dyDescent="0.2">
      <c r="D56" s="6">
        <v>28</v>
      </c>
      <c r="E56" s="6">
        <v>-5.2</v>
      </c>
    </row>
    <row r="57" spans="1:5" x14ac:dyDescent="0.2">
      <c r="D57" s="6">
        <v>30.3</v>
      </c>
      <c r="E57" s="6">
        <v>-4.7</v>
      </c>
    </row>
    <row r="58" spans="1:5" x14ac:dyDescent="0.2">
      <c r="D58" s="6">
        <v>33.4</v>
      </c>
      <c r="E58" s="6">
        <v>-3.9</v>
      </c>
    </row>
    <row r="59" spans="1:5" x14ac:dyDescent="0.2">
      <c r="D59" s="6">
        <v>36.5</v>
      </c>
      <c r="E59" s="6">
        <v>-3</v>
      </c>
    </row>
    <row r="60" spans="1:5" x14ac:dyDescent="0.2">
      <c r="D60" s="6">
        <v>39.6</v>
      </c>
      <c r="E60" s="6">
        <v>-3</v>
      </c>
    </row>
    <row r="61" spans="1:5" x14ac:dyDescent="0.2">
      <c r="D61" s="6">
        <v>43.3</v>
      </c>
      <c r="E61" s="6">
        <v>-2.6</v>
      </c>
    </row>
    <row r="62" spans="1:5" ht="17" x14ac:dyDescent="0.2">
      <c r="A62" s="6">
        <v>189668</v>
      </c>
      <c r="B62" s="6" t="s">
        <v>76</v>
      </c>
      <c r="C62" s="6">
        <v>3874</v>
      </c>
      <c r="D62" s="6">
        <v>7.5</v>
      </c>
      <c r="E62" s="6">
        <v>-6.1</v>
      </c>
    </row>
    <row r="63" spans="1:5" x14ac:dyDescent="0.2">
      <c r="D63" s="6">
        <v>10.6</v>
      </c>
      <c r="E63" s="6">
        <v>-6.4</v>
      </c>
    </row>
    <row r="64" spans="1:5" x14ac:dyDescent="0.2">
      <c r="D64" s="6">
        <v>14.4</v>
      </c>
      <c r="E64" s="6">
        <v>-6</v>
      </c>
    </row>
    <row r="65" spans="1:5" x14ac:dyDescent="0.2">
      <c r="D65" s="6">
        <v>17.2</v>
      </c>
      <c r="E65" s="6">
        <v>-5.7</v>
      </c>
    </row>
    <row r="66" spans="1:5" x14ac:dyDescent="0.2">
      <c r="D66" s="6">
        <v>20.2</v>
      </c>
      <c r="E66" s="6">
        <v>-5.4</v>
      </c>
    </row>
    <row r="67" spans="1:5" x14ac:dyDescent="0.2">
      <c r="D67" s="6">
        <v>22.7</v>
      </c>
      <c r="E67" s="6">
        <v>-5.3</v>
      </c>
    </row>
    <row r="68" spans="1:5" x14ac:dyDescent="0.2">
      <c r="D68" s="6">
        <v>25.6</v>
      </c>
      <c r="E68" s="6">
        <v>-4.5999999999999996</v>
      </c>
    </row>
    <row r="69" spans="1:5" x14ac:dyDescent="0.2">
      <c r="D69" s="6">
        <v>28.4</v>
      </c>
      <c r="E69" s="6">
        <v>-5.0999999999999996</v>
      </c>
    </row>
    <row r="70" spans="1:5" x14ac:dyDescent="0.2">
      <c r="D70" s="6">
        <v>31.1</v>
      </c>
      <c r="E70" s="6">
        <v>-5.3</v>
      </c>
    </row>
    <row r="71" spans="1:5" x14ac:dyDescent="0.2">
      <c r="D71" s="6">
        <v>33.200000000000003</v>
      </c>
      <c r="E71" s="6">
        <v>-5.7</v>
      </c>
    </row>
    <row r="72" spans="1:5" x14ac:dyDescent="0.2">
      <c r="D72" s="6">
        <v>35.6</v>
      </c>
      <c r="E72" s="6">
        <v>-6.2</v>
      </c>
    </row>
    <row r="73" spans="1:5" x14ac:dyDescent="0.2">
      <c r="D73" s="6">
        <v>38.6</v>
      </c>
      <c r="E73" s="6">
        <v>-6.3</v>
      </c>
    </row>
    <row r="74" spans="1:5" x14ac:dyDescent="0.2">
      <c r="D74" s="6">
        <v>42.2</v>
      </c>
      <c r="E74" s="6">
        <v>-7.5</v>
      </c>
    </row>
    <row r="75" spans="1:5" x14ac:dyDescent="0.2">
      <c r="D75" s="6">
        <v>45.4</v>
      </c>
      <c r="E75" s="6">
        <v>-7.3</v>
      </c>
    </row>
    <row r="76" spans="1:5" x14ac:dyDescent="0.2">
      <c r="D76" s="6">
        <v>47.9</v>
      </c>
      <c r="E76" s="6">
        <v>-7.6</v>
      </c>
    </row>
    <row r="77" spans="1:5" x14ac:dyDescent="0.2">
      <c r="D77" s="6">
        <v>52</v>
      </c>
      <c r="E77" s="6">
        <v>-7.5</v>
      </c>
    </row>
    <row r="78" spans="1:5" x14ac:dyDescent="0.2">
      <c r="D78" s="6">
        <v>55.2</v>
      </c>
      <c r="E78" s="6">
        <v>-7.3</v>
      </c>
    </row>
    <row r="79" spans="1:5" ht="17" x14ac:dyDescent="0.2">
      <c r="A79" s="6">
        <v>189669</v>
      </c>
      <c r="B79" s="6" t="s">
        <v>76</v>
      </c>
      <c r="C79" s="6">
        <v>3874</v>
      </c>
      <c r="D79" s="6">
        <v>4.8</v>
      </c>
      <c r="E79" s="6">
        <v>-5.9</v>
      </c>
    </row>
    <row r="80" spans="1:5" x14ac:dyDescent="0.2">
      <c r="D80" s="6">
        <v>7.6</v>
      </c>
      <c r="E80" s="6">
        <v>-5.5</v>
      </c>
    </row>
    <row r="81" spans="4:5" x14ac:dyDescent="0.2">
      <c r="D81" s="6">
        <v>10</v>
      </c>
      <c r="E81" s="6">
        <v>-5.4</v>
      </c>
    </row>
    <row r="82" spans="4:5" x14ac:dyDescent="0.2">
      <c r="D82" s="6">
        <v>12.7</v>
      </c>
      <c r="E82" s="6">
        <v>-6.1</v>
      </c>
    </row>
    <row r="83" spans="4:5" x14ac:dyDescent="0.2">
      <c r="D83" s="6">
        <v>15.4</v>
      </c>
      <c r="E83" s="6">
        <v>-6.3</v>
      </c>
    </row>
    <row r="84" spans="4:5" x14ac:dyDescent="0.2">
      <c r="D84" s="6">
        <v>18.399999999999999</v>
      </c>
      <c r="E84" s="6">
        <v>-7</v>
      </c>
    </row>
    <row r="85" spans="4:5" x14ac:dyDescent="0.2">
      <c r="D85" s="6">
        <v>21.8</v>
      </c>
      <c r="E85" s="6">
        <v>-7.6</v>
      </c>
    </row>
    <row r="86" spans="4:5" x14ac:dyDescent="0.2">
      <c r="D86" s="6">
        <v>24.3</v>
      </c>
      <c r="E86" s="6">
        <v>-7.5</v>
      </c>
    </row>
    <row r="87" spans="4:5" x14ac:dyDescent="0.2">
      <c r="D87" s="6">
        <v>27</v>
      </c>
      <c r="E87" s="6">
        <v>-7.4</v>
      </c>
    </row>
    <row r="88" spans="4:5" x14ac:dyDescent="0.2">
      <c r="D88" s="6">
        <v>29.8</v>
      </c>
      <c r="E88" s="6">
        <v>-7.2</v>
      </c>
    </row>
    <row r="89" spans="4:5" x14ac:dyDescent="0.2">
      <c r="D89" s="6">
        <v>32.5</v>
      </c>
      <c r="E89" s="6">
        <v>-7.2</v>
      </c>
    </row>
    <row r="90" spans="4:5" x14ac:dyDescent="0.2">
      <c r="D90" s="6">
        <v>35.799999999999997</v>
      </c>
      <c r="E90" s="6">
        <v>-6.6</v>
      </c>
    </row>
    <row r="91" spans="4:5" x14ac:dyDescent="0.2">
      <c r="D91" s="6">
        <v>38.5</v>
      </c>
      <c r="E91" s="6">
        <v>-7</v>
      </c>
    </row>
    <row r="92" spans="4:5" x14ac:dyDescent="0.2">
      <c r="D92" s="6">
        <v>40.6</v>
      </c>
      <c r="E92" s="6">
        <v>-6.9</v>
      </c>
    </row>
    <row r="93" spans="4:5" x14ac:dyDescent="0.2">
      <c r="D93" s="6">
        <v>43.6</v>
      </c>
      <c r="E93" s="6">
        <v>-6.8</v>
      </c>
    </row>
    <row r="94" spans="4:5" x14ac:dyDescent="0.2">
      <c r="D94" s="6">
        <v>47.7</v>
      </c>
      <c r="E94" s="6">
        <v>-6.3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SS Kohn Mckay 2012</vt:lpstr>
      <vt:lpstr>SS M3 Fricke 1996</vt:lpstr>
      <vt:lpstr>SS AmFalls</vt:lpstr>
      <vt:lpstr>SS DVL</vt:lpstr>
      <vt:lpstr>SS SM</vt:lpstr>
      <vt:lpstr>SS Florida</vt:lpstr>
      <vt:lpstr>SS Feranec 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Slenker</dc:creator>
  <cp:lastModifiedBy>Katherine Slenker</cp:lastModifiedBy>
  <dcterms:created xsi:type="dcterms:W3CDTF">2025-05-23T18:51:43Z</dcterms:created>
  <dcterms:modified xsi:type="dcterms:W3CDTF">2025-05-23T21:34:22Z</dcterms:modified>
</cp:coreProperties>
</file>