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★책작업\★2022년컴퓨터활용능력_한정수\★실습파일_315-5719\★문제및정답파일(강사용)\3.분석작업\"/>
    </mc:Choice>
  </mc:AlternateContent>
  <bookViews>
    <workbookView xWindow="0" yWindow="0" windowWidth="16200" windowHeight="24885" tabRatio="741"/>
  </bookViews>
  <sheets>
    <sheet name="시나리오1" sheetId="2" r:id="rId1"/>
    <sheet name="시나리오1(답)" sheetId="3" r:id="rId2"/>
    <sheet name="시나리오2" sheetId="4" r:id="rId3"/>
    <sheet name="시나리오2(답)" sheetId="5" r:id="rId4"/>
    <sheet name="시나리오3" sheetId="6" r:id="rId5"/>
    <sheet name="시나리오3(답)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6" l="1"/>
  <c r="E16" i="6"/>
  <c r="G15" i="6"/>
  <c r="D15" i="6"/>
  <c r="G14" i="6"/>
  <c r="D14" i="6"/>
  <c r="G13" i="6"/>
  <c r="G16" i="6" s="1"/>
  <c r="D13" i="6"/>
  <c r="F12" i="6"/>
  <c r="E12" i="6"/>
  <c r="G11" i="6"/>
  <c r="D11" i="6"/>
  <c r="G10" i="6"/>
  <c r="D10" i="6"/>
  <c r="G9" i="6"/>
  <c r="D9" i="6"/>
  <c r="G8" i="6"/>
  <c r="G12" i="6" s="1"/>
  <c r="D8" i="6"/>
  <c r="F7" i="6"/>
  <c r="E7" i="6"/>
  <c r="G6" i="6"/>
  <c r="D6" i="6"/>
  <c r="G5" i="6"/>
  <c r="D5" i="6"/>
  <c r="G4" i="6"/>
  <c r="G7" i="6" s="1"/>
  <c r="D4" i="6"/>
  <c r="E10" i="4"/>
  <c r="F10" i="4" s="1"/>
  <c r="C10" i="4"/>
  <c r="B10" i="4"/>
  <c r="H9" i="4"/>
  <c r="F9" i="4"/>
  <c r="D9" i="4"/>
  <c r="H8" i="4"/>
  <c r="F8" i="4"/>
  <c r="D8" i="4"/>
  <c r="F7" i="4"/>
  <c r="D7" i="4"/>
  <c r="H7" i="4" s="1"/>
  <c r="F6" i="4"/>
  <c r="D6" i="4"/>
  <c r="H6" i="4" s="1"/>
  <c r="H5" i="4"/>
  <c r="F5" i="4"/>
  <c r="D5" i="4"/>
  <c r="H4" i="4"/>
  <c r="H10" i="4" s="1"/>
  <c r="F4" i="4"/>
  <c r="D4" i="4"/>
  <c r="D10" i="4" s="1"/>
  <c r="D12" i="2"/>
  <c r="C12" i="2"/>
  <c r="E12" i="2" s="1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<sst xmlns="http://schemas.openxmlformats.org/spreadsheetml/2006/main" count="109" uniqueCount="79">
  <si>
    <t>신입사원 평가 결과</t>
    <phoneticPr fontId="1" type="noConversion"/>
  </si>
  <si>
    <t>이름</t>
    <phoneticPr fontId="1" type="noConversion"/>
  </si>
  <si>
    <t>성별</t>
    <phoneticPr fontId="1" type="noConversion"/>
  </si>
  <si>
    <t>필기</t>
    <phoneticPr fontId="1" type="noConversion"/>
  </si>
  <si>
    <t>실기</t>
    <phoneticPr fontId="1" type="noConversion"/>
  </si>
  <si>
    <t>종합점수</t>
    <phoneticPr fontId="1" type="noConversion"/>
  </si>
  <si>
    <t>김주영</t>
    <phoneticPr fontId="1" type="noConversion"/>
  </si>
  <si>
    <t>남자</t>
    <phoneticPr fontId="1" type="noConversion"/>
  </si>
  <si>
    <t>남자</t>
    <phoneticPr fontId="1" type="noConversion"/>
  </si>
  <si>
    <t>최서연</t>
    <phoneticPr fontId="1" type="noConversion"/>
  </si>
  <si>
    <t>여자</t>
    <phoneticPr fontId="1" type="noConversion"/>
  </si>
  <si>
    <t>여자</t>
    <phoneticPr fontId="1" type="noConversion"/>
  </si>
  <si>
    <t>김영철</t>
    <phoneticPr fontId="1" type="noConversion"/>
  </si>
  <si>
    <t>남자</t>
    <phoneticPr fontId="1" type="noConversion"/>
  </si>
  <si>
    <t>최동식</t>
    <phoneticPr fontId="1" type="noConversion"/>
  </si>
  <si>
    <t>강현우</t>
    <phoneticPr fontId="1" type="noConversion"/>
  </si>
  <si>
    <t>최아영</t>
    <phoneticPr fontId="1" type="noConversion"/>
  </si>
  <si>
    <t>한지호</t>
    <phoneticPr fontId="1" type="noConversion"/>
  </si>
  <si>
    <t>김형석</t>
    <phoneticPr fontId="1" type="noConversion"/>
  </si>
  <si>
    <t>전체평균</t>
    <phoneticPr fontId="1" type="noConversion"/>
  </si>
  <si>
    <t>항목별 반영비율</t>
    <phoneticPr fontId="1" type="noConversion"/>
  </si>
  <si>
    <t>실기</t>
    <phoneticPr fontId="1" type="noConversion"/>
  </si>
  <si>
    <t>시나리오 요약</t>
  </si>
  <si>
    <t>현재 값:</t>
  </si>
  <si>
    <t>필기비율증가</t>
  </si>
  <si>
    <t>실기비율증가</t>
  </si>
  <si>
    <t>만든 사람 한정수 날짜 2020-12-28</t>
  </si>
  <si>
    <t>변경 셀:</t>
  </si>
  <si>
    <t>필기</t>
  </si>
  <si>
    <t>실기</t>
  </si>
  <si>
    <t>결과 셀:</t>
  </si>
  <si>
    <t>전체평균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</si>
  <si>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</si>
  <si>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</si>
  <si>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</si>
  <si>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매출현황</t>
    <phoneticPr fontId="12" type="noConversion"/>
  </si>
  <si>
    <t>분원</t>
    <phoneticPr fontId="12" type="noConversion"/>
  </si>
  <si>
    <t>전체학생수</t>
    <phoneticPr fontId="12" type="noConversion"/>
  </si>
  <si>
    <t>미납학생수</t>
    <phoneticPr fontId="12" type="noConversion"/>
  </si>
  <si>
    <t>입금액</t>
    <phoneticPr fontId="12" type="noConversion"/>
  </si>
  <si>
    <t>강사수</t>
    <phoneticPr fontId="12" type="noConversion"/>
  </si>
  <si>
    <t>강사료</t>
    <phoneticPr fontId="12" type="noConversion"/>
  </si>
  <si>
    <t>기타잡비</t>
    <phoneticPr fontId="12" type="noConversion"/>
  </si>
  <si>
    <t>이익</t>
    <phoneticPr fontId="12" type="noConversion"/>
  </si>
  <si>
    <t>중구</t>
    <phoneticPr fontId="12" type="noConversion"/>
  </si>
  <si>
    <t>성동</t>
    <phoneticPr fontId="12" type="noConversion"/>
  </si>
  <si>
    <t>강남</t>
    <phoneticPr fontId="12" type="noConversion"/>
  </si>
  <si>
    <t>강서</t>
    <phoneticPr fontId="12" type="noConversion"/>
  </si>
  <si>
    <t>중부</t>
    <phoneticPr fontId="12" type="noConversion"/>
  </si>
  <si>
    <t>동부</t>
    <phoneticPr fontId="12" type="noConversion"/>
  </si>
  <si>
    <t>합계</t>
    <phoneticPr fontId="12" type="noConversion"/>
  </si>
  <si>
    <t>강사료</t>
    <phoneticPr fontId="12" type="noConversion"/>
  </si>
  <si>
    <t>수강료</t>
    <phoneticPr fontId="12" type="noConversion"/>
  </si>
  <si>
    <t>10%인상</t>
  </si>
  <si>
    <t>20%인상</t>
  </si>
  <si>
    <t>강사료</t>
  </si>
  <si>
    <t>수강료</t>
  </si>
  <si>
    <t>이익합계</t>
  </si>
  <si>
    <t>월별 주문 내역서</t>
    <phoneticPr fontId="1" type="noConversion"/>
  </si>
  <si>
    <t>월</t>
    <phoneticPr fontId="1" type="noConversion"/>
  </si>
  <si>
    <t>송장번호</t>
    <phoneticPr fontId="1" type="noConversion"/>
  </si>
  <si>
    <t>주문일자</t>
    <phoneticPr fontId="1" type="noConversion"/>
  </si>
  <si>
    <t>배달일자</t>
    <phoneticPr fontId="1" type="noConversion"/>
  </si>
  <si>
    <t>판매액</t>
    <phoneticPr fontId="1" type="noConversion"/>
  </si>
  <si>
    <t>공급가</t>
    <phoneticPr fontId="1" type="noConversion"/>
  </si>
  <si>
    <t>세금</t>
    <phoneticPr fontId="1" type="noConversion"/>
  </si>
  <si>
    <t>8월</t>
    <phoneticPr fontId="1" type="noConversion"/>
  </si>
  <si>
    <t>소계</t>
    <phoneticPr fontId="1" type="noConversion"/>
  </si>
  <si>
    <t>9월</t>
    <phoneticPr fontId="1" type="noConversion"/>
  </si>
  <si>
    <t>10월</t>
    <phoneticPr fontId="1" type="noConversion"/>
  </si>
  <si>
    <t>10월</t>
    <phoneticPr fontId="1" type="noConversion"/>
  </si>
  <si>
    <t>세율</t>
    <phoneticPr fontId="1" type="noConversion"/>
  </si>
  <si>
    <t>세율인상</t>
  </si>
  <si>
    <t>세율인하</t>
  </si>
  <si>
    <t>세율</t>
  </si>
  <si>
    <t>소계8월</t>
  </si>
  <si>
    <t>소계9월</t>
  </si>
  <si>
    <t>소계10월</t>
  </si>
  <si>
    <t>만든 사람 한정수 날짜 2021-07-16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</si>
</sst>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Fill="1" applyBorder="1" applyAlignment="1"/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9" fontId="0" fillId="0" borderId="1" xfId="2" applyFont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top" wrapText="1"/>
    </xf>
    <xf numFmtId="0" fontId="9" fillId="3" borderId="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9" fontId="0" fillId="4" borderId="0" xfId="0" applyNumberFormat="1" applyFill="1" applyBorder="1" applyAlignment="1">
      <alignment vertical="center"/>
    </xf>
    <xf numFmtId="0" fontId="7" fillId="3" borderId="5" xfId="0" applyFont="1" applyFill="1" applyBorder="1" applyAlignment="1">
      <alignment horizontal="left" vertical="center"/>
    </xf>
    <xf numFmtId="41" fontId="0" fillId="0" borderId="5" xfId="0" applyNumberFormat="1" applyFill="1" applyBorder="1" applyAlignment="1">
      <alignment vertical="center"/>
    </xf>
    <xf numFmtId="0" fontId="13" fillId="0" borderId="0" xfId="0" applyFont="1" applyAlignment="1">
      <alignment vertical="center"/>
    </xf>
    <xf numFmtId="41" fontId="0" fillId="0" borderId="0" xfId="0" applyNumberFormat="1" applyFill="1" applyBorder="1" applyAlignment="1">
      <alignment vertical="center"/>
    </xf>
    <xf numFmtId="41" fontId="0" fillId="4" borderId="0" xfId="0" applyNumberFormat="1" applyFill="1" applyBorder="1" applyAlignme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41" fontId="0" fillId="5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1</xdr:row>
      <xdr:rowOff>180975</xdr:rowOff>
    </xdr:from>
    <xdr:to>
      <xdr:col>12</xdr:col>
      <xdr:colOff>428004</xdr:colOff>
      <xdr:row>13</xdr:row>
      <xdr:rowOff>142565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257675" y="438150"/>
          <a:ext cx="4971429" cy="2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10</xdr:row>
      <xdr:rowOff>86095</xdr:rowOff>
    </xdr:from>
    <xdr:to>
      <xdr:col>8</xdr:col>
      <xdr:colOff>218309</xdr:colOff>
      <xdr:row>18</xdr:row>
      <xdr:rowOff>75932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81375" y="2305420"/>
          <a:ext cx="4761734" cy="16662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2</xdr:row>
      <xdr:rowOff>0</xdr:rowOff>
    </xdr:from>
    <xdr:to>
      <xdr:col>16</xdr:col>
      <xdr:colOff>199248</xdr:colOff>
      <xdr:row>12</xdr:row>
      <xdr:rowOff>28310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24500" y="466725"/>
          <a:ext cx="6219048" cy="2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D1"/>
    </sheetView>
  </sheetViews>
  <sheetFormatPr defaultRowHeight="16.5"/>
  <cols>
    <col min="1" max="1" width="10" customWidth="1"/>
    <col min="2" max="5" width="10.625" customWidth="1"/>
  </cols>
  <sheetData>
    <row r="1" spans="1:5" ht="20.25">
      <c r="A1" s="31" t="s">
        <v>0</v>
      </c>
      <c r="B1" s="31"/>
      <c r="C1" s="31"/>
      <c r="D1" s="31"/>
    </row>
    <row r="2" spans="1:5">
      <c r="A2" s="1"/>
      <c r="B2" s="1"/>
      <c r="C2" s="1"/>
      <c r="D2" s="1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2" t="s">
        <v>6</v>
      </c>
      <c r="B4" s="2" t="s">
        <v>8</v>
      </c>
      <c r="C4" s="2">
        <v>65</v>
      </c>
      <c r="D4" s="2">
        <v>83</v>
      </c>
      <c r="E4" s="2">
        <f>C4*$A$16+D4*$B$16</f>
        <v>74</v>
      </c>
    </row>
    <row r="5" spans="1:5">
      <c r="A5" s="2" t="s">
        <v>9</v>
      </c>
      <c r="B5" s="2" t="s">
        <v>11</v>
      </c>
      <c r="C5" s="2">
        <v>75</v>
      </c>
      <c r="D5" s="2">
        <v>60</v>
      </c>
      <c r="E5" s="2">
        <f t="shared" ref="E5:E12" si="0">C5*$A$16+D5*$B$16</f>
        <v>67.5</v>
      </c>
    </row>
    <row r="6" spans="1:5">
      <c r="A6" s="2" t="s">
        <v>12</v>
      </c>
      <c r="B6" s="2" t="s">
        <v>13</v>
      </c>
      <c r="C6" s="2">
        <v>65</v>
      </c>
      <c r="D6" s="2">
        <v>70</v>
      </c>
      <c r="E6" s="2">
        <f t="shared" si="0"/>
        <v>67.5</v>
      </c>
    </row>
    <row r="7" spans="1:5">
      <c r="A7" s="2" t="s">
        <v>14</v>
      </c>
      <c r="B7" s="2" t="s">
        <v>11</v>
      </c>
      <c r="C7" s="2">
        <v>65</v>
      </c>
      <c r="D7" s="2">
        <v>90</v>
      </c>
      <c r="E7" s="2">
        <f t="shared" si="0"/>
        <v>77.5</v>
      </c>
    </row>
    <row r="8" spans="1:5">
      <c r="A8" s="2" t="s">
        <v>15</v>
      </c>
      <c r="B8" s="2" t="s">
        <v>7</v>
      </c>
      <c r="C8" s="2">
        <v>55</v>
      </c>
      <c r="D8" s="2">
        <v>75</v>
      </c>
      <c r="E8" s="2">
        <f t="shared" si="0"/>
        <v>65</v>
      </c>
    </row>
    <row r="9" spans="1:5">
      <c r="A9" s="2" t="s">
        <v>16</v>
      </c>
      <c r="B9" s="2" t="s">
        <v>10</v>
      </c>
      <c r="C9" s="2">
        <v>85</v>
      </c>
      <c r="D9" s="2">
        <v>85</v>
      </c>
      <c r="E9" s="2">
        <f t="shared" si="0"/>
        <v>85</v>
      </c>
    </row>
    <row r="10" spans="1:5">
      <c r="A10" s="3" t="s">
        <v>17</v>
      </c>
      <c r="B10" s="2" t="s">
        <v>8</v>
      </c>
      <c r="C10" s="2">
        <v>56</v>
      </c>
      <c r="D10" s="2">
        <v>65</v>
      </c>
      <c r="E10" s="2">
        <f t="shared" si="0"/>
        <v>60.5</v>
      </c>
    </row>
    <row r="11" spans="1:5">
      <c r="A11" s="3" t="s">
        <v>18</v>
      </c>
      <c r="B11" s="2" t="s">
        <v>13</v>
      </c>
      <c r="C11" s="2">
        <v>60</v>
      </c>
      <c r="D11" s="2">
        <v>85</v>
      </c>
      <c r="E11" s="2">
        <f t="shared" si="0"/>
        <v>72.5</v>
      </c>
    </row>
    <row r="12" spans="1:5">
      <c r="A12" s="32" t="s">
        <v>19</v>
      </c>
      <c r="B12" s="32"/>
      <c r="C12" s="2">
        <f>(AVERAGE(C4:C11))-5</f>
        <v>60.75</v>
      </c>
      <c r="D12" s="2">
        <f>(AVERAGE(D4:D11))-5</f>
        <v>71.625</v>
      </c>
      <c r="E12" s="2">
        <f t="shared" si="0"/>
        <v>66.1875</v>
      </c>
    </row>
    <row r="13" spans="1:5">
      <c r="A13" s="4"/>
      <c r="B13" s="4"/>
      <c r="C13" s="5"/>
      <c r="D13" s="5"/>
    </row>
    <row r="14" spans="1:5">
      <c r="A14" s="33" t="s">
        <v>20</v>
      </c>
      <c r="B14" s="33"/>
      <c r="D14" s="5"/>
    </row>
    <row r="15" spans="1:5">
      <c r="A15" s="6" t="s">
        <v>3</v>
      </c>
      <c r="B15" s="6" t="s">
        <v>21</v>
      </c>
      <c r="D15" s="5"/>
    </row>
    <row r="16" spans="1:5">
      <c r="A16" s="7">
        <v>0.5</v>
      </c>
      <c r="B16" s="7">
        <v>0.5</v>
      </c>
      <c r="D16" s="5"/>
    </row>
  </sheetData>
  <mergeCells count="3">
    <mergeCell ref="A1:D1"/>
    <mergeCell ref="A12:B12"/>
    <mergeCell ref="A14:B1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B1:F12"/>
  <sheetViews>
    <sheetView showGridLines="0" workbookViewId="0"/>
  </sheetViews>
  <sheetFormatPr defaultRowHeight="16.5" outlineLevelRow="1" outlineLevelCol="1"/>
  <cols>
    <col min="4" max="6" width="13" bestFit="1" customWidth="1" outlineLevel="1"/>
  </cols>
  <sheetData>
    <row r="1" spans="2:6" ht="17.25" thickBot="1"/>
    <row r="2" spans="2:6">
      <c r="B2" s="8" t="s">
        <v>22</v>
      </c>
      <c r="C2" s="9"/>
      <c r="D2" s="10"/>
      <c r="E2" s="10"/>
      <c r="F2" s="10"/>
    </row>
    <row r="3" spans="2:6" collapsed="1">
      <c r="B3" s="11"/>
      <c r="C3" s="11"/>
      <c r="D3" s="12" t="s">
        <v>23</v>
      </c>
      <c r="E3" s="12" t="s">
        <v>24</v>
      </c>
      <c r="F3" s="12" t="s">
        <v>25</v>
      </c>
    </row>
    <row r="4" spans="2:6" ht="40.5" hidden="1" outlineLevel="1">
      <c r="B4" s="13"/>
      <c r="C4" s="13"/>
      <c r="D4" s="14"/>
      <c r="E4" s="15" t="s">
        <v>26</v>
      </c>
      <c r="F4" s="15" t="s">
        <v>26</v>
      </c>
    </row>
    <row r="5" spans="2:6">
      <c r="B5" s="16" t="s">
        <v>27</v>
      </c>
      <c r="C5" s="17"/>
      <c r="D5" s="18"/>
      <c r="E5" s="18"/>
      <c r="F5" s="18"/>
    </row>
    <row r="6" spans="2:6" outlineLevel="1">
      <c r="B6" s="13"/>
      <c r="C6" s="13" t="s">
        <v>28</v>
      </c>
      <c r="D6" s="19">
        <v>0.5</v>
      </c>
      <c r="E6" s="20">
        <v>0.6</v>
      </c>
      <c r="F6" s="20">
        <v>0.4</v>
      </c>
    </row>
    <row r="7" spans="2:6" outlineLevel="1">
      <c r="B7" s="13"/>
      <c r="C7" s="13" t="s">
        <v>29</v>
      </c>
      <c r="D7" s="19">
        <v>0.5</v>
      </c>
      <c r="E7" s="20">
        <v>0.4</v>
      </c>
      <c r="F7" s="20">
        <v>0.6</v>
      </c>
    </row>
    <row r="8" spans="2:6">
      <c r="B8" s="16" t="s">
        <v>30</v>
      </c>
      <c r="C8" s="17"/>
      <c r="D8" s="18"/>
      <c r="E8" s="18"/>
      <c r="F8" s="18"/>
    </row>
    <row r="9" spans="2:6" ht="17.25" outlineLevel="1" thickBot="1">
      <c r="B9" s="21"/>
      <c r="C9" s="21" t="s">
        <v>31</v>
      </c>
      <c r="D9" s="22">
        <v>66.1875</v>
      </c>
      <c r="E9" s="22">
        <v>65.099999999999994</v>
      </c>
      <c r="F9" s="22">
        <v>67.275000000000006</v>
      </c>
    </row>
    <row r="10" spans="2:6">
      <c r="B10" t="s">
        <v>32</v>
      </c>
    </row>
    <row r="11" spans="2:6">
      <c r="B11" t="s">
        <v>33</v>
      </c>
    </row>
    <row r="12" spans="2:6">
      <c r="B12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"/>
    </sheetView>
  </sheetViews>
  <sheetFormatPr defaultRowHeight="16.5"/>
  <cols>
    <col min="1" max="1" width="13" bestFit="1" customWidth="1"/>
    <col min="2" max="2" width="12.25" customWidth="1"/>
    <col min="3" max="3" width="13.125" bestFit="1" customWidth="1"/>
    <col min="4" max="4" width="15.625" bestFit="1" customWidth="1"/>
    <col min="5" max="5" width="7.5" bestFit="1" customWidth="1"/>
    <col min="6" max="6" width="15" bestFit="1" customWidth="1"/>
    <col min="7" max="7" width="13.125" bestFit="1" customWidth="1"/>
    <col min="8" max="8" width="14.375" bestFit="1" customWidth="1"/>
    <col min="9" max="16384" width="9" style="23"/>
  </cols>
  <sheetData>
    <row r="1" spans="1:8" ht="26.25">
      <c r="A1" s="34" t="s">
        <v>35</v>
      </c>
      <c r="B1" s="34"/>
      <c r="C1" s="34"/>
      <c r="D1" s="34"/>
      <c r="E1" s="34"/>
      <c r="F1" s="34"/>
      <c r="G1" s="34"/>
      <c r="H1" s="34"/>
    </row>
    <row r="3" spans="1:8">
      <c r="A3" s="2" t="s">
        <v>36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</row>
    <row r="4" spans="1:8">
      <c r="A4" s="2" t="s">
        <v>44</v>
      </c>
      <c r="B4" s="2">
        <v>645</v>
      </c>
      <c r="C4" s="2">
        <v>208</v>
      </c>
      <c r="D4" s="2">
        <f t="shared" ref="D4:D9" si="0">$C$14*(B4-C4)</f>
        <v>21850000</v>
      </c>
      <c r="E4" s="2">
        <v>20</v>
      </c>
      <c r="F4" s="2">
        <f t="shared" ref="F4:F10" si="1">$B$14*E4</f>
        <v>20000000</v>
      </c>
      <c r="G4" s="2">
        <v>1000000</v>
      </c>
      <c r="H4" s="2">
        <f t="shared" ref="H4:H9" si="2">D4-F4-G4</f>
        <v>850000</v>
      </c>
    </row>
    <row r="5" spans="1:8">
      <c r="A5" s="2" t="s">
        <v>45</v>
      </c>
      <c r="B5" s="2">
        <v>577</v>
      </c>
      <c r="C5" s="2">
        <v>60</v>
      </c>
      <c r="D5" s="2">
        <f t="shared" si="0"/>
        <v>25850000</v>
      </c>
      <c r="E5" s="2">
        <v>12</v>
      </c>
      <c r="F5" s="2">
        <f t="shared" si="1"/>
        <v>12000000</v>
      </c>
      <c r="G5" s="2">
        <v>1000000</v>
      </c>
      <c r="H5" s="2">
        <f t="shared" si="2"/>
        <v>12850000</v>
      </c>
    </row>
    <row r="6" spans="1:8">
      <c r="A6" s="2" t="s">
        <v>46</v>
      </c>
      <c r="B6" s="2">
        <v>909</v>
      </c>
      <c r="C6" s="2">
        <v>101</v>
      </c>
      <c r="D6" s="2">
        <f t="shared" si="0"/>
        <v>40400000</v>
      </c>
      <c r="E6" s="2">
        <v>30</v>
      </c>
      <c r="F6" s="2">
        <f t="shared" si="1"/>
        <v>30000000</v>
      </c>
      <c r="G6" s="2">
        <v>1000000</v>
      </c>
      <c r="H6" s="2">
        <f t="shared" si="2"/>
        <v>9400000</v>
      </c>
    </row>
    <row r="7" spans="1:8">
      <c r="A7" s="2" t="s">
        <v>47</v>
      </c>
      <c r="B7" s="2">
        <v>834</v>
      </c>
      <c r="C7" s="2">
        <v>122</v>
      </c>
      <c r="D7" s="2">
        <f t="shared" si="0"/>
        <v>35600000</v>
      </c>
      <c r="E7" s="2">
        <v>12</v>
      </c>
      <c r="F7" s="2">
        <f t="shared" si="1"/>
        <v>12000000</v>
      </c>
      <c r="G7" s="2">
        <v>1000000</v>
      </c>
      <c r="H7" s="2">
        <f t="shared" si="2"/>
        <v>22600000</v>
      </c>
    </row>
    <row r="8" spans="1:8">
      <c r="A8" s="2" t="s">
        <v>48</v>
      </c>
      <c r="B8" s="2">
        <v>900</v>
      </c>
      <c r="C8" s="2">
        <v>75</v>
      </c>
      <c r="D8" s="2">
        <f t="shared" si="0"/>
        <v>41250000</v>
      </c>
      <c r="E8" s="2">
        <v>45</v>
      </c>
      <c r="F8" s="2">
        <f t="shared" si="1"/>
        <v>45000000</v>
      </c>
      <c r="G8" s="2">
        <v>1000000</v>
      </c>
      <c r="H8" s="2">
        <f t="shared" si="2"/>
        <v>-4750000</v>
      </c>
    </row>
    <row r="9" spans="1:8">
      <c r="A9" s="2" t="s">
        <v>49</v>
      </c>
      <c r="B9" s="2">
        <v>778</v>
      </c>
      <c r="C9" s="2">
        <v>79</v>
      </c>
      <c r="D9" s="2">
        <f t="shared" si="0"/>
        <v>34950000</v>
      </c>
      <c r="E9" s="2">
        <v>33</v>
      </c>
      <c r="F9" s="2">
        <f t="shared" si="1"/>
        <v>33000000</v>
      </c>
      <c r="G9" s="2">
        <v>1000000</v>
      </c>
      <c r="H9" s="2">
        <f t="shared" si="2"/>
        <v>950000</v>
      </c>
    </row>
    <row r="10" spans="1:8">
      <c r="A10" s="2" t="s">
        <v>50</v>
      </c>
      <c r="B10" s="2">
        <f>SUM(B4:B9)</f>
        <v>4643</v>
      </c>
      <c r="C10" s="2">
        <f>SUM(C4:C9)</f>
        <v>645</v>
      </c>
      <c r="D10" s="2">
        <f>SUM(D4:D9)</f>
        <v>199900000</v>
      </c>
      <c r="E10" s="2">
        <f>SUM(E4:E9)</f>
        <v>152</v>
      </c>
      <c r="F10" s="2">
        <f t="shared" si="1"/>
        <v>152000000</v>
      </c>
      <c r="G10" s="2">
        <v>1000000</v>
      </c>
      <c r="H10" s="2">
        <f>SUM(H4:H9)</f>
        <v>41900000</v>
      </c>
    </row>
    <row r="13" spans="1:8">
      <c r="B13" s="2" t="s">
        <v>51</v>
      </c>
      <c r="C13" s="2" t="s">
        <v>52</v>
      </c>
    </row>
    <row r="14" spans="1:8">
      <c r="B14" s="2">
        <v>1000000</v>
      </c>
      <c r="C14" s="2">
        <v>50000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B1:F12"/>
  <sheetViews>
    <sheetView showGridLines="0" workbookViewId="0"/>
  </sheetViews>
  <sheetFormatPr defaultRowHeight="16.5" outlineLevelRow="1" outlineLevelCol="1"/>
  <cols>
    <col min="4" max="6" width="11.875" bestFit="1" customWidth="1" outlineLevel="1"/>
  </cols>
  <sheetData>
    <row r="1" spans="2:6" ht="17.25" thickBot="1"/>
    <row r="2" spans="2:6">
      <c r="B2" s="8" t="s">
        <v>22</v>
      </c>
      <c r="C2" s="9"/>
      <c r="D2" s="10"/>
      <c r="E2" s="10"/>
      <c r="F2" s="10"/>
    </row>
    <row r="3" spans="2:6" collapsed="1">
      <c r="B3" s="11"/>
      <c r="C3" s="11"/>
      <c r="D3" s="12" t="s">
        <v>23</v>
      </c>
      <c r="E3" s="12" t="s">
        <v>53</v>
      </c>
      <c r="F3" s="12" t="s">
        <v>54</v>
      </c>
    </row>
    <row r="4" spans="2:6" ht="40.5" hidden="1" outlineLevel="1">
      <c r="B4" s="13"/>
      <c r="C4" s="13"/>
      <c r="D4" s="14"/>
      <c r="E4" s="15" t="s">
        <v>26</v>
      </c>
      <c r="F4" s="15" t="s">
        <v>26</v>
      </c>
    </row>
    <row r="5" spans="2:6">
      <c r="B5" s="16" t="s">
        <v>27</v>
      </c>
      <c r="C5" s="17"/>
      <c r="D5" s="18"/>
      <c r="E5" s="18"/>
      <c r="F5" s="18"/>
    </row>
    <row r="6" spans="2:6" outlineLevel="1">
      <c r="B6" s="13"/>
      <c r="C6" s="13" t="s">
        <v>55</v>
      </c>
      <c r="D6" s="24">
        <v>1000000</v>
      </c>
      <c r="E6" s="25">
        <v>1100000</v>
      </c>
      <c r="F6" s="25">
        <v>1200000</v>
      </c>
    </row>
    <row r="7" spans="2:6" outlineLevel="1">
      <c r="B7" s="13"/>
      <c r="C7" s="13" t="s">
        <v>56</v>
      </c>
      <c r="D7" s="24">
        <v>50000</v>
      </c>
      <c r="E7" s="25">
        <v>55000</v>
      </c>
      <c r="F7" s="25">
        <v>60000</v>
      </c>
    </row>
    <row r="8" spans="2:6">
      <c r="B8" s="16" t="s">
        <v>30</v>
      </c>
      <c r="C8" s="17"/>
      <c r="D8" s="18"/>
      <c r="E8" s="18"/>
      <c r="F8" s="18"/>
    </row>
    <row r="9" spans="2:6" ht="17.25" outlineLevel="1" thickBot="1">
      <c r="B9" s="21"/>
      <c r="C9" s="21" t="s">
        <v>57</v>
      </c>
      <c r="D9" s="22">
        <v>41900000</v>
      </c>
      <c r="E9" s="22">
        <v>46690000</v>
      </c>
      <c r="F9" s="22">
        <v>51480000</v>
      </c>
    </row>
    <row r="10" spans="2:6">
      <c r="B10" t="s">
        <v>32</v>
      </c>
    </row>
    <row r="11" spans="2:6">
      <c r="B11" t="s">
        <v>33</v>
      </c>
    </row>
    <row r="12" spans="2:6">
      <c r="B12" t="s">
        <v>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"/>
    </sheetView>
  </sheetViews>
  <sheetFormatPr defaultRowHeight="16.5"/>
  <cols>
    <col min="3" max="4" width="11.125" bestFit="1" customWidth="1"/>
    <col min="5" max="6" width="10.625" bestFit="1" customWidth="1"/>
  </cols>
  <sheetData>
    <row r="1" spans="1:7" ht="20.25">
      <c r="A1" s="31" t="s">
        <v>58</v>
      </c>
      <c r="B1" s="31"/>
      <c r="C1" s="31"/>
      <c r="D1" s="31"/>
      <c r="E1" s="31"/>
      <c r="F1" s="31"/>
      <c r="G1" s="31"/>
    </row>
    <row r="3" spans="1:7">
      <c r="A3" s="3" t="s">
        <v>59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</row>
    <row r="4" spans="1:7">
      <c r="A4" s="3" t="s">
        <v>66</v>
      </c>
      <c r="B4" s="26">
        <v>4523563</v>
      </c>
      <c r="C4" s="27">
        <v>44434</v>
      </c>
      <c r="D4" s="27">
        <f>C4+3</f>
        <v>44437</v>
      </c>
      <c r="E4" s="26">
        <v>415000</v>
      </c>
      <c r="F4" s="26">
        <v>373500</v>
      </c>
      <c r="G4" s="2">
        <f>F4*$B$18</f>
        <v>37350</v>
      </c>
    </row>
    <row r="5" spans="1:7">
      <c r="A5" s="3" t="s">
        <v>66</v>
      </c>
      <c r="B5" s="26">
        <v>4523564</v>
      </c>
      <c r="C5" s="27">
        <v>44414</v>
      </c>
      <c r="D5" s="27">
        <f t="shared" ref="D5:D6" si="0">C5+3</f>
        <v>44417</v>
      </c>
      <c r="E5" s="26">
        <v>1026000</v>
      </c>
      <c r="F5" s="26">
        <v>923400</v>
      </c>
      <c r="G5" s="2">
        <f t="shared" ref="G5:G15" si="1">F5*$B$18</f>
        <v>92340</v>
      </c>
    </row>
    <row r="6" spans="1:7">
      <c r="A6" s="3" t="s">
        <v>66</v>
      </c>
      <c r="B6" s="26">
        <v>4523565</v>
      </c>
      <c r="C6" s="27">
        <v>44420</v>
      </c>
      <c r="D6" s="27">
        <f t="shared" si="0"/>
        <v>44423</v>
      </c>
      <c r="E6" s="26">
        <v>121000</v>
      </c>
      <c r="F6" s="26">
        <v>108900</v>
      </c>
      <c r="G6" s="2">
        <f t="shared" si="1"/>
        <v>10890</v>
      </c>
    </row>
    <row r="7" spans="1:7">
      <c r="A7" s="35" t="s">
        <v>67</v>
      </c>
      <c r="B7" s="36"/>
      <c r="C7" s="36"/>
      <c r="D7" s="37"/>
      <c r="E7" s="2">
        <f>SUM(E4:E6)</f>
        <v>1562000</v>
      </c>
      <c r="F7" s="2">
        <f t="shared" ref="F7:G7" si="2">SUM(F4:F6)</f>
        <v>1405800</v>
      </c>
      <c r="G7" s="28">
        <f t="shared" si="2"/>
        <v>140580</v>
      </c>
    </row>
    <row r="8" spans="1:7">
      <c r="A8" s="3" t="s">
        <v>68</v>
      </c>
      <c r="B8" s="26">
        <v>4523566</v>
      </c>
      <c r="C8" s="27">
        <v>44467</v>
      </c>
      <c r="D8" s="27">
        <f>C8+3</f>
        <v>44470</v>
      </c>
      <c r="E8" s="26">
        <v>516000</v>
      </c>
      <c r="F8" s="26">
        <v>464400</v>
      </c>
      <c r="G8" s="2">
        <f t="shared" si="1"/>
        <v>46440</v>
      </c>
    </row>
    <row r="9" spans="1:7">
      <c r="A9" s="3" t="s">
        <v>68</v>
      </c>
      <c r="B9" s="26">
        <v>4523567</v>
      </c>
      <c r="C9" s="27">
        <v>44441</v>
      </c>
      <c r="D9" s="27">
        <f t="shared" ref="D9:D15" si="3">C9+3</f>
        <v>44444</v>
      </c>
      <c r="E9" s="26">
        <v>463000</v>
      </c>
      <c r="F9" s="26">
        <v>416700</v>
      </c>
      <c r="G9" s="2">
        <f t="shared" si="1"/>
        <v>41670</v>
      </c>
    </row>
    <row r="10" spans="1:7">
      <c r="A10" s="3" t="s">
        <v>68</v>
      </c>
      <c r="B10" s="26">
        <v>4523568</v>
      </c>
      <c r="C10" s="27">
        <v>44444</v>
      </c>
      <c r="D10" s="27">
        <f t="shared" si="3"/>
        <v>44447</v>
      </c>
      <c r="E10" s="26">
        <v>469000</v>
      </c>
      <c r="F10" s="26">
        <v>422100</v>
      </c>
      <c r="G10" s="2">
        <f t="shared" si="1"/>
        <v>42210</v>
      </c>
    </row>
    <row r="11" spans="1:7">
      <c r="A11" s="3" t="s">
        <v>68</v>
      </c>
      <c r="B11" s="26">
        <v>4523569</v>
      </c>
      <c r="C11" s="27">
        <v>44454</v>
      </c>
      <c r="D11" s="27">
        <f t="shared" si="3"/>
        <v>44457</v>
      </c>
      <c r="E11" s="26">
        <v>523000</v>
      </c>
      <c r="F11" s="26">
        <v>470700</v>
      </c>
      <c r="G11" s="2">
        <f t="shared" si="1"/>
        <v>47070</v>
      </c>
    </row>
    <row r="12" spans="1:7">
      <c r="A12" s="35" t="s">
        <v>67</v>
      </c>
      <c r="B12" s="36"/>
      <c r="C12" s="36"/>
      <c r="D12" s="37"/>
      <c r="E12" s="2">
        <f>SUM(E8:E11)</f>
        <v>1971000</v>
      </c>
      <c r="F12" s="2">
        <f t="shared" ref="F12:G12" si="4">SUM(F8:F11)</f>
        <v>1773900</v>
      </c>
      <c r="G12" s="28">
        <f t="shared" si="4"/>
        <v>177390</v>
      </c>
    </row>
    <row r="13" spans="1:7">
      <c r="A13" s="3" t="s">
        <v>69</v>
      </c>
      <c r="B13" s="26">
        <v>4523570</v>
      </c>
      <c r="C13" s="27">
        <v>44492</v>
      </c>
      <c r="D13" s="27">
        <f t="shared" si="3"/>
        <v>44495</v>
      </c>
      <c r="E13" s="26">
        <v>512000</v>
      </c>
      <c r="F13" s="26">
        <v>460800</v>
      </c>
      <c r="G13" s="2">
        <f t="shared" si="1"/>
        <v>46080</v>
      </c>
    </row>
    <row r="14" spans="1:7">
      <c r="A14" s="3" t="s">
        <v>70</v>
      </c>
      <c r="B14" s="26">
        <v>4523571</v>
      </c>
      <c r="C14" s="27">
        <v>44499</v>
      </c>
      <c r="D14" s="27">
        <f t="shared" si="3"/>
        <v>44502</v>
      </c>
      <c r="E14" s="26">
        <v>1421000</v>
      </c>
      <c r="F14" s="26">
        <v>1278900</v>
      </c>
      <c r="G14" s="2">
        <f t="shared" si="1"/>
        <v>127890</v>
      </c>
    </row>
    <row r="15" spans="1:7">
      <c r="A15" s="3" t="s">
        <v>70</v>
      </c>
      <c r="B15" s="26">
        <v>4523572</v>
      </c>
      <c r="C15" s="27">
        <v>44473</v>
      </c>
      <c r="D15" s="27">
        <f t="shared" si="3"/>
        <v>44476</v>
      </c>
      <c r="E15" s="26">
        <v>1515000</v>
      </c>
      <c r="F15" s="26">
        <v>1363500</v>
      </c>
      <c r="G15" s="2">
        <f t="shared" si="1"/>
        <v>136350</v>
      </c>
    </row>
    <row r="16" spans="1:7">
      <c r="A16" s="35" t="s">
        <v>67</v>
      </c>
      <c r="B16" s="36"/>
      <c r="C16" s="36"/>
      <c r="D16" s="37"/>
      <c r="E16" s="2">
        <f>SUM(E13:E15)</f>
        <v>3448000</v>
      </c>
      <c r="F16" s="2">
        <f t="shared" ref="F16:G16" si="5">SUM(F13:F15)</f>
        <v>3103200</v>
      </c>
      <c r="G16" s="28">
        <f t="shared" si="5"/>
        <v>310320</v>
      </c>
    </row>
    <row r="18" spans="1:2">
      <c r="A18" s="29" t="s">
        <v>71</v>
      </c>
      <c r="B18" s="30">
        <v>0.1</v>
      </c>
    </row>
  </sheetData>
  <mergeCells count="4">
    <mergeCell ref="A1:G1"/>
    <mergeCell ref="A7:D7"/>
    <mergeCell ref="A12:D12"/>
    <mergeCell ref="A16:D16"/>
  </mergeCells>
  <phoneticPr fontId="1" type="noConversion"/>
  <pageMargins left="0.7" right="0.7" top="0.75" bottom="0.75" header="0.3" footer="0.3"/>
  <ignoredErrors>
    <ignoredError sqref="G7 G1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B1:F13"/>
  <sheetViews>
    <sheetView showGridLines="0" workbookViewId="0">
      <selection activeCell="H18" sqref="H18"/>
    </sheetView>
  </sheetViews>
  <sheetFormatPr defaultRowHeight="16.5" outlineLevelRow="1" outlineLevelCol="1"/>
  <cols>
    <col min="3" max="3" width="9.125" bestFit="1" customWidth="1"/>
    <col min="4" max="6" width="9.625" bestFit="1" customWidth="1" outlineLevel="1"/>
  </cols>
  <sheetData>
    <row r="1" spans="2:6" ht="17.25" thickBot="1"/>
    <row r="2" spans="2:6">
      <c r="B2" s="8" t="s">
        <v>22</v>
      </c>
      <c r="C2" s="9"/>
      <c r="D2" s="10"/>
      <c r="E2" s="10"/>
      <c r="F2" s="10"/>
    </row>
    <row r="3" spans="2:6" collapsed="1">
      <c r="B3" s="11"/>
      <c r="C3" s="11"/>
      <c r="D3" s="12" t="s">
        <v>23</v>
      </c>
      <c r="E3" s="12" t="s">
        <v>72</v>
      </c>
      <c r="F3" s="12" t="s">
        <v>73</v>
      </c>
    </row>
    <row r="4" spans="2:6" ht="40.5" hidden="1" outlineLevel="1">
      <c r="B4" s="13"/>
      <c r="C4" s="13"/>
      <c r="D4" s="14"/>
      <c r="E4" s="15" t="s">
        <v>78</v>
      </c>
      <c r="F4" s="15" t="s">
        <v>78</v>
      </c>
    </row>
    <row r="5" spans="2:6">
      <c r="B5" s="16" t="s">
        <v>27</v>
      </c>
      <c r="C5" s="17"/>
      <c r="D5" s="18"/>
      <c r="E5" s="18"/>
      <c r="F5" s="18"/>
    </row>
    <row r="6" spans="2:6" outlineLevel="1">
      <c r="B6" s="13"/>
      <c r="C6" s="13" t="s">
        <v>74</v>
      </c>
      <c r="D6" s="19">
        <v>0.1</v>
      </c>
      <c r="E6" s="20">
        <v>0.15</v>
      </c>
      <c r="F6" s="20">
        <v>0.08</v>
      </c>
    </row>
    <row r="7" spans="2:6">
      <c r="B7" s="16" t="s">
        <v>30</v>
      </c>
      <c r="C7" s="17"/>
      <c r="D7" s="18"/>
      <c r="E7" s="18"/>
      <c r="F7" s="18"/>
    </row>
    <row r="8" spans="2:6" outlineLevel="1">
      <c r="B8" s="13"/>
      <c r="C8" s="13" t="s">
        <v>75</v>
      </c>
      <c r="D8" s="24">
        <v>140580</v>
      </c>
      <c r="E8" s="24">
        <v>210870</v>
      </c>
      <c r="F8" s="24">
        <v>112464</v>
      </c>
    </row>
    <row r="9" spans="2:6" outlineLevel="1">
      <c r="B9" s="13"/>
      <c r="C9" s="13" t="s">
        <v>76</v>
      </c>
      <c r="D9" s="24">
        <v>177390</v>
      </c>
      <c r="E9" s="24">
        <v>266085</v>
      </c>
      <c r="F9" s="24">
        <v>141912</v>
      </c>
    </row>
    <row r="10" spans="2:6" ht="17.25" outlineLevel="1" thickBot="1">
      <c r="B10" s="21"/>
      <c r="C10" s="21" t="s">
        <v>77</v>
      </c>
      <c r="D10" s="22">
        <v>310320</v>
      </c>
      <c r="E10" s="22">
        <v>465480</v>
      </c>
      <c r="F10" s="22">
        <v>248256</v>
      </c>
    </row>
    <row r="11" spans="2:6">
      <c r="B11" t="s">
        <v>32</v>
      </c>
    </row>
    <row r="12" spans="2:6">
      <c r="B12" t="s">
        <v>33</v>
      </c>
    </row>
    <row r="13" spans="2:6">
      <c r="B13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시나리오1</vt:lpstr>
      <vt:lpstr>시나리오1(답)</vt:lpstr>
      <vt:lpstr>시나리오2</vt:lpstr>
      <vt:lpstr>시나리오2(답)</vt:lpstr>
      <vt:lpstr>시나리오3</vt:lpstr>
      <vt:lpstr>시나리오3(답)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2021-07-16T02:00:31Z</dcterms:modified>
</cp:coreProperties>
</file>