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C:\Users\acalderon\Documents\Git\middle-east\mapping_schemes\"/>
    </mc:Choice>
  </mc:AlternateContent>
  <xr:revisionPtr revIDLastSave="0" documentId="13_ncr:1_{0CE52BC1-98C1-4863-8BCE-6D33FDDCF1FE}" xr6:coauthVersionLast="47" xr6:coauthVersionMax="47" xr10:uidLastSave="{00000000-0000-0000-0000-000000000000}"/>
  <bookViews>
    <workbookView xWindow="31860" yWindow="-13500" windowWidth="17280" windowHeight="8970" tabRatio="697" activeTab="6" xr2:uid="{00000000-000D-0000-FFFF-FFFF00000000}"/>
  </bookViews>
  <sheets>
    <sheet name="Material_1" sheetId="11" r:id="rId1"/>
    <sheet name="Macro_taxonomy" sheetId="12" r:id="rId2"/>
    <sheet name="Built_year" sheetId="13" r:id="rId3"/>
    <sheet name="Code_year" sheetId="14" r:id="rId4"/>
    <sheet name="Height" sheetId="15" r:id="rId5"/>
    <sheet name="Dwellings_buildings" sheetId="16" r:id="rId6"/>
    <sheet name="Costs" sheetId="1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6" l="1"/>
  <c r="C5" i="16"/>
  <c r="C4" i="16"/>
  <c r="C7" i="16"/>
  <c r="C16" i="16"/>
  <c r="C11" i="16"/>
  <c r="C10" i="16"/>
  <c r="C9" i="16"/>
  <c r="C8" i="16"/>
  <c r="C12" i="16"/>
  <c r="C15" i="16"/>
  <c r="C14" i="16"/>
  <c r="C13" i="16"/>
  <c r="D8" i="16"/>
  <c r="D9" i="16"/>
  <c r="D10" i="16"/>
  <c r="D11" i="16"/>
  <c r="D7" i="16"/>
</calcChain>
</file>

<file path=xl/sharedStrings.xml><?xml version="1.0" encoding="utf-8"?>
<sst xmlns="http://schemas.openxmlformats.org/spreadsheetml/2006/main" count="352" uniqueCount="64">
  <si>
    <t>name_1</t>
  </si>
  <si>
    <t>category</t>
  </si>
  <si>
    <t>settlement</t>
  </si>
  <si>
    <t>macro_taxonomy</t>
  </si>
  <si>
    <t>macro_proportion</t>
  </si>
  <si>
    <t>code_name</t>
  </si>
  <si>
    <t>code_quality</t>
  </si>
  <si>
    <t>ductility_level</t>
  </si>
  <si>
    <t>CDM</t>
  </si>
  <si>
    <t>DUM</t>
  </si>
  <si>
    <t>CDL</t>
  </si>
  <si>
    <t>DUL</t>
  </si>
  <si>
    <t>height_class</t>
  </si>
  <si>
    <t>height_proportion</t>
  </si>
  <si>
    <t>classification</t>
  </si>
  <si>
    <t>average_area</t>
  </si>
  <si>
    <t>average_unit_cost</t>
  </si>
  <si>
    <t>dwellings_per_building</t>
  </si>
  <si>
    <t>reduction_factor</t>
  </si>
  <si>
    <t>structural</t>
  </si>
  <si>
    <t>nonstructural</t>
  </si>
  <si>
    <t>contents</t>
  </si>
  <si>
    <t>total_proportion</t>
  </si>
  <si>
    <t>None</t>
  </si>
  <si>
    <t>old_factor</t>
  </si>
  <si>
    <t>total</t>
  </si>
  <si>
    <t>CR/LDUAL</t>
  </si>
  <si>
    <t>CR/LFM</t>
  </si>
  <si>
    <t>MCF/LWAL</t>
  </si>
  <si>
    <t>S+SL/LFM</t>
  </si>
  <si>
    <t>W+WLI/LWAL</t>
  </si>
  <si>
    <t>HBET:12,24</t>
  </si>
  <si>
    <t>HEX:7</t>
  </si>
  <si>
    <t>HEX:1</t>
  </si>
  <si>
    <t>HEX:2</t>
  </si>
  <si>
    <t>HEX:3</t>
  </si>
  <si>
    <t>S+SR/LFBR</t>
  </si>
  <si>
    <t>S+SR/LFINF</t>
  </si>
  <si>
    <t>S+SR/LFM</t>
  </si>
  <si>
    <t>Post-2010</t>
  </si>
  <si>
    <t>Atlantida</t>
  </si>
  <si>
    <t>Grande empresa - COM</t>
  </si>
  <si>
    <t>Pequeña/Mediana empresa - COM</t>
  </si>
  <si>
    <t>Micro empresa - COM</t>
  </si>
  <si>
    <t>Choluteca</t>
  </si>
  <si>
    <t>Colon</t>
  </si>
  <si>
    <t>Comayagua</t>
  </si>
  <si>
    <t>Copan</t>
  </si>
  <si>
    <t>Cortes</t>
  </si>
  <si>
    <t>El Paraiso</t>
  </si>
  <si>
    <t>Francisco Morazan</t>
  </si>
  <si>
    <t>Intibuca</t>
  </si>
  <si>
    <t>La Paz</t>
  </si>
  <si>
    <t>Lempira</t>
  </si>
  <si>
    <t>Ocotepeque</t>
  </si>
  <si>
    <t>Olancho</t>
  </si>
  <si>
    <t>Santa Barbara</t>
  </si>
  <si>
    <t>Valle</t>
  </si>
  <si>
    <t>Yoro</t>
  </si>
  <si>
    <t>CR+PCPS/LFM</t>
  </si>
  <si>
    <t>Pre 2000</t>
  </si>
  <si>
    <t>2000-2008</t>
  </si>
  <si>
    <t>2008-2010</t>
  </si>
  <si>
    <t>built_year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</si>
</sst>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0" borderId="0"/>
    <xf numFmtId="0" fontId="4" fillId="0" borderId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3" borderId="0" xfId="2"/>
    <xf numFmtId="0" fontId="2" fillId="3" borderId="0" xfId="2" applyAlignment="1">
      <alignment horizontal="left"/>
    </xf>
    <xf numFmtId="0" fontId="2" fillId="2" borderId="0" xfId="1"/>
    <xf numFmtId="0" fontId="2" fillId="2" borderId="0" xfId="1" applyAlignment="1">
      <alignment horizontal="left"/>
    </xf>
    <xf numFmtId="0" fontId="2" fillId="4" borderId="0" xfId="3"/>
    <xf numFmtId="0" fontId="2" fillId="5" borderId="0" xfId="6"/>
    <xf numFmtId="0" fontId="2" fillId="7" borderId="0" xfId="8"/>
    <xf numFmtId="0" fontId="6" fillId="0" borderId="1" xfId="0" applyFont="1" applyBorder="1" applyAlignment="1">
      <alignment horizontal="center" vertical="top"/>
    </xf>
    <xf numFmtId="0" fontId="5" fillId="0" borderId="0" xfId="0" applyFont="1"/>
    <xf numFmtId="0" fontId="2" fillId="8" borderId="0" xfId="9"/>
    <xf numFmtId="0" fontId="2" fillId="6" borderId="0" xfId="7"/>
    <xf numFmtId="0" fontId="5" fillId="0" borderId="2" xfId="0" applyFont="1" applyBorder="1"/>
  </cellXfs>
  <cellStyles count="10">
    <cellStyle name="20% - Accent2" xfId="8" builtinId="34"/>
    <cellStyle name="20% - Accent3" xfId="6" builtinId="38"/>
    <cellStyle name="20% - Accent4" xfId="1" builtinId="42"/>
    <cellStyle name="20% - Accent5" xfId="2" builtinId="46"/>
    <cellStyle name="20% - Accent6" xfId="3" builtinId="50"/>
    <cellStyle name="40% - Accent1" xfId="7" builtinId="31"/>
    <cellStyle name="40% - Accent4" xfId="9" builtinId="43"/>
    <cellStyle name="Normal" xfId="0" builtinId="0"/>
    <cellStyle name="Normal 2" xfId="4" xr:uid="{2C2BF834-C81A-4979-A880-6B921C16E4D8}"/>
    <cellStyle name="Normal 3" xfId="5" xr:uid="{66D05C21-C12B-41FD-842D-CDA548A9048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9B571-AD44-49D0-83CB-C83B7738A0C5}">
  <dimension ref="A1:C49"/>
  <sheetViews>
    <sheetView workbookViewId="0">
      <selection activeCell="E13" sqref="E13"/>
    </sheetView>
  </sheetViews>
  <sheetFormatPr defaultRowHeight="14.4" x14ac:dyDescent="0.3"/>
  <cols>
    <col min="1" max="1" width="17.77734375" bestFit="1" customWidth="1"/>
    <col min="2" max="2" width="31.21875" bestFit="1" customWidth="1"/>
    <col min="3" max="3" width="25.109375" bestFit="1" customWidth="1"/>
  </cols>
  <sheetData>
    <row r="1" spans="1:3" x14ac:dyDescent="0.3">
      <c r="A1" s="1" t="s">
        <v>0</v>
      </c>
      <c r="B1" s="1" t="s">
        <v>1</v>
      </c>
      <c r="C1" s="1" t="s">
        <v>22</v>
      </c>
    </row>
    <row r="2" spans="1:3" x14ac:dyDescent="0.3">
      <c r="A2" s="7" t="s">
        <v>40</v>
      </c>
      <c r="B2" s="7" t="s">
        <v>41</v>
      </c>
      <c r="C2" s="7">
        <v>1.2312844759653271E-2</v>
      </c>
    </row>
    <row r="3" spans="1:3" x14ac:dyDescent="0.3">
      <c r="A3" s="7" t="s">
        <v>40</v>
      </c>
      <c r="B3" s="7" t="s">
        <v>42</v>
      </c>
      <c r="C3" s="7">
        <v>0.97488179669030728</v>
      </c>
    </row>
    <row r="4" spans="1:3" x14ac:dyDescent="0.3">
      <c r="A4" s="7" t="s">
        <v>40</v>
      </c>
      <c r="B4" s="7" t="s">
        <v>43</v>
      </c>
      <c r="C4" s="7">
        <v>1.2805358550039401E-2</v>
      </c>
    </row>
    <row r="5" spans="1:3" x14ac:dyDescent="0.3">
      <c r="A5" s="8" t="s">
        <v>44</v>
      </c>
      <c r="B5" s="8" t="s">
        <v>41</v>
      </c>
      <c r="C5" s="8">
        <v>3.0379746835443042E-3</v>
      </c>
    </row>
    <row r="6" spans="1:3" x14ac:dyDescent="0.3">
      <c r="A6" s="8" t="s">
        <v>44</v>
      </c>
      <c r="B6" s="8" t="s">
        <v>42</v>
      </c>
      <c r="C6" s="8">
        <v>0.85843037974683545</v>
      </c>
    </row>
    <row r="7" spans="1:3" x14ac:dyDescent="0.3">
      <c r="A7" s="8" t="s">
        <v>44</v>
      </c>
      <c r="B7" s="8" t="s">
        <v>43</v>
      </c>
      <c r="C7" s="8">
        <v>0.13853164556962019</v>
      </c>
    </row>
    <row r="8" spans="1:3" x14ac:dyDescent="0.3">
      <c r="A8" s="4" t="s">
        <v>45</v>
      </c>
      <c r="B8" s="4" t="s">
        <v>41</v>
      </c>
      <c r="C8" s="4">
        <v>0</v>
      </c>
    </row>
    <row r="9" spans="1:3" x14ac:dyDescent="0.3">
      <c r="A9" s="4" t="s">
        <v>45</v>
      </c>
      <c r="B9" s="4" t="s">
        <v>42</v>
      </c>
      <c r="C9" s="4">
        <v>0.76253186066270173</v>
      </c>
    </row>
    <row r="10" spans="1:3" x14ac:dyDescent="0.3">
      <c r="A10" s="4" t="s">
        <v>45</v>
      </c>
      <c r="B10" s="4" t="s">
        <v>43</v>
      </c>
      <c r="C10" s="4">
        <v>0.23746813933729821</v>
      </c>
    </row>
    <row r="11" spans="1:3" x14ac:dyDescent="0.3">
      <c r="A11" s="7" t="s">
        <v>46</v>
      </c>
      <c r="B11" s="7" t="s">
        <v>41</v>
      </c>
      <c r="C11" s="7">
        <v>1.660976284949709E-3</v>
      </c>
    </row>
    <row r="12" spans="1:3" x14ac:dyDescent="0.3">
      <c r="A12" s="7" t="s">
        <v>46</v>
      </c>
      <c r="B12" s="7" t="s">
        <v>42</v>
      </c>
      <c r="C12" s="7">
        <v>0.69613361631447823</v>
      </c>
    </row>
    <row r="13" spans="1:3" x14ac:dyDescent="0.3">
      <c r="A13" s="7" t="s">
        <v>46</v>
      </c>
      <c r="B13" s="7" t="s">
        <v>43</v>
      </c>
      <c r="C13" s="7">
        <v>0.30220540740057211</v>
      </c>
    </row>
    <row r="14" spans="1:3" x14ac:dyDescent="0.3">
      <c r="A14" s="8" t="s">
        <v>47</v>
      </c>
      <c r="B14" s="8" t="s">
        <v>41</v>
      </c>
      <c r="C14" s="8">
        <v>9.956440572495332E-4</v>
      </c>
    </row>
    <row r="15" spans="1:3" x14ac:dyDescent="0.3">
      <c r="A15" s="8" t="s">
        <v>47</v>
      </c>
      <c r="B15" s="8" t="s">
        <v>42</v>
      </c>
      <c r="C15" s="8">
        <v>0.64654635967641572</v>
      </c>
    </row>
    <row r="16" spans="1:3" x14ac:dyDescent="0.3">
      <c r="A16" s="8" t="s">
        <v>47</v>
      </c>
      <c r="B16" s="8" t="s">
        <v>43</v>
      </c>
      <c r="C16" s="8">
        <v>0.35245799626633478</v>
      </c>
    </row>
    <row r="17" spans="1:3" x14ac:dyDescent="0.3">
      <c r="A17" s="4" t="s">
        <v>48</v>
      </c>
      <c r="B17" s="4" t="s">
        <v>41</v>
      </c>
      <c r="C17" s="4">
        <v>3.073844596060657E-2</v>
      </c>
    </row>
    <row r="18" spans="1:3" x14ac:dyDescent="0.3">
      <c r="A18" s="4" t="s">
        <v>48</v>
      </c>
      <c r="B18" s="4" t="s">
        <v>42</v>
      </c>
      <c r="C18" s="4">
        <v>0.91060536657103597</v>
      </c>
    </row>
    <row r="19" spans="1:3" x14ac:dyDescent="0.3">
      <c r="A19" s="4" t="s">
        <v>48</v>
      </c>
      <c r="B19" s="4" t="s">
        <v>43</v>
      </c>
      <c r="C19" s="4">
        <v>5.8656187468357483E-2</v>
      </c>
    </row>
    <row r="20" spans="1:3" x14ac:dyDescent="0.3">
      <c r="A20" s="7" t="s">
        <v>49</v>
      </c>
      <c r="B20" s="7" t="s">
        <v>41</v>
      </c>
      <c r="C20" s="7">
        <v>4.8118233373431862E-3</v>
      </c>
    </row>
    <row r="21" spans="1:3" x14ac:dyDescent="0.3">
      <c r="A21" s="7" t="s">
        <v>49</v>
      </c>
      <c r="B21" s="7" t="s">
        <v>42</v>
      </c>
      <c r="C21" s="7">
        <v>0.66832789139027327</v>
      </c>
    </row>
    <row r="22" spans="1:3" x14ac:dyDescent="0.3">
      <c r="A22" s="7" t="s">
        <v>49</v>
      </c>
      <c r="B22" s="7" t="s">
        <v>43</v>
      </c>
      <c r="C22" s="7">
        <v>0.32686028527238359</v>
      </c>
    </row>
    <row r="23" spans="1:3" x14ac:dyDescent="0.3">
      <c r="A23" s="8" t="s">
        <v>50</v>
      </c>
      <c r="B23" s="8" t="s">
        <v>41</v>
      </c>
      <c r="C23" s="8">
        <v>1.9059387403579719E-2</v>
      </c>
    </row>
    <row r="24" spans="1:3" x14ac:dyDescent="0.3">
      <c r="A24" s="8" t="s">
        <v>50</v>
      </c>
      <c r="B24" s="8" t="s">
        <v>42</v>
      </c>
      <c r="C24" s="8">
        <v>0.93772934920991535</v>
      </c>
    </row>
    <row r="25" spans="1:3" x14ac:dyDescent="0.3">
      <c r="A25" s="8" t="s">
        <v>50</v>
      </c>
      <c r="B25" s="8" t="s">
        <v>43</v>
      </c>
      <c r="C25" s="8">
        <v>4.3211263386504897E-2</v>
      </c>
    </row>
    <row r="26" spans="1:3" x14ac:dyDescent="0.3">
      <c r="A26" s="4" t="s">
        <v>51</v>
      </c>
      <c r="B26" s="4" t="s">
        <v>41</v>
      </c>
      <c r="C26" s="4">
        <v>1.015744032503809E-3</v>
      </c>
    </row>
    <row r="27" spans="1:3" x14ac:dyDescent="0.3">
      <c r="A27" s="4" t="s">
        <v>51</v>
      </c>
      <c r="B27" s="4" t="s">
        <v>42</v>
      </c>
      <c r="C27" s="4">
        <v>0.84509903504316908</v>
      </c>
    </row>
    <row r="28" spans="1:3" x14ac:dyDescent="0.3">
      <c r="A28" s="4" t="s">
        <v>51</v>
      </c>
      <c r="B28" s="4" t="s">
        <v>43</v>
      </c>
      <c r="C28" s="4">
        <v>0.1538852209243271</v>
      </c>
    </row>
    <row r="29" spans="1:3" x14ac:dyDescent="0.3">
      <c r="A29" s="7" t="s">
        <v>52</v>
      </c>
      <c r="B29" s="7" t="s">
        <v>41</v>
      </c>
      <c r="C29" s="7">
        <v>0</v>
      </c>
    </row>
    <row r="30" spans="1:3" x14ac:dyDescent="0.3">
      <c r="A30" s="7" t="s">
        <v>52</v>
      </c>
      <c r="B30" s="7" t="s">
        <v>42</v>
      </c>
      <c r="C30" s="7">
        <v>0.8497449980384465</v>
      </c>
    </row>
    <row r="31" spans="1:3" x14ac:dyDescent="0.3">
      <c r="A31" s="7" t="s">
        <v>52</v>
      </c>
      <c r="B31" s="7" t="s">
        <v>43</v>
      </c>
      <c r="C31" s="7">
        <v>0.15025500196155361</v>
      </c>
    </row>
    <row r="32" spans="1:3" x14ac:dyDescent="0.3">
      <c r="A32" s="8" t="s">
        <v>53</v>
      </c>
      <c r="B32" s="8" t="s">
        <v>41</v>
      </c>
      <c r="C32" s="8">
        <v>5.737234652897303E-4</v>
      </c>
    </row>
    <row r="33" spans="1:3" x14ac:dyDescent="0.3">
      <c r="A33" s="8" t="s">
        <v>53</v>
      </c>
      <c r="B33" s="8" t="s">
        <v>42</v>
      </c>
      <c r="C33" s="8">
        <v>0.9259896729776248</v>
      </c>
    </row>
    <row r="34" spans="1:3" x14ac:dyDescent="0.3">
      <c r="A34" s="8" t="s">
        <v>53</v>
      </c>
      <c r="B34" s="8" t="s">
        <v>43</v>
      </c>
      <c r="C34" s="8">
        <v>7.3436603557085478E-2</v>
      </c>
    </row>
    <row r="35" spans="1:3" x14ac:dyDescent="0.3">
      <c r="A35" s="4" t="s">
        <v>54</v>
      </c>
      <c r="B35" s="4" t="s">
        <v>41</v>
      </c>
      <c r="C35" s="4">
        <v>3.5385704175513088E-4</v>
      </c>
    </row>
    <row r="36" spans="1:3" x14ac:dyDescent="0.3">
      <c r="A36" s="4" t="s">
        <v>54</v>
      </c>
      <c r="B36" s="4" t="s">
        <v>42</v>
      </c>
      <c r="C36" s="4">
        <v>0.73885350318471332</v>
      </c>
    </row>
    <row r="37" spans="1:3" x14ac:dyDescent="0.3">
      <c r="A37" s="4" t="s">
        <v>54</v>
      </c>
      <c r="B37" s="4" t="s">
        <v>43</v>
      </c>
      <c r="C37" s="4">
        <v>0.26079263977353151</v>
      </c>
    </row>
    <row r="38" spans="1:3" x14ac:dyDescent="0.3">
      <c r="A38" s="7" t="s">
        <v>55</v>
      </c>
      <c r="B38" s="7" t="s">
        <v>41</v>
      </c>
      <c r="C38" s="7">
        <v>1.7913121361397221E-3</v>
      </c>
    </row>
    <row r="39" spans="1:3" x14ac:dyDescent="0.3">
      <c r="A39" s="7" t="s">
        <v>55</v>
      </c>
      <c r="B39" s="7" t="s">
        <v>42</v>
      </c>
      <c r="C39" s="7">
        <v>0.79064039408866993</v>
      </c>
    </row>
    <row r="40" spans="1:3" x14ac:dyDescent="0.3">
      <c r="A40" s="7" t="s">
        <v>55</v>
      </c>
      <c r="B40" s="7" t="s">
        <v>43</v>
      </c>
      <c r="C40" s="7">
        <v>0.20756829377519029</v>
      </c>
    </row>
    <row r="41" spans="1:3" x14ac:dyDescent="0.3">
      <c r="A41" s="8" t="s">
        <v>56</v>
      </c>
      <c r="B41" s="8" t="s">
        <v>41</v>
      </c>
      <c r="C41" s="8">
        <v>1.264822134387352E-3</v>
      </c>
    </row>
    <row r="42" spans="1:3" x14ac:dyDescent="0.3">
      <c r="A42" s="8" t="s">
        <v>56</v>
      </c>
      <c r="B42" s="8" t="s">
        <v>42</v>
      </c>
      <c r="C42" s="8">
        <v>0.89154150197628457</v>
      </c>
    </row>
    <row r="43" spans="1:3" x14ac:dyDescent="0.3">
      <c r="A43" s="8" t="s">
        <v>56</v>
      </c>
      <c r="B43" s="8" t="s">
        <v>43</v>
      </c>
      <c r="C43" s="8">
        <v>0.1071936758893281</v>
      </c>
    </row>
    <row r="44" spans="1:3" x14ac:dyDescent="0.3">
      <c r="A44" s="4" t="s">
        <v>57</v>
      </c>
      <c r="B44" s="4" t="s">
        <v>41</v>
      </c>
      <c r="C44" s="4">
        <v>0</v>
      </c>
    </row>
    <row r="45" spans="1:3" x14ac:dyDescent="0.3">
      <c r="A45" s="4" t="s">
        <v>57</v>
      </c>
      <c r="B45" s="4" t="s">
        <v>42</v>
      </c>
      <c r="C45" s="4">
        <v>0.72291070861137596</v>
      </c>
    </row>
    <row r="46" spans="1:3" x14ac:dyDescent="0.3">
      <c r="A46" s="4" t="s">
        <v>57</v>
      </c>
      <c r="B46" s="4" t="s">
        <v>43</v>
      </c>
      <c r="C46" s="4">
        <v>0.27708929138862409</v>
      </c>
    </row>
    <row r="47" spans="1:3" x14ac:dyDescent="0.3">
      <c r="A47" s="7" t="s">
        <v>58</v>
      </c>
      <c r="B47" s="7" t="s">
        <v>41</v>
      </c>
      <c r="C47" s="7">
        <v>1.7223561832586979E-3</v>
      </c>
    </row>
    <row r="48" spans="1:3" x14ac:dyDescent="0.3">
      <c r="A48" s="7" t="s">
        <v>58</v>
      </c>
      <c r="B48" s="7" t="s">
        <v>42</v>
      </c>
      <c r="C48" s="7">
        <v>0.76300378918360312</v>
      </c>
    </row>
    <row r="49" spans="1:3" x14ac:dyDescent="0.3">
      <c r="A49" s="7" t="s">
        <v>58</v>
      </c>
      <c r="B49" s="7" t="s">
        <v>43</v>
      </c>
      <c r="C49" s="7">
        <v>0.2352738546331381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08C20-3C0C-4E0B-A175-FFCAE12CB0D2}">
  <dimension ref="A1:D28"/>
  <sheetViews>
    <sheetView workbookViewId="0">
      <selection activeCell="C4" sqref="C4"/>
    </sheetView>
  </sheetViews>
  <sheetFormatPr defaultRowHeight="14.4" x14ac:dyDescent="0.3"/>
  <cols>
    <col min="1" max="1" width="31.21875" bestFit="1" customWidth="1"/>
    <col min="2" max="2" width="10.5546875" bestFit="1" customWidth="1"/>
    <col min="3" max="3" width="18.77734375" customWidth="1"/>
    <col min="4" max="4" width="16.77734375" bestFit="1" customWidth="1"/>
  </cols>
  <sheetData>
    <row r="1" spans="1:4" x14ac:dyDescent="0.3">
      <c r="A1" s="9" t="s">
        <v>1</v>
      </c>
      <c r="B1" s="9" t="s">
        <v>2</v>
      </c>
      <c r="C1" s="9" t="s">
        <v>3</v>
      </c>
      <c r="D1" s="9" t="s">
        <v>4</v>
      </c>
    </row>
    <row r="2" spans="1:4" x14ac:dyDescent="0.3">
      <c r="A2" s="7" t="s">
        <v>41</v>
      </c>
      <c r="B2" s="7" t="s">
        <v>25</v>
      </c>
      <c r="C2" s="7" t="s">
        <v>26</v>
      </c>
      <c r="D2" s="7">
        <v>0.15</v>
      </c>
    </row>
    <row r="3" spans="1:4" x14ac:dyDescent="0.3">
      <c r="A3" s="7" t="s">
        <v>41</v>
      </c>
      <c r="B3" s="7" t="s">
        <v>25</v>
      </c>
      <c r="C3" s="7" t="s">
        <v>27</v>
      </c>
      <c r="D3" s="7">
        <v>0.15</v>
      </c>
    </row>
    <row r="4" spans="1:4" x14ac:dyDescent="0.3">
      <c r="A4" s="7" t="s">
        <v>41</v>
      </c>
      <c r="B4" s="7" t="s">
        <v>25</v>
      </c>
      <c r="C4" s="7" t="s">
        <v>59</v>
      </c>
      <c r="D4" s="7">
        <v>0.1</v>
      </c>
    </row>
    <row r="5" spans="1:4" x14ac:dyDescent="0.3">
      <c r="A5" s="7" t="s">
        <v>41</v>
      </c>
      <c r="B5" s="7" t="s">
        <v>25</v>
      </c>
      <c r="C5" s="7" t="s">
        <v>28</v>
      </c>
      <c r="D5" s="7">
        <v>0.3</v>
      </c>
    </row>
    <row r="6" spans="1:4" x14ac:dyDescent="0.3">
      <c r="A6" s="7" t="s">
        <v>41</v>
      </c>
      <c r="B6" s="7" t="s">
        <v>25</v>
      </c>
      <c r="C6" s="7" t="s">
        <v>29</v>
      </c>
      <c r="D6" s="7">
        <v>0</v>
      </c>
    </row>
    <row r="7" spans="1:4" x14ac:dyDescent="0.3">
      <c r="A7" s="7" t="s">
        <v>41</v>
      </c>
      <c r="B7" s="7" t="s">
        <v>25</v>
      </c>
      <c r="C7" s="7" t="s">
        <v>36</v>
      </c>
      <c r="D7" s="7">
        <v>0</v>
      </c>
    </row>
    <row r="8" spans="1:4" x14ac:dyDescent="0.3">
      <c r="A8" s="7" t="s">
        <v>41</v>
      </c>
      <c r="B8" s="7" t="s">
        <v>25</v>
      </c>
      <c r="C8" s="7" t="s">
        <v>37</v>
      </c>
      <c r="D8" s="7">
        <v>0.1</v>
      </c>
    </row>
    <row r="9" spans="1:4" x14ac:dyDescent="0.3">
      <c r="A9" s="7" t="s">
        <v>41</v>
      </c>
      <c r="B9" s="7" t="s">
        <v>25</v>
      </c>
      <c r="C9" s="7" t="s">
        <v>38</v>
      </c>
      <c r="D9" s="7">
        <v>0.2</v>
      </c>
    </row>
    <row r="10" spans="1:4" x14ac:dyDescent="0.3">
      <c r="A10" s="7" t="s">
        <v>41</v>
      </c>
      <c r="B10" s="7" t="s">
        <v>25</v>
      </c>
      <c r="C10" s="7" t="s">
        <v>30</v>
      </c>
      <c r="D10" s="7">
        <v>0</v>
      </c>
    </row>
    <row r="11" spans="1:4" x14ac:dyDescent="0.3">
      <c r="A11" s="2" t="s">
        <v>42</v>
      </c>
      <c r="B11" s="2" t="s">
        <v>25</v>
      </c>
      <c r="C11" s="2" t="s">
        <v>26</v>
      </c>
      <c r="D11" s="2">
        <v>0</v>
      </c>
    </row>
    <row r="12" spans="1:4" x14ac:dyDescent="0.3">
      <c r="A12" s="2" t="s">
        <v>42</v>
      </c>
      <c r="B12" s="2" t="s">
        <v>25</v>
      </c>
      <c r="C12" s="2" t="s">
        <v>27</v>
      </c>
      <c r="D12" s="2">
        <v>0.15</v>
      </c>
    </row>
    <row r="13" spans="1:4" x14ac:dyDescent="0.3">
      <c r="A13" s="2" t="s">
        <v>42</v>
      </c>
      <c r="B13" s="2" t="s">
        <v>25</v>
      </c>
      <c r="C13" s="2" t="s">
        <v>59</v>
      </c>
      <c r="D13" s="2">
        <v>0.05</v>
      </c>
    </row>
    <row r="14" spans="1:4" x14ac:dyDescent="0.3">
      <c r="A14" s="2" t="s">
        <v>42</v>
      </c>
      <c r="B14" s="2" t="s">
        <v>25</v>
      </c>
      <c r="C14" s="2" t="s">
        <v>28</v>
      </c>
      <c r="D14" s="2">
        <v>0.5</v>
      </c>
    </row>
    <row r="15" spans="1:4" x14ac:dyDescent="0.3">
      <c r="A15" s="2" t="s">
        <v>42</v>
      </c>
      <c r="B15" s="2" t="s">
        <v>25</v>
      </c>
      <c r="C15" s="2" t="s">
        <v>29</v>
      </c>
      <c r="D15" s="2">
        <v>0.05</v>
      </c>
    </row>
    <row r="16" spans="1:4" x14ac:dyDescent="0.3">
      <c r="A16" s="2" t="s">
        <v>42</v>
      </c>
      <c r="B16" s="2" t="s">
        <v>25</v>
      </c>
      <c r="C16" s="2" t="s">
        <v>36</v>
      </c>
      <c r="D16" s="2">
        <v>0</v>
      </c>
    </row>
    <row r="17" spans="1:4" x14ac:dyDescent="0.3">
      <c r="A17" s="2" t="s">
        <v>42</v>
      </c>
      <c r="B17" s="2" t="s">
        <v>25</v>
      </c>
      <c r="C17" s="2" t="s">
        <v>37</v>
      </c>
      <c r="D17" s="2">
        <v>0</v>
      </c>
    </row>
    <row r="18" spans="1:4" x14ac:dyDescent="0.3">
      <c r="A18" s="2" t="s">
        <v>42</v>
      </c>
      <c r="B18" s="2" t="s">
        <v>25</v>
      </c>
      <c r="C18" s="2" t="s">
        <v>38</v>
      </c>
      <c r="D18" s="2">
        <v>0.2</v>
      </c>
    </row>
    <row r="19" spans="1:4" x14ac:dyDescent="0.3">
      <c r="A19" s="2" t="s">
        <v>42</v>
      </c>
      <c r="B19" s="2" t="s">
        <v>25</v>
      </c>
      <c r="C19" s="2" t="s">
        <v>30</v>
      </c>
      <c r="D19" s="2">
        <v>0.05</v>
      </c>
    </row>
    <row r="20" spans="1:4" x14ac:dyDescent="0.3">
      <c r="A20" s="12" t="s">
        <v>43</v>
      </c>
      <c r="B20" s="12" t="s">
        <v>25</v>
      </c>
      <c r="C20" s="12" t="s">
        <v>26</v>
      </c>
      <c r="D20" s="12">
        <v>0</v>
      </c>
    </row>
    <row r="21" spans="1:4" x14ac:dyDescent="0.3">
      <c r="A21" s="12" t="s">
        <v>43</v>
      </c>
      <c r="B21" s="12" t="s">
        <v>25</v>
      </c>
      <c r="C21" s="12" t="s">
        <v>27</v>
      </c>
      <c r="D21" s="12">
        <v>0.1</v>
      </c>
    </row>
    <row r="22" spans="1:4" x14ac:dyDescent="0.3">
      <c r="A22" s="12" t="s">
        <v>43</v>
      </c>
      <c r="B22" s="12" t="s">
        <v>25</v>
      </c>
      <c r="C22" s="12" t="s">
        <v>59</v>
      </c>
      <c r="D22" s="12">
        <v>0</v>
      </c>
    </row>
    <row r="23" spans="1:4" x14ac:dyDescent="0.3">
      <c r="A23" s="12" t="s">
        <v>43</v>
      </c>
      <c r="B23" s="12" t="s">
        <v>25</v>
      </c>
      <c r="C23" s="12" t="s">
        <v>28</v>
      </c>
      <c r="D23" s="12">
        <v>0.5</v>
      </c>
    </row>
    <row r="24" spans="1:4" x14ac:dyDescent="0.3">
      <c r="A24" s="12" t="s">
        <v>43</v>
      </c>
      <c r="B24" s="12" t="s">
        <v>25</v>
      </c>
      <c r="C24" s="12" t="s">
        <v>29</v>
      </c>
      <c r="D24" s="12">
        <v>0.1</v>
      </c>
    </row>
    <row r="25" spans="1:4" x14ac:dyDescent="0.3">
      <c r="A25" s="12" t="s">
        <v>43</v>
      </c>
      <c r="B25" s="12" t="s">
        <v>25</v>
      </c>
      <c r="C25" s="12" t="s">
        <v>36</v>
      </c>
      <c r="D25" s="12">
        <v>0</v>
      </c>
    </row>
    <row r="26" spans="1:4" x14ac:dyDescent="0.3">
      <c r="A26" s="12" t="s">
        <v>43</v>
      </c>
      <c r="B26" s="12" t="s">
        <v>25</v>
      </c>
      <c r="C26" s="12" t="s">
        <v>37</v>
      </c>
      <c r="D26" s="12">
        <v>0.1</v>
      </c>
    </row>
    <row r="27" spans="1:4" x14ac:dyDescent="0.3">
      <c r="A27" s="12" t="s">
        <v>43</v>
      </c>
      <c r="B27" s="12" t="s">
        <v>25</v>
      </c>
      <c r="C27" s="12" t="s">
        <v>38</v>
      </c>
      <c r="D27" s="12">
        <v>0</v>
      </c>
    </row>
    <row r="28" spans="1:4" x14ac:dyDescent="0.3">
      <c r="A28" s="12" t="s">
        <v>43</v>
      </c>
      <c r="B28" s="12" t="s">
        <v>25</v>
      </c>
      <c r="C28" s="12" t="s">
        <v>30</v>
      </c>
      <c r="D28" s="12">
        <v>0.2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C793-6D1F-496B-9B25-2AC77F443BB6}">
  <dimension ref="A1:E4"/>
  <sheetViews>
    <sheetView workbookViewId="0">
      <selection activeCell="B2" sqref="B2:E4"/>
    </sheetView>
  </sheetViews>
  <sheetFormatPr defaultColWidth="8.77734375" defaultRowHeight="14.4" x14ac:dyDescent="0.3"/>
  <cols>
    <col min="1" max="1" width="31.21875" bestFit="1" customWidth="1"/>
    <col min="2" max="2" width="8.21875" bestFit="1" customWidth="1"/>
    <col min="3" max="4" width="9.6640625" bestFit="1" customWidth="1"/>
  </cols>
  <sheetData>
    <row r="1" spans="1:5" x14ac:dyDescent="0.3">
      <c r="A1" s="10" t="s">
        <v>1</v>
      </c>
      <c r="B1" s="10" t="s">
        <v>60</v>
      </c>
      <c r="C1" s="10" t="s">
        <v>61</v>
      </c>
      <c r="D1" s="10" t="s">
        <v>62</v>
      </c>
      <c r="E1" s="10" t="s">
        <v>39</v>
      </c>
    </row>
    <row r="2" spans="1:5" x14ac:dyDescent="0.3">
      <c r="A2" t="s">
        <v>41</v>
      </c>
      <c r="B2">
        <v>0.6</v>
      </c>
      <c r="C2">
        <v>0.2</v>
      </c>
      <c r="D2">
        <v>0.1</v>
      </c>
      <c r="E2">
        <v>0.1</v>
      </c>
    </row>
    <row r="3" spans="1:5" x14ac:dyDescent="0.3">
      <c r="A3" t="s">
        <v>42</v>
      </c>
      <c r="B3">
        <v>0.6</v>
      </c>
      <c r="C3">
        <v>0.2</v>
      </c>
      <c r="D3">
        <v>0.1</v>
      </c>
      <c r="E3">
        <v>0.1</v>
      </c>
    </row>
    <row r="4" spans="1:5" x14ac:dyDescent="0.3">
      <c r="A4" t="s">
        <v>43</v>
      </c>
      <c r="B4">
        <v>0.6</v>
      </c>
      <c r="C4">
        <v>0.2</v>
      </c>
      <c r="D4">
        <v>0.1</v>
      </c>
      <c r="E4">
        <v>0.1</v>
      </c>
    </row>
  </sheetData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A10FB-16DC-4881-A585-2E45F093E889}">
  <dimension ref="A1:D5"/>
  <sheetViews>
    <sheetView workbookViewId="0">
      <selection activeCell="A2" sqref="A2"/>
    </sheetView>
  </sheetViews>
  <sheetFormatPr defaultColWidth="8.77734375" defaultRowHeight="14.4" x14ac:dyDescent="0.3"/>
  <cols>
    <col min="1" max="1" width="14.109375" customWidth="1"/>
    <col min="2" max="2" width="11" bestFit="1" customWidth="1"/>
    <col min="3" max="3" width="12.109375" bestFit="1" customWidth="1"/>
    <col min="4" max="4" width="13.44140625" bestFit="1" customWidth="1"/>
  </cols>
  <sheetData>
    <row r="1" spans="1:4" x14ac:dyDescent="0.3">
      <c r="A1" s="13" t="s">
        <v>63</v>
      </c>
      <c r="B1" s="1" t="s">
        <v>5</v>
      </c>
      <c r="C1" s="1" t="s">
        <v>6</v>
      </c>
      <c r="D1" s="1" t="s">
        <v>7</v>
      </c>
    </row>
    <row r="2" spans="1:4" x14ac:dyDescent="0.3">
      <c r="A2" s="10" t="s">
        <v>60</v>
      </c>
      <c r="B2" s="5" t="s">
        <v>23</v>
      </c>
      <c r="C2" s="4" t="s">
        <v>10</v>
      </c>
      <c r="D2" s="4" t="s">
        <v>11</v>
      </c>
    </row>
    <row r="3" spans="1:4" x14ac:dyDescent="0.3">
      <c r="A3" s="10" t="s">
        <v>61</v>
      </c>
      <c r="B3" s="3">
        <v>2000</v>
      </c>
      <c r="C3" s="2" t="s">
        <v>10</v>
      </c>
      <c r="D3" s="2" t="s">
        <v>11</v>
      </c>
    </row>
    <row r="4" spans="1:4" x14ac:dyDescent="0.3">
      <c r="A4" s="10" t="s">
        <v>62</v>
      </c>
      <c r="B4" s="5">
        <v>2008</v>
      </c>
      <c r="C4" s="4" t="s">
        <v>8</v>
      </c>
      <c r="D4" s="4" t="s">
        <v>9</v>
      </c>
    </row>
    <row r="5" spans="1:4" x14ac:dyDescent="0.3">
      <c r="A5" s="10" t="s">
        <v>39</v>
      </c>
      <c r="B5" s="3">
        <v>2010</v>
      </c>
      <c r="C5" s="2" t="s">
        <v>8</v>
      </c>
      <c r="D5" s="2" t="s">
        <v>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68651-4513-4A62-9CDF-034FDB08F001}">
  <dimension ref="A1:C46"/>
  <sheetViews>
    <sheetView workbookViewId="0">
      <selection activeCell="E43" sqref="E43"/>
    </sheetView>
  </sheetViews>
  <sheetFormatPr defaultColWidth="18.6640625" defaultRowHeight="14.4" x14ac:dyDescent="0.3"/>
  <sheetData>
    <row r="1" spans="1:3" x14ac:dyDescent="0.3">
      <c r="A1" s="1" t="s">
        <v>3</v>
      </c>
      <c r="B1" s="1" t="s">
        <v>12</v>
      </c>
      <c r="C1" s="1" t="s">
        <v>13</v>
      </c>
    </row>
    <row r="2" spans="1:3" x14ac:dyDescent="0.3">
      <c r="A2" s="7" t="s">
        <v>26</v>
      </c>
      <c r="B2" s="7" t="s">
        <v>31</v>
      </c>
      <c r="C2" s="7">
        <v>0.45</v>
      </c>
    </row>
    <row r="3" spans="1:3" x14ac:dyDescent="0.3">
      <c r="A3" s="7" t="s">
        <v>26</v>
      </c>
      <c r="B3" s="7" t="s">
        <v>33</v>
      </c>
      <c r="C3" s="7">
        <v>0</v>
      </c>
    </row>
    <row r="4" spans="1:3" x14ac:dyDescent="0.3">
      <c r="A4" s="7" t="s">
        <v>26</v>
      </c>
      <c r="B4" s="7" t="s">
        <v>34</v>
      </c>
      <c r="C4" s="7">
        <v>0</v>
      </c>
    </row>
    <row r="5" spans="1:3" x14ac:dyDescent="0.3">
      <c r="A5" s="7" t="s">
        <v>26</v>
      </c>
      <c r="B5" s="7" t="s">
        <v>35</v>
      </c>
      <c r="C5" s="7">
        <v>0.1</v>
      </c>
    </row>
    <row r="6" spans="1:3" x14ac:dyDescent="0.3">
      <c r="A6" s="7" t="s">
        <v>26</v>
      </c>
      <c r="B6" s="7" t="s">
        <v>32</v>
      </c>
      <c r="C6" s="7">
        <v>0.45</v>
      </c>
    </row>
    <row r="7" spans="1:3" x14ac:dyDescent="0.3">
      <c r="A7" s="4" t="s">
        <v>27</v>
      </c>
      <c r="B7" s="4" t="s">
        <v>31</v>
      </c>
      <c r="C7" s="4">
        <v>0</v>
      </c>
    </row>
    <row r="8" spans="1:3" x14ac:dyDescent="0.3">
      <c r="A8" s="4" t="s">
        <v>27</v>
      </c>
      <c r="B8" s="4" t="s">
        <v>33</v>
      </c>
      <c r="C8" s="4">
        <v>0.8</v>
      </c>
    </row>
    <row r="9" spans="1:3" x14ac:dyDescent="0.3">
      <c r="A9" s="4" t="s">
        <v>27</v>
      </c>
      <c r="B9" s="4" t="s">
        <v>34</v>
      </c>
      <c r="C9" s="4">
        <v>0.2</v>
      </c>
    </row>
    <row r="10" spans="1:3" x14ac:dyDescent="0.3">
      <c r="A10" s="4" t="s">
        <v>27</v>
      </c>
      <c r="B10" s="4" t="s">
        <v>35</v>
      </c>
      <c r="C10" s="4">
        <v>0</v>
      </c>
    </row>
    <row r="11" spans="1:3" x14ac:dyDescent="0.3">
      <c r="A11" s="4" t="s">
        <v>27</v>
      </c>
      <c r="B11" s="4" t="s">
        <v>32</v>
      </c>
      <c r="C11" s="4">
        <v>0</v>
      </c>
    </row>
    <row r="12" spans="1:3" x14ac:dyDescent="0.3">
      <c r="A12" s="6" t="s">
        <v>59</v>
      </c>
      <c r="B12" s="6" t="s">
        <v>31</v>
      </c>
      <c r="C12" s="6">
        <v>0</v>
      </c>
    </row>
    <row r="13" spans="1:3" x14ac:dyDescent="0.3">
      <c r="A13" s="6" t="s">
        <v>59</v>
      </c>
      <c r="B13" s="6" t="s">
        <v>33</v>
      </c>
      <c r="C13" s="6">
        <v>0.9</v>
      </c>
    </row>
    <row r="14" spans="1:3" x14ac:dyDescent="0.3">
      <c r="A14" s="6" t="s">
        <v>59</v>
      </c>
      <c r="B14" s="6" t="s">
        <v>34</v>
      </c>
      <c r="C14" s="6">
        <v>0.1</v>
      </c>
    </row>
    <row r="15" spans="1:3" x14ac:dyDescent="0.3">
      <c r="A15" s="6" t="s">
        <v>59</v>
      </c>
      <c r="B15" s="6" t="s">
        <v>35</v>
      </c>
      <c r="C15" s="6">
        <v>0</v>
      </c>
    </row>
    <row r="16" spans="1:3" x14ac:dyDescent="0.3">
      <c r="A16" s="6" t="s">
        <v>59</v>
      </c>
      <c r="B16" s="6" t="s">
        <v>32</v>
      </c>
      <c r="C16" s="6">
        <v>0</v>
      </c>
    </row>
    <row r="17" spans="1:3" x14ac:dyDescent="0.3">
      <c r="A17" s="7" t="s">
        <v>28</v>
      </c>
      <c r="B17" s="7" t="s">
        <v>31</v>
      </c>
      <c r="C17" s="7">
        <v>0</v>
      </c>
    </row>
    <row r="18" spans="1:3" x14ac:dyDescent="0.3">
      <c r="A18" s="7" t="s">
        <v>28</v>
      </c>
      <c r="B18" s="7" t="s">
        <v>33</v>
      </c>
      <c r="C18" s="7">
        <v>0.2</v>
      </c>
    </row>
    <row r="19" spans="1:3" x14ac:dyDescent="0.3">
      <c r="A19" s="7" t="s">
        <v>28</v>
      </c>
      <c r="B19" s="7" t="s">
        <v>34</v>
      </c>
      <c r="C19" s="7">
        <v>0.6</v>
      </c>
    </row>
    <row r="20" spans="1:3" x14ac:dyDescent="0.3">
      <c r="A20" s="7" t="s">
        <v>28</v>
      </c>
      <c r="B20" s="7" t="s">
        <v>35</v>
      </c>
      <c r="C20" s="7">
        <v>0.2</v>
      </c>
    </row>
    <row r="21" spans="1:3" x14ac:dyDescent="0.3">
      <c r="A21" s="7" t="s">
        <v>28</v>
      </c>
      <c r="B21" s="7" t="s">
        <v>32</v>
      </c>
      <c r="C21" s="7">
        <v>0</v>
      </c>
    </row>
    <row r="22" spans="1:3" x14ac:dyDescent="0.3">
      <c r="A22" s="4" t="s">
        <v>29</v>
      </c>
      <c r="B22" s="4" t="s">
        <v>31</v>
      </c>
      <c r="C22" s="4">
        <v>0</v>
      </c>
    </row>
    <row r="23" spans="1:3" x14ac:dyDescent="0.3">
      <c r="A23" s="4" t="s">
        <v>29</v>
      </c>
      <c r="B23" s="4" t="s">
        <v>33</v>
      </c>
      <c r="C23" s="4">
        <v>1</v>
      </c>
    </row>
    <row r="24" spans="1:3" x14ac:dyDescent="0.3">
      <c r="A24" s="4" t="s">
        <v>29</v>
      </c>
      <c r="B24" s="4" t="s">
        <v>34</v>
      </c>
      <c r="C24" s="4">
        <v>0</v>
      </c>
    </row>
    <row r="25" spans="1:3" x14ac:dyDescent="0.3">
      <c r="A25" s="4" t="s">
        <v>29</v>
      </c>
      <c r="B25" s="4" t="s">
        <v>35</v>
      </c>
      <c r="C25" s="4">
        <v>0</v>
      </c>
    </row>
    <row r="26" spans="1:3" x14ac:dyDescent="0.3">
      <c r="A26" s="4" t="s">
        <v>29</v>
      </c>
      <c r="B26" s="4" t="s">
        <v>32</v>
      </c>
      <c r="C26" s="4">
        <v>0</v>
      </c>
    </row>
    <row r="27" spans="1:3" x14ac:dyDescent="0.3">
      <c r="A27" s="6" t="s">
        <v>36</v>
      </c>
      <c r="B27" s="6" t="s">
        <v>31</v>
      </c>
      <c r="C27" s="6">
        <v>0</v>
      </c>
    </row>
    <row r="28" spans="1:3" x14ac:dyDescent="0.3">
      <c r="A28" s="6" t="s">
        <v>36</v>
      </c>
      <c r="B28" s="6" t="s">
        <v>33</v>
      </c>
      <c r="C28" s="6">
        <v>0.9</v>
      </c>
    </row>
    <row r="29" spans="1:3" x14ac:dyDescent="0.3">
      <c r="A29" s="6" t="s">
        <v>36</v>
      </c>
      <c r="B29" s="6" t="s">
        <v>34</v>
      </c>
      <c r="C29" s="6">
        <v>0.1</v>
      </c>
    </row>
    <row r="30" spans="1:3" x14ac:dyDescent="0.3">
      <c r="A30" s="6" t="s">
        <v>36</v>
      </c>
      <c r="B30" s="6" t="s">
        <v>35</v>
      </c>
      <c r="C30" s="6">
        <v>0</v>
      </c>
    </row>
    <row r="31" spans="1:3" x14ac:dyDescent="0.3">
      <c r="A31" s="6" t="s">
        <v>36</v>
      </c>
      <c r="B31" s="6" t="s">
        <v>32</v>
      </c>
      <c r="C31" s="6">
        <v>0</v>
      </c>
    </row>
    <row r="32" spans="1:3" x14ac:dyDescent="0.3">
      <c r="A32" s="7" t="s">
        <v>37</v>
      </c>
      <c r="B32" s="7" t="s">
        <v>31</v>
      </c>
      <c r="C32" s="7">
        <v>0</v>
      </c>
    </row>
    <row r="33" spans="1:3" x14ac:dyDescent="0.3">
      <c r="A33" s="7" t="s">
        <v>37</v>
      </c>
      <c r="B33" s="7" t="s">
        <v>33</v>
      </c>
      <c r="C33" s="7">
        <v>0.9</v>
      </c>
    </row>
    <row r="34" spans="1:3" x14ac:dyDescent="0.3">
      <c r="A34" s="7" t="s">
        <v>37</v>
      </c>
      <c r="B34" s="7" t="s">
        <v>34</v>
      </c>
      <c r="C34" s="7">
        <v>0.1</v>
      </c>
    </row>
    <row r="35" spans="1:3" x14ac:dyDescent="0.3">
      <c r="A35" s="7" t="s">
        <v>37</v>
      </c>
      <c r="B35" s="7" t="s">
        <v>35</v>
      </c>
      <c r="C35" s="7">
        <v>0</v>
      </c>
    </row>
    <row r="36" spans="1:3" x14ac:dyDescent="0.3">
      <c r="A36" s="7" t="s">
        <v>37</v>
      </c>
      <c r="B36" s="7" t="s">
        <v>32</v>
      </c>
      <c r="C36" s="7">
        <v>0</v>
      </c>
    </row>
    <row r="37" spans="1:3" x14ac:dyDescent="0.3">
      <c r="A37" s="4" t="s">
        <v>38</v>
      </c>
      <c r="B37" s="4" t="s">
        <v>31</v>
      </c>
      <c r="C37" s="4">
        <v>0</v>
      </c>
    </row>
    <row r="38" spans="1:3" x14ac:dyDescent="0.3">
      <c r="A38" s="4" t="s">
        <v>38</v>
      </c>
      <c r="B38" s="4" t="s">
        <v>33</v>
      </c>
      <c r="C38" s="4">
        <v>0.9</v>
      </c>
    </row>
    <row r="39" spans="1:3" x14ac:dyDescent="0.3">
      <c r="A39" s="4" t="s">
        <v>38</v>
      </c>
      <c r="B39" s="4" t="s">
        <v>34</v>
      </c>
      <c r="C39" s="4">
        <v>0.1</v>
      </c>
    </row>
    <row r="40" spans="1:3" x14ac:dyDescent="0.3">
      <c r="A40" s="4" t="s">
        <v>38</v>
      </c>
      <c r="B40" s="4" t="s">
        <v>35</v>
      </c>
      <c r="C40" s="4">
        <v>0</v>
      </c>
    </row>
    <row r="41" spans="1:3" x14ac:dyDescent="0.3">
      <c r="A41" s="4" t="s">
        <v>38</v>
      </c>
      <c r="B41" s="4" t="s">
        <v>32</v>
      </c>
      <c r="C41" s="4">
        <v>0</v>
      </c>
    </row>
    <row r="42" spans="1:3" x14ac:dyDescent="0.3">
      <c r="A42" s="6" t="s">
        <v>30</v>
      </c>
      <c r="B42" s="6" t="s">
        <v>31</v>
      </c>
      <c r="C42" s="6">
        <v>0</v>
      </c>
    </row>
    <row r="43" spans="1:3" x14ac:dyDescent="0.3">
      <c r="A43" s="6" t="s">
        <v>30</v>
      </c>
      <c r="B43" s="6" t="s">
        <v>33</v>
      </c>
      <c r="C43" s="6">
        <v>0.9</v>
      </c>
    </row>
    <row r="44" spans="1:3" x14ac:dyDescent="0.3">
      <c r="A44" s="6" t="s">
        <v>30</v>
      </c>
      <c r="B44" s="6" t="s">
        <v>34</v>
      </c>
      <c r="C44" s="6">
        <v>0.1</v>
      </c>
    </row>
    <row r="45" spans="1:3" x14ac:dyDescent="0.3">
      <c r="A45" s="6" t="s">
        <v>30</v>
      </c>
      <c r="B45" s="6" t="s">
        <v>35</v>
      </c>
      <c r="C45" s="6">
        <v>0</v>
      </c>
    </row>
    <row r="46" spans="1:3" x14ac:dyDescent="0.3">
      <c r="A46" s="6" t="s">
        <v>30</v>
      </c>
      <c r="B46" s="6" t="s">
        <v>32</v>
      </c>
      <c r="C46" s="6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8A7CB-38E6-464A-91FE-797D973984B4}">
  <dimension ref="A1:E16"/>
  <sheetViews>
    <sheetView workbookViewId="0">
      <selection activeCell="D18" sqref="D18"/>
    </sheetView>
  </sheetViews>
  <sheetFormatPr defaultColWidth="8.77734375" defaultRowHeight="14.4" x14ac:dyDescent="0.3"/>
  <cols>
    <col min="1" max="1" width="11.5546875" bestFit="1" customWidth="1"/>
    <col min="2" max="2" width="31.21875" bestFit="1" customWidth="1"/>
    <col min="3" max="3" width="12.44140625" customWidth="1"/>
    <col min="4" max="4" width="16.88671875" bestFit="1" customWidth="1"/>
    <col min="5" max="5" width="21.6640625" bestFit="1" customWidth="1"/>
  </cols>
  <sheetData>
    <row r="1" spans="1:5" x14ac:dyDescent="0.3">
      <c r="A1" s="1" t="s">
        <v>12</v>
      </c>
      <c r="B1" s="1" t="s">
        <v>14</v>
      </c>
      <c r="C1" s="1" t="s">
        <v>15</v>
      </c>
      <c r="D1" s="1" t="s">
        <v>16</v>
      </c>
      <c r="E1" s="1" t="s">
        <v>17</v>
      </c>
    </row>
    <row r="2" spans="1:5" x14ac:dyDescent="0.3">
      <c r="A2" s="8" t="s">
        <v>31</v>
      </c>
      <c r="B2" s="8" t="s">
        <v>41</v>
      </c>
      <c r="C2" s="8">
        <f>C3*18</f>
        <v>10620</v>
      </c>
      <c r="D2" s="8">
        <v>478</v>
      </c>
      <c r="E2" s="8">
        <v>9</v>
      </c>
    </row>
    <row r="3" spans="1:5" x14ac:dyDescent="0.3">
      <c r="A3" s="8" t="s">
        <v>33</v>
      </c>
      <c r="B3" s="8" t="s">
        <v>41</v>
      </c>
      <c r="C3" s="8">
        <v>590</v>
      </c>
      <c r="D3" s="8">
        <v>478</v>
      </c>
      <c r="E3" s="8">
        <v>1</v>
      </c>
    </row>
    <row r="4" spans="1:5" x14ac:dyDescent="0.3">
      <c r="A4" s="8" t="s">
        <v>34</v>
      </c>
      <c r="B4" s="8" t="s">
        <v>41</v>
      </c>
      <c r="C4" s="8">
        <f>C3+1000</f>
        <v>1590</v>
      </c>
      <c r="D4" s="8">
        <v>478</v>
      </c>
      <c r="E4" s="8">
        <v>2</v>
      </c>
    </row>
    <row r="5" spans="1:5" x14ac:dyDescent="0.3">
      <c r="A5" s="8" t="s">
        <v>35</v>
      </c>
      <c r="B5" s="8" t="s">
        <v>41</v>
      </c>
      <c r="C5" s="8">
        <f>C4+1000</f>
        <v>2590</v>
      </c>
      <c r="D5" s="8">
        <v>478</v>
      </c>
      <c r="E5" s="8">
        <v>3</v>
      </c>
    </row>
    <row r="6" spans="1:5" x14ac:dyDescent="0.3">
      <c r="A6" s="8" t="s">
        <v>32</v>
      </c>
      <c r="B6" s="8" t="s">
        <v>41</v>
      </c>
      <c r="C6" s="8">
        <v>4200</v>
      </c>
      <c r="D6" s="8">
        <v>478</v>
      </c>
      <c r="E6" s="8">
        <v>4</v>
      </c>
    </row>
    <row r="7" spans="1:5" x14ac:dyDescent="0.3">
      <c r="A7" s="11" t="s">
        <v>31</v>
      </c>
      <c r="B7" s="11" t="s">
        <v>42</v>
      </c>
      <c r="C7" s="11">
        <f>C8*18</f>
        <v>5760</v>
      </c>
      <c r="D7" s="11">
        <f>(D2+D12)/2</f>
        <v>379</v>
      </c>
      <c r="E7" s="11">
        <v>9</v>
      </c>
    </row>
    <row r="8" spans="1:5" x14ac:dyDescent="0.3">
      <c r="A8" s="11" t="s">
        <v>33</v>
      </c>
      <c r="B8" s="11" t="s">
        <v>42</v>
      </c>
      <c r="C8" s="11">
        <f>320</f>
        <v>320</v>
      </c>
      <c r="D8" s="11">
        <f t="shared" ref="D8:D11" si="0">(D3+D13)/2</f>
        <v>379</v>
      </c>
      <c r="E8" s="11">
        <v>1</v>
      </c>
    </row>
    <row r="9" spans="1:5" x14ac:dyDescent="0.3">
      <c r="A9" s="11" t="s">
        <v>34</v>
      </c>
      <c r="B9" s="11" t="s">
        <v>42</v>
      </c>
      <c r="C9" s="11">
        <f>C8*1.5</f>
        <v>480</v>
      </c>
      <c r="D9" s="11">
        <f t="shared" si="0"/>
        <v>379</v>
      </c>
      <c r="E9" s="11">
        <v>2</v>
      </c>
    </row>
    <row r="10" spans="1:5" x14ac:dyDescent="0.3">
      <c r="A10" s="11" t="s">
        <v>35</v>
      </c>
      <c r="B10" s="11" t="s">
        <v>42</v>
      </c>
      <c r="C10" s="11">
        <f>C9*1.5</f>
        <v>720</v>
      </c>
      <c r="D10" s="11">
        <f t="shared" si="0"/>
        <v>379</v>
      </c>
      <c r="E10" s="11">
        <v>3</v>
      </c>
    </row>
    <row r="11" spans="1:5" x14ac:dyDescent="0.3">
      <c r="A11" s="11" t="s">
        <v>32</v>
      </c>
      <c r="B11" s="11" t="s">
        <v>42</v>
      </c>
      <c r="C11" s="11">
        <f>C8*7</f>
        <v>2240</v>
      </c>
      <c r="D11" s="11">
        <f t="shared" si="0"/>
        <v>379</v>
      </c>
      <c r="E11" s="11">
        <v>4</v>
      </c>
    </row>
    <row r="12" spans="1:5" x14ac:dyDescent="0.3">
      <c r="A12" s="2" t="s">
        <v>31</v>
      </c>
      <c r="B12" s="2" t="s">
        <v>43</v>
      </c>
      <c r="C12" s="2">
        <f>C13*18</f>
        <v>2520</v>
      </c>
      <c r="D12" s="2">
        <v>280</v>
      </c>
      <c r="E12" s="2">
        <v>9</v>
      </c>
    </row>
    <row r="13" spans="1:5" x14ac:dyDescent="0.3">
      <c r="A13" s="2" t="s">
        <v>33</v>
      </c>
      <c r="B13" s="2" t="s">
        <v>43</v>
      </c>
      <c r="C13" s="2">
        <f>140</f>
        <v>140</v>
      </c>
      <c r="D13" s="2">
        <v>280</v>
      </c>
      <c r="E13" s="2">
        <v>1</v>
      </c>
    </row>
    <row r="14" spans="1:5" x14ac:dyDescent="0.3">
      <c r="A14" s="2" t="s">
        <v>34</v>
      </c>
      <c r="B14" s="2" t="s">
        <v>43</v>
      </c>
      <c r="C14" s="2">
        <f>C13*2</f>
        <v>280</v>
      </c>
      <c r="D14" s="2">
        <v>280</v>
      </c>
      <c r="E14" s="2">
        <v>2</v>
      </c>
    </row>
    <row r="15" spans="1:5" x14ac:dyDescent="0.3">
      <c r="A15" s="2" t="s">
        <v>35</v>
      </c>
      <c r="B15" s="2" t="s">
        <v>43</v>
      </c>
      <c r="C15" s="2">
        <f>C14*3</f>
        <v>840</v>
      </c>
      <c r="D15" s="2">
        <v>280</v>
      </c>
      <c r="E15" s="2">
        <v>3</v>
      </c>
    </row>
    <row r="16" spans="1:5" x14ac:dyDescent="0.3">
      <c r="A16" s="2" t="s">
        <v>32</v>
      </c>
      <c r="B16" s="2" t="s">
        <v>43</v>
      </c>
      <c r="C16" s="2">
        <f>C13*7</f>
        <v>980</v>
      </c>
      <c r="D16" s="2">
        <v>280</v>
      </c>
      <c r="E16" s="2">
        <v>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44BD6-FBC9-4067-8747-E04AD0E4290B}">
  <dimension ref="A1:F10"/>
  <sheetViews>
    <sheetView tabSelected="1" workbookViewId="0">
      <selection activeCell="B12" sqref="B12"/>
    </sheetView>
  </sheetViews>
  <sheetFormatPr defaultColWidth="8.77734375" defaultRowHeight="14.4" x14ac:dyDescent="0.3"/>
  <cols>
    <col min="1" max="1" width="16" bestFit="1" customWidth="1"/>
    <col min="2" max="2" width="9.109375" bestFit="1" customWidth="1"/>
    <col min="3" max="3" width="12.44140625" bestFit="1" customWidth="1"/>
    <col min="4" max="4" width="8.44140625" bestFit="1" customWidth="1"/>
    <col min="5" max="5" width="15.44140625" bestFit="1" customWidth="1"/>
    <col min="6" max="6" width="9.6640625" bestFit="1" customWidth="1"/>
  </cols>
  <sheetData>
    <row r="1" spans="1:6" x14ac:dyDescent="0.3">
      <c r="A1" s="1" t="s">
        <v>3</v>
      </c>
      <c r="B1" s="1" t="s">
        <v>19</v>
      </c>
      <c r="C1" s="1" t="s">
        <v>20</v>
      </c>
      <c r="D1" s="1" t="s">
        <v>21</v>
      </c>
      <c r="E1" s="1" t="s">
        <v>18</v>
      </c>
      <c r="F1" s="1" t="s">
        <v>24</v>
      </c>
    </row>
    <row r="2" spans="1:6" x14ac:dyDescent="0.3">
      <c r="A2" s="7" t="s">
        <v>26</v>
      </c>
      <c r="B2" s="2">
        <v>25</v>
      </c>
      <c r="C2" s="2">
        <v>40</v>
      </c>
      <c r="D2" s="2">
        <v>35</v>
      </c>
      <c r="E2" s="2">
        <v>1</v>
      </c>
      <c r="F2" s="2">
        <v>1</v>
      </c>
    </row>
    <row r="3" spans="1:6" x14ac:dyDescent="0.3">
      <c r="A3" s="7" t="s">
        <v>27</v>
      </c>
      <c r="B3" s="6">
        <v>25</v>
      </c>
      <c r="C3" s="6">
        <v>40</v>
      </c>
      <c r="D3" s="6">
        <v>35</v>
      </c>
      <c r="E3" s="6">
        <v>1</v>
      </c>
      <c r="F3" s="6">
        <v>1</v>
      </c>
    </row>
    <row r="4" spans="1:6" x14ac:dyDescent="0.3">
      <c r="A4" s="7" t="s">
        <v>59</v>
      </c>
      <c r="B4" s="2">
        <v>25</v>
      </c>
      <c r="C4" s="2">
        <v>40</v>
      </c>
      <c r="D4" s="2">
        <v>35</v>
      </c>
      <c r="E4" s="2">
        <v>1</v>
      </c>
      <c r="F4" s="2">
        <v>1</v>
      </c>
    </row>
    <row r="5" spans="1:6" x14ac:dyDescent="0.3">
      <c r="A5" s="7" t="s">
        <v>28</v>
      </c>
      <c r="B5" s="6">
        <v>40</v>
      </c>
      <c r="C5" s="6">
        <v>30</v>
      </c>
      <c r="D5" s="6">
        <v>30</v>
      </c>
      <c r="E5" s="6">
        <v>1</v>
      </c>
      <c r="F5" s="6">
        <v>1</v>
      </c>
    </row>
    <row r="6" spans="1:6" x14ac:dyDescent="0.3">
      <c r="A6" s="7" t="s">
        <v>29</v>
      </c>
      <c r="B6" s="2">
        <v>20</v>
      </c>
      <c r="C6" s="2">
        <v>40</v>
      </c>
      <c r="D6" s="2">
        <v>40</v>
      </c>
      <c r="E6" s="2">
        <v>1</v>
      </c>
      <c r="F6" s="2">
        <v>1</v>
      </c>
    </row>
    <row r="7" spans="1:6" x14ac:dyDescent="0.3">
      <c r="A7" s="7" t="s">
        <v>36</v>
      </c>
      <c r="B7" s="6">
        <v>20</v>
      </c>
      <c r="C7" s="6">
        <v>40</v>
      </c>
      <c r="D7" s="6">
        <v>40</v>
      </c>
      <c r="E7" s="6">
        <v>1</v>
      </c>
      <c r="F7" s="6">
        <v>1</v>
      </c>
    </row>
    <row r="8" spans="1:6" x14ac:dyDescent="0.3">
      <c r="A8" s="7" t="s">
        <v>37</v>
      </c>
      <c r="B8" s="2">
        <v>20</v>
      </c>
      <c r="C8" s="2">
        <v>40</v>
      </c>
      <c r="D8" s="2">
        <v>40</v>
      </c>
      <c r="E8" s="2">
        <v>1</v>
      </c>
      <c r="F8" s="2">
        <v>1</v>
      </c>
    </row>
    <row r="9" spans="1:6" x14ac:dyDescent="0.3">
      <c r="A9" s="7" t="s">
        <v>38</v>
      </c>
      <c r="B9" s="6">
        <v>20</v>
      </c>
      <c r="C9" s="6">
        <v>40</v>
      </c>
      <c r="D9" s="6">
        <v>40</v>
      </c>
      <c r="E9" s="6">
        <v>1</v>
      </c>
      <c r="F9" s="6">
        <v>1</v>
      </c>
    </row>
    <row r="10" spans="1:6" x14ac:dyDescent="0.3">
      <c r="A10" s="7" t="s">
        <v>30</v>
      </c>
      <c r="B10" s="2">
        <v>20</v>
      </c>
      <c r="C10" s="2">
        <v>35</v>
      </c>
      <c r="D10" s="2">
        <v>45</v>
      </c>
      <c r="E10" s="2">
        <v>1</v>
      </c>
      <c r="F10" s="2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Material_1</vt:lpstr>
      <vt:lpstr>Macro_taxonomy</vt:lpstr>
      <vt:lpstr>Built_year</vt:lpstr>
      <vt:lpstr>Code_year</vt:lpstr>
      <vt:lpstr>Height</vt:lpstr>
      <vt:lpstr>Dwellings_buildings</vt:lpstr>
      <vt:lpstr>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Alejandro Calderon</cp:lastModifiedBy>
  <dcterms:created xsi:type="dcterms:W3CDTF">2022-01-20T15:40:16Z</dcterms:created>
  <dcterms:modified xsi:type="dcterms:W3CDTF">2022-03-29T14:37:14Z</dcterms:modified>
</cp:coreProperties>
</file>