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ao/GEM/WIP/Taiwan/data/processed/"/>
    </mc:Choice>
  </mc:AlternateContent>
  <xr:revisionPtr revIDLastSave="0" documentId="13_ncr:1_{7517ECF5-5EF6-B344-9118-0B87ABA261FD}" xr6:coauthVersionLast="47" xr6:coauthVersionMax="47" xr10:uidLastSave="{00000000-0000-0000-0000-000000000000}"/>
  <bookViews>
    <workbookView xWindow="11640" yWindow="4140" windowWidth="26040" windowHeight="14940" xr2:uid="{EC0A3421-4F36-C949-BF17-ED94E33E49A9}"/>
  </bookViews>
  <sheets>
    <sheet name="Structural_Systems" sheetId="1" r:id="rId1"/>
    <sheet name="OTH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1" l="1"/>
  <c r="G7" i="1" s="1"/>
  <c r="H6" i="1"/>
  <c r="G6" i="1" s="1"/>
  <c r="H5" i="1"/>
  <c r="G5" i="1" s="1"/>
  <c r="G17" i="2"/>
  <c r="G16" i="2"/>
  <c r="G15" i="2"/>
  <c r="G14" i="2"/>
  <c r="G3" i="2"/>
  <c r="G4" i="2"/>
  <c r="G5" i="2"/>
  <c r="G6" i="2"/>
  <c r="G7" i="2"/>
  <c r="G2" i="2"/>
  <c r="G9" i="2"/>
  <c r="G10" i="2"/>
  <c r="G11" i="2"/>
  <c r="G12" i="2"/>
  <c r="G13" i="2"/>
  <c r="G8" i="2"/>
  <c r="H3" i="1"/>
  <c r="G3" i="1" s="1"/>
  <c r="H4" i="1"/>
  <c r="G4" i="1" s="1"/>
  <c r="H2" i="1"/>
  <c r="G2" i="1" s="1"/>
  <c r="E12" i="1" l="1"/>
  <c r="F12" i="1" s="1"/>
  <c r="E11" i="1"/>
  <c r="F11" i="1" s="1"/>
  <c r="E10" i="1"/>
  <c r="F10" i="1" s="1"/>
  <c r="E9" i="1"/>
  <c r="F9" i="1" s="1"/>
  <c r="E8" i="1"/>
  <c r="F8" i="1" s="1"/>
  <c r="E13" i="1"/>
  <c r="E14" i="1"/>
  <c r="E15" i="1"/>
  <c r="E16" i="1"/>
  <c r="E17" i="1"/>
  <c r="E18" i="1"/>
  <c r="E19" i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F13" i="1" l="1"/>
</calcChain>
</file>

<file path=xl/sharedStrings.xml><?xml version="1.0" encoding="utf-8"?>
<sst xmlns="http://schemas.openxmlformats.org/spreadsheetml/2006/main" count="114" uniqueCount="28">
  <si>
    <t>NUM_STOREYS</t>
  </si>
  <si>
    <t>BUILT_PERIOD</t>
  </si>
  <si>
    <t>H:1</t>
  </si>
  <si>
    <t>HBET:2-5</t>
  </si>
  <si>
    <t>HBET:6-12</t>
  </si>
  <si>
    <t>HBET:13-</t>
  </si>
  <si>
    <t>Pre-1970</t>
  </si>
  <si>
    <t>1971-1980</t>
  </si>
  <si>
    <t>1981-1990</t>
  </si>
  <si>
    <t>1991-2000</t>
  </si>
  <si>
    <t>2001-2005</t>
  </si>
  <si>
    <t>2006-2010</t>
  </si>
  <si>
    <t>SRC/LDUAL</t>
  </si>
  <si>
    <t>RC/LDUAL</t>
  </si>
  <si>
    <t>RC/LFINF</t>
  </si>
  <si>
    <t>S/LFM</t>
  </si>
  <si>
    <t>W/LFM</t>
  </si>
  <si>
    <t>RC/LWAL</t>
  </si>
  <si>
    <t>SETTLEMENT_TYPE</t>
  </si>
  <si>
    <t>MUR+ADO/LWAL</t>
  </si>
  <si>
    <t>Rural Village</t>
  </si>
  <si>
    <t>Urban Village</t>
  </si>
  <si>
    <t>MUR+CLBRS/LWAL</t>
  </si>
  <si>
    <t>MUR+STRUB/LWAL</t>
  </si>
  <si>
    <t>MUR+STDRE/LWAL</t>
  </si>
  <si>
    <t>MCF/LWAL</t>
  </si>
  <si>
    <t>OTHERS</t>
  </si>
  <si>
    <t>W+WBB/LFM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</si>
</sst>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>
    <font>
      <sz val="10"/>
      <color theme="1"/>
      <name val="ArialMT"/>
      <family val="2"/>
    </font>
    <font>
      <sz val="8"/>
      <name val="ArialMT"/>
      <family val="2"/>
    </font>
    <font>
      <sz val="10"/>
      <color theme="1"/>
      <name val="ArialMT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5">
    <xf numFmtId="0" fontId="0" fillId="0" borderId="0" xfId="0"/>
    <xf numFmtId="49" fontId="3" fillId="0" borderId="1" xfId="0" applyNumberFormat="1" applyFont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43" fontId="3" fillId="0" borderId="1" xfId="1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3" fontId="3" fillId="0" borderId="0" xfId="1" applyNumberFormat="1" applyFont="1" applyBorder="1" applyAlignment="1">
      <alignment vertical="center"/>
    </xf>
    <xf numFmtId="49" fontId="3" fillId="0" borderId="2" xfId="0" applyNumberFormat="1" applyFont="1" applyBorder="1" applyAlignment="1">
      <alignment vertical="center"/>
    </xf>
    <xf numFmtId="49" fontId="4" fillId="0" borderId="2" xfId="0" applyNumberFormat="1" applyFont="1" applyBorder="1" applyAlignment="1">
      <alignment vertical="center"/>
    </xf>
    <xf numFmtId="43" fontId="3" fillId="0" borderId="2" xfId="1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3" fontId="3" fillId="0" borderId="0" xfId="1" applyNumberFormat="1" applyFont="1" applyAlignment="1">
      <alignment vertical="center"/>
    </xf>
    <xf numFmtId="43" fontId="3" fillId="0" borderId="1" xfId="1" applyFont="1" applyBorder="1" applyAlignment="1">
      <alignment vertical="center"/>
    </xf>
    <xf numFmtId="43" fontId="3" fillId="0" borderId="0" xfId="1" applyFont="1" applyBorder="1" applyAlignment="1">
      <alignment vertical="center"/>
    </xf>
    <xf numFmtId="43" fontId="3" fillId="0" borderId="2" xfId="1" applyFont="1" applyBorder="1" applyAlignment="1">
      <alignment vertical="center"/>
    </xf>
    <xf numFmtId="43" fontId="3" fillId="0" borderId="0" xfId="1" applyFont="1" applyAlignment="1">
      <alignment vertical="center"/>
    </xf>
    <xf numFmtId="49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 wrapText="1"/>
    </xf>
    <xf numFmtId="43" fontId="3" fillId="0" borderId="3" xfId="1" applyNumberFormat="1" applyFont="1" applyBorder="1" applyAlignment="1">
      <alignment horizontal="center" vertical="center" wrapText="1"/>
    </xf>
    <xf numFmtId="43" fontId="3" fillId="0" borderId="0" xfId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59C8E-D485-B847-A139-24B4877384A2}">
  <dimension ref="A1:J25"/>
  <sheetViews>
    <sheetView tabSelected="1" workbookViewId="0"/>
  </sheetViews>
  <sheetFormatPr baseColWidth="10" defaultRowHeight="16" customHeight="1"/>
  <cols>
    <col min="1" max="1" width="14" style="11" bestFit="1" customWidth="1"/>
    <col min="2" max="2" width="13.5" style="11" bestFit="1" customWidth="1"/>
    <col min="3" max="9" width="10.83203125" style="12"/>
    <col min="10" max="10" width="10.83203125" style="12" customWidth="1"/>
    <col min="11" max="16384" width="10.83203125" style="4"/>
  </cols>
  <sheetData>
    <row r="1" spans="1:10" s="24" customFormat="1" ht="42">
      <c r="A1" s="21" t="s">
        <v>0</v>
      </c>
      <c r="B1" s="21" t="s">
        <v>1</v>
      </c>
      <c r="C1" s="22" t="s">
        <v>12</v>
      </c>
      <c r="D1" s="22" t="s">
        <v>13</v>
      </c>
      <c r="E1" s="22" t="s">
        <v>17</v>
      </c>
      <c r="F1" s="22" t="s">
        <v>14</v>
      </c>
      <c r="G1" s="23" t="s">
        <v>22</v>
      </c>
      <c r="H1" s="22" t="s">
        <v>25</v>
      </c>
      <c r="I1" s="22" t="s">
        <v>15</v>
      </c>
      <c r="J1" s="22" t="s">
        <v>26</v>
      </c>
    </row>
    <row r="2" spans="1:10" ht="16" customHeight="1">
      <c r="A2" s="1" t="s">
        <v>2</v>
      </c>
      <c r="B2" s="2" t="s">
        <v>6</v>
      </c>
      <c r="C2" s="3">
        <v>0</v>
      </c>
      <c r="D2" s="3">
        <v>0</v>
      </c>
      <c r="E2" s="3">
        <v>0</v>
      </c>
      <c r="F2" s="3">
        <v>0.01</v>
      </c>
      <c r="G2" s="3">
        <f>1-SUM(C2:F2,H2:J2)</f>
        <v>0.49</v>
      </c>
      <c r="H2" s="3">
        <f>(1-SUM(C2,F2,I2:J2))*0</f>
        <v>0</v>
      </c>
      <c r="I2" s="3">
        <v>0.05</v>
      </c>
      <c r="J2" s="3">
        <v>0.45</v>
      </c>
    </row>
    <row r="3" spans="1:10" ht="16" customHeight="1">
      <c r="A3" s="5" t="s">
        <v>2</v>
      </c>
      <c r="B3" s="6" t="s">
        <v>7</v>
      </c>
      <c r="C3" s="7">
        <v>0</v>
      </c>
      <c r="D3" s="7">
        <v>0</v>
      </c>
      <c r="E3" s="7">
        <v>0</v>
      </c>
      <c r="F3" s="7">
        <v>0.02</v>
      </c>
      <c r="G3" s="7">
        <f t="shared" ref="G3:G7" si="0">1-SUM(C3:F3,H3:J3)</f>
        <v>0.63</v>
      </c>
      <c r="H3" s="7">
        <f t="shared" ref="H3:H4" si="1">(1-SUM(C3,F3,I3:J3))*0</f>
        <v>0</v>
      </c>
      <c r="I3" s="7">
        <v>0.2</v>
      </c>
      <c r="J3" s="7">
        <v>0.15</v>
      </c>
    </row>
    <row r="4" spans="1:10" ht="16" customHeight="1">
      <c r="A4" s="5" t="s">
        <v>2</v>
      </c>
      <c r="B4" s="6" t="s">
        <v>8</v>
      </c>
      <c r="C4" s="7">
        <v>0</v>
      </c>
      <c r="D4" s="7">
        <v>0</v>
      </c>
      <c r="E4" s="7">
        <v>0</v>
      </c>
      <c r="F4" s="7">
        <v>0.02</v>
      </c>
      <c r="G4" s="7">
        <f t="shared" si="0"/>
        <v>0.71</v>
      </c>
      <c r="H4" s="7">
        <f t="shared" si="1"/>
        <v>0</v>
      </c>
      <c r="I4" s="7">
        <v>0.25</v>
      </c>
      <c r="J4" s="7">
        <v>0.02</v>
      </c>
    </row>
    <row r="5" spans="1:10" ht="16" customHeight="1">
      <c r="A5" s="5" t="s">
        <v>2</v>
      </c>
      <c r="B5" s="6" t="s">
        <v>9</v>
      </c>
      <c r="C5" s="7">
        <v>0</v>
      </c>
      <c r="D5" s="7">
        <v>0</v>
      </c>
      <c r="E5" s="7">
        <v>0</v>
      </c>
      <c r="F5" s="7">
        <v>0.02</v>
      </c>
      <c r="G5" s="7">
        <f t="shared" si="0"/>
        <v>0.627</v>
      </c>
      <c r="H5" s="7">
        <f>(1-SUM(C5,F5,I5:J5))*0.05</f>
        <v>3.2999999999999995E-2</v>
      </c>
      <c r="I5" s="7">
        <v>0.3</v>
      </c>
      <c r="J5" s="7">
        <v>0.02</v>
      </c>
    </row>
    <row r="6" spans="1:10" ht="16" customHeight="1">
      <c r="A6" s="5" t="s">
        <v>2</v>
      </c>
      <c r="B6" s="6" t="s">
        <v>10</v>
      </c>
      <c r="C6" s="7">
        <v>0.2</v>
      </c>
      <c r="D6" s="7">
        <v>0</v>
      </c>
      <c r="E6" s="7">
        <v>0</v>
      </c>
      <c r="F6" s="7">
        <v>0.04</v>
      </c>
      <c r="G6" s="7">
        <f t="shared" si="0"/>
        <v>0.49950000000000006</v>
      </c>
      <c r="H6" s="7">
        <f>(1-SUM(C6,F6,I6:J6))*0.1</f>
        <v>5.5499999999999994E-2</v>
      </c>
      <c r="I6" s="7">
        <v>0.2</v>
      </c>
      <c r="J6" s="7">
        <v>5.0000000000000001E-3</v>
      </c>
    </row>
    <row r="7" spans="1:10" ht="16" customHeight="1">
      <c r="A7" s="8" t="s">
        <v>2</v>
      </c>
      <c r="B7" s="9" t="s">
        <v>11</v>
      </c>
      <c r="C7" s="10">
        <v>0.3</v>
      </c>
      <c r="D7" s="10">
        <v>0</v>
      </c>
      <c r="E7" s="10">
        <v>0</v>
      </c>
      <c r="F7" s="10">
        <v>0.02</v>
      </c>
      <c r="G7" s="10">
        <f t="shared" si="0"/>
        <v>0.44625000000000004</v>
      </c>
      <c r="H7" s="10">
        <f>(1-SUM(C7,F7,I7:J7))*0.15</f>
        <v>7.8750000000000001E-2</v>
      </c>
      <c r="I7" s="10">
        <v>0.15</v>
      </c>
      <c r="J7" s="10">
        <v>5.0000000000000001E-3</v>
      </c>
    </row>
    <row r="8" spans="1:10" ht="16" customHeight="1">
      <c r="A8" s="1" t="s">
        <v>3</v>
      </c>
      <c r="B8" s="2" t="s">
        <v>6</v>
      </c>
      <c r="C8" s="3">
        <v>0</v>
      </c>
      <c r="D8" s="3">
        <v>0</v>
      </c>
      <c r="E8" s="3">
        <f>0.05*(1-C8-SUM(G8:J8))</f>
        <v>2.6000000000000002E-2</v>
      </c>
      <c r="F8" s="3">
        <f t="shared" ref="F8:F13" si="2">1-C8-E8-SUM(G8:J8)</f>
        <v>0.49399999999999999</v>
      </c>
      <c r="G8" s="3">
        <v>0.45</v>
      </c>
      <c r="H8" s="3">
        <v>0</v>
      </c>
      <c r="I8" s="3">
        <v>0</v>
      </c>
      <c r="J8" s="3">
        <v>0.03</v>
      </c>
    </row>
    <row r="9" spans="1:10" ht="16" customHeight="1">
      <c r="A9" s="5" t="s">
        <v>3</v>
      </c>
      <c r="B9" s="6" t="s">
        <v>7</v>
      </c>
      <c r="C9" s="7">
        <v>0</v>
      </c>
      <c r="D9" s="7">
        <v>0</v>
      </c>
      <c r="E9" s="7">
        <f>0.1*(1-C9-SUM(G9:J9))</f>
        <v>2.9999999999999995E-2</v>
      </c>
      <c r="F9" s="7">
        <f t="shared" si="2"/>
        <v>0.26999999999999991</v>
      </c>
      <c r="G9" s="7">
        <v>0.68</v>
      </c>
      <c r="H9" s="7">
        <v>0</v>
      </c>
      <c r="I9" s="7">
        <v>0.01</v>
      </c>
      <c r="J9" s="7">
        <v>0.01</v>
      </c>
    </row>
    <row r="10" spans="1:10" ht="16" customHeight="1">
      <c r="A10" s="5" t="s">
        <v>3</v>
      </c>
      <c r="B10" s="6" t="s">
        <v>8</v>
      </c>
      <c r="C10" s="7">
        <v>0</v>
      </c>
      <c r="D10" s="7">
        <v>0</v>
      </c>
      <c r="E10" s="7">
        <f>0.15*(1-C10-SUM(G10:J10))</f>
        <v>9.6000000000000002E-2</v>
      </c>
      <c r="F10" s="7">
        <f t="shared" si="2"/>
        <v>0.54400000000000004</v>
      </c>
      <c r="G10" s="7">
        <v>0.33</v>
      </c>
      <c r="H10" s="7">
        <v>0</v>
      </c>
      <c r="I10" s="7">
        <v>0.03</v>
      </c>
      <c r="J10" s="7">
        <v>0</v>
      </c>
    </row>
    <row r="11" spans="1:10" ht="16" customHeight="1">
      <c r="A11" s="5" t="s">
        <v>3</v>
      </c>
      <c r="B11" s="6" t="s">
        <v>9</v>
      </c>
      <c r="C11" s="7">
        <v>0</v>
      </c>
      <c r="D11" s="7">
        <v>0</v>
      </c>
      <c r="E11" s="7">
        <f>0.2*(1-C11-SUM(G11:J11))</f>
        <v>0.17</v>
      </c>
      <c r="F11" s="7">
        <f t="shared" si="2"/>
        <v>0.67999999999999994</v>
      </c>
      <c r="G11" s="7">
        <v>0.11</v>
      </c>
      <c r="H11" s="7">
        <v>0</v>
      </c>
      <c r="I11" s="7">
        <v>0.04</v>
      </c>
      <c r="J11" s="7">
        <v>0</v>
      </c>
    </row>
    <row r="12" spans="1:10" ht="16" customHeight="1">
      <c r="A12" s="5" t="s">
        <v>3</v>
      </c>
      <c r="B12" s="6" t="s">
        <v>10</v>
      </c>
      <c r="C12" s="7">
        <v>0.03</v>
      </c>
      <c r="D12" s="7">
        <v>0</v>
      </c>
      <c r="E12" s="7">
        <f>0.25*(1-C12-SUM(G12:J12))</f>
        <v>0.22749999999999998</v>
      </c>
      <c r="F12" s="7">
        <f t="shared" si="2"/>
        <v>0.68249999999999988</v>
      </c>
      <c r="G12" s="7">
        <v>0.04</v>
      </c>
      <c r="H12" s="7">
        <v>0</v>
      </c>
      <c r="I12" s="7">
        <v>0.02</v>
      </c>
      <c r="J12" s="7">
        <v>0</v>
      </c>
    </row>
    <row r="13" spans="1:10" ht="16" customHeight="1">
      <c r="A13" s="8" t="s">
        <v>3</v>
      </c>
      <c r="B13" s="9" t="s">
        <v>11</v>
      </c>
      <c r="C13" s="10">
        <v>0.05</v>
      </c>
      <c r="D13" s="10">
        <v>0</v>
      </c>
      <c r="E13" s="10">
        <f>0.35*(1-C13-SUM(G13:J13))</f>
        <v>0.31849999999999995</v>
      </c>
      <c r="F13" s="10">
        <f t="shared" si="2"/>
        <v>0.59149999999999991</v>
      </c>
      <c r="G13" s="10">
        <v>0.03</v>
      </c>
      <c r="H13" s="10">
        <v>0</v>
      </c>
      <c r="I13" s="10">
        <v>0.01</v>
      </c>
      <c r="J13" s="10">
        <v>0</v>
      </c>
    </row>
    <row r="14" spans="1:10" ht="16" customHeight="1">
      <c r="A14" s="1" t="s">
        <v>4</v>
      </c>
      <c r="B14" s="2" t="s">
        <v>6</v>
      </c>
      <c r="C14" s="3">
        <v>0</v>
      </c>
      <c r="D14" s="3">
        <v>0.4</v>
      </c>
      <c r="E14" s="3">
        <f t="shared" ref="E14:E18" si="3">1-SUM(C14,D14,F14)</f>
        <v>0.39999999999999991</v>
      </c>
      <c r="F14" s="3">
        <v>0.2</v>
      </c>
      <c r="G14" s="3">
        <v>0</v>
      </c>
      <c r="H14" s="3">
        <v>0</v>
      </c>
      <c r="I14" s="3">
        <v>0</v>
      </c>
      <c r="J14" s="3">
        <v>0</v>
      </c>
    </row>
    <row r="15" spans="1:10" ht="16" customHeight="1">
      <c r="A15" s="5" t="s">
        <v>4</v>
      </c>
      <c r="B15" s="6" t="s">
        <v>7</v>
      </c>
      <c r="C15" s="7">
        <v>0</v>
      </c>
      <c r="D15" s="7">
        <v>0.5</v>
      </c>
      <c r="E15" s="7">
        <f t="shared" si="3"/>
        <v>0.35</v>
      </c>
      <c r="F15" s="7">
        <v>0.15</v>
      </c>
      <c r="G15" s="7">
        <v>0</v>
      </c>
      <c r="H15" s="7">
        <v>0</v>
      </c>
      <c r="I15" s="7">
        <v>0</v>
      </c>
      <c r="J15" s="7">
        <v>0</v>
      </c>
    </row>
    <row r="16" spans="1:10" ht="16" customHeight="1">
      <c r="A16" s="5" t="s">
        <v>4</v>
      </c>
      <c r="B16" s="6" t="s">
        <v>8</v>
      </c>
      <c r="C16" s="7">
        <v>0</v>
      </c>
      <c r="D16" s="7">
        <v>0.6</v>
      </c>
      <c r="E16" s="7">
        <f t="shared" si="3"/>
        <v>0.30000000000000004</v>
      </c>
      <c r="F16" s="7">
        <v>0.1</v>
      </c>
      <c r="G16" s="7">
        <v>0</v>
      </c>
      <c r="H16" s="7">
        <v>0</v>
      </c>
      <c r="I16" s="7">
        <v>0</v>
      </c>
      <c r="J16" s="7">
        <v>0</v>
      </c>
    </row>
    <row r="17" spans="1:10" ht="16" customHeight="1">
      <c r="A17" s="5" t="s">
        <v>4</v>
      </c>
      <c r="B17" s="6" t="s">
        <v>9</v>
      </c>
      <c r="C17" s="7">
        <v>0</v>
      </c>
      <c r="D17" s="7">
        <v>0.75</v>
      </c>
      <c r="E17" s="7">
        <f t="shared" si="3"/>
        <v>0.19999999999999996</v>
      </c>
      <c r="F17" s="7">
        <v>0.05</v>
      </c>
      <c r="G17" s="7">
        <v>0</v>
      </c>
      <c r="H17" s="7">
        <v>0</v>
      </c>
      <c r="I17" s="7">
        <v>0</v>
      </c>
      <c r="J17" s="7">
        <v>0</v>
      </c>
    </row>
    <row r="18" spans="1:10" ht="16" customHeight="1">
      <c r="A18" s="5" t="s">
        <v>4</v>
      </c>
      <c r="B18" s="6" t="s">
        <v>10</v>
      </c>
      <c r="C18" s="7">
        <v>0</v>
      </c>
      <c r="D18" s="7">
        <v>0.9</v>
      </c>
      <c r="E18" s="7">
        <f t="shared" si="3"/>
        <v>9.9999999999999978E-2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</row>
    <row r="19" spans="1:10" ht="16" customHeight="1">
      <c r="A19" s="8" t="s">
        <v>4</v>
      </c>
      <c r="B19" s="9" t="s">
        <v>11</v>
      </c>
      <c r="C19" s="10">
        <v>0.01</v>
      </c>
      <c r="D19" s="10">
        <v>0.94</v>
      </c>
      <c r="E19" s="10">
        <f>1-SUM(C19,D19,F19)</f>
        <v>5.0000000000000044E-2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</row>
    <row r="20" spans="1:10" ht="16" customHeight="1">
      <c r="A20" s="1" t="s">
        <v>5</v>
      </c>
      <c r="B20" s="2" t="s">
        <v>6</v>
      </c>
      <c r="C20" s="3">
        <v>0.02</v>
      </c>
      <c r="D20" s="3">
        <f>0.7*(1-C20)</f>
        <v>0.68599999999999994</v>
      </c>
      <c r="E20" s="3">
        <f t="shared" ref="E20:E24" si="4">1-SUM(C20:D20)</f>
        <v>0.29400000000000004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</row>
    <row r="21" spans="1:10" ht="16" customHeight="1">
      <c r="A21" s="5" t="s">
        <v>5</v>
      </c>
      <c r="B21" s="6" t="s">
        <v>7</v>
      </c>
      <c r="C21" s="7">
        <v>0.04</v>
      </c>
      <c r="D21" s="7">
        <f>0.75*(1-C21)</f>
        <v>0.72</v>
      </c>
      <c r="E21" s="7">
        <f t="shared" si="4"/>
        <v>0.24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</row>
    <row r="22" spans="1:10" ht="16" customHeight="1">
      <c r="A22" s="5" t="s">
        <v>5</v>
      </c>
      <c r="B22" s="6" t="s">
        <v>8</v>
      </c>
      <c r="C22" s="7">
        <v>0.06</v>
      </c>
      <c r="D22" s="7">
        <f>0.8*(1-C22)</f>
        <v>0.752</v>
      </c>
      <c r="E22" s="7">
        <f t="shared" si="4"/>
        <v>0.18799999999999994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</row>
    <row r="23" spans="1:10" ht="16" customHeight="1">
      <c r="A23" s="5" t="s">
        <v>5</v>
      </c>
      <c r="B23" s="6" t="s">
        <v>9</v>
      </c>
      <c r="C23" s="7">
        <v>0.08</v>
      </c>
      <c r="D23" s="7">
        <f>0.85*(1-C23)</f>
        <v>0.78200000000000003</v>
      </c>
      <c r="E23" s="7">
        <f t="shared" si="4"/>
        <v>0.13800000000000001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</row>
    <row r="24" spans="1:10" ht="16" customHeight="1">
      <c r="A24" s="5" t="s">
        <v>5</v>
      </c>
      <c r="B24" s="6" t="s">
        <v>10</v>
      </c>
      <c r="C24" s="7">
        <v>0.1</v>
      </c>
      <c r="D24" s="7">
        <f>0.9*(1-C24)</f>
        <v>0.81</v>
      </c>
      <c r="E24" s="7">
        <f t="shared" si="4"/>
        <v>8.9999999999999969E-2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</row>
    <row r="25" spans="1:10" ht="16" customHeight="1">
      <c r="A25" s="8" t="s">
        <v>5</v>
      </c>
      <c r="B25" s="9" t="s">
        <v>11</v>
      </c>
      <c r="C25" s="10">
        <v>0.12</v>
      </c>
      <c r="D25" s="10">
        <f>0.95*(1-C25)</f>
        <v>0.83599999999999997</v>
      </c>
      <c r="E25" s="10">
        <f>1-SUM(C25:D25)</f>
        <v>4.4000000000000039E-2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4888C-7BCF-2842-B676-E61410B17608}">
  <dimension ref="A1:H17"/>
  <sheetViews>
    <sheetView workbookViewId="0"/>
  </sheetViews>
  <sheetFormatPr baseColWidth="10" defaultRowHeight="16" customHeight="1"/>
  <cols>
    <col min="1" max="1" width="14" style="4" bestFit="1" customWidth="1"/>
    <col min="2" max="2" width="13.5" style="4" bestFit="1" customWidth="1"/>
    <col min="3" max="3" width="18" style="4" bestFit="1" customWidth="1"/>
    <col min="4" max="8" width="16.6640625" style="16" customWidth="1"/>
    <col min="9" max="16384" width="10.83203125" style="4"/>
  </cols>
  <sheetData>
    <row r="1" spans="1:8" s="20" customFormat="1" ht="16" customHeight="1">
      <c r="A1" s="17" t="s">
        <v>0</v>
      </c>
      <c r="B1" s="17" t="s">
        <v>1</v>
      </c>
      <c r="C1" s="18" t="s">
        <v>18</v>
      </c>
      <c r="D1" s="19" t="s">
        <v>19</v>
      </c>
      <c r="E1" s="19" t="s">
        <v>23</v>
      </c>
      <c r="F1" s="19" t="s">
        <v>24</v>
      </c>
      <c r="G1" s="19" t="s">
        <v>16</v>
      </c>
      <c r="H1" s="19" t="s">
        <v>27</v>
      </c>
    </row>
    <row r="2" spans="1:8" ht="16" customHeight="1">
      <c r="A2" s="1" t="s">
        <v>2</v>
      </c>
      <c r="B2" s="2" t="s">
        <v>6</v>
      </c>
      <c r="C2" s="1" t="s">
        <v>20</v>
      </c>
      <c r="D2" s="13">
        <v>0.05</v>
      </c>
      <c r="E2" s="13">
        <v>0.4</v>
      </c>
      <c r="F2" s="13">
        <v>0.3</v>
      </c>
      <c r="G2" s="13">
        <f>1-SUM(D2:F2,H2)</f>
        <v>5.0000000000000044E-2</v>
      </c>
      <c r="H2" s="13">
        <v>0.2</v>
      </c>
    </row>
    <row r="3" spans="1:8" ht="16" customHeight="1">
      <c r="A3" s="5" t="s">
        <v>2</v>
      </c>
      <c r="B3" s="6" t="s">
        <v>7</v>
      </c>
      <c r="C3" s="5" t="s">
        <v>20</v>
      </c>
      <c r="D3" s="14">
        <v>0</v>
      </c>
      <c r="E3" s="14">
        <v>0.3</v>
      </c>
      <c r="F3" s="14">
        <v>0.25</v>
      </c>
      <c r="G3" s="14">
        <f t="shared" ref="G3:G7" si="0">1-SUM(D3:F3,H3)</f>
        <v>0.29999999999999993</v>
      </c>
      <c r="H3" s="14">
        <v>0.15</v>
      </c>
    </row>
    <row r="4" spans="1:8" ht="16" customHeight="1">
      <c r="A4" s="5" t="s">
        <v>2</v>
      </c>
      <c r="B4" s="6" t="s">
        <v>8</v>
      </c>
      <c r="C4" s="5" t="s">
        <v>20</v>
      </c>
      <c r="D4" s="14">
        <v>0</v>
      </c>
      <c r="E4" s="14">
        <v>0.2</v>
      </c>
      <c r="F4" s="14">
        <v>0.2</v>
      </c>
      <c r="G4" s="14">
        <f t="shared" si="0"/>
        <v>0.5</v>
      </c>
      <c r="H4" s="14">
        <v>0.1</v>
      </c>
    </row>
    <row r="5" spans="1:8" ht="16" customHeight="1">
      <c r="A5" s="5" t="s">
        <v>2</v>
      </c>
      <c r="B5" s="6" t="s">
        <v>9</v>
      </c>
      <c r="C5" s="5" t="s">
        <v>20</v>
      </c>
      <c r="D5" s="14">
        <v>0</v>
      </c>
      <c r="E5" s="14">
        <v>0.1</v>
      </c>
      <c r="F5" s="14">
        <v>0.15</v>
      </c>
      <c r="G5" s="14">
        <f t="shared" si="0"/>
        <v>0.7</v>
      </c>
      <c r="H5" s="14">
        <v>0.05</v>
      </c>
    </row>
    <row r="6" spans="1:8" ht="16" customHeight="1">
      <c r="A6" s="5" t="s">
        <v>2</v>
      </c>
      <c r="B6" s="6" t="s">
        <v>10</v>
      </c>
      <c r="C6" s="5" t="s">
        <v>20</v>
      </c>
      <c r="D6" s="14">
        <v>0</v>
      </c>
      <c r="E6" s="14">
        <v>0</v>
      </c>
      <c r="F6" s="14">
        <v>0.1</v>
      </c>
      <c r="G6" s="14">
        <f t="shared" si="0"/>
        <v>0.9</v>
      </c>
      <c r="H6" s="14">
        <v>0</v>
      </c>
    </row>
    <row r="7" spans="1:8" ht="16" customHeight="1">
      <c r="A7" s="8" t="s">
        <v>2</v>
      </c>
      <c r="B7" s="9" t="s">
        <v>11</v>
      </c>
      <c r="C7" s="8" t="s">
        <v>20</v>
      </c>
      <c r="D7" s="15">
        <v>0</v>
      </c>
      <c r="E7" s="15">
        <v>0</v>
      </c>
      <c r="F7" s="15">
        <v>0.05</v>
      </c>
      <c r="G7" s="15">
        <f t="shared" si="0"/>
        <v>0.95</v>
      </c>
      <c r="H7" s="15">
        <v>0</v>
      </c>
    </row>
    <row r="8" spans="1:8" ht="16" customHeight="1">
      <c r="A8" s="1" t="s">
        <v>2</v>
      </c>
      <c r="B8" s="2" t="s">
        <v>6</v>
      </c>
      <c r="C8" s="1" t="s">
        <v>21</v>
      </c>
      <c r="D8" s="13">
        <v>0</v>
      </c>
      <c r="E8" s="13">
        <v>0</v>
      </c>
      <c r="F8" s="13">
        <v>0.2</v>
      </c>
      <c r="G8" s="13">
        <f>1-F8</f>
        <v>0.8</v>
      </c>
      <c r="H8" s="13">
        <v>0</v>
      </c>
    </row>
    <row r="9" spans="1:8" ht="16" customHeight="1">
      <c r="A9" s="5" t="s">
        <v>2</v>
      </c>
      <c r="B9" s="6" t="s">
        <v>7</v>
      </c>
      <c r="C9" s="5" t="s">
        <v>21</v>
      </c>
      <c r="D9" s="14">
        <v>0</v>
      </c>
      <c r="E9" s="14">
        <v>0</v>
      </c>
      <c r="F9" s="14">
        <v>0.15</v>
      </c>
      <c r="G9" s="14">
        <f t="shared" ref="G9:G13" si="1">1-F9</f>
        <v>0.85</v>
      </c>
      <c r="H9" s="14">
        <v>0</v>
      </c>
    </row>
    <row r="10" spans="1:8" ht="16" customHeight="1">
      <c r="A10" s="5" t="s">
        <v>2</v>
      </c>
      <c r="B10" s="6" t="s">
        <v>8</v>
      </c>
      <c r="C10" s="5" t="s">
        <v>21</v>
      </c>
      <c r="D10" s="14">
        <v>0</v>
      </c>
      <c r="E10" s="14">
        <v>0</v>
      </c>
      <c r="F10" s="14">
        <v>0.1</v>
      </c>
      <c r="G10" s="14">
        <f t="shared" si="1"/>
        <v>0.9</v>
      </c>
      <c r="H10" s="14">
        <v>0</v>
      </c>
    </row>
    <row r="11" spans="1:8" ht="16" customHeight="1">
      <c r="A11" s="5" t="s">
        <v>2</v>
      </c>
      <c r="B11" s="6" t="s">
        <v>9</v>
      </c>
      <c r="C11" s="5" t="s">
        <v>21</v>
      </c>
      <c r="D11" s="14">
        <v>0</v>
      </c>
      <c r="E11" s="14">
        <v>0</v>
      </c>
      <c r="F11" s="14">
        <v>0.05</v>
      </c>
      <c r="G11" s="14">
        <f t="shared" si="1"/>
        <v>0.95</v>
      </c>
      <c r="H11" s="14">
        <v>0</v>
      </c>
    </row>
    <row r="12" spans="1:8" ht="16" customHeight="1">
      <c r="A12" s="5" t="s">
        <v>2</v>
      </c>
      <c r="B12" s="6" t="s">
        <v>10</v>
      </c>
      <c r="C12" s="5" t="s">
        <v>21</v>
      </c>
      <c r="D12" s="14">
        <v>0</v>
      </c>
      <c r="E12" s="14">
        <v>0</v>
      </c>
      <c r="F12" s="14">
        <v>0</v>
      </c>
      <c r="G12" s="14">
        <f t="shared" si="1"/>
        <v>1</v>
      </c>
      <c r="H12" s="14">
        <v>0</v>
      </c>
    </row>
    <row r="13" spans="1:8" ht="16" customHeight="1">
      <c r="A13" s="8" t="s">
        <v>2</v>
      </c>
      <c r="B13" s="9" t="s">
        <v>11</v>
      </c>
      <c r="C13" s="8" t="s">
        <v>21</v>
      </c>
      <c r="D13" s="15">
        <v>0</v>
      </c>
      <c r="E13" s="15">
        <v>0</v>
      </c>
      <c r="F13" s="15">
        <v>0</v>
      </c>
      <c r="G13" s="15">
        <f t="shared" si="1"/>
        <v>1</v>
      </c>
      <c r="H13" s="15">
        <v>0</v>
      </c>
    </row>
    <row r="14" spans="1:8" ht="16" customHeight="1">
      <c r="A14" s="1" t="s">
        <v>3</v>
      </c>
      <c r="B14" s="2" t="s">
        <v>6</v>
      </c>
      <c r="C14" s="1" t="s">
        <v>20</v>
      </c>
      <c r="D14" s="13">
        <v>0</v>
      </c>
      <c r="E14" s="13">
        <v>0.2</v>
      </c>
      <c r="F14" s="13">
        <v>0.4</v>
      </c>
      <c r="G14" s="13">
        <f>1-SUM(D14:F14,H14)</f>
        <v>0.39999999999999991</v>
      </c>
      <c r="H14" s="13">
        <v>0</v>
      </c>
    </row>
    <row r="15" spans="1:8" ht="16" customHeight="1">
      <c r="A15" s="8" t="s">
        <v>3</v>
      </c>
      <c r="B15" s="9" t="s">
        <v>7</v>
      </c>
      <c r="C15" s="8" t="s">
        <v>20</v>
      </c>
      <c r="D15" s="15">
        <v>0</v>
      </c>
      <c r="E15" s="15">
        <v>0.1</v>
      </c>
      <c r="F15" s="15">
        <v>0.2</v>
      </c>
      <c r="G15" s="15">
        <f t="shared" ref="G15" si="2">1-SUM(D15:F15,H15)</f>
        <v>0.7</v>
      </c>
      <c r="H15" s="15">
        <v>0</v>
      </c>
    </row>
    <row r="16" spans="1:8" ht="16" customHeight="1">
      <c r="A16" s="5" t="s">
        <v>3</v>
      </c>
      <c r="B16" s="6" t="s">
        <v>6</v>
      </c>
      <c r="C16" s="5" t="s">
        <v>21</v>
      </c>
      <c r="D16" s="14">
        <v>0</v>
      </c>
      <c r="E16" s="14">
        <v>0</v>
      </c>
      <c r="F16" s="14">
        <v>0.2</v>
      </c>
      <c r="G16" s="14">
        <f t="shared" ref="G16:G17" si="3">1-F16</f>
        <v>0.8</v>
      </c>
      <c r="H16" s="14">
        <v>0</v>
      </c>
    </row>
    <row r="17" spans="1:8" ht="16" customHeight="1">
      <c r="A17" s="8" t="s">
        <v>3</v>
      </c>
      <c r="B17" s="9" t="s">
        <v>7</v>
      </c>
      <c r="C17" s="8" t="s">
        <v>21</v>
      </c>
      <c r="D17" s="15">
        <v>0</v>
      </c>
      <c r="E17" s="15">
        <v>0</v>
      </c>
      <c r="F17" s="15">
        <v>0.1</v>
      </c>
      <c r="G17" s="15">
        <f t="shared" si="3"/>
        <v>0.9</v>
      </c>
      <c r="H17" s="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Structural_Systems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Anirudh Rao</dc:creator>
  <cp:lastModifiedBy>Microsoft Office User</cp:lastModifiedBy>
  <dcterms:created xsi:type="dcterms:W3CDTF">2022-06-13T11:39:26Z</dcterms:created>
  <dcterms:modified xsi:type="dcterms:W3CDTF">2022-07-25T12:23:56Z</dcterms:modified>
</cp:coreProperties>
</file>