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South_Asia/Bangladesh/Mappings/"/>
    </mc:Choice>
  </mc:AlternateContent>
  <xr:revisionPtr revIDLastSave="0" documentId="13_ncr:1_{ADA2C954-F629-9B44-93C4-A702F1A460AB}" xr6:coauthVersionLast="47" xr6:coauthVersionMax="47" xr10:uidLastSave="{00000000-0000-0000-0000-000000000000}"/>
  <bookViews>
    <workbookView xWindow="0" yWindow="140" windowWidth="28800" windowHeight="17540" tabRatio="913" firstSheet="1" activeTab="14" xr2:uid="{28B12360-773D-45B2-B375-F701CA548220}"/>
  </bookViews>
  <sheets>
    <sheet name="Estb_by_Div_Activity_Size" sheetId="28" r:id="rId1"/>
    <sheet name="Estb_by_District_Size" sheetId="29" r:id="rId2"/>
    <sheet name="Total_Establishments (with E&amp;H)" sheetId="10" state="hidden" r:id="rId3"/>
    <sheet name="Urban_Establishments (with H&amp;E)" sheetId="11" state="hidden" r:id="rId4"/>
    <sheet name="Urban_Establishments_Total" sheetId="30" r:id="rId5"/>
    <sheet name="Urban_Establishments" sheetId="3" r:id="rId6"/>
    <sheet name="Rural_Establishments_Total" sheetId="31" r:id="rId7"/>
    <sheet name="Rural_Establishments" sheetId="4" r:id="rId8"/>
    <sheet name="Rural_Establishments (with H&amp;E)" sheetId="12" state="hidden" r:id="rId9"/>
    <sheet name="Total_TPE" sheetId="7" r:id="rId10"/>
    <sheet name="Total_TPE (with H&amp;E)" sheetId="13" state="hidden" r:id="rId11"/>
    <sheet name="Urban_TPE" sheetId="8" r:id="rId12"/>
    <sheet name="Urban_TPE (with H&amp;E)" sheetId="14" state="hidden" r:id="rId13"/>
    <sheet name="Rural_TPE" sheetId="9" r:id="rId14"/>
    <sheet name="mapping_1var_urb" sheetId="18" r:id="rId15"/>
    <sheet name="mapping_1var_rur" sheetId="20" r:id="rId16"/>
    <sheet name="mapping_1" sheetId="21" r:id="rId17"/>
    <sheet name="mapping_2_urb" sheetId="22" r:id="rId18"/>
    <sheet name="mapping_2_rur" sheetId="25" r:id="rId19"/>
    <sheet name="mapping_3" sheetId="23" r:id="rId20"/>
    <sheet name="Ductility_rur" sheetId="27" r:id="rId21"/>
    <sheet name="Rural_TPE (with H&amp;E)" sheetId="15" state="hidden" r:id="rId22"/>
  </sheets>
  <externalReferences>
    <externalReference r:id="rId23"/>
  </externalReferences>
  <definedNames>
    <definedName name="_xlnm._FilterDatabase" localSheetId="0" hidden="1">Estb_by_Div_Activity_Size!$A$1:$U$49</definedName>
    <definedName name="Data" localSheetId="15">#REF!</definedName>
    <definedName name="Data" localSheetId="14">#REF!</definedName>
    <definedName name="Data">#REF!</definedName>
    <definedName name="DataEnd" localSheetId="15">#REF!</definedName>
    <definedName name="DataEnd">#REF!</definedName>
    <definedName name="Hyousoku" localSheetId="15">#REF!</definedName>
    <definedName name="Hyousoku">#REF!</definedName>
    <definedName name="HyousokuArea" localSheetId="15">#REF!</definedName>
    <definedName name="HyousokuArea">#REF!</definedName>
    <definedName name="HyousokuEnd" localSheetId="15">#REF!</definedName>
    <definedName name="HyousokuEnd">#REF!</definedName>
    <definedName name="Hyoutou" localSheetId="15">#REF!</definedName>
    <definedName name="Hyoutou">#REF!</definedName>
    <definedName name="personc08_クエリ" localSheetId="15">#REF!</definedName>
    <definedName name="personc08_クエリ">#REF!</definedName>
    <definedName name="Rangai0">'[1]定義（総数）'!$B$48:$J$48</definedName>
    <definedName name="Title" localSheetId="15">#REF!</definedName>
    <definedName name="Title" localSheetId="14">#REF!</definedName>
    <definedName name="Title">#REF!</definedName>
    <definedName name="TitleEnglish" localSheetId="15">#REF!</definedName>
    <definedName name="TitleEnglis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" i="4" l="1"/>
  <c r="H63" i="4"/>
  <c r="O64" i="4"/>
  <c r="O65" i="4"/>
  <c r="F10" i="4"/>
  <c r="F18" i="4"/>
  <c r="F26" i="4"/>
  <c r="F34" i="4"/>
  <c r="F42" i="4"/>
  <c r="F50" i="4"/>
  <c r="G2" i="3"/>
  <c r="F3" i="3"/>
  <c r="F4" i="3"/>
  <c r="F5" i="3"/>
  <c r="F6" i="3"/>
  <c r="F7" i="3"/>
  <c r="F8" i="3"/>
  <c r="F9" i="3"/>
  <c r="F10" i="3"/>
  <c r="F10" i="31" s="1"/>
  <c r="F11" i="3"/>
  <c r="F12" i="3"/>
  <c r="F13" i="3"/>
  <c r="F14" i="3"/>
  <c r="F15" i="3"/>
  <c r="F16" i="3"/>
  <c r="F17" i="3"/>
  <c r="F18" i="3"/>
  <c r="F18" i="31" s="1"/>
  <c r="F19" i="3"/>
  <c r="F20" i="3"/>
  <c r="F21" i="3"/>
  <c r="F22" i="3"/>
  <c r="F23" i="3"/>
  <c r="F24" i="3"/>
  <c r="F25" i="3"/>
  <c r="F26" i="3"/>
  <c r="F26" i="31" s="1"/>
  <c r="F27" i="3"/>
  <c r="F28" i="3"/>
  <c r="F29" i="3"/>
  <c r="F30" i="3"/>
  <c r="F31" i="3"/>
  <c r="F32" i="3"/>
  <c r="F33" i="3"/>
  <c r="F33" i="31" s="1"/>
  <c r="F33" i="4" s="1"/>
  <c r="F34" i="3"/>
  <c r="F34" i="31" s="1"/>
  <c r="F35" i="3"/>
  <c r="F36" i="3"/>
  <c r="F37" i="3"/>
  <c r="F38" i="3"/>
  <c r="F39" i="3"/>
  <c r="F40" i="3"/>
  <c r="F41" i="3"/>
  <c r="F42" i="3"/>
  <c r="F42" i="31" s="1"/>
  <c r="F43" i="3"/>
  <c r="F44" i="3"/>
  <c r="F45" i="3"/>
  <c r="F46" i="3"/>
  <c r="F47" i="3"/>
  <c r="F48" i="3"/>
  <c r="F49" i="3"/>
  <c r="F50" i="3"/>
  <c r="F50" i="31" s="1"/>
  <c r="F51" i="3"/>
  <c r="F52" i="3"/>
  <c r="F53" i="3"/>
  <c r="F54" i="3"/>
  <c r="F55" i="3"/>
  <c r="F56" i="3"/>
  <c r="F57" i="3"/>
  <c r="F57" i="31" s="1"/>
  <c r="F57" i="4" s="1"/>
  <c r="F58" i="3"/>
  <c r="F58" i="31" s="1"/>
  <c r="F58" i="4" s="1"/>
  <c r="F59" i="3"/>
  <c r="F60" i="3"/>
  <c r="F61" i="3"/>
  <c r="F62" i="3"/>
  <c r="F63" i="3"/>
  <c r="F64" i="3"/>
  <c r="F65" i="3"/>
  <c r="F65" i="31" s="1"/>
  <c r="F65" i="4" s="1"/>
  <c r="F2" i="3"/>
  <c r="E48" i="4"/>
  <c r="D64" i="4"/>
  <c r="G3" i="3"/>
  <c r="H3" i="3"/>
  <c r="I3" i="3"/>
  <c r="J3" i="3"/>
  <c r="K3" i="3"/>
  <c r="L3" i="3"/>
  <c r="M3" i="3"/>
  <c r="N3" i="3"/>
  <c r="O3" i="3"/>
  <c r="G4" i="3"/>
  <c r="H4" i="3"/>
  <c r="I4" i="3"/>
  <c r="J4" i="3"/>
  <c r="K4" i="3"/>
  <c r="L4" i="3"/>
  <c r="M4" i="3"/>
  <c r="N4" i="3"/>
  <c r="O4" i="3"/>
  <c r="G5" i="3"/>
  <c r="H5" i="3"/>
  <c r="I5" i="3"/>
  <c r="J5" i="3"/>
  <c r="K5" i="3"/>
  <c r="L5" i="3"/>
  <c r="M5" i="3"/>
  <c r="N5" i="3"/>
  <c r="O5" i="3"/>
  <c r="G6" i="3"/>
  <c r="H6" i="3"/>
  <c r="I6" i="3"/>
  <c r="J6" i="3"/>
  <c r="K6" i="3"/>
  <c r="L6" i="3"/>
  <c r="M6" i="3"/>
  <c r="N6" i="3"/>
  <c r="O6" i="3"/>
  <c r="G7" i="3"/>
  <c r="H7" i="3"/>
  <c r="I7" i="3"/>
  <c r="J7" i="3"/>
  <c r="K7" i="3"/>
  <c r="L7" i="3"/>
  <c r="M7" i="3"/>
  <c r="N7" i="3"/>
  <c r="O7" i="3"/>
  <c r="G8" i="3"/>
  <c r="H8" i="3"/>
  <c r="I8" i="3"/>
  <c r="J8" i="3"/>
  <c r="K8" i="3"/>
  <c r="L8" i="3"/>
  <c r="M8" i="3"/>
  <c r="N8" i="3"/>
  <c r="O8" i="3"/>
  <c r="G9" i="3"/>
  <c r="H9" i="3"/>
  <c r="I9" i="3"/>
  <c r="J9" i="3"/>
  <c r="K9" i="3"/>
  <c r="L9" i="3"/>
  <c r="M9" i="3"/>
  <c r="N9" i="3"/>
  <c r="O9" i="3"/>
  <c r="G10" i="3"/>
  <c r="G10" i="31" s="1"/>
  <c r="G10" i="4" s="1"/>
  <c r="H10" i="3"/>
  <c r="I10" i="3"/>
  <c r="J10" i="3"/>
  <c r="K10" i="3"/>
  <c r="L10" i="3"/>
  <c r="M10" i="3"/>
  <c r="N10" i="3"/>
  <c r="O10" i="3"/>
  <c r="G11" i="3"/>
  <c r="H11" i="3"/>
  <c r="I11" i="3"/>
  <c r="J11" i="3"/>
  <c r="K11" i="3"/>
  <c r="L11" i="3"/>
  <c r="M11" i="3"/>
  <c r="N11" i="3"/>
  <c r="O11" i="3"/>
  <c r="G12" i="3"/>
  <c r="H12" i="3"/>
  <c r="I12" i="3"/>
  <c r="J12" i="3"/>
  <c r="K12" i="3"/>
  <c r="L12" i="3"/>
  <c r="M12" i="3"/>
  <c r="N12" i="3"/>
  <c r="O12" i="3"/>
  <c r="G13" i="3"/>
  <c r="H13" i="3"/>
  <c r="I13" i="3"/>
  <c r="J13" i="3"/>
  <c r="K13" i="3"/>
  <c r="L13" i="3"/>
  <c r="M13" i="3"/>
  <c r="N13" i="3"/>
  <c r="O13" i="3"/>
  <c r="G14" i="3"/>
  <c r="H14" i="3"/>
  <c r="I14" i="3"/>
  <c r="J14" i="3"/>
  <c r="K14" i="3"/>
  <c r="K14" i="31" s="1"/>
  <c r="K14" i="4" s="1"/>
  <c r="L14" i="3"/>
  <c r="M14" i="3"/>
  <c r="N14" i="3"/>
  <c r="O14" i="3"/>
  <c r="G15" i="3"/>
  <c r="H15" i="3"/>
  <c r="I15" i="3"/>
  <c r="J15" i="3"/>
  <c r="J15" i="31" s="1"/>
  <c r="J15" i="4" s="1"/>
  <c r="K15" i="3"/>
  <c r="L15" i="3"/>
  <c r="M15" i="3"/>
  <c r="N15" i="3"/>
  <c r="O15" i="3"/>
  <c r="G16" i="3"/>
  <c r="H16" i="3"/>
  <c r="I16" i="3"/>
  <c r="I16" i="31" s="1"/>
  <c r="I16" i="4" s="1"/>
  <c r="J16" i="3"/>
  <c r="K16" i="3"/>
  <c r="L16" i="3"/>
  <c r="M16" i="3"/>
  <c r="N16" i="3"/>
  <c r="O16" i="3"/>
  <c r="G17" i="3"/>
  <c r="H17" i="3"/>
  <c r="H17" i="31" s="1"/>
  <c r="H17" i="4" s="1"/>
  <c r="I17" i="3"/>
  <c r="J17" i="3"/>
  <c r="K17" i="3"/>
  <c r="L17" i="3"/>
  <c r="M17" i="3"/>
  <c r="N17" i="3"/>
  <c r="O17" i="3"/>
  <c r="G18" i="3"/>
  <c r="G18" i="31" s="1"/>
  <c r="G18" i="4" s="1"/>
  <c r="H18" i="3"/>
  <c r="I18" i="3"/>
  <c r="J18" i="3"/>
  <c r="K18" i="3"/>
  <c r="L18" i="3"/>
  <c r="M18" i="3"/>
  <c r="N18" i="3"/>
  <c r="O18" i="3"/>
  <c r="O18" i="31" s="1"/>
  <c r="O18" i="4" s="1"/>
  <c r="G19" i="3"/>
  <c r="H19" i="3"/>
  <c r="I19" i="3"/>
  <c r="J19" i="3"/>
  <c r="K19" i="3"/>
  <c r="L19" i="3"/>
  <c r="M19" i="3"/>
  <c r="N19" i="3"/>
  <c r="N19" i="31" s="1"/>
  <c r="N19" i="4" s="1"/>
  <c r="O19" i="3"/>
  <c r="G20" i="3"/>
  <c r="H20" i="3"/>
  <c r="I20" i="3"/>
  <c r="J20" i="3"/>
  <c r="K20" i="3"/>
  <c r="L20" i="3"/>
  <c r="M20" i="3"/>
  <c r="M20" i="31" s="1"/>
  <c r="M20" i="4" s="1"/>
  <c r="N20" i="3"/>
  <c r="O20" i="3"/>
  <c r="G21" i="3"/>
  <c r="H21" i="3"/>
  <c r="I21" i="3"/>
  <c r="J21" i="3"/>
  <c r="K21" i="3"/>
  <c r="L21" i="3"/>
  <c r="L21" i="31" s="1"/>
  <c r="L21" i="4" s="1"/>
  <c r="M21" i="3"/>
  <c r="N21" i="3"/>
  <c r="O21" i="3"/>
  <c r="G22" i="3"/>
  <c r="H22" i="3"/>
  <c r="I22" i="3"/>
  <c r="J22" i="3"/>
  <c r="K22" i="3"/>
  <c r="K22" i="31" s="1"/>
  <c r="K22" i="4" s="1"/>
  <c r="L22" i="3"/>
  <c r="M22" i="3"/>
  <c r="N22" i="3"/>
  <c r="O22" i="3"/>
  <c r="G23" i="3"/>
  <c r="H23" i="3"/>
  <c r="I23" i="3"/>
  <c r="J23" i="3"/>
  <c r="J23" i="31" s="1"/>
  <c r="J23" i="4" s="1"/>
  <c r="K23" i="3"/>
  <c r="L23" i="3"/>
  <c r="M23" i="3"/>
  <c r="N23" i="3"/>
  <c r="O23" i="3"/>
  <c r="G24" i="3"/>
  <c r="H24" i="3"/>
  <c r="I24" i="3"/>
  <c r="I24" i="31" s="1"/>
  <c r="I24" i="4" s="1"/>
  <c r="J24" i="3"/>
  <c r="K24" i="3"/>
  <c r="L24" i="3"/>
  <c r="M24" i="3"/>
  <c r="N24" i="3"/>
  <c r="O24" i="3"/>
  <c r="G25" i="3"/>
  <c r="H25" i="3"/>
  <c r="H25" i="31" s="1"/>
  <c r="H25" i="4" s="1"/>
  <c r="I25" i="3"/>
  <c r="J25" i="3"/>
  <c r="K25" i="3"/>
  <c r="L25" i="3"/>
  <c r="M25" i="3"/>
  <c r="N25" i="3"/>
  <c r="O25" i="3"/>
  <c r="G26" i="3"/>
  <c r="G26" i="31" s="1"/>
  <c r="G26" i="4" s="1"/>
  <c r="H26" i="3"/>
  <c r="I26" i="3"/>
  <c r="J26" i="3"/>
  <c r="K26" i="3"/>
  <c r="L26" i="3"/>
  <c r="M26" i="3"/>
  <c r="N26" i="3"/>
  <c r="O26" i="3"/>
  <c r="O26" i="31" s="1"/>
  <c r="O26" i="4" s="1"/>
  <c r="G27" i="3"/>
  <c r="H27" i="3"/>
  <c r="I27" i="3"/>
  <c r="J27" i="3"/>
  <c r="K27" i="3"/>
  <c r="L27" i="3"/>
  <c r="M27" i="3"/>
  <c r="N27" i="3"/>
  <c r="N27" i="31" s="1"/>
  <c r="N27" i="4" s="1"/>
  <c r="O27" i="3"/>
  <c r="G28" i="3"/>
  <c r="H28" i="3"/>
  <c r="I28" i="3"/>
  <c r="J28" i="3"/>
  <c r="K28" i="3"/>
  <c r="L28" i="3"/>
  <c r="M28" i="3"/>
  <c r="M28" i="31" s="1"/>
  <c r="M28" i="4" s="1"/>
  <c r="N28" i="3"/>
  <c r="O28" i="3"/>
  <c r="G29" i="3"/>
  <c r="H29" i="3"/>
  <c r="I29" i="3"/>
  <c r="J29" i="3"/>
  <c r="K29" i="3"/>
  <c r="L29" i="3"/>
  <c r="L29" i="31" s="1"/>
  <c r="L29" i="4" s="1"/>
  <c r="M29" i="3"/>
  <c r="N29" i="3"/>
  <c r="O29" i="3"/>
  <c r="G30" i="3"/>
  <c r="H30" i="3"/>
  <c r="I30" i="3"/>
  <c r="J30" i="3"/>
  <c r="K30" i="3"/>
  <c r="K30" i="31" s="1"/>
  <c r="K30" i="4" s="1"/>
  <c r="L30" i="3"/>
  <c r="M30" i="3"/>
  <c r="N30" i="3"/>
  <c r="O30" i="3"/>
  <c r="G31" i="3"/>
  <c r="H31" i="3"/>
  <c r="I31" i="3"/>
  <c r="J31" i="3"/>
  <c r="K31" i="3"/>
  <c r="L31" i="3"/>
  <c r="M31" i="3"/>
  <c r="N31" i="3"/>
  <c r="O31" i="3"/>
  <c r="G32" i="3"/>
  <c r="H32" i="3"/>
  <c r="I32" i="3"/>
  <c r="I32" i="31" s="1"/>
  <c r="I32" i="4" s="1"/>
  <c r="J32" i="3"/>
  <c r="K32" i="3"/>
  <c r="L32" i="3"/>
  <c r="M32" i="3"/>
  <c r="N32" i="3"/>
  <c r="O32" i="3"/>
  <c r="G33" i="3"/>
  <c r="H33" i="3"/>
  <c r="H33" i="31" s="1"/>
  <c r="H33" i="4" s="1"/>
  <c r="I33" i="3"/>
  <c r="J33" i="3"/>
  <c r="K33" i="3"/>
  <c r="L33" i="3"/>
  <c r="M33" i="3"/>
  <c r="N33" i="3"/>
  <c r="O33" i="3"/>
  <c r="G34" i="3"/>
  <c r="G34" i="31" s="1"/>
  <c r="G34" i="4" s="1"/>
  <c r="H34" i="3"/>
  <c r="I34" i="3"/>
  <c r="J34" i="3"/>
  <c r="K34" i="3"/>
  <c r="L34" i="3"/>
  <c r="M34" i="3"/>
  <c r="N34" i="3"/>
  <c r="O34" i="3"/>
  <c r="O34" i="31" s="1"/>
  <c r="O34" i="4" s="1"/>
  <c r="G35" i="3"/>
  <c r="H35" i="3"/>
  <c r="I35" i="3"/>
  <c r="J35" i="3"/>
  <c r="K35" i="3"/>
  <c r="L35" i="3"/>
  <c r="M35" i="3"/>
  <c r="N35" i="3"/>
  <c r="N35" i="31" s="1"/>
  <c r="N35" i="4" s="1"/>
  <c r="O35" i="3"/>
  <c r="G36" i="3"/>
  <c r="H36" i="3"/>
  <c r="I36" i="3"/>
  <c r="J36" i="3"/>
  <c r="K36" i="3"/>
  <c r="L36" i="3"/>
  <c r="M36" i="3"/>
  <c r="M36" i="31" s="1"/>
  <c r="M36" i="4" s="1"/>
  <c r="N36" i="3"/>
  <c r="O36" i="3"/>
  <c r="G37" i="3"/>
  <c r="H37" i="3"/>
  <c r="I37" i="3"/>
  <c r="J37" i="3"/>
  <c r="K37" i="3"/>
  <c r="L37" i="3"/>
  <c r="L37" i="31" s="1"/>
  <c r="L37" i="4" s="1"/>
  <c r="M37" i="3"/>
  <c r="N37" i="3"/>
  <c r="O37" i="3"/>
  <c r="G38" i="3"/>
  <c r="H38" i="3"/>
  <c r="I38" i="3"/>
  <c r="J38" i="3"/>
  <c r="K38" i="3"/>
  <c r="K38" i="31" s="1"/>
  <c r="K38" i="4" s="1"/>
  <c r="L38" i="3"/>
  <c r="M38" i="3"/>
  <c r="N38" i="3"/>
  <c r="O38" i="3"/>
  <c r="G39" i="3"/>
  <c r="H39" i="3"/>
  <c r="I39" i="3"/>
  <c r="J39" i="3"/>
  <c r="K39" i="3"/>
  <c r="L39" i="3"/>
  <c r="M39" i="3"/>
  <c r="N39" i="3"/>
  <c r="O39" i="3"/>
  <c r="G40" i="3"/>
  <c r="H40" i="3"/>
  <c r="I40" i="3"/>
  <c r="I40" i="31" s="1"/>
  <c r="I40" i="4" s="1"/>
  <c r="J40" i="3"/>
  <c r="K40" i="3"/>
  <c r="L40" i="3"/>
  <c r="M40" i="3"/>
  <c r="N40" i="3"/>
  <c r="O40" i="3"/>
  <c r="G41" i="3"/>
  <c r="H41" i="3"/>
  <c r="H41" i="31" s="1"/>
  <c r="H41" i="4" s="1"/>
  <c r="I41" i="3"/>
  <c r="J41" i="3"/>
  <c r="K41" i="3"/>
  <c r="L41" i="3"/>
  <c r="M41" i="3"/>
  <c r="N41" i="3"/>
  <c r="O41" i="3"/>
  <c r="G42" i="3"/>
  <c r="H42" i="3"/>
  <c r="I42" i="3"/>
  <c r="J42" i="3"/>
  <c r="K42" i="3"/>
  <c r="L42" i="3"/>
  <c r="M42" i="3"/>
  <c r="N42" i="3"/>
  <c r="O42" i="3"/>
  <c r="O42" i="31" s="1"/>
  <c r="O42" i="4" s="1"/>
  <c r="G43" i="3"/>
  <c r="H43" i="3"/>
  <c r="I43" i="3"/>
  <c r="J43" i="3"/>
  <c r="K43" i="3"/>
  <c r="L43" i="3"/>
  <c r="M43" i="3"/>
  <c r="N43" i="3"/>
  <c r="N43" i="31" s="1"/>
  <c r="N43" i="4" s="1"/>
  <c r="O43" i="3"/>
  <c r="G44" i="3"/>
  <c r="H44" i="3"/>
  <c r="I44" i="3"/>
  <c r="J44" i="3"/>
  <c r="K44" i="3"/>
  <c r="L44" i="3"/>
  <c r="M44" i="3"/>
  <c r="M44" i="31" s="1"/>
  <c r="M44" i="4" s="1"/>
  <c r="N44" i="3"/>
  <c r="O44" i="3"/>
  <c r="G45" i="3"/>
  <c r="H45" i="3"/>
  <c r="I45" i="3"/>
  <c r="J45" i="3"/>
  <c r="K45" i="3"/>
  <c r="L45" i="3"/>
  <c r="L45" i="31" s="1"/>
  <c r="L45" i="4" s="1"/>
  <c r="M45" i="3"/>
  <c r="N45" i="3"/>
  <c r="O45" i="3"/>
  <c r="G46" i="3"/>
  <c r="H46" i="3"/>
  <c r="I46" i="3"/>
  <c r="J46" i="3"/>
  <c r="K46" i="3"/>
  <c r="K46" i="31" s="1"/>
  <c r="K46" i="4" s="1"/>
  <c r="L46" i="3"/>
  <c r="M46" i="3"/>
  <c r="N46" i="3"/>
  <c r="O46" i="3"/>
  <c r="G47" i="3"/>
  <c r="H47" i="3"/>
  <c r="I47" i="3"/>
  <c r="J47" i="3"/>
  <c r="J47" i="31" s="1"/>
  <c r="J47" i="4" s="1"/>
  <c r="K47" i="3"/>
  <c r="L47" i="3"/>
  <c r="M47" i="3"/>
  <c r="N47" i="3"/>
  <c r="O47" i="3"/>
  <c r="G48" i="3"/>
  <c r="H48" i="3"/>
  <c r="I48" i="3"/>
  <c r="I48" i="31" s="1"/>
  <c r="I48" i="4" s="1"/>
  <c r="J48" i="3"/>
  <c r="K48" i="3"/>
  <c r="L48" i="3"/>
  <c r="M48" i="3"/>
  <c r="N48" i="3"/>
  <c r="O48" i="3"/>
  <c r="G49" i="3"/>
  <c r="H49" i="3"/>
  <c r="H49" i="31" s="1"/>
  <c r="H49" i="4" s="1"/>
  <c r="I49" i="3"/>
  <c r="J49" i="3"/>
  <c r="K49" i="3"/>
  <c r="L49" i="3"/>
  <c r="M49" i="3"/>
  <c r="N49" i="3"/>
  <c r="O49" i="3"/>
  <c r="G50" i="3"/>
  <c r="G50" i="31" s="1"/>
  <c r="G50" i="4" s="1"/>
  <c r="H50" i="3"/>
  <c r="I50" i="3"/>
  <c r="J50" i="3"/>
  <c r="K50" i="3"/>
  <c r="L50" i="3"/>
  <c r="M50" i="3"/>
  <c r="N50" i="3"/>
  <c r="O50" i="3"/>
  <c r="O50" i="31" s="1"/>
  <c r="O50" i="4" s="1"/>
  <c r="G51" i="3"/>
  <c r="H51" i="3"/>
  <c r="I51" i="3"/>
  <c r="J51" i="3"/>
  <c r="K51" i="3"/>
  <c r="L51" i="3"/>
  <c r="M51" i="3"/>
  <c r="N51" i="3"/>
  <c r="N51" i="31" s="1"/>
  <c r="N51" i="4" s="1"/>
  <c r="O51" i="3"/>
  <c r="G52" i="3"/>
  <c r="H52" i="3"/>
  <c r="I52" i="3"/>
  <c r="J52" i="3"/>
  <c r="K52" i="3"/>
  <c r="L52" i="3"/>
  <c r="M52" i="3"/>
  <c r="M52" i="31" s="1"/>
  <c r="M52" i="4" s="1"/>
  <c r="N52" i="3"/>
  <c r="O52" i="3"/>
  <c r="G53" i="3"/>
  <c r="H53" i="3"/>
  <c r="I53" i="3"/>
  <c r="J53" i="3"/>
  <c r="K53" i="3"/>
  <c r="L53" i="3"/>
  <c r="L53" i="31" s="1"/>
  <c r="L53" i="4" s="1"/>
  <c r="M53" i="3"/>
  <c r="N53" i="3"/>
  <c r="O53" i="3"/>
  <c r="G54" i="3"/>
  <c r="H54" i="3"/>
  <c r="I54" i="3"/>
  <c r="J54" i="3"/>
  <c r="K54" i="3"/>
  <c r="K54" i="31" s="1"/>
  <c r="K54" i="4" s="1"/>
  <c r="L54" i="3"/>
  <c r="M54" i="3"/>
  <c r="N54" i="3"/>
  <c r="O54" i="3"/>
  <c r="G55" i="3"/>
  <c r="H55" i="3"/>
  <c r="I55" i="3"/>
  <c r="J55" i="3"/>
  <c r="J55" i="31" s="1"/>
  <c r="J55" i="4" s="1"/>
  <c r="K55" i="3"/>
  <c r="L55" i="3"/>
  <c r="M55" i="3"/>
  <c r="N55" i="3"/>
  <c r="O55" i="3"/>
  <c r="G56" i="3"/>
  <c r="H56" i="3"/>
  <c r="I56" i="3"/>
  <c r="I56" i="31" s="1"/>
  <c r="I56" i="4" s="1"/>
  <c r="J56" i="3"/>
  <c r="K56" i="3"/>
  <c r="L56" i="3"/>
  <c r="M56" i="3"/>
  <c r="N56" i="3"/>
  <c r="O56" i="3"/>
  <c r="G57" i="3"/>
  <c r="H57" i="3"/>
  <c r="H57" i="31" s="1"/>
  <c r="H57" i="4" s="1"/>
  <c r="I57" i="3"/>
  <c r="J57" i="3"/>
  <c r="K57" i="3"/>
  <c r="L57" i="3"/>
  <c r="M57" i="3"/>
  <c r="N57" i="3"/>
  <c r="O57" i="3"/>
  <c r="G58" i="3"/>
  <c r="G58" i="31" s="1"/>
  <c r="G58" i="4" s="1"/>
  <c r="H58" i="3"/>
  <c r="I58" i="3"/>
  <c r="J58" i="3"/>
  <c r="K58" i="3"/>
  <c r="L58" i="3"/>
  <c r="M58" i="3"/>
  <c r="N58" i="3"/>
  <c r="O58" i="3"/>
  <c r="O58" i="31" s="1"/>
  <c r="O58" i="4" s="1"/>
  <c r="G59" i="3"/>
  <c r="H59" i="3"/>
  <c r="I59" i="3"/>
  <c r="J59" i="3"/>
  <c r="K59" i="3"/>
  <c r="L59" i="3"/>
  <c r="M59" i="3"/>
  <c r="N59" i="3"/>
  <c r="O59" i="3"/>
  <c r="G60" i="3"/>
  <c r="H60" i="3"/>
  <c r="I60" i="3"/>
  <c r="J60" i="3"/>
  <c r="K60" i="3"/>
  <c r="L60" i="3"/>
  <c r="M60" i="3"/>
  <c r="M60" i="31" s="1"/>
  <c r="M60" i="4" s="1"/>
  <c r="N60" i="3"/>
  <c r="O60" i="3"/>
  <c r="G61" i="3"/>
  <c r="H61" i="3"/>
  <c r="I61" i="3"/>
  <c r="J61" i="3"/>
  <c r="K61" i="3"/>
  <c r="L61" i="3"/>
  <c r="M61" i="3"/>
  <c r="N61" i="3"/>
  <c r="O61" i="3"/>
  <c r="G62" i="3"/>
  <c r="H62" i="3"/>
  <c r="I62" i="3"/>
  <c r="J62" i="3"/>
  <c r="K62" i="3"/>
  <c r="K62" i="31" s="1"/>
  <c r="K62" i="4" s="1"/>
  <c r="L62" i="3"/>
  <c r="M62" i="3"/>
  <c r="N62" i="3"/>
  <c r="O62" i="3"/>
  <c r="G63" i="3"/>
  <c r="H63" i="3"/>
  <c r="I63" i="3"/>
  <c r="J63" i="3"/>
  <c r="J63" i="31" s="1"/>
  <c r="J63" i="4" s="1"/>
  <c r="K63" i="3"/>
  <c r="L63" i="3"/>
  <c r="M63" i="3"/>
  <c r="N63" i="3"/>
  <c r="O63" i="3"/>
  <c r="G64" i="3"/>
  <c r="H64" i="3"/>
  <c r="I64" i="3"/>
  <c r="I64" i="31" s="1"/>
  <c r="I64" i="4" s="1"/>
  <c r="J64" i="3"/>
  <c r="K64" i="3"/>
  <c r="L64" i="3"/>
  <c r="M64" i="3"/>
  <c r="N64" i="3"/>
  <c r="O64" i="3"/>
  <c r="G65" i="3"/>
  <c r="H65" i="3"/>
  <c r="H65" i="31" s="1"/>
  <c r="H65" i="4" s="1"/>
  <c r="I65" i="3"/>
  <c r="J65" i="3"/>
  <c r="K65" i="3"/>
  <c r="L65" i="3"/>
  <c r="M65" i="3"/>
  <c r="N65" i="3"/>
  <c r="O65" i="3"/>
  <c r="H2" i="3"/>
  <c r="I2" i="3"/>
  <c r="J2" i="3"/>
  <c r="J2" i="31" s="1"/>
  <c r="J2" i="4" s="1"/>
  <c r="K2" i="3"/>
  <c r="K2" i="31" s="1"/>
  <c r="K2" i="4" s="1"/>
  <c r="L2" i="3"/>
  <c r="M2" i="3"/>
  <c r="N2" i="3"/>
  <c r="N2" i="31" s="1"/>
  <c r="N2" i="4" s="1"/>
  <c r="O2" i="3"/>
  <c r="O2" i="31" s="1"/>
  <c r="O2" i="4" s="1"/>
  <c r="G9" i="31"/>
  <c r="G9" i="4" s="1"/>
  <c r="G17" i="31"/>
  <c r="G17" i="4" s="1"/>
  <c r="G32" i="31"/>
  <c r="G32" i="4" s="1"/>
  <c r="G33" i="31"/>
  <c r="G33" i="4" s="1"/>
  <c r="G41" i="31"/>
  <c r="G41" i="4" s="1"/>
  <c r="G42" i="31"/>
  <c r="G48" i="31"/>
  <c r="G48" i="4" s="1"/>
  <c r="G49" i="31"/>
  <c r="G49" i="4" s="1"/>
  <c r="G56" i="31"/>
  <c r="G56" i="4" s="1"/>
  <c r="G62" i="31"/>
  <c r="G62" i="4" s="1"/>
  <c r="G64" i="31"/>
  <c r="G64" i="4" s="1"/>
  <c r="G65" i="31"/>
  <c r="G65" i="4" s="1"/>
  <c r="F64" i="31"/>
  <c r="F64" i="4" s="1"/>
  <c r="E3" i="3"/>
  <c r="E4" i="3"/>
  <c r="E5" i="3"/>
  <c r="E6" i="3"/>
  <c r="E7" i="3"/>
  <c r="E8" i="3"/>
  <c r="E9" i="3"/>
  <c r="E9" i="31" s="1"/>
  <c r="E9" i="4" s="1"/>
  <c r="E10" i="3"/>
  <c r="E10" i="31" s="1"/>
  <c r="E10" i="4" s="1"/>
  <c r="E11" i="3"/>
  <c r="E12" i="3"/>
  <c r="E13" i="3"/>
  <c r="E14" i="3"/>
  <c r="E15" i="3"/>
  <c r="E16" i="3"/>
  <c r="E16" i="31" s="1"/>
  <c r="E16" i="4" s="1"/>
  <c r="E17" i="3"/>
  <c r="E17" i="31" s="1"/>
  <c r="E17" i="4" s="1"/>
  <c r="E18" i="3"/>
  <c r="E18" i="31" s="1"/>
  <c r="E18" i="4" s="1"/>
  <c r="E19" i="3"/>
  <c r="E20" i="3"/>
  <c r="E21" i="3"/>
  <c r="E22" i="3"/>
  <c r="E23" i="3"/>
  <c r="E23" i="31" s="1"/>
  <c r="E23" i="4" s="1"/>
  <c r="E24" i="3"/>
  <c r="E24" i="31" s="1"/>
  <c r="E24" i="4" s="1"/>
  <c r="E25" i="3"/>
  <c r="E26" i="3"/>
  <c r="E26" i="31" s="1"/>
  <c r="E26" i="4" s="1"/>
  <c r="E27" i="3"/>
  <c r="E28" i="3"/>
  <c r="E29" i="3"/>
  <c r="E30" i="3"/>
  <c r="E31" i="3"/>
  <c r="E31" i="31" s="1"/>
  <c r="E31" i="4" s="1"/>
  <c r="E32" i="3"/>
  <c r="E33" i="3"/>
  <c r="E33" i="31" s="1"/>
  <c r="E33" i="4" s="1"/>
  <c r="E34" i="3"/>
  <c r="E34" i="31" s="1"/>
  <c r="E34" i="4" s="1"/>
  <c r="E35" i="3"/>
  <c r="E36" i="3"/>
  <c r="E37" i="3"/>
  <c r="E38" i="3"/>
  <c r="E39" i="3"/>
  <c r="E40" i="3"/>
  <c r="E41" i="3"/>
  <c r="E41" i="31" s="1"/>
  <c r="E41" i="4" s="1"/>
  <c r="E42" i="3"/>
  <c r="E42" i="31" s="1"/>
  <c r="E42" i="4" s="1"/>
  <c r="E43" i="3"/>
  <c r="E44" i="3"/>
  <c r="E45" i="3"/>
  <c r="E46" i="3"/>
  <c r="E47" i="3"/>
  <c r="E48" i="3"/>
  <c r="E48" i="31" s="1"/>
  <c r="E49" i="3"/>
  <c r="E49" i="31" s="1"/>
  <c r="E49" i="4" s="1"/>
  <c r="E50" i="3"/>
  <c r="E50" i="31" s="1"/>
  <c r="E50" i="4" s="1"/>
  <c r="E51" i="3"/>
  <c r="E52" i="3"/>
  <c r="E53" i="3"/>
  <c r="E54" i="3"/>
  <c r="E55" i="3"/>
  <c r="E55" i="31" s="1"/>
  <c r="E55" i="4" s="1"/>
  <c r="E56" i="3"/>
  <c r="E56" i="31" s="1"/>
  <c r="E56" i="4" s="1"/>
  <c r="E57" i="3"/>
  <c r="E58" i="3"/>
  <c r="E58" i="31" s="1"/>
  <c r="E58" i="4" s="1"/>
  <c r="E59" i="3"/>
  <c r="E60" i="3"/>
  <c r="E61" i="3"/>
  <c r="E62" i="3"/>
  <c r="E63" i="3"/>
  <c r="E63" i="31" s="1"/>
  <c r="E63" i="4" s="1"/>
  <c r="E64" i="3"/>
  <c r="E65" i="3"/>
  <c r="E65" i="31" s="1"/>
  <c r="E65" i="4" s="1"/>
  <c r="E2" i="3"/>
  <c r="E2" i="31" s="1"/>
  <c r="E2" i="4" s="1"/>
  <c r="C3" i="3"/>
  <c r="D3" i="3"/>
  <c r="C4" i="3"/>
  <c r="D4" i="3"/>
  <c r="C5" i="3"/>
  <c r="D5" i="3"/>
  <c r="C6" i="3"/>
  <c r="D6" i="3"/>
  <c r="D6" i="31" s="1"/>
  <c r="D6" i="4" s="1"/>
  <c r="C7" i="3"/>
  <c r="D7" i="3"/>
  <c r="C8" i="3"/>
  <c r="D8" i="3"/>
  <c r="C9" i="3"/>
  <c r="D9" i="3"/>
  <c r="C10" i="3"/>
  <c r="D10" i="3"/>
  <c r="D10" i="31" s="1"/>
  <c r="D10" i="4" s="1"/>
  <c r="C11" i="3"/>
  <c r="D11" i="3"/>
  <c r="C12" i="3"/>
  <c r="D12" i="3"/>
  <c r="C13" i="3"/>
  <c r="D13" i="3"/>
  <c r="C14" i="3"/>
  <c r="D14" i="3"/>
  <c r="D14" i="31" s="1"/>
  <c r="D14" i="4" s="1"/>
  <c r="C15" i="3"/>
  <c r="D15" i="3"/>
  <c r="C16" i="3"/>
  <c r="D16" i="3"/>
  <c r="C17" i="3"/>
  <c r="D17" i="3"/>
  <c r="C18" i="3"/>
  <c r="D18" i="3"/>
  <c r="D18" i="31" s="1"/>
  <c r="D18" i="4" s="1"/>
  <c r="C19" i="3"/>
  <c r="D19" i="3"/>
  <c r="C20" i="3"/>
  <c r="D20" i="3"/>
  <c r="C21" i="3"/>
  <c r="D21" i="3"/>
  <c r="C22" i="3"/>
  <c r="D22" i="3"/>
  <c r="D22" i="31" s="1"/>
  <c r="D22" i="4" s="1"/>
  <c r="C23" i="3"/>
  <c r="D23" i="3"/>
  <c r="C24" i="3"/>
  <c r="D24" i="3"/>
  <c r="C25" i="3"/>
  <c r="D25" i="3"/>
  <c r="C26" i="3"/>
  <c r="D26" i="3"/>
  <c r="D26" i="31" s="1"/>
  <c r="D26" i="4" s="1"/>
  <c r="C27" i="3"/>
  <c r="D27" i="3"/>
  <c r="C28" i="3"/>
  <c r="D28" i="3"/>
  <c r="C29" i="3"/>
  <c r="D29" i="3"/>
  <c r="C30" i="3"/>
  <c r="D30" i="3"/>
  <c r="D30" i="31" s="1"/>
  <c r="D30" i="4" s="1"/>
  <c r="C31" i="3"/>
  <c r="D31" i="3"/>
  <c r="C32" i="3"/>
  <c r="D32" i="3"/>
  <c r="C33" i="3"/>
  <c r="D33" i="3"/>
  <c r="C34" i="3"/>
  <c r="D34" i="3"/>
  <c r="D34" i="31" s="1"/>
  <c r="D34" i="4" s="1"/>
  <c r="C35" i="3"/>
  <c r="D35" i="3"/>
  <c r="C36" i="3"/>
  <c r="D36" i="3"/>
  <c r="C37" i="3"/>
  <c r="D37" i="3"/>
  <c r="C38" i="3"/>
  <c r="D38" i="3"/>
  <c r="D38" i="31" s="1"/>
  <c r="D38" i="4" s="1"/>
  <c r="C39" i="3"/>
  <c r="D39" i="3"/>
  <c r="C40" i="3"/>
  <c r="D40" i="3"/>
  <c r="C41" i="3"/>
  <c r="D41" i="3"/>
  <c r="C42" i="3"/>
  <c r="D42" i="3"/>
  <c r="D42" i="31" s="1"/>
  <c r="D42" i="4" s="1"/>
  <c r="C43" i="3"/>
  <c r="D43" i="3"/>
  <c r="C44" i="3"/>
  <c r="D44" i="3"/>
  <c r="C45" i="3"/>
  <c r="D45" i="3"/>
  <c r="C46" i="3"/>
  <c r="D46" i="3"/>
  <c r="D46" i="31" s="1"/>
  <c r="D46" i="4" s="1"/>
  <c r="C47" i="3"/>
  <c r="D47" i="3"/>
  <c r="C48" i="3"/>
  <c r="D48" i="3"/>
  <c r="C49" i="3"/>
  <c r="D49" i="3"/>
  <c r="C50" i="3"/>
  <c r="D50" i="3"/>
  <c r="D50" i="31" s="1"/>
  <c r="D50" i="4" s="1"/>
  <c r="C51" i="3"/>
  <c r="D51" i="3"/>
  <c r="C52" i="3"/>
  <c r="D52" i="3"/>
  <c r="C53" i="3"/>
  <c r="D53" i="3"/>
  <c r="C54" i="3"/>
  <c r="D54" i="3"/>
  <c r="D54" i="31" s="1"/>
  <c r="D54" i="4" s="1"/>
  <c r="C55" i="3"/>
  <c r="D55" i="3"/>
  <c r="C56" i="3"/>
  <c r="D56" i="3"/>
  <c r="C57" i="3"/>
  <c r="D57" i="3"/>
  <c r="D57" i="31" s="1"/>
  <c r="D57" i="4" s="1"/>
  <c r="C58" i="3"/>
  <c r="D58" i="3"/>
  <c r="D58" i="31" s="1"/>
  <c r="D58" i="4" s="1"/>
  <c r="C59" i="3"/>
  <c r="D59" i="3"/>
  <c r="C60" i="3"/>
  <c r="D60" i="3"/>
  <c r="C61" i="3"/>
  <c r="D61" i="3"/>
  <c r="C62" i="3"/>
  <c r="D62" i="3"/>
  <c r="D62" i="31" s="1"/>
  <c r="D62" i="4" s="1"/>
  <c r="C63" i="3"/>
  <c r="D63" i="3"/>
  <c r="C64" i="3"/>
  <c r="D64" i="3"/>
  <c r="C65" i="3"/>
  <c r="D65" i="3"/>
  <c r="D65" i="31" s="1"/>
  <c r="D65" i="4" s="1"/>
  <c r="D2" i="3"/>
  <c r="D2" i="31" s="1"/>
  <c r="D2" i="4" s="1"/>
  <c r="C2" i="3"/>
  <c r="C2" i="31" s="1"/>
  <c r="C2" i="4" s="1"/>
  <c r="O65" i="31"/>
  <c r="N65" i="31"/>
  <c r="N65" i="4" s="1"/>
  <c r="M65" i="31"/>
  <c r="M65" i="4" s="1"/>
  <c r="L65" i="31"/>
  <c r="L65" i="4" s="1"/>
  <c r="K65" i="31"/>
  <c r="K65" i="4" s="1"/>
  <c r="J65" i="31"/>
  <c r="J65" i="4" s="1"/>
  <c r="I65" i="31"/>
  <c r="I65" i="4" s="1"/>
  <c r="C65" i="31"/>
  <c r="C65" i="4" s="1"/>
  <c r="O64" i="31"/>
  <c r="N64" i="31"/>
  <c r="N64" i="4" s="1"/>
  <c r="M64" i="31"/>
  <c r="M64" i="4" s="1"/>
  <c r="L64" i="31"/>
  <c r="L64" i="4" s="1"/>
  <c r="K64" i="31"/>
  <c r="K64" i="4" s="1"/>
  <c r="J64" i="31"/>
  <c r="J64" i="4" s="1"/>
  <c r="H64" i="31"/>
  <c r="H64" i="4" s="1"/>
  <c r="E64" i="31"/>
  <c r="E64" i="4" s="1"/>
  <c r="D64" i="31"/>
  <c r="C64" i="31"/>
  <c r="C64" i="4" s="1"/>
  <c r="O63" i="31"/>
  <c r="O63" i="4" s="1"/>
  <c r="N63" i="31"/>
  <c r="N63" i="4" s="1"/>
  <c r="M63" i="31"/>
  <c r="M63" i="4" s="1"/>
  <c r="L63" i="31"/>
  <c r="L63" i="4" s="1"/>
  <c r="K63" i="31"/>
  <c r="K63" i="4" s="1"/>
  <c r="I63" i="31"/>
  <c r="I63" i="4" s="1"/>
  <c r="H63" i="31"/>
  <c r="G63" i="31"/>
  <c r="G63" i="4" s="1"/>
  <c r="F63" i="31"/>
  <c r="F63" i="4" s="1"/>
  <c r="D63" i="31"/>
  <c r="D63" i="4" s="1"/>
  <c r="C63" i="31"/>
  <c r="C63" i="4" s="1"/>
  <c r="O62" i="31"/>
  <c r="O62" i="4" s="1"/>
  <c r="N62" i="31"/>
  <c r="N62" i="4" s="1"/>
  <c r="M62" i="31"/>
  <c r="M62" i="4" s="1"/>
  <c r="L62" i="31"/>
  <c r="L62" i="4" s="1"/>
  <c r="J62" i="31"/>
  <c r="J62" i="4" s="1"/>
  <c r="I62" i="31"/>
  <c r="I62" i="4" s="1"/>
  <c r="H62" i="31"/>
  <c r="H62" i="4" s="1"/>
  <c r="F62" i="31"/>
  <c r="F62" i="4" s="1"/>
  <c r="E62" i="31"/>
  <c r="E62" i="4" s="1"/>
  <c r="C62" i="31"/>
  <c r="C62" i="4" s="1"/>
  <c r="O61" i="31"/>
  <c r="O61" i="4" s="1"/>
  <c r="N61" i="31"/>
  <c r="N61" i="4" s="1"/>
  <c r="M61" i="31"/>
  <c r="M61" i="4" s="1"/>
  <c r="L61" i="31"/>
  <c r="L61" i="4" s="1"/>
  <c r="K61" i="31"/>
  <c r="K61" i="4" s="1"/>
  <c r="J61" i="31"/>
  <c r="J61" i="4" s="1"/>
  <c r="I61" i="31"/>
  <c r="I61" i="4" s="1"/>
  <c r="H61" i="31"/>
  <c r="H61" i="4" s="1"/>
  <c r="G61" i="31"/>
  <c r="G61" i="4" s="1"/>
  <c r="F61" i="31"/>
  <c r="F61" i="4" s="1"/>
  <c r="E61" i="31"/>
  <c r="E61" i="4" s="1"/>
  <c r="D61" i="31"/>
  <c r="D61" i="4" s="1"/>
  <c r="C61" i="31"/>
  <c r="C61" i="4" s="1"/>
  <c r="O60" i="31"/>
  <c r="O60" i="4" s="1"/>
  <c r="N60" i="31"/>
  <c r="N60" i="4" s="1"/>
  <c r="L60" i="31"/>
  <c r="L60" i="4" s="1"/>
  <c r="K60" i="31"/>
  <c r="K60" i="4" s="1"/>
  <c r="J60" i="31"/>
  <c r="J60" i="4" s="1"/>
  <c r="I60" i="31"/>
  <c r="I60" i="4" s="1"/>
  <c r="H60" i="31"/>
  <c r="H60" i="4" s="1"/>
  <c r="G60" i="31"/>
  <c r="G60" i="4" s="1"/>
  <c r="F60" i="31"/>
  <c r="F60" i="4" s="1"/>
  <c r="E60" i="31"/>
  <c r="E60" i="4" s="1"/>
  <c r="D60" i="31"/>
  <c r="D60" i="4" s="1"/>
  <c r="C60" i="31"/>
  <c r="C60" i="4" s="1"/>
  <c r="O59" i="31"/>
  <c r="O59" i="4" s="1"/>
  <c r="N59" i="31"/>
  <c r="N59" i="4" s="1"/>
  <c r="M59" i="31"/>
  <c r="M59" i="4" s="1"/>
  <c r="L59" i="31"/>
  <c r="L59" i="4" s="1"/>
  <c r="K59" i="31"/>
  <c r="K59" i="4" s="1"/>
  <c r="J59" i="31"/>
  <c r="J59" i="4" s="1"/>
  <c r="I59" i="31"/>
  <c r="I59" i="4" s="1"/>
  <c r="H59" i="31"/>
  <c r="H59" i="4" s="1"/>
  <c r="G59" i="31"/>
  <c r="G59" i="4" s="1"/>
  <c r="F59" i="31"/>
  <c r="F59" i="4" s="1"/>
  <c r="E59" i="31"/>
  <c r="E59" i="4" s="1"/>
  <c r="D59" i="31"/>
  <c r="D59" i="4" s="1"/>
  <c r="C59" i="31"/>
  <c r="C59" i="4" s="1"/>
  <c r="N58" i="31"/>
  <c r="N58" i="4" s="1"/>
  <c r="M58" i="31"/>
  <c r="M58" i="4" s="1"/>
  <c r="L58" i="31"/>
  <c r="L58" i="4" s="1"/>
  <c r="K58" i="31"/>
  <c r="K58" i="4" s="1"/>
  <c r="J58" i="31"/>
  <c r="J58" i="4" s="1"/>
  <c r="I58" i="31"/>
  <c r="I58" i="4" s="1"/>
  <c r="H58" i="31"/>
  <c r="H58" i="4" s="1"/>
  <c r="C58" i="31"/>
  <c r="C58" i="4" s="1"/>
  <c r="O57" i="31"/>
  <c r="O57" i="4" s="1"/>
  <c r="N57" i="31"/>
  <c r="N57" i="4" s="1"/>
  <c r="M57" i="31"/>
  <c r="M57" i="4" s="1"/>
  <c r="L57" i="31"/>
  <c r="L57" i="4" s="1"/>
  <c r="K57" i="31"/>
  <c r="K57" i="4" s="1"/>
  <c r="J57" i="31"/>
  <c r="J57" i="4" s="1"/>
  <c r="I57" i="31"/>
  <c r="I57" i="4" s="1"/>
  <c r="G57" i="31"/>
  <c r="G57" i="4" s="1"/>
  <c r="E57" i="31"/>
  <c r="E57" i="4" s="1"/>
  <c r="C57" i="31"/>
  <c r="C57" i="4" s="1"/>
  <c r="O56" i="31"/>
  <c r="O56" i="4" s="1"/>
  <c r="N56" i="31"/>
  <c r="N56" i="4" s="1"/>
  <c r="M56" i="31"/>
  <c r="M56" i="4" s="1"/>
  <c r="L56" i="31"/>
  <c r="L56" i="4" s="1"/>
  <c r="K56" i="31"/>
  <c r="K56" i="4" s="1"/>
  <c r="J56" i="31"/>
  <c r="J56" i="4" s="1"/>
  <c r="H56" i="31"/>
  <c r="H56" i="4" s="1"/>
  <c r="F56" i="31"/>
  <c r="F56" i="4" s="1"/>
  <c r="D56" i="31"/>
  <c r="D56" i="4" s="1"/>
  <c r="C56" i="31"/>
  <c r="C56" i="4" s="1"/>
  <c r="O55" i="31"/>
  <c r="O55" i="4" s="1"/>
  <c r="N55" i="31"/>
  <c r="N55" i="4" s="1"/>
  <c r="M55" i="31"/>
  <c r="M55" i="4" s="1"/>
  <c r="L55" i="31"/>
  <c r="L55" i="4" s="1"/>
  <c r="K55" i="31"/>
  <c r="K55" i="4" s="1"/>
  <c r="I55" i="31"/>
  <c r="I55" i="4" s="1"/>
  <c r="H55" i="31"/>
  <c r="H55" i="4" s="1"/>
  <c r="G55" i="31"/>
  <c r="G55" i="4" s="1"/>
  <c r="F55" i="31"/>
  <c r="F55" i="4" s="1"/>
  <c r="D55" i="31"/>
  <c r="D55" i="4" s="1"/>
  <c r="C55" i="31"/>
  <c r="C55" i="4" s="1"/>
  <c r="O54" i="31"/>
  <c r="O54" i="4" s="1"/>
  <c r="N54" i="31"/>
  <c r="N54" i="4" s="1"/>
  <c r="M54" i="31"/>
  <c r="M54" i="4" s="1"/>
  <c r="L54" i="31"/>
  <c r="L54" i="4" s="1"/>
  <c r="J54" i="31"/>
  <c r="J54" i="4" s="1"/>
  <c r="I54" i="31"/>
  <c r="I54" i="4" s="1"/>
  <c r="H54" i="31"/>
  <c r="H54" i="4" s="1"/>
  <c r="G54" i="31"/>
  <c r="G54" i="4" s="1"/>
  <c r="F54" i="31"/>
  <c r="F54" i="4" s="1"/>
  <c r="E54" i="31"/>
  <c r="E54" i="4" s="1"/>
  <c r="C54" i="31"/>
  <c r="C54" i="4" s="1"/>
  <c r="O53" i="31"/>
  <c r="O53" i="4" s="1"/>
  <c r="N53" i="31"/>
  <c r="N53" i="4" s="1"/>
  <c r="M53" i="31"/>
  <c r="M53" i="4" s="1"/>
  <c r="K53" i="31"/>
  <c r="K53" i="4" s="1"/>
  <c r="J53" i="31"/>
  <c r="J53" i="4" s="1"/>
  <c r="I53" i="31"/>
  <c r="I53" i="4" s="1"/>
  <c r="H53" i="31"/>
  <c r="H53" i="4" s="1"/>
  <c r="G53" i="31"/>
  <c r="G53" i="4" s="1"/>
  <c r="F53" i="31"/>
  <c r="F53" i="4" s="1"/>
  <c r="E53" i="31"/>
  <c r="E53" i="4" s="1"/>
  <c r="D53" i="31"/>
  <c r="D53" i="4" s="1"/>
  <c r="C53" i="31"/>
  <c r="C53" i="4" s="1"/>
  <c r="O52" i="31"/>
  <c r="O52" i="4" s="1"/>
  <c r="N52" i="31"/>
  <c r="N52" i="4" s="1"/>
  <c r="L52" i="31"/>
  <c r="L52" i="4" s="1"/>
  <c r="K52" i="31"/>
  <c r="K52" i="4" s="1"/>
  <c r="J52" i="31"/>
  <c r="J52" i="4" s="1"/>
  <c r="I52" i="31"/>
  <c r="I52" i="4" s="1"/>
  <c r="H52" i="31"/>
  <c r="H52" i="4" s="1"/>
  <c r="G52" i="31"/>
  <c r="G52" i="4" s="1"/>
  <c r="F52" i="31"/>
  <c r="F52" i="4" s="1"/>
  <c r="E52" i="31"/>
  <c r="E52" i="4" s="1"/>
  <c r="D52" i="31"/>
  <c r="D52" i="4" s="1"/>
  <c r="C52" i="31"/>
  <c r="C52" i="4" s="1"/>
  <c r="O51" i="31"/>
  <c r="O51" i="4" s="1"/>
  <c r="M51" i="31"/>
  <c r="M51" i="4" s="1"/>
  <c r="L51" i="31"/>
  <c r="L51" i="4" s="1"/>
  <c r="K51" i="31"/>
  <c r="K51" i="4" s="1"/>
  <c r="J51" i="31"/>
  <c r="J51" i="4" s="1"/>
  <c r="I51" i="31"/>
  <c r="I51" i="4" s="1"/>
  <c r="H51" i="31"/>
  <c r="H51" i="4" s="1"/>
  <c r="G51" i="31"/>
  <c r="G51" i="4" s="1"/>
  <c r="F51" i="31"/>
  <c r="F51" i="4" s="1"/>
  <c r="E51" i="31"/>
  <c r="E51" i="4" s="1"/>
  <c r="D51" i="31"/>
  <c r="D51" i="4" s="1"/>
  <c r="C51" i="31"/>
  <c r="C51" i="4" s="1"/>
  <c r="N50" i="31"/>
  <c r="N50" i="4" s="1"/>
  <c r="M50" i="31"/>
  <c r="M50" i="4" s="1"/>
  <c r="L50" i="31"/>
  <c r="L50" i="4" s="1"/>
  <c r="K50" i="31"/>
  <c r="K50" i="4" s="1"/>
  <c r="J50" i="31"/>
  <c r="J50" i="4" s="1"/>
  <c r="I50" i="31"/>
  <c r="I50" i="4" s="1"/>
  <c r="H50" i="31"/>
  <c r="H50" i="4" s="1"/>
  <c r="C50" i="31"/>
  <c r="C50" i="4" s="1"/>
  <c r="O49" i="31"/>
  <c r="O49" i="4" s="1"/>
  <c r="N49" i="31"/>
  <c r="N49" i="4" s="1"/>
  <c r="M49" i="31"/>
  <c r="M49" i="4" s="1"/>
  <c r="L49" i="31"/>
  <c r="L49" i="4" s="1"/>
  <c r="K49" i="31"/>
  <c r="K49" i="4" s="1"/>
  <c r="J49" i="31"/>
  <c r="J49" i="4" s="1"/>
  <c r="I49" i="31"/>
  <c r="I49" i="4" s="1"/>
  <c r="F49" i="31"/>
  <c r="F49" i="4" s="1"/>
  <c r="D49" i="31"/>
  <c r="D49" i="4" s="1"/>
  <c r="C49" i="31"/>
  <c r="C49" i="4" s="1"/>
  <c r="O48" i="31"/>
  <c r="O48" i="4" s="1"/>
  <c r="N48" i="31"/>
  <c r="N48" i="4" s="1"/>
  <c r="M48" i="31"/>
  <c r="M48" i="4" s="1"/>
  <c r="L48" i="31"/>
  <c r="L48" i="4" s="1"/>
  <c r="K48" i="31"/>
  <c r="K48" i="4" s="1"/>
  <c r="J48" i="31"/>
  <c r="J48" i="4" s="1"/>
  <c r="H48" i="31"/>
  <c r="H48" i="4" s="1"/>
  <c r="F48" i="31"/>
  <c r="F48" i="4" s="1"/>
  <c r="D48" i="31"/>
  <c r="D48" i="4" s="1"/>
  <c r="C48" i="31"/>
  <c r="C48" i="4" s="1"/>
  <c r="O47" i="31"/>
  <c r="O47" i="4" s="1"/>
  <c r="N47" i="31"/>
  <c r="N47" i="4" s="1"/>
  <c r="M47" i="31"/>
  <c r="M47" i="4" s="1"/>
  <c r="L47" i="31"/>
  <c r="L47" i="4" s="1"/>
  <c r="K47" i="31"/>
  <c r="K47" i="4" s="1"/>
  <c r="I47" i="31"/>
  <c r="I47" i="4" s="1"/>
  <c r="H47" i="31"/>
  <c r="H47" i="4" s="1"/>
  <c r="G47" i="31"/>
  <c r="G47" i="4" s="1"/>
  <c r="F47" i="31"/>
  <c r="F47" i="4" s="1"/>
  <c r="E47" i="31"/>
  <c r="E47" i="4" s="1"/>
  <c r="D47" i="31"/>
  <c r="D47" i="4" s="1"/>
  <c r="C47" i="31"/>
  <c r="C47" i="4" s="1"/>
  <c r="O46" i="31"/>
  <c r="O46" i="4" s="1"/>
  <c r="N46" i="31"/>
  <c r="N46" i="4" s="1"/>
  <c r="M46" i="31"/>
  <c r="M46" i="4" s="1"/>
  <c r="L46" i="31"/>
  <c r="L46" i="4" s="1"/>
  <c r="J46" i="31"/>
  <c r="J46" i="4" s="1"/>
  <c r="I46" i="31"/>
  <c r="I46" i="4" s="1"/>
  <c r="H46" i="31"/>
  <c r="H46" i="4" s="1"/>
  <c r="G46" i="31"/>
  <c r="G46" i="4" s="1"/>
  <c r="F46" i="31"/>
  <c r="F46" i="4" s="1"/>
  <c r="E46" i="31"/>
  <c r="E46" i="4" s="1"/>
  <c r="C46" i="31"/>
  <c r="C46" i="4" s="1"/>
  <c r="O45" i="31"/>
  <c r="O45" i="4" s="1"/>
  <c r="N45" i="31"/>
  <c r="N45" i="4" s="1"/>
  <c r="M45" i="31"/>
  <c r="M45" i="4" s="1"/>
  <c r="K45" i="31"/>
  <c r="K45" i="4" s="1"/>
  <c r="J45" i="31"/>
  <c r="J45" i="4" s="1"/>
  <c r="I45" i="31"/>
  <c r="I45" i="4" s="1"/>
  <c r="H45" i="31"/>
  <c r="H45" i="4" s="1"/>
  <c r="G45" i="31"/>
  <c r="G45" i="4" s="1"/>
  <c r="F45" i="31"/>
  <c r="F45" i="4" s="1"/>
  <c r="E45" i="31"/>
  <c r="E45" i="4" s="1"/>
  <c r="D45" i="31"/>
  <c r="D45" i="4" s="1"/>
  <c r="C45" i="31"/>
  <c r="C45" i="4" s="1"/>
  <c r="O44" i="31"/>
  <c r="O44" i="4" s="1"/>
  <c r="N44" i="31"/>
  <c r="N44" i="4" s="1"/>
  <c r="L44" i="31"/>
  <c r="L44" i="4" s="1"/>
  <c r="K44" i="31"/>
  <c r="K44" i="4" s="1"/>
  <c r="J44" i="31"/>
  <c r="J44" i="4" s="1"/>
  <c r="I44" i="31"/>
  <c r="I44" i="4" s="1"/>
  <c r="H44" i="31"/>
  <c r="H44" i="4" s="1"/>
  <c r="G44" i="31"/>
  <c r="G44" i="4" s="1"/>
  <c r="F44" i="31"/>
  <c r="F44" i="4" s="1"/>
  <c r="E44" i="31"/>
  <c r="E44" i="4" s="1"/>
  <c r="D44" i="31"/>
  <c r="D44" i="4" s="1"/>
  <c r="C44" i="31"/>
  <c r="C44" i="4" s="1"/>
  <c r="O43" i="31"/>
  <c r="O43" i="4" s="1"/>
  <c r="M43" i="31"/>
  <c r="M43" i="4" s="1"/>
  <c r="L43" i="31"/>
  <c r="L43" i="4" s="1"/>
  <c r="K43" i="31"/>
  <c r="K43" i="4" s="1"/>
  <c r="J43" i="31"/>
  <c r="J43" i="4" s="1"/>
  <c r="I43" i="31"/>
  <c r="I43" i="4" s="1"/>
  <c r="H43" i="31"/>
  <c r="H43" i="4" s="1"/>
  <c r="G43" i="31"/>
  <c r="G43" i="4" s="1"/>
  <c r="F43" i="31"/>
  <c r="F43" i="4" s="1"/>
  <c r="E43" i="31"/>
  <c r="E43" i="4" s="1"/>
  <c r="D43" i="31"/>
  <c r="D43" i="4" s="1"/>
  <c r="C43" i="31"/>
  <c r="C43" i="4" s="1"/>
  <c r="N42" i="31"/>
  <c r="N42" i="4" s="1"/>
  <c r="M42" i="31"/>
  <c r="M42" i="4" s="1"/>
  <c r="L42" i="31"/>
  <c r="L42" i="4" s="1"/>
  <c r="K42" i="31"/>
  <c r="K42" i="4" s="1"/>
  <c r="J42" i="31"/>
  <c r="J42" i="4" s="1"/>
  <c r="I42" i="31"/>
  <c r="I42" i="4" s="1"/>
  <c r="H42" i="31"/>
  <c r="H42" i="4" s="1"/>
  <c r="C42" i="31"/>
  <c r="C42" i="4" s="1"/>
  <c r="O41" i="31"/>
  <c r="O41" i="4" s="1"/>
  <c r="N41" i="31"/>
  <c r="N41" i="4" s="1"/>
  <c r="M41" i="31"/>
  <c r="M41" i="4" s="1"/>
  <c r="L41" i="31"/>
  <c r="L41" i="4" s="1"/>
  <c r="K41" i="31"/>
  <c r="K41" i="4" s="1"/>
  <c r="J41" i="31"/>
  <c r="J41" i="4" s="1"/>
  <c r="I41" i="31"/>
  <c r="I41" i="4" s="1"/>
  <c r="F41" i="31"/>
  <c r="F41" i="4" s="1"/>
  <c r="D41" i="31"/>
  <c r="D41" i="4" s="1"/>
  <c r="C41" i="31"/>
  <c r="C41" i="4" s="1"/>
  <c r="O40" i="31"/>
  <c r="O40" i="4" s="1"/>
  <c r="N40" i="31"/>
  <c r="N40" i="4" s="1"/>
  <c r="M40" i="31"/>
  <c r="M40" i="4" s="1"/>
  <c r="L40" i="31"/>
  <c r="L40" i="4" s="1"/>
  <c r="K40" i="31"/>
  <c r="K40" i="4" s="1"/>
  <c r="J40" i="31"/>
  <c r="J40" i="4" s="1"/>
  <c r="H40" i="31"/>
  <c r="H40" i="4" s="1"/>
  <c r="G40" i="31"/>
  <c r="G40" i="4" s="1"/>
  <c r="F40" i="31"/>
  <c r="F40" i="4" s="1"/>
  <c r="E40" i="31"/>
  <c r="E40" i="4" s="1"/>
  <c r="D40" i="31"/>
  <c r="D40" i="4" s="1"/>
  <c r="C40" i="31"/>
  <c r="C40" i="4" s="1"/>
  <c r="O39" i="31"/>
  <c r="O39" i="4" s="1"/>
  <c r="N39" i="31"/>
  <c r="N39" i="4" s="1"/>
  <c r="M39" i="31"/>
  <c r="M39" i="4" s="1"/>
  <c r="L39" i="31"/>
  <c r="L39" i="4" s="1"/>
  <c r="K39" i="31"/>
  <c r="K39" i="4" s="1"/>
  <c r="J39" i="31"/>
  <c r="J39" i="4" s="1"/>
  <c r="I39" i="31"/>
  <c r="I39" i="4" s="1"/>
  <c r="H39" i="31"/>
  <c r="H39" i="4" s="1"/>
  <c r="G39" i="31"/>
  <c r="G39" i="4" s="1"/>
  <c r="F39" i="31"/>
  <c r="F39" i="4" s="1"/>
  <c r="E39" i="31"/>
  <c r="E39" i="4" s="1"/>
  <c r="D39" i="31"/>
  <c r="D39" i="4" s="1"/>
  <c r="C39" i="31"/>
  <c r="C39" i="4" s="1"/>
  <c r="O38" i="31"/>
  <c r="O38" i="4" s="1"/>
  <c r="N38" i="31"/>
  <c r="N38" i="4" s="1"/>
  <c r="M38" i="31"/>
  <c r="M38" i="4" s="1"/>
  <c r="L38" i="31"/>
  <c r="L38" i="4" s="1"/>
  <c r="J38" i="31"/>
  <c r="J38" i="4" s="1"/>
  <c r="I38" i="31"/>
  <c r="I38" i="4" s="1"/>
  <c r="H38" i="31"/>
  <c r="H38" i="4" s="1"/>
  <c r="G38" i="31"/>
  <c r="G38" i="4" s="1"/>
  <c r="F38" i="31"/>
  <c r="F38" i="4" s="1"/>
  <c r="E38" i="31"/>
  <c r="E38" i="4" s="1"/>
  <c r="C38" i="31"/>
  <c r="C38" i="4" s="1"/>
  <c r="O37" i="31"/>
  <c r="O37" i="4" s="1"/>
  <c r="N37" i="31"/>
  <c r="N37" i="4" s="1"/>
  <c r="M37" i="31"/>
  <c r="M37" i="4" s="1"/>
  <c r="K37" i="31"/>
  <c r="K37" i="4" s="1"/>
  <c r="J37" i="31"/>
  <c r="J37" i="4" s="1"/>
  <c r="I37" i="31"/>
  <c r="I37" i="4" s="1"/>
  <c r="H37" i="31"/>
  <c r="H37" i="4" s="1"/>
  <c r="G37" i="31"/>
  <c r="G37" i="4" s="1"/>
  <c r="F37" i="31"/>
  <c r="F37" i="4" s="1"/>
  <c r="E37" i="31"/>
  <c r="E37" i="4" s="1"/>
  <c r="D37" i="31"/>
  <c r="D37" i="4" s="1"/>
  <c r="C37" i="31"/>
  <c r="C37" i="4" s="1"/>
  <c r="O36" i="31"/>
  <c r="O36" i="4" s="1"/>
  <c r="N36" i="31"/>
  <c r="N36" i="4" s="1"/>
  <c r="L36" i="31"/>
  <c r="L36" i="4" s="1"/>
  <c r="K36" i="31"/>
  <c r="K36" i="4" s="1"/>
  <c r="J36" i="31"/>
  <c r="J36" i="4" s="1"/>
  <c r="I36" i="31"/>
  <c r="I36" i="4" s="1"/>
  <c r="H36" i="31"/>
  <c r="H36" i="4" s="1"/>
  <c r="G36" i="31"/>
  <c r="G36" i="4" s="1"/>
  <c r="F36" i="31"/>
  <c r="F36" i="4" s="1"/>
  <c r="E36" i="31"/>
  <c r="E36" i="4" s="1"/>
  <c r="D36" i="31"/>
  <c r="D36" i="4" s="1"/>
  <c r="C36" i="31"/>
  <c r="C36" i="4" s="1"/>
  <c r="O35" i="31"/>
  <c r="O35" i="4" s="1"/>
  <c r="M35" i="31"/>
  <c r="M35" i="4" s="1"/>
  <c r="L35" i="31"/>
  <c r="L35" i="4" s="1"/>
  <c r="K35" i="31"/>
  <c r="K35" i="4" s="1"/>
  <c r="J35" i="31"/>
  <c r="J35" i="4" s="1"/>
  <c r="I35" i="31"/>
  <c r="I35" i="4" s="1"/>
  <c r="H35" i="31"/>
  <c r="H35" i="4" s="1"/>
  <c r="G35" i="31"/>
  <c r="G35" i="4" s="1"/>
  <c r="F35" i="31"/>
  <c r="F35" i="4" s="1"/>
  <c r="E35" i="31"/>
  <c r="E35" i="4" s="1"/>
  <c r="D35" i="31"/>
  <c r="D35" i="4" s="1"/>
  <c r="C35" i="31"/>
  <c r="C35" i="4" s="1"/>
  <c r="N34" i="31"/>
  <c r="N34" i="4" s="1"/>
  <c r="M34" i="31"/>
  <c r="M34" i="4" s="1"/>
  <c r="L34" i="31"/>
  <c r="L34" i="4" s="1"/>
  <c r="K34" i="31"/>
  <c r="K34" i="4" s="1"/>
  <c r="J34" i="31"/>
  <c r="J34" i="4" s="1"/>
  <c r="I34" i="31"/>
  <c r="I34" i="4" s="1"/>
  <c r="H34" i="31"/>
  <c r="H34" i="4" s="1"/>
  <c r="C34" i="31"/>
  <c r="C34" i="4" s="1"/>
  <c r="O33" i="31"/>
  <c r="O33" i="4" s="1"/>
  <c r="N33" i="31"/>
  <c r="N33" i="4" s="1"/>
  <c r="M33" i="31"/>
  <c r="M33" i="4" s="1"/>
  <c r="L33" i="31"/>
  <c r="L33" i="4" s="1"/>
  <c r="K33" i="31"/>
  <c r="K33" i="4" s="1"/>
  <c r="J33" i="31"/>
  <c r="J33" i="4" s="1"/>
  <c r="I33" i="31"/>
  <c r="I33" i="4" s="1"/>
  <c r="D33" i="31"/>
  <c r="D33" i="4" s="1"/>
  <c r="C33" i="31"/>
  <c r="C33" i="4" s="1"/>
  <c r="O32" i="31"/>
  <c r="O32" i="4" s="1"/>
  <c r="N32" i="31"/>
  <c r="N32" i="4" s="1"/>
  <c r="M32" i="31"/>
  <c r="M32" i="4" s="1"/>
  <c r="L32" i="31"/>
  <c r="L32" i="4" s="1"/>
  <c r="K32" i="31"/>
  <c r="K32" i="4" s="1"/>
  <c r="J32" i="31"/>
  <c r="J32" i="4" s="1"/>
  <c r="H32" i="31"/>
  <c r="H32" i="4" s="1"/>
  <c r="F32" i="31"/>
  <c r="F32" i="4" s="1"/>
  <c r="E32" i="31"/>
  <c r="E32" i="4" s="1"/>
  <c r="D32" i="31"/>
  <c r="D32" i="4" s="1"/>
  <c r="C32" i="31"/>
  <c r="C32" i="4" s="1"/>
  <c r="O31" i="31"/>
  <c r="O31" i="4" s="1"/>
  <c r="N31" i="31"/>
  <c r="N31" i="4" s="1"/>
  <c r="M31" i="31"/>
  <c r="M31" i="4" s="1"/>
  <c r="L31" i="31"/>
  <c r="L31" i="4" s="1"/>
  <c r="K31" i="31"/>
  <c r="K31" i="4" s="1"/>
  <c r="J31" i="31"/>
  <c r="J31" i="4" s="1"/>
  <c r="I31" i="31"/>
  <c r="I31" i="4" s="1"/>
  <c r="H31" i="31"/>
  <c r="H31" i="4" s="1"/>
  <c r="G31" i="31"/>
  <c r="G31" i="4" s="1"/>
  <c r="F31" i="31"/>
  <c r="F31" i="4" s="1"/>
  <c r="D31" i="31"/>
  <c r="D31" i="4" s="1"/>
  <c r="C31" i="31"/>
  <c r="C31" i="4" s="1"/>
  <c r="O30" i="31"/>
  <c r="O30" i="4" s="1"/>
  <c r="N30" i="31"/>
  <c r="N30" i="4" s="1"/>
  <c r="M30" i="31"/>
  <c r="M30" i="4" s="1"/>
  <c r="L30" i="31"/>
  <c r="L30" i="4" s="1"/>
  <c r="J30" i="31"/>
  <c r="J30" i="4" s="1"/>
  <c r="I30" i="31"/>
  <c r="I30" i="4" s="1"/>
  <c r="H30" i="31"/>
  <c r="H30" i="4" s="1"/>
  <c r="G30" i="31"/>
  <c r="G30" i="4" s="1"/>
  <c r="F30" i="31"/>
  <c r="F30" i="4" s="1"/>
  <c r="E30" i="31"/>
  <c r="E30" i="4" s="1"/>
  <c r="C30" i="31"/>
  <c r="C30" i="4" s="1"/>
  <c r="O29" i="31"/>
  <c r="O29" i="4" s="1"/>
  <c r="N29" i="31"/>
  <c r="N29" i="4" s="1"/>
  <c r="M29" i="31"/>
  <c r="M29" i="4" s="1"/>
  <c r="K29" i="31"/>
  <c r="K29" i="4" s="1"/>
  <c r="J29" i="31"/>
  <c r="J29" i="4" s="1"/>
  <c r="I29" i="31"/>
  <c r="I29" i="4" s="1"/>
  <c r="H29" i="31"/>
  <c r="H29" i="4" s="1"/>
  <c r="G29" i="31"/>
  <c r="G29" i="4" s="1"/>
  <c r="F29" i="31"/>
  <c r="F29" i="4" s="1"/>
  <c r="E29" i="31"/>
  <c r="E29" i="4" s="1"/>
  <c r="D29" i="31"/>
  <c r="D29" i="4" s="1"/>
  <c r="C29" i="31"/>
  <c r="C29" i="4" s="1"/>
  <c r="O28" i="31"/>
  <c r="O28" i="4" s="1"/>
  <c r="N28" i="31"/>
  <c r="N28" i="4" s="1"/>
  <c r="L28" i="31"/>
  <c r="L28" i="4" s="1"/>
  <c r="K28" i="31"/>
  <c r="K28" i="4" s="1"/>
  <c r="J28" i="31"/>
  <c r="J28" i="4" s="1"/>
  <c r="I28" i="31"/>
  <c r="I28" i="4" s="1"/>
  <c r="H28" i="31"/>
  <c r="H28" i="4" s="1"/>
  <c r="G28" i="31"/>
  <c r="G28" i="4" s="1"/>
  <c r="F28" i="31"/>
  <c r="F28" i="4" s="1"/>
  <c r="E28" i="31"/>
  <c r="E28" i="4" s="1"/>
  <c r="D28" i="31"/>
  <c r="D28" i="4" s="1"/>
  <c r="C28" i="31"/>
  <c r="C28" i="4" s="1"/>
  <c r="O27" i="31"/>
  <c r="O27" i="4" s="1"/>
  <c r="M27" i="31"/>
  <c r="M27" i="4" s="1"/>
  <c r="L27" i="31"/>
  <c r="L27" i="4" s="1"/>
  <c r="K27" i="31"/>
  <c r="K27" i="4" s="1"/>
  <c r="J27" i="31"/>
  <c r="J27" i="4" s="1"/>
  <c r="I27" i="31"/>
  <c r="I27" i="4" s="1"/>
  <c r="H27" i="31"/>
  <c r="H27" i="4" s="1"/>
  <c r="G27" i="31"/>
  <c r="G27" i="4" s="1"/>
  <c r="F27" i="31"/>
  <c r="F27" i="4" s="1"/>
  <c r="E27" i="31"/>
  <c r="E27" i="4" s="1"/>
  <c r="D27" i="31"/>
  <c r="D27" i="4" s="1"/>
  <c r="C27" i="31"/>
  <c r="C27" i="4" s="1"/>
  <c r="N26" i="31"/>
  <c r="N26" i="4" s="1"/>
  <c r="M26" i="31"/>
  <c r="M26" i="4" s="1"/>
  <c r="L26" i="31"/>
  <c r="L26" i="4" s="1"/>
  <c r="K26" i="31"/>
  <c r="K26" i="4" s="1"/>
  <c r="J26" i="31"/>
  <c r="J26" i="4" s="1"/>
  <c r="I26" i="31"/>
  <c r="I26" i="4" s="1"/>
  <c r="H26" i="31"/>
  <c r="H26" i="4" s="1"/>
  <c r="C26" i="31"/>
  <c r="C26" i="4" s="1"/>
  <c r="O25" i="31"/>
  <c r="O25" i="4" s="1"/>
  <c r="N25" i="31"/>
  <c r="N25" i="4" s="1"/>
  <c r="M25" i="31"/>
  <c r="M25" i="4" s="1"/>
  <c r="L25" i="31"/>
  <c r="L25" i="4" s="1"/>
  <c r="K25" i="31"/>
  <c r="K25" i="4" s="1"/>
  <c r="J25" i="31"/>
  <c r="J25" i="4" s="1"/>
  <c r="I25" i="31"/>
  <c r="I25" i="4" s="1"/>
  <c r="G25" i="31"/>
  <c r="G25" i="4" s="1"/>
  <c r="F25" i="31"/>
  <c r="F25" i="4" s="1"/>
  <c r="E25" i="31"/>
  <c r="E25" i="4" s="1"/>
  <c r="D25" i="31"/>
  <c r="D25" i="4" s="1"/>
  <c r="C25" i="31"/>
  <c r="C25" i="4" s="1"/>
  <c r="O24" i="31"/>
  <c r="O24" i="4" s="1"/>
  <c r="N24" i="31"/>
  <c r="N24" i="4" s="1"/>
  <c r="M24" i="31"/>
  <c r="M24" i="4" s="1"/>
  <c r="L24" i="31"/>
  <c r="L24" i="4" s="1"/>
  <c r="K24" i="31"/>
  <c r="K24" i="4" s="1"/>
  <c r="J24" i="31"/>
  <c r="J24" i="4" s="1"/>
  <c r="H24" i="31"/>
  <c r="H24" i="4" s="1"/>
  <c r="G24" i="31"/>
  <c r="G24" i="4" s="1"/>
  <c r="F24" i="31"/>
  <c r="F24" i="4" s="1"/>
  <c r="D24" i="31"/>
  <c r="D24" i="4" s="1"/>
  <c r="C24" i="31"/>
  <c r="C24" i="4" s="1"/>
  <c r="O23" i="31"/>
  <c r="O23" i="4" s="1"/>
  <c r="N23" i="31"/>
  <c r="N23" i="4" s="1"/>
  <c r="M23" i="31"/>
  <c r="M23" i="4" s="1"/>
  <c r="L23" i="31"/>
  <c r="L23" i="4" s="1"/>
  <c r="K23" i="31"/>
  <c r="K23" i="4" s="1"/>
  <c r="I23" i="31"/>
  <c r="I23" i="4" s="1"/>
  <c r="H23" i="31"/>
  <c r="H23" i="4" s="1"/>
  <c r="G23" i="31"/>
  <c r="G23" i="4" s="1"/>
  <c r="F23" i="31"/>
  <c r="F23" i="4" s="1"/>
  <c r="D23" i="31"/>
  <c r="D23" i="4" s="1"/>
  <c r="C23" i="31"/>
  <c r="C23" i="4" s="1"/>
  <c r="O22" i="31"/>
  <c r="O22" i="4" s="1"/>
  <c r="N22" i="31"/>
  <c r="N22" i="4" s="1"/>
  <c r="M22" i="31"/>
  <c r="M22" i="4" s="1"/>
  <c r="L22" i="31"/>
  <c r="L22" i="4" s="1"/>
  <c r="J22" i="31"/>
  <c r="J22" i="4" s="1"/>
  <c r="I22" i="31"/>
  <c r="I22" i="4" s="1"/>
  <c r="H22" i="31"/>
  <c r="H22" i="4" s="1"/>
  <c r="G22" i="31"/>
  <c r="G22" i="4" s="1"/>
  <c r="F22" i="31"/>
  <c r="F22" i="4" s="1"/>
  <c r="E22" i="31"/>
  <c r="E22" i="4" s="1"/>
  <c r="C22" i="31"/>
  <c r="C22" i="4" s="1"/>
  <c r="O21" i="31"/>
  <c r="O21" i="4" s="1"/>
  <c r="N21" i="31"/>
  <c r="N21" i="4" s="1"/>
  <c r="M21" i="31"/>
  <c r="M21" i="4" s="1"/>
  <c r="K21" i="31"/>
  <c r="K21" i="4" s="1"/>
  <c r="J21" i="31"/>
  <c r="J21" i="4" s="1"/>
  <c r="I21" i="31"/>
  <c r="I21" i="4" s="1"/>
  <c r="H21" i="31"/>
  <c r="H21" i="4" s="1"/>
  <c r="G21" i="31"/>
  <c r="G21" i="4" s="1"/>
  <c r="F21" i="31"/>
  <c r="F21" i="4" s="1"/>
  <c r="E21" i="31"/>
  <c r="E21" i="4" s="1"/>
  <c r="D21" i="31"/>
  <c r="D21" i="4" s="1"/>
  <c r="C21" i="31"/>
  <c r="C21" i="4" s="1"/>
  <c r="O20" i="31"/>
  <c r="O20" i="4" s="1"/>
  <c r="N20" i="31"/>
  <c r="N20" i="4" s="1"/>
  <c r="L20" i="31"/>
  <c r="L20" i="4" s="1"/>
  <c r="K20" i="31"/>
  <c r="K20" i="4" s="1"/>
  <c r="J20" i="31"/>
  <c r="J20" i="4" s="1"/>
  <c r="I20" i="31"/>
  <c r="I20" i="4" s="1"/>
  <c r="H20" i="31"/>
  <c r="H20" i="4" s="1"/>
  <c r="G20" i="31"/>
  <c r="G20" i="4" s="1"/>
  <c r="F20" i="31"/>
  <c r="F20" i="4" s="1"/>
  <c r="E20" i="31"/>
  <c r="E20" i="4" s="1"/>
  <c r="D20" i="31"/>
  <c r="D20" i="4" s="1"/>
  <c r="C20" i="31"/>
  <c r="C20" i="4" s="1"/>
  <c r="O19" i="31"/>
  <c r="O19" i="4" s="1"/>
  <c r="M19" i="31"/>
  <c r="M19" i="4" s="1"/>
  <c r="L19" i="31"/>
  <c r="L19" i="4" s="1"/>
  <c r="K19" i="31"/>
  <c r="K19" i="4" s="1"/>
  <c r="J19" i="31"/>
  <c r="J19" i="4" s="1"/>
  <c r="I19" i="31"/>
  <c r="I19" i="4" s="1"/>
  <c r="H19" i="31"/>
  <c r="H19" i="4" s="1"/>
  <c r="G19" i="31"/>
  <c r="G19" i="4" s="1"/>
  <c r="F19" i="31"/>
  <c r="F19" i="4" s="1"/>
  <c r="E19" i="31"/>
  <c r="E19" i="4" s="1"/>
  <c r="D19" i="31"/>
  <c r="D19" i="4" s="1"/>
  <c r="C19" i="31"/>
  <c r="C19" i="4" s="1"/>
  <c r="N18" i="31"/>
  <c r="N18" i="4" s="1"/>
  <c r="M18" i="31"/>
  <c r="M18" i="4" s="1"/>
  <c r="L18" i="31"/>
  <c r="L18" i="4" s="1"/>
  <c r="K18" i="31"/>
  <c r="K18" i="4" s="1"/>
  <c r="J18" i="31"/>
  <c r="J18" i="4" s="1"/>
  <c r="I18" i="31"/>
  <c r="I18" i="4" s="1"/>
  <c r="H18" i="31"/>
  <c r="H18" i="4" s="1"/>
  <c r="C18" i="31"/>
  <c r="C18" i="4" s="1"/>
  <c r="O17" i="31"/>
  <c r="O17" i="4" s="1"/>
  <c r="N17" i="31"/>
  <c r="N17" i="4" s="1"/>
  <c r="M17" i="31"/>
  <c r="M17" i="4" s="1"/>
  <c r="L17" i="31"/>
  <c r="L17" i="4" s="1"/>
  <c r="K17" i="31"/>
  <c r="K17" i="4" s="1"/>
  <c r="J17" i="31"/>
  <c r="J17" i="4" s="1"/>
  <c r="I17" i="31"/>
  <c r="I17" i="4" s="1"/>
  <c r="F17" i="31"/>
  <c r="F17" i="4" s="1"/>
  <c r="D17" i="31"/>
  <c r="D17" i="4" s="1"/>
  <c r="C17" i="31"/>
  <c r="C17" i="4" s="1"/>
  <c r="O16" i="31"/>
  <c r="O16" i="4" s="1"/>
  <c r="N16" i="31"/>
  <c r="N16" i="4" s="1"/>
  <c r="M16" i="31"/>
  <c r="M16" i="4" s="1"/>
  <c r="L16" i="31"/>
  <c r="L16" i="4" s="1"/>
  <c r="K16" i="31"/>
  <c r="K16" i="4" s="1"/>
  <c r="J16" i="31"/>
  <c r="J16" i="4" s="1"/>
  <c r="H16" i="31"/>
  <c r="H16" i="4" s="1"/>
  <c r="G16" i="31"/>
  <c r="G16" i="4" s="1"/>
  <c r="F16" i="31"/>
  <c r="F16" i="4" s="1"/>
  <c r="D16" i="31"/>
  <c r="D16" i="4" s="1"/>
  <c r="C16" i="31"/>
  <c r="C16" i="4" s="1"/>
  <c r="O15" i="31"/>
  <c r="O15" i="4" s="1"/>
  <c r="N15" i="31"/>
  <c r="N15" i="4" s="1"/>
  <c r="M15" i="31"/>
  <c r="M15" i="4" s="1"/>
  <c r="L15" i="31"/>
  <c r="L15" i="4" s="1"/>
  <c r="K15" i="31"/>
  <c r="K15" i="4" s="1"/>
  <c r="I15" i="31"/>
  <c r="I15" i="4" s="1"/>
  <c r="H15" i="31"/>
  <c r="H15" i="4" s="1"/>
  <c r="G15" i="31"/>
  <c r="G15" i="4" s="1"/>
  <c r="F15" i="31"/>
  <c r="F15" i="4" s="1"/>
  <c r="E15" i="31"/>
  <c r="E15" i="4" s="1"/>
  <c r="D15" i="31"/>
  <c r="D15" i="4" s="1"/>
  <c r="C15" i="31"/>
  <c r="C15" i="4" s="1"/>
  <c r="O14" i="31"/>
  <c r="O14" i="4" s="1"/>
  <c r="N14" i="31"/>
  <c r="N14" i="4" s="1"/>
  <c r="M14" i="31"/>
  <c r="M14" i="4" s="1"/>
  <c r="L14" i="31"/>
  <c r="L14" i="4" s="1"/>
  <c r="J14" i="31"/>
  <c r="J14" i="4" s="1"/>
  <c r="I14" i="31"/>
  <c r="I14" i="4" s="1"/>
  <c r="H14" i="31"/>
  <c r="H14" i="4" s="1"/>
  <c r="G14" i="31"/>
  <c r="G14" i="4" s="1"/>
  <c r="F14" i="31"/>
  <c r="F14" i="4" s="1"/>
  <c r="E14" i="31"/>
  <c r="E14" i="4" s="1"/>
  <c r="C14" i="31"/>
  <c r="C14" i="4" s="1"/>
  <c r="O13" i="31"/>
  <c r="O13" i="4" s="1"/>
  <c r="N13" i="31"/>
  <c r="N13" i="4" s="1"/>
  <c r="M13" i="31"/>
  <c r="M13" i="4" s="1"/>
  <c r="L13" i="31"/>
  <c r="L13" i="4" s="1"/>
  <c r="K13" i="31"/>
  <c r="K13" i="4" s="1"/>
  <c r="J13" i="31"/>
  <c r="J13" i="4" s="1"/>
  <c r="I13" i="31"/>
  <c r="I13" i="4" s="1"/>
  <c r="H13" i="31"/>
  <c r="H13" i="4" s="1"/>
  <c r="G13" i="31"/>
  <c r="G13" i="4" s="1"/>
  <c r="F13" i="31"/>
  <c r="F13" i="4" s="1"/>
  <c r="E13" i="31"/>
  <c r="E13" i="4" s="1"/>
  <c r="D13" i="31"/>
  <c r="D13" i="4" s="1"/>
  <c r="C13" i="31"/>
  <c r="C13" i="4" s="1"/>
  <c r="O12" i="31"/>
  <c r="O12" i="4" s="1"/>
  <c r="N12" i="31"/>
  <c r="N12" i="4" s="1"/>
  <c r="M12" i="31"/>
  <c r="M12" i="4" s="1"/>
  <c r="L12" i="31"/>
  <c r="L12" i="4" s="1"/>
  <c r="K12" i="31"/>
  <c r="K12" i="4" s="1"/>
  <c r="J12" i="31"/>
  <c r="J12" i="4" s="1"/>
  <c r="I12" i="31"/>
  <c r="I12" i="4" s="1"/>
  <c r="H12" i="31"/>
  <c r="H12" i="4" s="1"/>
  <c r="G12" i="31"/>
  <c r="G12" i="4" s="1"/>
  <c r="F12" i="31"/>
  <c r="F12" i="4" s="1"/>
  <c r="E12" i="31"/>
  <c r="E12" i="4" s="1"/>
  <c r="D12" i="31"/>
  <c r="D12" i="4" s="1"/>
  <c r="C12" i="31"/>
  <c r="C12" i="4" s="1"/>
  <c r="O11" i="31"/>
  <c r="O11" i="4" s="1"/>
  <c r="N11" i="31"/>
  <c r="N11" i="4" s="1"/>
  <c r="M11" i="31"/>
  <c r="M11" i="4" s="1"/>
  <c r="L11" i="31"/>
  <c r="L11" i="4" s="1"/>
  <c r="K11" i="31"/>
  <c r="K11" i="4" s="1"/>
  <c r="J11" i="31"/>
  <c r="J11" i="4" s="1"/>
  <c r="I11" i="31"/>
  <c r="I11" i="4" s="1"/>
  <c r="H11" i="31"/>
  <c r="H11" i="4" s="1"/>
  <c r="G11" i="31"/>
  <c r="G11" i="4" s="1"/>
  <c r="F11" i="31"/>
  <c r="F11" i="4" s="1"/>
  <c r="E11" i="31"/>
  <c r="E11" i="4" s="1"/>
  <c r="D11" i="31"/>
  <c r="D11" i="4" s="1"/>
  <c r="C11" i="31"/>
  <c r="C11" i="4" s="1"/>
  <c r="O10" i="31"/>
  <c r="O10" i="4" s="1"/>
  <c r="N10" i="31"/>
  <c r="N10" i="4" s="1"/>
  <c r="M10" i="31"/>
  <c r="M10" i="4" s="1"/>
  <c r="L10" i="31"/>
  <c r="L10" i="4" s="1"/>
  <c r="K10" i="31"/>
  <c r="K10" i="4" s="1"/>
  <c r="J10" i="31"/>
  <c r="J10" i="4" s="1"/>
  <c r="I10" i="31"/>
  <c r="I10" i="4" s="1"/>
  <c r="H10" i="31"/>
  <c r="H10" i="4" s="1"/>
  <c r="C10" i="31"/>
  <c r="C10" i="4" s="1"/>
  <c r="O9" i="31"/>
  <c r="O9" i="4" s="1"/>
  <c r="N9" i="31"/>
  <c r="N9" i="4" s="1"/>
  <c r="M9" i="31"/>
  <c r="M9" i="4" s="1"/>
  <c r="L9" i="31"/>
  <c r="L9" i="4" s="1"/>
  <c r="K9" i="31"/>
  <c r="K9" i="4" s="1"/>
  <c r="J9" i="31"/>
  <c r="J9" i="4" s="1"/>
  <c r="I9" i="31"/>
  <c r="I9" i="4" s="1"/>
  <c r="H9" i="31"/>
  <c r="H9" i="4" s="1"/>
  <c r="F9" i="31"/>
  <c r="F9" i="4" s="1"/>
  <c r="D9" i="31"/>
  <c r="D9" i="4" s="1"/>
  <c r="C9" i="31"/>
  <c r="C9" i="4" s="1"/>
  <c r="O8" i="31"/>
  <c r="O8" i="4" s="1"/>
  <c r="N8" i="31"/>
  <c r="N8" i="4" s="1"/>
  <c r="M8" i="31"/>
  <c r="M8" i="4" s="1"/>
  <c r="L8" i="31"/>
  <c r="L8" i="4" s="1"/>
  <c r="K8" i="31"/>
  <c r="K8" i="4" s="1"/>
  <c r="J8" i="31"/>
  <c r="J8" i="4" s="1"/>
  <c r="I8" i="31"/>
  <c r="I8" i="4" s="1"/>
  <c r="H8" i="31"/>
  <c r="H8" i="4" s="1"/>
  <c r="G8" i="31"/>
  <c r="G8" i="4" s="1"/>
  <c r="F8" i="31"/>
  <c r="F8" i="4" s="1"/>
  <c r="E8" i="31"/>
  <c r="E8" i="4" s="1"/>
  <c r="D8" i="31"/>
  <c r="D8" i="4" s="1"/>
  <c r="C8" i="31"/>
  <c r="C8" i="4" s="1"/>
  <c r="O7" i="31"/>
  <c r="O7" i="4" s="1"/>
  <c r="N7" i="31"/>
  <c r="N7" i="4" s="1"/>
  <c r="M7" i="31"/>
  <c r="M7" i="4" s="1"/>
  <c r="L7" i="31"/>
  <c r="L7" i="4" s="1"/>
  <c r="K7" i="31"/>
  <c r="K7" i="4" s="1"/>
  <c r="J7" i="31"/>
  <c r="J7" i="4" s="1"/>
  <c r="I7" i="31"/>
  <c r="I7" i="4" s="1"/>
  <c r="H7" i="31"/>
  <c r="H7" i="4" s="1"/>
  <c r="G7" i="31"/>
  <c r="G7" i="4" s="1"/>
  <c r="F7" i="31"/>
  <c r="F7" i="4" s="1"/>
  <c r="E7" i="31"/>
  <c r="E7" i="4" s="1"/>
  <c r="D7" i="31"/>
  <c r="D7" i="4" s="1"/>
  <c r="C7" i="31"/>
  <c r="C7" i="4" s="1"/>
  <c r="O6" i="31"/>
  <c r="O6" i="4" s="1"/>
  <c r="N6" i="31"/>
  <c r="N6" i="4" s="1"/>
  <c r="M6" i="31"/>
  <c r="M6" i="4" s="1"/>
  <c r="L6" i="31"/>
  <c r="L6" i="4" s="1"/>
  <c r="K6" i="31"/>
  <c r="K6" i="4" s="1"/>
  <c r="J6" i="31"/>
  <c r="J6" i="4" s="1"/>
  <c r="I6" i="31"/>
  <c r="I6" i="4" s="1"/>
  <c r="H6" i="31"/>
  <c r="H6" i="4" s="1"/>
  <c r="G6" i="31"/>
  <c r="G6" i="4" s="1"/>
  <c r="F6" i="31"/>
  <c r="F6" i="4" s="1"/>
  <c r="E6" i="31"/>
  <c r="E6" i="4" s="1"/>
  <c r="C6" i="31"/>
  <c r="C6" i="4" s="1"/>
  <c r="O5" i="31"/>
  <c r="O5" i="4" s="1"/>
  <c r="N5" i="31"/>
  <c r="N5" i="4" s="1"/>
  <c r="M5" i="31"/>
  <c r="M5" i="4" s="1"/>
  <c r="L5" i="31"/>
  <c r="L5" i="4" s="1"/>
  <c r="K5" i="31"/>
  <c r="K5" i="4" s="1"/>
  <c r="J5" i="31"/>
  <c r="J5" i="4" s="1"/>
  <c r="I5" i="31"/>
  <c r="I5" i="4" s="1"/>
  <c r="H5" i="31"/>
  <c r="H5" i="4" s="1"/>
  <c r="G5" i="31"/>
  <c r="G5" i="4" s="1"/>
  <c r="F5" i="31"/>
  <c r="F5" i="4" s="1"/>
  <c r="E5" i="31"/>
  <c r="E5" i="4" s="1"/>
  <c r="D5" i="31"/>
  <c r="D5" i="4" s="1"/>
  <c r="C5" i="31"/>
  <c r="C5" i="4" s="1"/>
  <c r="O4" i="31"/>
  <c r="O4" i="4" s="1"/>
  <c r="N4" i="31"/>
  <c r="N4" i="4" s="1"/>
  <c r="M4" i="31"/>
  <c r="M4" i="4" s="1"/>
  <c r="L4" i="31"/>
  <c r="L4" i="4" s="1"/>
  <c r="K4" i="31"/>
  <c r="K4" i="4" s="1"/>
  <c r="J4" i="31"/>
  <c r="J4" i="4" s="1"/>
  <c r="I4" i="31"/>
  <c r="I4" i="4" s="1"/>
  <c r="H4" i="31"/>
  <c r="H4" i="4" s="1"/>
  <c r="G4" i="31"/>
  <c r="G4" i="4" s="1"/>
  <c r="F4" i="31"/>
  <c r="F4" i="4" s="1"/>
  <c r="E4" i="31"/>
  <c r="E4" i="4" s="1"/>
  <c r="D4" i="31"/>
  <c r="D4" i="4" s="1"/>
  <c r="C4" i="31"/>
  <c r="C4" i="4" s="1"/>
  <c r="O3" i="31"/>
  <c r="O3" i="4" s="1"/>
  <c r="N3" i="31"/>
  <c r="N3" i="4" s="1"/>
  <c r="M3" i="31"/>
  <c r="M3" i="4" s="1"/>
  <c r="L3" i="31"/>
  <c r="L3" i="4" s="1"/>
  <c r="K3" i="31"/>
  <c r="K3" i="4" s="1"/>
  <c r="J3" i="31"/>
  <c r="J3" i="4" s="1"/>
  <c r="I3" i="31"/>
  <c r="I3" i="4" s="1"/>
  <c r="H3" i="31"/>
  <c r="H3" i="4" s="1"/>
  <c r="G3" i="31"/>
  <c r="G3" i="4" s="1"/>
  <c r="F3" i="31"/>
  <c r="F3" i="4" s="1"/>
  <c r="E3" i="31"/>
  <c r="E3" i="4" s="1"/>
  <c r="D3" i="31"/>
  <c r="D3" i="4" s="1"/>
  <c r="C3" i="31"/>
  <c r="C3" i="4" s="1"/>
  <c r="M2" i="31"/>
  <c r="M2" i="4" s="1"/>
  <c r="L2" i="31"/>
  <c r="L2" i="4" s="1"/>
  <c r="I2" i="31"/>
  <c r="I2" i="4" s="1"/>
  <c r="H2" i="31"/>
  <c r="H2" i="4" s="1"/>
  <c r="G2" i="31"/>
  <c r="G2" i="4" s="1"/>
  <c r="F2" i="31"/>
  <c r="F2" i="4" s="1"/>
  <c r="O67" i="30"/>
  <c r="N67" i="30"/>
  <c r="M67" i="30"/>
  <c r="L67" i="30"/>
  <c r="K67" i="30"/>
  <c r="J67" i="30"/>
  <c r="I67" i="30"/>
  <c r="H67" i="30"/>
  <c r="G67" i="30"/>
  <c r="F67" i="30"/>
  <c r="E67" i="30"/>
  <c r="D67" i="30"/>
  <c r="C67" i="30"/>
  <c r="K67" i="31" l="1"/>
  <c r="C67" i="31"/>
  <c r="H68" i="30"/>
  <c r="I68" i="30"/>
  <c r="K68" i="30"/>
  <c r="L68" i="30"/>
  <c r="D68" i="30"/>
  <c r="F68" i="30"/>
  <c r="G68" i="30"/>
  <c r="O68" i="30"/>
  <c r="D67" i="31"/>
  <c r="L67" i="31"/>
  <c r="E67" i="31"/>
  <c r="M67" i="31"/>
  <c r="F67" i="31"/>
  <c r="N67" i="31"/>
  <c r="G67" i="31"/>
  <c r="O67" i="31"/>
  <c r="H67" i="31"/>
  <c r="I67" i="31"/>
  <c r="J67" i="31"/>
  <c r="N68" i="30"/>
  <c r="J68" i="30"/>
  <c r="C68" i="30"/>
  <c r="E68" i="30"/>
  <c r="M68" i="30"/>
  <c r="F68" i="31" l="1"/>
  <c r="N68" i="31"/>
  <c r="E68" i="31"/>
  <c r="G68" i="31"/>
  <c r="O68" i="31"/>
  <c r="J68" i="31"/>
  <c r="D68" i="31"/>
  <c r="I68" i="31"/>
  <c r="M68" i="31"/>
  <c r="K68" i="31"/>
  <c r="H68" i="31"/>
  <c r="C68" i="31"/>
  <c r="L68" i="31"/>
  <c r="I44" i="27" l="1"/>
  <c r="J44" i="27"/>
  <c r="L44" i="27" s="1"/>
  <c r="K44" i="27"/>
  <c r="I4" i="27"/>
  <c r="K4" i="27"/>
  <c r="I5" i="27"/>
  <c r="K5" i="27"/>
  <c r="I6" i="27"/>
  <c r="K6" i="27"/>
  <c r="I7" i="27"/>
  <c r="K7" i="27"/>
  <c r="I8" i="27"/>
  <c r="K8" i="27"/>
  <c r="I9" i="27"/>
  <c r="K9" i="27"/>
  <c r="I10" i="27"/>
  <c r="K10" i="27"/>
  <c r="I11" i="27"/>
  <c r="K11" i="27"/>
  <c r="I12" i="27"/>
  <c r="K12" i="27"/>
  <c r="I13" i="27"/>
  <c r="K13" i="27"/>
  <c r="I14" i="27"/>
  <c r="K14" i="27"/>
  <c r="I15" i="27"/>
  <c r="K15" i="27"/>
  <c r="I16" i="27"/>
  <c r="K16" i="27"/>
  <c r="I17" i="27"/>
  <c r="K17" i="27"/>
  <c r="I18" i="27"/>
  <c r="K18" i="27"/>
  <c r="I19" i="27"/>
  <c r="K19" i="27"/>
  <c r="I20" i="27"/>
  <c r="K20" i="27"/>
  <c r="I21" i="27"/>
  <c r="K21" i="27"/>
  <c r="I22" i="27"/>
  <c r="K22" i="27"/>
  <c r="I23" i="27"/>
  <c r="K23" i="27"/>
  <c r="I24" i="27"/>
  <c r="K24" i="27"/>
  <c r="J25" i="27"/>
  <c r="K25" i="27"/>
  <c r="J26" i="27"/>
  <c r="K26" i="27"/>
  <c r="I27" i="27"/>
  <c r="L27" i="27" s="1"/>
  <c r="J27" i="27"/>
  <c r="K27" i="27"/>
  <c r="J28" i="27"/>
  <c r="K28" i="27"/>
  <c r="J29" i="27"/>
  <c r="K29" i="27"/>
  <c r="I30" i="27"/>
  <c r="L30" i="27" s="1"/>
  <c r="J30" i="27"/>
  <c r="K30" i="27"/>
  <c r="J31" i="27"/>
  <c r="K31" i="27"/>
  <c r="J32" i="27"/>
  <c r="K32" i="27"/>
  <c r="I33" i="27"/>
  <c r="L33" i="27" s="1"/>
  <c r="J33" i="27"/>
  <c r="K33" i="27"/>
  <c r="J34" i="27"/>
  <c r="K34" i="27"/>
  <c r="J35" i="27"/>
  <c r="K35" i="27"/>
  <c r="I36" i="27"/>
  <c r="K36" i="27"/>
  <c r="I37" i="27"/>
  <c r="K37" i="27"/>
  <c r="I38" i="27"/>
  <c r="K38" i="27"/>
  <c r="I39" i="27"/>
  <c r="K39" i="27"/>
  <c r="I40" i="27"/>
  <c r="K40" i="27"/>
  <c r="I41" i="27"/>
  <c r="L41" i="27" s="1"/>
  <c r="J41" i="27"/>
  <c r="K41" i="27"/>
  <c r="I42" i="27"/>
  <c r="L42" i="27" s="1"/>
  <c r="J42" i="27"/>
  <c r="K42" i="27"/>
  <c r="I43" i="27"/>
  <c r="L43" i="27" s="1"/>
  <c r="J43" i="27"/>
  <c r="K43" i="27"/>
  <c r="L38" i="27" l="1"/>
  <c r="G40" i="27"/>
  <c r="J40" i="27" s="1"/>
  <c r="L40" i="27" s="1"/>
  <c r="G39" i="27"/>
  <c r="J39" i="27" s="1"/>
  <c r="L39" i="27" s="1"/>
  <c r="G38" i="27"/>
  <c r="J38" i="27" s="1"/>
  <c r="G37" i="27"/>
  <c r="J37" i="27" s="1"/>
  <c r="L37" i="27" s="1"/>
  <c r="G36" i="27"/>
  <c r="J36" i="27" s="1"/>
  <c r="L36" i="27" s="1"/>
  <c r="G6" i="27"/>
  <c r="J6" i="27" s="1"/>
  <c r="L6" i="27" s="1"/>
  <c r="G5" i="27"/>
  <c r="J5" i="27" s="1"/>
  <c r="L5" i="27" s="1"/>
  <c r="G4" i="27"/>
  <c r="J4" i="27" s="1"/>
  <c r="L4" i="27" s="1"/>
  <c r="G3" i="27"/>
  <c r="G24" i="27" l="1"/>
  <c r="J24" i="27" s="1"/>
  <c r="L24" i="27" s="1"/>
  <c r="G23" i="27"/>
  <c r="J23" i="27" s="1"/>
  <c r="L23" i="27" s="1"/>
  <c r="G22" i="27"/>
  <c r="J22" i="27" s="1"/>
  <c r="L22" i="27" s="1"/>
  <c r="G21" i="27"/>
  <c r="J21" i="27" s="1"/>
  <c r="L21" i="27" s="1"/>
  <c r="G20" i="27"/>
  <c r="J20" i="27" s="1"/>
  <c r="L20" i="27" s="1"/>
  <c r="G19" i="27"/>
  <c r="J19" i="27" s="1"/>
  <c r="L19" i="27" s="1"/>
  <c r="G18" i="27"/>
  <c r="J18" i="27" s="1"/>
  <c r="L18" i="27" s="1"/>
  <c r="G17" i="27"/>
  <c r="J17" i="27" s="1"/>
  <c r="L17" i="27" s="1"/>
  <c r="F28" i="27" l="1"/>
  <c r="I28" i="27" s="1"/>
  <c r="L28" i="27" s="1"/>
  <c r="F29" i="27"/>
  <c r="I29" i="27" s="1"/>
  <c r="L29" i="27" s="1"/>
  <c r="F31" i="27"/>
  <c r="I31" i="27" s="1"/>
  <c r="L31" i="27" s="1"/>
  <c r="F32" i="27"/>
  <c r="I32" i="27" s="1"/>
  <c r="L32" i="27" s="1"/>
  <c r="F34" i="27"/>
  <c r="I34" i="27" s="1"/>
  <c r="L34" i="27" s="1"/>
  <c r="F35" i="27"/>
  <c r="I35" i="27" s="1"/>
  <c r="L35" i="27" s="1"/>
  <c r="F25" i="27"/>
  <c r="I25" i="27" s="1"/>
  <c r="L25" i="27" s="1"/>
  <c r="F26" i="27"/>
  <c r="I26" i="27" s="1"/>
  <c r="L26" i="27" s="1"/>
  <c r="G7" i="27"/>
  <c r="J7" i="27" s="1"/>
  <c r="L7" i="27" s="1"/>
  <c r="G8" i="27"/>
  <c r="J8" i="27" s="1"/>
  <c r="L8" i="27" s="1"/>
  <c r="G9" i="27"/>
  <c r="J9" i="27" s="1"/>
  <c r="L9" i="27" s="1"/>
  <c r="G10" i="27"/>
  <c r="J10" i="27" s="1"/>
  <c r="L10" i="27" s="1"/>
  <c r="G11" i="27"/>
  <c r="J11" i="27" s="1"/>
  <c r="L11" i="27" s="1"/>
  <c r="G12" i="27"/>
  <c r="J12" i="27" s="1"/>
  <c r="L12" i="27" s="1"/>
  <c r="G13" i="27"/>
  <c r="J13" i="27" s="1"/>
  <c r="L13" i="27" s="1"/>
  <c r="G14" i="27"/>
  <c r="J14" i="27" s="1"/>
  <c r="L14" i="27" s="1"/>
  <c r="G15" i="27"/>
  <c r="J15" i="27" s="1"/>
  <c r="L15" i="27" s="1"/>
  <c r="G16" i="27" l="1"/>
  <c r="J16" i="27" s="1"/>
  <c r="L16" i="27" s="1"/>
  <c r="K3" i="27"/>
  <c r="I3" i="27"/>
  <c r="J3" i="27"/>
  <c r="L3" i="27" l="1"/>
  <c r="D67" i="3"/>
  <c r="E67" i="3"/>
  <c r="F67" i="3"/>
  <c r="G67" i="3"/>
  <c r="H67" i="3"/>
  <c r="I67" i="3"/>
  <c r="J67" i="3"/>
  <c r="K67" i="3"/>
  <c r="L67" i="3"/>
  <c r="M67" i="3"/>
  <c r="N67" i="3"/>
  <c r="O67" i="3"/>
  <c r="C67" i="3"/>
  <c r="H68" i="3" l="1"/>
  <c r="D68" i="3"/>
  <c r="K68" i="3"/>
  <c r="J68" i="3"/>
  <c r="L68" i="3"/>
  <c r="C68" i="3"/>
  <c r="I68" i="3"/>
  <c r="O68" i="3"/>
  <c r="N68" i="3"/>
  <c r="G68" i="3"/>
  <c r="F68" i="3"/>
  <c r="M68" i="3"/>
  <c r="E68" i="3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U2" i="15"/>
  <c r="T2" i="15"/>
  <c r="S2" i="15"/>
  <c r="S66" i="15" s="1"/>
  <c r="R2" i="15"/>
  <c r="R66" i="15" s="1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U66" i="14"/>
  <c r="T66" i="14"/>
  <c r="S66" i="14"/>
  <c r="R66" i="14"/>
  <c r="Q66" i="14"/>
  <c r="P66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C66" i="14"/>
  <c r="U66" i="13"/>
  <c r="T66" i="13"/>
  <c r="S66" i="13"/>
  <c r="R66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U2" i="12"/>
  <c r="T2" i="12"/>
  <c r="S2" i="12"/>
  <c r="S66" i="12" s="1"/>
  <c r="R2" i="12"/>
  <c r="R66" i="12" s="1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C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C2" i="9"/>
  <c r="C66" i="15" l="1"/>
  <c r="G66" i="15"/>
  <c r="K66" i="15"/>
  <c r="O66" i="15"/>
  <c r="H67" i="4"/>
  <c r="L67" i="4"/>
  <c r="N67" i="4"/>
  <c r="K67" i="4"/>
  <c r="G67" i="4"/>
  <c r="O67" i="4"/>
  <c r="J67" i="4"/>
  <c r="F67" i="4"/>
  <c r="D67" i="4"/>
  <c r="M67" i="4"/>
  <c r="I67" i="4"/>
  <c r="E67" i="4"/>
  <c r="C67" i="4"/>
  <c r="E66" i="12"/>
  <c r="I66" i="12"/>
  <c r="M66" i="12"/>
  <c r="Q66" i="12"/>
  <c r="U66" i="12"/>
  <c r="D66" i="9"/>
  <c r="D66" i="15"/>
  <c r="H66" i="15"/>
  <c r="L66" i="15"/>
  <c r="P66" i="15"/>
  <c r="T66" i="15"/>
  <c r="P66" i="9"/>
  <c r="L66" i="9"/>
  <c r="H66" i="9"/>
  <c r="E66" i="15"/>
  <c r="I66" i="15"/>
  <c r="M66" i="15"/>
  <c r="Q66" i="15"/>
  <c r="U66" i="15"/>
  <c r="F66" i="15"/>
  <c r="J66" i="15"/>
  <c r="N66" i="15"/>
  <c r="F66" i="12"/>
  <c r="J66" i="12"/>
  <c r="N66" i="12"/>
  <c r="C66" i="12"/>
  <c r="G66" i="12"/>
  <c r="K66" i="12"/>
  <c r="O66" i="12"/>
  <c r="D66" i="12"/>
  <c r="H66" i="12"/>
  <c r="L66" i="12"/>
  <c r="P66" i="12"/>
  <c r="T66" i="12"/>
  <c r="S66" i="9"/>
  <c r="C66" i="9"/>
  <c r="R66" i="9"/>
  <c r="N66" i="9"/>
  <c r="J66" i="9"/>
  <c r="F66" i="9"/>
  <c r="O66" i="9"/>
  <c r="G66" i="9"/>
  <c r="Q66" i="9"/>
  <c r="M66" i="9"/>
  <c r="I66" i="9"/>
  <c r="E66" i="9"/>
  <c r="K66" i="9"/>
  <c r="H68" i="4" l="1"/>
  <c r="K68" i="4"/>
  <c r="E68" i="4"/>
  <c r="I68" i="4"/>
  <c r="F68" i="4"/>
  <c r="C68" i="4"/>
  <c r="D68" i="4"/>
  <c r="O68" i="4"/>
  <c r="N68" i="4"/>
  <c r="M68" i="4"/>
  <c r="J68" i="4"/>
  <c r="G68" i="4"/>
  <c r="L6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Anirudh Rao</author>
  </authors>
  <commentList>
    <comment ref="A1" authorId="0" shapeId="0" xr:uid="{EDED48C5-3F6D-914E-AAE2-4437050055D5}">
      <text>
        <r>
          <rPr>
            <b/>
            <sz val="10"/>
            <color rgb="FF000000"/>
            <rFont val="Arial"/>
            <family val="34"/>
          </rPr>
          <t>Source:</t>
        </r>
        <r>
          <rPr>
            <sz val="10"/>
            <color rgb="FF000000"/>
            <rFont val="Arial"/>
            <family val="34"/>
          </rPr>
          <t xml:space="preserve">
</t>
        </r>
        <r>
          <rPr>
            <sz val="10"/>
            <color rgb="FF000000"/>
            <rFont val="Arial"/>
            <family val="34"/>
          </rPr>
          <t>http://smedata.smef.gov.bd/index.php/report/summaryTable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Anirudh Rao</author>
  </authors>
  <commentList>
    <comment ref="C1" authorId="0" shapeId="0" xr:uid="{0816D522-2DC8-D841-A099-5BF14926A2F7}">
      <text>
        <r>
          <rPr>
            <b/>
            <sz val="10"/>
            <color rgb="FF000000"/>
            <rFont val="Arial"/>
            <family val="34"/>
          </rPr>
          <t>Anirudh Rao:</t>
        </r>
        <r>
          <rPr>
            <sz val="10"/>
            <color rgb="FF000000"/>
            <rFont val="Arial"/>
            <family val="34"/>
          </rPr>
          <t xml:space="preserve">
</t>
        </r>
        <r>
          <rPr>
            <sz val="10"/>
            <color rgb="FF000000"/>
            <rFont val="Arial"/>
            <family val="34"/>
          </rPr>
          <t>Total Persons Engaged (TPE)</t>
        </r>
      </text>
    </comment>
  </commentList>
</comments>
</file>

<file path=xl/sharedStrings.xml><?xml version="1.0" encoding="utf-8"?>
<sst xmlns="http://schemas.openxmlformats.org/spreadsheetml/2006/main" count="2574" uniqueCount="345">
  <si>
    <t>ID_CENSO</t>
  </si>
  <si>
    <t>NAME</t>
  </si>
  <si>
    <t>Total</t>
  </si>
  <si>
    <t>Mining and Quarrying</t>
  </si>
  <si>
    <t>Manufacturing</t>
  </si>
  <si>
    <t>Electricity, Gas, Steam and Air Conditioning Supply</t>
  </si>
  <si>
    <t>Water Supply, Sewerage, Waste Management and Remediation</t>
  </si>
  <si>
    <t>Construction</t>
  </si>
  <si>
    <t>Wholesale &amp; Retail Trade, Repair of Motor Vehicles &amp; Motorcycles</t>
  </si>
  <si>
    <t>Transportation and Storage</t>
  </si>
  <si>
    <t>Accommodation and Food Service Activities (Hotel &amp; Restaurants)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</si>
  <si>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</si>
  <si>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</si>
  <si>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</si>
  <si>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</si>
  <si>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Administration and Support Service Activities</t>
  </si>
  <si>
    <t>Public Administration &amp; Defense, Compulsory Social Security</t>
  </si>
  <si>
    <t>Education</t>
  </si>
  <si>
    <t>Human Health and Social Work Activities</t>
  </si>
  <si>
    <t>Arts, Entertainment and Recreation</t>
  </si>
  <si>
    <t>Other Service Activities</t>
  </si>
  <si>
    <t>AREA # 1004</t>
  </si>
  <si>
    <t>Barguna</t>
  </si>
  <si>
    <t>AREA # 1006</t>
  </si>
  <si>
    <t>Barisal</t>
  </si>
  <si>
    <t>AREA # 1009</t>
  </si>
  <si>
    <t>Bhola</t>
  </si>
  <si>
    <t>AREA # 1042</t>
  </si>
  <si>
    <t>Jhalokati</t>
  </si>
  <si>
    <t>AREA # 1078</t>
  </si>
  <si>
    <t>Patuakhali</t>
  </si>
  <si>
    <t>AREA # 1079</t>
  </si>
  <si>
    <t>Pirojpur</t>
  </si>
  <si>
    <t>AREA # 2003</t>
  </si>
  <si>
    <t>Bandarban</t>
  </si>
  <si>
    <t>AREA # 2012</t>
  </si>
  <si>
    <t>Brahmanbaria</t>
  </si>
  <si>
    <t>AREA # 2013</t>
  </si>
  <si>
    <t>Chandpur</t>
  </si>
  <si>
    <t>AREA # 2015</t>
  </si>
  <si>
    <t>Chittagong</t>
  </si>
  <si>
    <t>AREA # 2019</t>
  </si>
  <si>
    <t>Comilla</t>
  </si>
  <si>
    <t>AREA # 2022</t>
  </si>
  <si>
    <t>Cox's Bazar</t>
  </si>
  <si>
    <t>AREA # 2030</t>
  </si>
  <si>
    <t>Feni</t>
  </si>
  <si>
    <t>AREA # 2046</t>
  </si>
  <si>
    <t>Khagrachhari</t>
  </si>
  <si>
    <t>AREA # 2051</t>
  </si>
  <si>
    <t>Lakshmipur</t>
  </si>
  <si>
    <t>AREA # 2075</t>
  </si>
  <si>
    <t>Noakhali</t>
  </si>
  <si>
    <t>AREA # 2084</t>
  </si>
  <si>
    <t>Rangamati</t>
  </si>
  <si>
    <t>AREA # 3026</t>
  </si>
  <si>
    <t>Dhaka</t>
  </si>
  <si>
    <t>AREA # 3029</t>
  </si>
  <si>
    <t>Faridpur</t>
  </si>
  <si>
    <t>AREA # 3033</t>
  </si>
  <si>
    <t>Gazipur</t>
  </si>
  <si>
    <t>AREA # 3035</t>
  </si>
  <si>
    <t>Gopalganj</t>
  </si>
  <si>
    <t>AREA # 3039</t>
  </si>
  <si>
    <t>Jamalpur</t>
  </si>
  <si>
    <t>AREA # 3048</t>
  </si>
  <si>
    <t>Kishoregonj</t>
  </si>
  <si>
    <t>AREA # 3054</t>
  </si>
  <si>
    <t>Madaripur</t>
  </si>
  <si>
    <t>AREA # 3056</t>
  </si>
  <si>
    <t>Manikganj</t>
  </si>
  <si>
    <t>AREA # 3059</t>
  </si>
  <si>
    <t>Munshiganj</t>
  </si>
  <si>
    <t>AREA # 3061</t>
  </si>
  <si>
    <t>Mymensingh</t>
  </si>
  <si>
    <t>AREA # 3067</t>
  </si>
  <si>
    <t>Narayanganj</t>
  </si>
  <si>
    <t>AREA # 3068</t>
  </si>
  <si>
    <t>Narsingdi</t>
  </si>
  <si>
    <t>AREA # 3072</t>
  </si>
  <si>
    <t>Netrakona</t>
  </si>
  <si>
    <t>AREA # 3082</t>
  </si>
  <si>
    <t>Rajbari</t>
  </si>
  <si>
    <t>AREA # 3086</t>
  </si>
  <si>
    <t>Shariatpur</t>
  </si>
  <si>
    <t>AREA # 3089</t>
  </si>
  <si>
    <t>Sherpur</t>
  </si>
  <si>
    <t>AREA # 3093</t>
  </si>
  <si>
    <t>Tangail</t>
  </si>
  <si>
    <t>AREA # 4001</t>
  </si>
  <si>
    <t>Bagerhat</t>
  </si>
  <si>
    <t>AREA # 4018</t>
  </si>
  <si>
    <t>Chuadanga</t>
  </si>
  <si>
    <t>AREA # 4041</t>
  </si>
  <si>
    <t>Jessore</t>
  </si>
  <si>
    <t>AREA # 4044</t>
  </si>
  <si>
    <t>Jhenaidah</t>
  </si>
  <si>
    <t>AREA # 4047</t>
  </si>
  <si>
    <t>Khulna</t>
  </si>
  <si>
    <t>AREA # 4050</t>
  </si>
  <si>
    <t>Kushtia</t>
  </si>
  <si>
    <t>AREA # 4055</t>
  </si>
  <si>
    <t>Magura</t>
  </si>
  <si>
    <t>AREA # 4057</t>
  </si>
  <si>
    <t>Meherpur</t>
  </si>
  <si>
    <t>AREA # 4065</t>
  </si>
  <si>
    <t>Narail</t>
  </si>
  <si>
    <t>AREA # 4087</t>
  </si>
  <si>
    <t>Satkhira</t>
  </si>
  <si>
    <t>AREA # 5010</t>
  </si>
  <si>
    <t>Bogra</t>
  </si>
  <si>
    <t>AREA # 5038</t>
  </si>
  <si>
    <t>Joypurhat</t>
  </si>
  <si>
    <t>AREA # 5064</t>
  </si>
  <si>
    <t>Naogaon</t>
  </si>
  <si>
    <t>AREA # 5069</t>
  </si>
  <si>
    <t>Natore</t>
  </si>
  <si>
    <t>AREA # 5070</t>
  </si>
  <si>
    <t>Chapai Nawabganj</t>
  </si>
  <si>
    <t>AREA # 5076</t>
  </si>
  <si>
    <t>Pabna</t>
  </si>
  <si>
    <t>AREA # 5081</t>
  </si>
  <si>
    <t>Rajshahi</t>
  </si>
  <si>
    <t>AREA # 5088</t>
  </si>
  <si>
    <t>Sirajganj</t>
  </si>
  <si>
    <t>AREA # 5527</t>
  </si>
  <si>
    <t>Dinajpur</t>
  </si>
  <si>
    <t>AREA # 5532</t>
  </si>
  <si>
    <t>Gaibandha</t>
  </si>
  <si>
    <t>AREA # 5549</t>
  </si>
  <si>
    <t>Kurigram</t>
  </si>
  <si>
    <t>AREA # 5552</t>
  </si>
  <si>
    <t>Lalmonirhat</t>
  </si>
  <si>
    <t>AREA # 5573</t>
  </si>
  <si>
    <t>Nilphamari</t>
  </si>
  <si>
    <t>AREA # 5577</t>
  </si>
  <si>
    <t>Panchagarh</t>
  </si>
  <si>
    <t>AREA # 5585</t>
  </si>
  <si>
    <t>Rangpur</t>
  </si>
  <si>
    <t>AREA # 5594</t>
  </si>
  <si>
    <t>Thakurgaon</t>
  </si>
  <si>
    <t>AREA # 6036</t>
  </si>
  <si>
    <t>Habiganj</t>
  </si>
  <si>
    <t>AREA # 6058</t>
  </si>
  <si>
    <t>Maulvibazar</t>
  </si>
  <si>
    <t>AREA # 6090</t>
  </si>
  <si>
    <t>Sunamganj</t>
  </si>
  <si>
    <t>AREA # 6091</t>
  </si>
  <si>
    <t>Sylhet</t>
  </si>
  <si>
    <t>Economic Activity</t>
  </si>
  <si>
    <t>25% COM/CR/LFM+DUL/H:1
25% COM/CR/LFM+DUL/H:2
25% COM/MUR/LWAL+DNO/H:1
25% COM/MUR/LWAL+DNO/H:2</t>
  </si>
  <si>
    <t>25% COM/W+WBB/LPB+DNO/H:1
25% COM/W+WBB/LPB+DNO/H:2
25% COM/MUR/LWAL+DNO/H:1
25% COM/MUR/LWAL+DNO/H:2</t>
  </si>
  <si>
    <t>10% COM/CR/LFM+DUL/H:1
10% COM/CR/LFM+DUL/H:2
30% COM/MUR/LWAL+DNO/H:1
30% COM/MUR/LWAL+DNO/H:2
10% COM/S/LFINF+DUL/H:1
10% COM/S/LFM+DUL/H:1</t>
  </si>
  <si>
    <t>25% COM/W+WBB/LPB+DNO/H:1
25% COM/W+WBB/LPB+DNO/H:2
15% COM/MUR/LWAL+DNO/H:1
15% COM/MUR/LWAL+DNO/H:2
10% COM/CR/LFM+DUL/H:1
10% COM/CR/LFM+DUL/H:2</t>
  </si>
  <si>
    <t>10% COM/W+WBB/LPB+DNO/H:1
10% COM/W+WBB/LPB+DNO/H:2
20% COM/MUR/LWAL+DNO/H:1
20% COM/MUR/LWAL+DNO/H:2
20% COM/CR/LFINF+DUL/H:1
20% COM/CR/LFINF+DUL/H:2</t>
  </si>
  <si>
    <t>60% IND/MUR/LWAL+DNO/H:1
20% IND/CR/LFM+DUL/H:1
10% IND/CR+PC/LWAL+DUL/H:1
5% IND/S/LFINF+DUL/H:1
5% IND/S/LFM+DUL/H:1</t>
  </si>
  <si>
    <t>45% IND/MUR/LWAL+DNO/H:1
45% IND/MUR/LWAL+DNO/H:1
5% IND/S/LFINF+DUL/H:1
5% IND/S/LFM+DUL/H:1</t>
  </si>
  <si>
    <t>40% IND/MUR/LWAL+DNO/H:1
30% IND/CR/LFM+DUL/H:1
20% IND/CR+PC/LWAL+DUL/H:1
5% IND/S/LFINF+DUL/H:1
5% IND/S/LFM+DUL/H:1</t>
  </si>
  <si>
    <t>25% IND/W+WBB/LPB+DNO/H:1
25% IND/W+WBB/LPB+DNO/H:2
20% IND/MUR/LWAL+DNO/H:1
20% IND/MUR/LWAL+DNO/H:1
5% IND/S/LFINF+DUL/H:1
5% IND/S/LFM+DUL/H:1</t>
  </si>
  <si>
    <t>50% IND/MUR/LWAL+DNO/H:1
30% IND/CR/LFM+DUL/H:1
10% IND/CR+PC/LWAL+DUL/H:1
5% IND/S/LFINF+DUL/H:1
5% IND/S/LFM+DUL/H:1</t>
  </si>
  <si>
    <t>25% COM/MUR/LWAL+DNO/H:1
25% COM/MUR/LWAL+DNO/H:2
10% COM/MUR/LWAL+DNO/H:3
10% COM/CR/LFINF+DUL/H:2
8% COM/CR/LFINF+DUL/H:3
2% COM/CR/LFINF+DUM/H:3
8% COM/CR/LFINF+DUL/H:4
2% COM/CR/LFINF+DUM/H:4
8% COM/CR/LFINF+DUL/H:5
2% COM/CR/LFINF+DUM/H:5</t>
  </si>
  <si>
    <t>15% COM/MUR/LWAL+DNO/H:1
15% COM/MUR/LWAL+DNO/H:2
16% COM/CR/LFINF+DUL/H:2
15% COM/CR/LFINF+DUL/H:3
15% COM/CR/LFINF+DUL/H:4
15% COM/CR/LFINF+DUL/H:5
1.5% COM/CR/LDUAL+DUL/HBET:6-12
0.5% COM/CR/LDUAL+DUL/HBET:13-
5% COM/CR/LFINF+DUM/H:5
1.5% COM/CR/LDUAL+DUM/HBET:6-12
0.5% COM/CR/LDUAL+DUM/HBET:13-</t>
  </si>
  <si>
    <t>5% COM/MUR/LWAL+DNO/H:1
5% COM/MUR/LWAL+DNO/H:2
20% COM/CR/LFINF+DUL/H:2
20% COM/CR/LFINF+DUL/H:3
20% COM/CR/LFINF+DUL/H:4
10% COM/CR/LFINF+DUL/H:5
2.5% COM/CR/LDUAL+DUL/HBET:6-12
7.5% COM/CR/LFINF+DUM/H:4
7.5% COM/CR/LFINF+DUM/H:5
2.5% COM/CR/LDUAL+DUM/HBET:6-12</t>
  </si>
  <si>
    <t>5% COM/MUR/LWAL+DNO/H:1
5% COM/MUR/LWAL+DNO/H:2
25% COM/CR/LFINF+DUL/H:2
20% COM/CR/LFINF+DUL/H:3
17% COM/CR/LFINF+DUL/H:4
15% COM/CR/LFINF+DUL/H:5
3% COM/CR/LDUAL+DUL/HBET:6-12
3% COM/CR/LFINF+DUM/H:3
3% COM/CR/LFINF+DUM/H:4
2% COM/CR/LFINF+DUM/H:5
2% COM/CR/LDUAL+DUM/HBET:6-12</t>
  </si>
  <si>
    <t>W</t>
  </si>
  <si>
    <t>Manufacturing (Heavy)</t>
  </si>
  <si>
    <t>Manufacturing (Light)</t>
  </si>
  <si>
    <t>Retail trade</t>
  </si>
  <si>
    <t>Wholesale trade and storage (warehouse)</t>
  </si>
  <si>
    <t>Offices, professional/technical services</t>
  </si>
  <si>
    <t>Entertainment</t>
  </si>
  <si>
    <t>Hotels</t>
  </si>
  <si>
    <t>Other services</t>
  </si>
  <si>
    <t>IND1</t>
  </si>
  <si>
    <t>IND2</t>
  </si>
  <si>
    <t>IND6</t>
  </si>
  <si>
    <t>COM1</t>
  </si>
  <si>
    <t>COM2</t>
  </si>
  <si>
    <t>COM3</t>
  </si>
  <si>
    <t>COM5</t>
  </si>
  <si>
    <t>COM12</t>
  </si>
  <si>
    <t>COM</t>
  </si>
  <si>
    <t>70% CR/LFM/HBET:1-2/IND1
30% S/LFM/HBET:1-2/IND1</t>
  </si>
  <si>
    <t>30% MUR/LWAL/H:1/COM3
10% CR/LFINF/H:1/COM3
10% CR/LFINF/H:2/COM3
20% CR/LFINF/HBET:3-5/COM3
20% CR/LDUAL/HBET:6-12/COM3
10% CR/LDUAL/HBET:13-/COM3</t>
  </si>
  <si>
    <t>IND4</t>
  </si>
  <si>
    <t>25% IND1
75% IND2</t>
  </si>
  <si>
    <t>70% COM1
30% COM2</t>
  </si>
  <si>
    <t>70% COM5
30% COM12</t>
  </si>
  <si>
    <t>50% COM1
50% COM2</t>
  </si>
  <si>
    <t>15% COM3
80% COM5
5% COM11</t>
  </si>
  <si>
    <t>Mining</t>
  </si>
  <si>
    <t>Recreation and leisure</t>
  </si>
  <si>
    <t>COM11</t>
  </si>
  <si>
    <t>50% MUR/LWAL/H:1/IND2
35% CR/LFM/HBET:1-2/IND2
15% S/LFM/HBET:1-2/IND2</t>
  </si>
  <si>
    <t>45% MUR/LWAL/H:1/IND6
40% CR/LFM/HBET:1-2/IND6
15% S/LFM/HBET:1-2/IND6</t>
  </si>
  <si>
    <t>50% MUR/LWAL/H:1/COM11
40% CR/LFM/HBET:1-2/COM11
10% S/LFM/HBET:1-2/COM11</t>
  </si>
  <si>
    <t>80% MUR/LWAL/H:1/COM3
10% CR/LFINF/H:1/COM3
10% CR/LFINF/H:2/COM3</t>
  </si>
  <si>
    <t>70% MUR/LWAL/H:1/COM12
20% CR/LFINF/H:1/COM12
10% CR/LFINF/H:2/COM12</t>
  </si>
  <si>
    <t>90% MUR/LWAL/H:1/COM
10% CR/LFM/HBET:1-2/COM</t>
  </si>
  <si>
    <t>Ductility level</t>
  </si>
  <si>
    <t>TAXONOMY</t>
  </si>
  <si>
    <t>MATERIAL</t>
  </si>
  <si>
    <t>LLRS</t>
  </si>
  <si>
    <t>HEIGHT</t>
  </si>
  <si>
    <t>OCC</t>
  </si>
  <si>
    <t>DNO</t>
  </si>
  <si>
    <t>DUL</t>
  </si>
  <si>
    <t>DUM</t>
  </si>
  <si>
    <t>MAPPING DUCTILITY</t>
  </si>
  <si>
    <t>CR/LDUAL/HBET:13-/COM3</t>
  </si>
  <si>
    <t>CR</t>
  </si>
  <si>
    <t>CR/LDUAL/HBET:6-12/COM3</t>
  </si>
  <si>
    <t>CR/LFINF/H:1/COM1</t>
  </si>
  <si>
    <t>LFINF</t>
  </si>
  <si>
    <t>H:1</t>
  </si>
  <si>
    <t>CR/LFINF/H:1/COM3</t>
  </si>
  <si>
    <t>CR/LFINF/H:2/COM1</t>
  </si>
  <si>
    <t>H:2</t>
  </si>
  <si>
    <t>CR/LFINF/H:2/COM3</t>
  </si>
  <si>
    <t>CR/LFINF/HBET:3-5/COM1</t>
  </si>
  <si>
    <t>CR/LFINF/HBET:3-5/COM3</t>
  </si>
  <si>
    <t>CR/LFM/HBET:1-2/COM</t>
  </si>
  <si>
    <t>LFM</t>
  </si>
  <si>
    <t>HBET:1-2</t>
  </si>
  <si>
    <t>CR/LFM/HBET:1-2/COM11</t>
  </si>
  <si>
    <t>CR/LFM/HBET:1-2/COM2</t>
  </si>
  <si>
    <t>CR/LFM/HBET:1-2/IND1</t>
  </si>
  <si>
    <t>CR/LFM/HBET:1-2/IND2</t>
  </si>
  <si>
    <t>CR/LFM/HBET:1-2/IND6</t>
  </si>
  <si>
    <t>LWAL</t>
  </si>
  <si>
    <t>MUR/LWAL/H:1/COM</t>
  </si>
  <si>
    <t>MUR</t>
  </si>
  <si>
    <t>MUR/LWAL/H:1/COM1</t>
  </si>
  <si>
    <t>MUR/LWAL/H:1/COM11</t>
  </si>
  <si>
    <t>MUR/LWAL/H:1/COM2</t>
  </si>
  <si>
    <t>MUR/LWAL/H:1/COM3</t>
  </si>
  <si>
    <t>MUR/LWAL/H:1/IND2</t>
  </si>
  <si>
    <t>MUR/LWAL/H:1/IND4</t>
  </si>
  <si>
    <t>MUR/LWAL/H:1/IND6</t>
  </si>
  <si>
    <t>S/LFM/HBET:1-2/COM11</t>
  </si>
  <si>
    <t>S</t>
  </si>
  <si>
    <t>S/LFM/HBET:1-2/COM2</t>
  </si>
  <si>
    <t>S/LFM/HBET:1-2/IND1</t>
  </si>
  <si>
    <t>S/LFM/HBET:1-2/IND2</t>
  </si>
  <si>
    <t>S/LFM/HBET:1-2/IND6</t>
  </si>
  <si>
    <t>MUR/LWAL/H:1/COM5</t>
  </si>
  <si>
    <t>CR/LFINF/H:1/COM5</t>
  </si>
  <si>
    <t>CR/LFINF/H:2/COM5</t>
  </si>
  <si>
    <t>CR/LFINF/HBET:3-5/COM5</t>
  </si>
  <si>
    <t>MUR/LWAL/H:1/COM12</t>
  </si>
  <si>
    <t>CR/LFINF/H:1/COM12</t>
  </si>
  <si>
    <t>CR/LFINF/H:2/COM12</t>
  </si>
  <si>
    <t>CR/LFINF/HBET:3-5/COM12</t>
  </si>
  <si>
    <t>CR/LDUAL/HBET:6-12/COM12</t>
  </si>
  <si>
    <t>CR/LDUAL/HBET:13-/COM12</t>
  </si>
  <si>
    <t>DUCTILITY</t>
  </si>
  <si>
    <t>80% MUR/LWAL/H:1/COM
20% CR/LFM/HBET:1-2/COM</t>
  </si>
  <si>
    <t>90% CR/LDUAL+DUL/HBET:6-12/COM12
10% CR/LDUAL+DUM/HBET:6-12/COM12</t>
  </si>
  <si>
    <t>90% CR/LDUAL+DUL/HBET:6-12/COM3
10% CR/LDUAL+DUM/HBET:6-12/COM3</t>
  </si>
  <si>
    <t>CR/LFINF+DUL/H:1/COM1</t>
  </si>
  <si>
    <t>CR/LFINF+DUL/H:1/COM12</t>
  </si>
  <si>
    <t>CR/LFINF+DUL/H:1/COM3</t>
  </si>
  <si>
    <t>CR/LFINF+DUL/H:1/COM5</t>
  </si>
  <si>
    <t>CR/LFINF+DUL/H:2/COM1</t>
  </si>
  <si>
    <t>CR/LFINF+DUL/H:2/COM12</t>
  </si>
  <si>
    <t>CR/LFINF+DUL/H:2/COM3</t>
  </si>
  <si>
    <t>CR/LFINF+DUL/H:2/COM5</t>
  </si>
  <si>
    <t>CR/LFM+DUL/HBET:1-2/COM</t>
  </si>
  <si>
    <t>CR/LFM+DUL/HBET:1-2/COM11</t>
  </si>
  <si>
    <t>CR/LFM+DUL/HBET:1-2/COM2</t>
  </si>
  <si>
    <t>CR/LFM+DUL/HBET:1-2/IND1</t>
  </si>
  <si>
    <t>CR/LFM+DUL/HBET:1-2/IND2</t>
  </si>
  <si>
    <t>CR/LFM+DUL/HBET:1-2/IND6</t>
  </si>
  <si>
    <t>MUR/LWAL+DNO/H:1/COM</t>
  </si>
  <si>
    <t>MUR/LWAL+DNO/H:1/COM1</t>
  </si>
  <si>
    <t>MUR/LWAL+DNO/H:1/COM11</t>
  </si>
  <si>
    <t>MUR/LWAL+DNO/H:1/COM12</t>
  </si>
  <si>
    <t>MUR/LWAL+DNO/H:1/COM2</t>
  </si>
  <si>
    <t>MUR/LWAL+DNO/H:1/COM3</t>
  </si>
  <si>
    <t>MUR/LWAL+DNO/H:1/COM5</t>
  </si>
  <si>
    <t>MUR/LWAL+DNO/H:1/IND2</t>
  </si>
  <si>
    <t>MUR/LWAL+DNO/H:1/IND4</t>
  </si>
  <si>
    <t>MUR/LWAL+DNO/H:1/IND6</t>
  </si>
  <si>
    <t>LDUAL</t>
  </si>
  <si>
    <t>HBET:13-</t>
  </si>
  <si>
    <t>HBET:6-12</t>
  </si>
  <si>
    <t>HBET:3-5</t>
  </si>
  <si>
    <t>70% MUR/LWAL/H:1/IND4
30% W/HBET:1-2/IND4</t>
  </si>
  <si>
    <t>30% MUR/LWAL/H:1/COM1
10% CR/LFINF/H:1/COM1
10% CR/LFINF/H:2/COM1
10% CR/LFINF/HBET:3-5/COM1
40% W/HBET:1-2/COM1</t>
  </si>
  <si>
    <t>40% MUR/LWAL/H:1/COM2
10% CR/LFM/HBET:1-2/COM2
10% S/LFM/HBET:1-2/COM2
40% W/HBET:1-2/COM2</t>
  </si>
  <si>
    <t>30% MUR/LWAL/H:1/COM5
10% CR/LFINF/H:1/COM5
10% CR/LFINF/H:2/COM5
10% CR/LFINF/HBET:3-5/COM5
40% W/HBET:1-2/COM5</t>
  </si>
  <si>
    <t>45% MUR/LWAL/H:1/COM1
5% CR/LFINF/H:1/COM1
5% CR/LFINF/H:2/COM1
45% W/HBET:1-2/COM1</t>
  </si>
  <si>
    <t>45% MUR/LWAL/H:1/COM2
5% CR/LFM/HBET:1-2/COM2
5% S/LFM/HBET:1-2/COM2
45% W/HBET:1-2/COM2</t>
  </si>
  <si>
    <t>50% MUR/LWAL/H:1/COM5
10% CR/LFINF/H:1/COM5
40% W/HBET:1-2/COM5</t>
  </si>
  <si>
    <t>MUR/LWAL/H:2/COM12</t>
  </si>
  <si>
    <t>W/HBET:1-2/COM1</t>
  </si>
  <si>
    <t>W/HBET:1-2/COM2</t>
  </si>
  <si>
    <t>W/HBET:1-2/COM5</t>
  </si>
  <si>
    <t>W/HBET:1-2/IND4</t>
  </si>
  <si>
    <t>80% CR/LDUAL+DUL/HBET:13-/COM12
20% CR/LDUAL+DUM/HBET:13-/COM12</t>
  </si>
  <si>
    <t>80% CR/LDUAL+DUL/HBET:13-/COM3
20% CR/LDUAL+DUM/HBET:13-/COM3</t>
  </si>
  <si>
    <t>CR/LFINF+DUL/HBET:3-5/COM1</t>
  </si>
  <si>
    <t>CR/LFINF+DUL/HBET:3-5/COM12</t>
  </si>
  <si>
    <t>CR/LFINF+DUL/HBET:3-5/COM3</t>
  </si>
  <si>
    <t>CR/LFINF+DUL/HBET:3-5/COM5</t>
  </si>
  <si>
    <t>MUR/LWAL+DNO/H:2/COM12</t>
  </si>
  <si>
    <t>S/LFM+DUL/HBET:1-2/COM11</t>
  </si>
  <si>
    <t>S/LFM+DUL/HBET:1-2/COM2</t>
  </si>
  <si>
    <t>S/LFM+DUL/HBET:1-2/IND1</t>
  </si>
  <si>
    <t>S/LFM+DUL/HBET:1-2/IND2</t>
  </si>
  <si>
    <t>S/LFM+DUL/HBET:1-2/IND6</t>
  </si>
  <si>
    <t>90% W/+DNO/HBET:1-2/COM1
10% W/+DUL/HBET:1-2/COM1</t>
  </si>
  <si>
    <t>90% W/+DNO/HBET:1-2/COM2
10% W/+DUL/HBET:1-2/COM2</t>
  </si>
  <si>
    <t>90% W/+DNO/HBET:1-2/COM5
10% W/+DUL/HBET:1-2/COM5</t>
  </si>
  <si>
    <t>90% W/+DNO/HBET:1-2/IND4
10% W/+DUL/HBET:1-2/IND4</t>
  </si>
  <si>
    <t>30% MUR/LWAL/H:1/COM12
15% MUR/LWAL/H:2/COM12
10% CR/LFINF/H:1/COM12
10% CR/LFINF/H:2/COM12
25% CR/LFINF/HBET:3-5/COM12
7% CR/LDUAL/HBET:6-12/COM12
3% CR/LDUAL/HBET:13-/COM12</t>
  </si>
  <si>
    <t>C — Manufacturing</t>
  </si>
  <si>
    <t>B — Mining and Quarrying</t>
  </si>
  <si>
    <t>D — Electricity Gas Steam and Air Conditioning Supply</t>
  </si>
  <si>
    <t>E — Water Supply Sewerage Waste Management and Remediation Activities</t>
  </si>
  <si>
    <t>F — Construction</t>
  </si>
  <si>
    <t>G — Wholesale and Retail Trade Repair of Motor Vehicles and Motorcycles</t>
  </si>
  <si>
    <t>H — Transportation and Storage</t>
  </si>
  <si>
    <t>I — Accommodation and Food Service Activities (Hotel and Restaurants)</t>
  </si>
  <si>
    <t>J — Information and Communication</t>
  </si>
  <si>
    <t>K — Financial and Insurance Activities</t>
  </si>
  <si>
    <t>L — Real Estate Activities</t>
  </si>
  <si>
    <t>M — Professional Scientific and Technical Activities</t>
  </si>
  <si>
    <t>N — Administrative and Support Service Activities</t>
  </si>
  <si>
    <t>O — Public Administration and Defense Compulsory Social Security</t>
  </si>
  <si>
    <t>P — Education</t>
  </si>
  <si>
    <t>Q — Human Health and Social Work Activities</t>
  </si>
  <si>
    <t>R — Art Entertainment and Recreation</t>
  </si>
  <si>
    <t>S — Other Service Activities</t>
  </si>
  <si>
    <t>Bangladesh</t>
  </si>
  <si>
    <t>Cottage</t>
  </si>
  <si>
    <t>Micro</t>
  </si>
  <si>
    <t>Small</t>
  </si>
  <si>
    <t>Medium</t>
  </si>
  <si>
    <t>Large</t>
  </si>
  <si>
    <t>Size</t>
  </si>
  <si>
    <t>Location</t>
  </si>
  <si>
    <t>Urban</t>
  </si>
  <si>
    <t>Rural</t>
  </si>
  <si>
    <t>Other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</si>
</sst>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34"/>
    </font>
    <font>
      <sz val="10"/>
      <color rgb="FF000000"/>
      <name val="Arial"/>
      <family val="34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EB9C"/>
        <b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2" borderId="0" applyBorder="0" applyProtection="0"/>
    <xf numFmtId="0" fontId="2" fillId="0" borderId="0"/>
    <xf numFmtId="0" fontId="3" fillId="3" borderId="0" applyBorder="0" applyProtection="0"/>
    <xf numFmtId="9" fontId="4" fillId="0" borderId="0" applyFont="0" applyFill="0" applyBorder="0" applyAlignment="0" applyProtection="0"/>
    <xf numFmtId="0" fontId="3" fillId="3" borderId="0" applyBorder="0" applyProtection="0"/>
    <xf numFmtId="164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3" applyAlignment="1">
      <alignment horizontal="center" vertical="center" wrapText="1"/>
    </xf>
    <xf numFmtId="0" fontId="2" fillId="0" borderId="0" xfId="3"/>
    <xf numFmtId="0" fontId="2" fillId="0" borderId="1" xfId="3" applyBorder="1" applyAlignment="1">
      <alignment horizontal="center" vertical="center" wrapText="1"/>
    </xf>
    <xf numFmtId="0" fontId="3" fillId="3" borderId="1" xfId="4" applyBorder="1" applyAlignment="1" applyProtection="1">
      <alignment horizontal="center" vertical="center" wrapText="1"/>
    </xf>
    <xf numFmtId="165" fontId="0" fillId="0" borderId="0" xfId="5" applyNumberFormat="1" applyFont="1" applyAlignment="1">
      <alignment horizontal="center"/>
    </xf>
    <xf numFmtId="0" fontId="5" fillId="0" borderId="0" xfId="3" applyFont="1" applyAlignment="1">
      <alignment horizontal="center" vertical="center" wrapText="1"/>
    </xf>
    <xf numFmtId="165" fontId="0" fillId="0" borderId="0" xfId="5" applyNumberFormat="1" applyFont="1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3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9" fontId="0" fillId="0" borderId="1" xfId="5" applyFont="1" applyBorder="1"/>
    <xf numFmtId="0" fontId="1" fillId="0" borderId="2" xfId="1" applyBorder="1" applyAlignment="1">
      <alignment horizontal="center" vertical="center" wrapText="1"/>
    </xf>
    <xf numFmtId="0" fontId="3" fillId="3" borderId="2" xfId="6" applyBorder="1" applyAlignment="1">
      <alignment horizontal="center" vertical="center" wrapText="1"/>
    </xf>
    <xf numFmtId="0" fontId="8" fillId="4" borderId="0" xfId="1" applyFont="1" applyFill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2" fontId="4" fillId="0" borderId="0" xfId="5" applyNumberFormat="1" applyAlignment="1">
      <alignment horizontal="center" vertical="center"/>
    </xf>
    <xf numFmtId="1" fontId="4" fillId="0" borderId="0" xfId="5" applyNumberForma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/>
    <xf numFmtId="9" fontId="0" fillId="0" borderId="0" xfId="0" applyNumberFormat="1"/>
    <xf numFmtId="0" fontId="13" fillId="7" borderId="1" xfId="0" applyFont="1" applyFill="1" applyBorder="1" applyAlignment="1">
      <alignment horizontal="center" vertical="center"/>
    </xf>
    <xf numFmtId="9" fontId="13" fillId="7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166" fontId="15" fillId="0" borderId="0" xfId="7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6" fontId="19" fillId="0" borderId="0" xfId="7" applyNumberFormat="1" applyFont="1" applyAlignment="1">
      <alignment vertical="center"/>
    </xf>
    <xf numFmtId="0" fontId="18" fillId="4" borderId="1" xfId="0" applyFont="1" applyFill="1" applyBorder="1" applyAlignment="1">
      <alignment horizontal="center" vertical="center" wrapText="1"/>
    </xf>
    <xf numFmtId="166" fontId="18" fillId="4" borderId="1" xfId="7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166" fontId="15" fillId="0" borderId="3" xfId="7" applyNumberFormat="1" applyFont="1" applyBorder="1" applyAlignment="1">
      <alignment vertical="center"/>
    </xf>
    <xf numFmtId="166" fontId="19" fillId="0" borderId="0" xfId="7" applyNumberFormat="1" applyFont="1" applyBorder="1" applyAlignment="1">
      <alignment vertical="center"/>
    </xf>
    <xf numFmtId="166" fontId="19" fillId="0" borderId="5" xfId="7" applyNumberFormat="1" applyFont="1" applyBorder="1" applyAlignment="1">
      <alignment vertical="center"/>
    </xf>
    <xf numFmtId="166" fontId="15" fillId="0" borderId="0" xfId="7" applyNumberFormat="1" applyFont="1" applyBorder="1" applyAlignment="1">
      <alignment vertical="center"/>
    </xf>
    <xf numFmtId="166" fontId="15" fillId="0" borderId="5" xfId="7" applyNumberFormat="1" applyFont="1" applyBorder="1" applyAlignment="1">
      <alignment vertical="center"/>
    </xf>
    <xf numFmtId="166" fontId="15" fillId="0" borderId="7" xfId="7" applyNumberFormat="1" applyFont="1" applyBorder="1" applyAlignment="1">
      <alignment vertical="center"/>
    </xf>
    <xf numFmtId="166" fontId="18" fillId="4" borderId="0" xfId="7" applyNumberFormat="1" applyFont="1" applyFill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6" fontId="18" fillId="8" borderId="0" xfId="7" applyNumberFormat="1" applyFont="1" applyFill="1" applyAlignment="1">
      <alignment horizontal="center" vertical="center"/>
    </xf>
  </cellXfs>
  <cellStyles count="8">
    <cellStyle name="Comma" xfId="7" builtinId="3"/>
    <cellStyle name="Explanatory Text 2" xfId="6" xr:uid="{1E82264F-12FE-4DA5-9A02-7B4F7233EB73}"/>
    <cellStyle name="Normal" xfId="0" builtinId="0"/>
    <cellStyle name="Normal 2" xfId="1" xr:uid="{F8344E10-5804-40AE-9B70-11E25C5FDE06}"/>
    <cellStyle name="Normal 3" xfId="3" xr:uid="{6202D055-83FA-44EA-80A0-7610A7503937}"/>
    <cellStyle name="Per cent" xfId="5" builtinId="5"/>
    <cellStyle name="Texto explicativo 2" xfId="2" xr:uid="{C497BE9C-7DB0-488A-BA77-DD9A7154AD8B}"/>
    <cellStyle name="Texto explicativo 3" xfId="4" xr:uid="{05877125-4000-4BD1-BE6D-F8583506CF67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380534</xdr:colOff>
      <xdr:row>14</xdr:row>
      <xdr:rowOff>28357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4C0F3-7CBF-4CB2-BBD8-1FD0E563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2286000"/>
          <a:ext cx="3723809" cy="1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1171104</xdr:colOff>
      <xdr:row>16</xdr:row>
      <xdr:rowOff>180738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237FD7-8855-408A-8FF9-91CB9903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2095500"/>
          <a:ext cx="3771429" cy="18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://&#26465;&#20214;&#38598;&#35336;&#12503;&#12525;&#12464;&#12521;&#12512;&#12497;&#12501;&#12457;&#12540;&#12510;&#12531;&#1247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義（総数）"/>
      <sheetName val="パフォーマンステストの概要"/>
      <sheetName val="定義（日本人)"/>
      <sheetName val="定義（日本人以外) "/>
      <sheetName val="結果（総数）"/>
      <sheetName val="結果（日本人)"/>
      <sheetName val="結果（日本人以外)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7BBD-FE9A-6349-960A-C2586B41B8C7}">
  <dimension ref="A1:U49"/>
  <sheetViews>
    <sheetView workbookViewId="0">
      <selection activeCell="B1" sqref="B1"/>
    </sheetView>
  </sheetViews>
  <sheetFormatPr baseColWidth="10" defaultRowHeight="16" customHeight="1" x14ac:dyDescent="0.2"/>
  <cols>
    <col min="1" max="1" width="10.83203125" style="37"/>
    <col min="2" max="2" width="8.6640625" style="35" bestFit="1" customWidth="1"/>
    <col min="3" max="21" width="14.1640625" style="36" customWidth="1"/>
    <col min="22" max="16384" width="10.83203125" style="35"/>
  </cols>
  <sheetData>
    <row r="1" spans="1:21" s="34" customFormat="1" ht="112" x14ac:dyDescent="0.2">
      <c r="A1" s="40" t="s">
        <v>341</v>
      </c>
      <c r="B1" s="40" t="s">
        <v>340</v>
      </c>
      <c r="C1" s="41" t="s">
        <v>2</v>
      </c>
      <c r="D1" s="41" t="s">
        <v>316</v>
      </c>
      <c r="E1" s="41" t="s">
        <v>317</v>
      </c>
      <c r="F1" s="41" t="s">
        <v>318</v>
      </c>
      <c r="G1" s="41" t="s">
        <v>319</v>
      </c>
      <c r="H1" s="41" t="s">
        <v>320</v>
      </c>
      <c r="I1" s="41" t="s">
        <v>321</v>
      </c>
      <c r="J1" s="41" t="s">
        <v>322</v>
      </c>
      <c r="K1" s="41" t="s">
        <v>323</v>
      </c>
      <c r="L1" s="41" t="s">
        <v>324</v>
      </c>
      <c r="M1" s="41" t="s">
        <v>325</v>
      </c>
      <c r="N1" s="41" t="s">
        <v>326</v>
      </c>
      <c r="O1" s="41" t="s">
        <v>327</v>
      </c>
      <c r="P1" s="41" t="s">
        <v>328</v>
      </c>
      <c r="Q1" s="41" t="s">
        <v>329</v>
      </c>
      <c r="R1" s="41" t="s">
        <v>330</v>
      </c>
      <c r="S1" s="41" t="s">
        <v>331</v>
      </c>
      <c r="T1" s="41" t="s">
        <v>332</v>
      </c>
      <c r="U1" s="41" t="s">
        <v>333</v>
      </c>
    </row>
    <row r="2" spans="1:21" s="38" customFormat="1" ht="16" customHeight="1" x14ac:dyDescent="0.2">
      <c r="A2" s="50" t="s">
        <v>334</v>
      </c>
      <c r="B2" s="38" t="s">
        <v>2</v>
      </c>
      <c r="C2" s="44">
        <v>7818565</v>
      </c>
      <c r="D2" s="44">
        <v>868244</v>
      </c>
      <c r="E2" s="44">
        <v>20227</v>
      </c>
      <c r="F2" s="44">
        <v>3656</v>
      </c>
      <c r="G2" s="44">
        <v>2673</v>
      </c>
      <c r="H2" s="44">
        <v>7783</v>
      </c>
      <c r="I2" s="44">
        <v>3589443</v>
      </c>
      <c r="J2" s="44">
        <v>1303807</v>
      </c>
      <c r="K2" s="44">
        <v>519845</v>
      </c>
      <c r="L2" s="44">
        <v>19354</v>
      </c>
      <c r="M2" s="44">
        <v>46523</v>
      </c>
      <c r="N2" s="44">
        <v>5344</v>
      </c>
      <c r="O2" s="44">
        <v>45014</v>
      </c>
      <c r="P2" s="44">
        <v>47736</v>
      </c>
      <c r="Q2" s="44">
        <v>26036</v>
      </c>
      <c r="R2" s="44">
        <v>189108</v>
      </c>
      <c r="S2" s="44">
        <v>79586</v>
      </c>
      <c r="T2" s="44">
        <v>11919</v>
      </c>
      <c r="U2" s="45">
        <v>1032267</v>
      </c>
    </row>
    <row r="3" spans="1:21" ht="16" customHeight="1" x14ac:dyDescent="0.2">
      <c r="A3" s="50"/>
      <c r="B3" s="35" t="s">
        <v>335</v>
      </c>
      <c r="C3" s="46">
        <v>6842884</v>
      </c>
      <c r="D3" s="46">
        <v>727233</v>
      </c>
      <c r="E3" s="46">
        <v>19007</v>
      </c>
      <c r="F3" s="46">
        <v>2000</v>
      </c>
      <c r="G3" s="46">
        <v>2108</v>
      </c>
      <c r="H3" s="46">
        <v>2946</v>
      </c>
      <c r="I3" s="46">
        <v>3057709</v>
      </c>
      <c r="J3" s="46">
        <v>1265925</v>
      </c>
      <c r="K3" s="46">
        <v>502582</v>
      </c>
      <c r="L3" s="46">
        <v>8415</v>
      </c>
      <c r="M3" s="46">
        <v>18027</v>
      </c>
      <c r="N3" s="46">
        <v>230</v>
      </c>
      <c r="O3" s="46">
        <v>35553</v>
      </c>
      <c r="P3" s="46">
        <v>36783</v>
      </c>
      <c r="Q3" s="46">
        <v>15370</v>
      </c>
      <c r="R3" s="46">
        <v>114082</v>
      </c>
      <c r="S3" s="46">
        <v>60959</v>
      </c>
      <c r="T3" s="46">
        <v>10237</v>
      </c>
      <c r="U3" s="47">
        <v>963718</v>
      </c>
    </row>
    <row r="4" spans="1:21" ht="16" customHeight="1" x14ac:dyDescent="0.2">
      <c r="A4" s="50"/>
      <c r="B4" s="35" t="s">
        <v>336</v>
      </c>
      <c r="C4" s="46">
        <v>104007</v>
      </c>
      <c r="D4" s="46">
        <v>104007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47">
        <v>0</v>
      </c>
    </row>
    <row r="5" spans="1:21" ht="16" customHeight="1" x14ac:dyDescent="0.2">
      <c r="A5" s="50"/>
      <c r="B5" s="35" t="s">
        <v>337</v>
      </c>
      <c r="C5" s="46">
        <v>859318</v>
      </c>
      <c r="D5" s="46">
        <v>30890</v>
      </c>
      <c r="E5" s="46">
        <v>1160</v>
      </c>
      <c r="F5" s="46">
        <v>1441</v>
      </c>
      <c r="G5" s="46">
        <v>534</v>
      </c>
      <c r="H5" s="46">
        <v>4641</v>
      </c>
      <c r="I5" s="46">
        <v>531027</v>
      </c>
      <c r="J5" s="46">
        <v>37685</v>
      </c>
      <c r="K5" s="46">
        <v>17181</v>
      </c>
      <c r="L5" s="46">
        <v>10837</v>
      </c>
      <c r="M5" s="46">
        <v>27618</v>
      </c>
      <c r="N5" s="46">
        <v>5052</v>
      </c>
      <c r="O5" s="46">
        <v>9288</v>
      </c>
      <c r="P5" s="46">
        <v>10880</v>
      </c>
      <c r="Q5" s="46">
        <v>9223</v>
      </c>
      <c r="R5" s="46">
        <v>73901</v>
      </c>
      <c r="S5" s="46">
        <v>17838</v>
      </c>
      <c r="T5" s="46">
        <v>1660</v>
      </c>
      <c r="U5" s="47">
        <v>68462</v>
      </c>
    </row>
    <row r="6" spans="1:21" ht="16" customHeight="1" x14ac:dyDescent="0.2">
      <c r="A6" s="50"/>
      <c r="B6" s="35" t="s">
        <v>338</v>
      </c>
      <c r="C6" s="46">
        <v>7106</v>
      </c>
      <c r="D6" s="46">
        <v>2991</v>
      </c>
      <c r="E6" s="46">
        <v>41</v>
      </c>
      <c r="F6" s="46">
        <v>135</v>
      </c>
      <c r="G6" s="46">
        <v>18</v>
      </c>
      <c r="H6" s="46">
        <v>138</v>
      </c>
      <c r="I6" s="46">
        <v>626</v>
      </c>
      <c r="J6" s="46">
        <v>158</v>
      </c>
      <c r="K6" s="46">
        <v>59</v>
      </c>
      <c r="L6" s="46">
        <v>58</v>
      </c>
      <c r="M6" s="46">
        <v>389</v>
      </c>
      <c r="N6" s="46">
        <v>41</v>
      </c>
      <c r="O6" s="46">
        <v>101</v>
      </c>
      <c r="P6" s="46">
        <v>52</v>
      </c>
      <c r="Q6" s="46">
        <v>776</v>
      </c>
      <c r="R6" s="46">
        <v>948</v>
      </c>
      <c r="S6" s="46">
        <v>486</v>
      </c>
      <c r="T6" s="46">
        <v>19</v>
      </c>
      <c r="U6" s="47">
        <v>70</v>
      </c>
    </row>
    <row r="7" spans="1:21" ht="16" customHeight="1" x14ac:dyDescent="0.2">
      <c r="A7" s="51"/>
      <c r="B7" s="42" t="s">
        <v>339</v>
      </c>
      <c r="C7" s="43">
        <v>5250</v>
      </c>
      <c r="D7" s="43">
        <v>3123</v>
      </c>
      <c r="E7" s="43">
        <v>19</v>
      </c>
      <c r="F7" s="43">
        <v>80</v>
      </c>
      <c r="G7" s="43">
        <v>13</v>
      </c>
      <c r="H7" s="43">
        <v>58</v>
      </c>
      <c r="I7" s="43">
        <v>81</v>
      </c>
      <c r="J7" s="43">
        <v>39</v>
      </c>
      <c r="K7" s="43">
        <v>23</v>
      </c>
      <c r="L7" s="43">
        <v>44</v>
      </c>
      <c r="M7" s="43">
        <v>489</v>
      </c>
      <c r="N7" s="43">
        <v>21</v>
      </c>
      <c r="O7" s="43">
        <v>72</v>
      </c>
      <c r="P7" s="43">
        <v>21</v>
      </c>
      <c r="Q7" s="43">
        <v>667</v>
      </c>
      <c r="R7" s="43">
        <v>177</v>
      </c>
      <c r="S7" s="43">
        <v>303</v>
      </c>
      <c r="T7" s="43">
        <v>3</v>
      </c>
      <c r="U7" s="48">
        <v>17</v>
      </c>
    </row>
    <row r="8" spans="1:21" s="38" customFormat="1" ht="16" customHeight="1" x14ac:dyDescent="0.2">
      <c r="A8" s="50" t="s">
        <v>24</v>
      </c>
      <c r="B8" s="38" t="s">
        <v>2</v>
      </c>
      <c r="C8" s="44">
        <v>368129</v>
      </c>
      <c r="D8" s="44">
        <v>39919</v>
      </c>
      <c r="E8" s="44">
        <v>63</v>
      </c>
      <c r="F8" s="44">
        <v>315</v>
      </c>
      <c r="G8" s="44">
        <v>46</v>
      </c>
      <c r="H8" s="44">
        <v>148</v>
      </c>
      <c r="I8" s="44">
        <v>164797</v>
      </c>
      <c r="J8" s="44">
        <v>30341</v>
      </c>
      <c r="K8" s="44">
        <v>43271</v>
      </c>
      <c r="L8" s="44">
        <v>667</v>
      </c>
      <c r="M8" s="44">
        <v>3537</v>
      </c>
      <c r="N8" s="44">
        <v>48</v>
      </c>
      <c r="O8" s="44">
        <v>2414</v>
      </c>
      <c r="P8" s="44">
        <v>2019</v>
      </c>
      <c r="Q8" s="44">
        <v>2086</v>
      </c>
      <c r="R8" s="44">
        <v>12946</v>
      </c>
      <c r="S8" s="44">
        <v>3640</v>
      </c>
      <c r="T8" s="44">
        <v>789</v>
      </c>
      <c r="U8" s="45">
        <v>61083</v>
      </c>
    </row>
    <row r="9" spans="1:21" ht="16" customHeight="1" x14ac:dyDescent="0.2">
      <c r="A9" s="50"/>
      <c r="B9" s="35" t="s">
        <v>335</v>
      </c>
      <c r="C9" s="46">
        <v>335605</v>
      </c>
      <c r="D9" s="46">
        <v>36138</v>
      </c>
      <c r="E9" s="46">
        <v>45</v>
      </c>
      <c r="F9" s="46">
        <v>186</v>
      </c>
      <c r="G9" s="46">
        <v>29</v>
      </c>
      <c r="H9" s="46">
        <v>17</v>
      </c>
      <c r="I9" s="46">
        <v>149067</v>
      </c>
      <c r="J9" s="46">
        <v>29861</v>
      </c>
      <c r="K9" s="46">
        <v>42558</v>
      </c>
      <c r="L9" s="46">
        <v>313</v>
      </c>
      <c r="M9" s="46">
        <v>1404</v>
      </c>
      <c r="N9" s="46">
        <v>4</v>
      </c>
      <c r="O9" s="46">
        <v>2078</v>
      </c>
      <c r="P9" s="46">
        <v>1747</v>
      </c>
      <c r="Q9" s="46">
        <v>1353</v>
      </c>
      <c r="R9" s="46">
        <v>8014</v>
      </c>
      <c r="S9" s="46">
        <v>2947</v>
      </c>
      <c r="T9" s="46">
        <v>682</v>
      </c>
      <c r="U9" s="47">
        <v>59162</v>
      </c>
    </row>
    <row r="10" spans="1:21" ht="16" customHeight="1" x14ac:dyDescent="0.2">
      <c r="A10" s="50"/>
      <c r="B10" s="35" t="s">
        <v>336</v>
      </c>
      <c r="C10" s="46">
        <v>3066</v>
      </c>
      <c r="D10" s="46">
        <v>3066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7">
        <v>0</v>
      </c>
    </row>
    <row r="11" spans="1:21" ht="16" customHeight="1" x14ac:dyDescent="0.2">
      <c r="A11" s="50"/>
      <c r="B11" s="35" t="s">
        <v>337</v>
      </c>
      <c r="C11" s="46">
        <v>29128</v>
      </c>
      <c r="D11" s="46">
        <v>619</v>
      </c>
      <c r="E11" s="46">
        <v>18</v>
      </c>
      <c r="F11" s="46">
        <v>114</v>
      </c>
      <c r="G11" s="46">
        <v>15</v>
      </c>
      <c r="H11" s="46">
        <v>131</v>
      </c>
      <c r="I11" s="46">
        <v>15714</v>
      </c>
      <c r="J11" s="46">
        <v>477</v>
      </c>
      <c r="K11" s="46">
        <v>713</v>
      </c>
      <c r="L11" s="46">
        <v>352</v>
      </c>
      <c r="M11" s="46">
        <v>2098</v>
      </c>
      <c r="N11" s="46">
        <v>44</v>
      </c>
      <c r="O11" s="46">
        <v>336</v>
      </c>
      <c r="P11" s="46">
        <v>270</v>
      </c>
      <c r="Q11" s="46">
        <v>669</v>
      </c>
      <c r="R11" s="46">
        <v>4879</v>
      </c>
      <c r="S11" s="46">
        <v>651</v>
      </c>
      <c r="T11" s="46">
        <v>107</v>
      </c>
      <c r="U11" s="47">
        <v>1921</v>
      </c>
    </row>
    <row r="12" spans="1:21" ht="16" customHeight="1" x14ac:dyDescent="0.2">
      <c r="A12" s="50"/>
      <c r="B12" s="35" t="s">
        <v>338</v>
      </c>
      <c r="C12" s="46">
        <v>252</v>
      </c>
      <c r="D12" s="46">
        <v>74</v>
      </c>
      <c r="E12" s="46">
        <v>0</v>
      </c>
      <c r="F12" s="46">
        <v>10</v>
      </c>
      <c r="G12" s="46">
        <v>1</v>
      </c>
      <c r="H12" s="46">
        <v>0</v>
      </c>
      <c r="I12" s="46">
        <v>15</v>
      </c>
      <c r="J12" s="46">
        <v>2</v>
      </c>
      <c r="K12" s="46">
        <v>0</v>
      </c>
      <c r="L12" s="46">
        <v>2</v>
      </c>
      <c r="M12" s="46">
        <v>27</v>
      </c>
      <c r="N12" s="46">
        <v>0</v>
      </c>
      <c r="O12" s="46">
        <v>0</v>
      </c>
      <c r="P12" s="46">
        <v>2</v>
      </c>
      <c r="Q12" s="46">
        <v>48</v>
      </c>
      <c r="R12" s="46">
        <v>47</v>
      </c>
      <c r="S12" s="46">
        <v>24</v>
      </c>
      <c r="T12" s="46">
        <v>0</v>
      </c>
      <c r="U12" s="47">
        <v>0</v>
      </c>
    </row>
    <row r="13" spans="1:21" ht="16" customHeight="1" x14ac:dyDescent="0.2">
      <c r="A13" s="51"/>
      <c r="B13" s="42" t="s">
        <v>339</v>
      </c>
      <c r="C13" s="43">
        <v>78</v>
      </c>
      <c r="D13" s="43">
        <v>22</v>
      </c>
      <c r="E13" s="43">
        <v>0</v>
      </c>
      <c r="F13" s="43">
        <v>5</v>
      </c>
      <c r="G13" s="43">
        <v>1</v>
      </c>
      <c r="H13" s="43">
        <v>0</v>
      </c>
      <c r="I13" s="43">
        <v>1</v>
      </c>
      <c r="J13" s="43">
        <v>1</v>
      </c>
      <c r="K13" s="43">
        <v>0</v>
      </c>
      <c r="L13" s="43">
        <v>0</v>
      </c>
      <c r="M13" s="43">
        <v>8</v>
      </c>
      <c r="N13" s="43">
        <v>0</v>
      </c>
      <c r="O13" s="43">
        <v>0</v>
      </c>
      <c r="P13" s="43">
        <v>0</v>
      </c>
      <c r="Q13" s="43">
        <v>16</v>
      </c>
      <c r="R13" s="43">
        <v>6</v>
      </c>
      <c r="S13" s="43">
        <v>18</v>
      </c>
      <c r="T13" s="43">
        <v>0</v>
      </c>
      <c r="U13" s="48">
        <v>0</v>
      </c>
    </row>
    <row r="14" spans="1:21" s="38" customFormat="1" ht="16" customHeight="1" x14ac:dyDescent="0.2">
      <c r="A14" s="50" t="s">
        <v>40</v>
      </c>
      <c r="B14" s="38" t="s">
        <v>2</v>
      </c>
      <c r="C14" s="44">
        <v>1327629</v>
      </c>
      <c r="D14" s="44">
        <v>192299</v>
      </c>
      <c r="E14" s="44">
        <v>6171</v>
      </c>
      <c r="F14" s="44">
        <v>715</v>
      </c>
      <c r="G14" s="44">
        <v>362</v>
      </c>
      <c r="H14" s="44">
        <v>1119</v>
      </c>
      <c r="I14" s="44">
        <v>595290</v>
      </c>
      <c r="J14" s="44">
        <v>107997</v>
      </c>
      <c r="K14" s="44">
        <v>137453</v>
      </c>
      <c r="L14" s="44">
        <v>2933</v>
      </c>
      <c r="M14" s="44">
        <v>8965</v>
      </c>
      <c r="N14" s="44">
        <v>1079</v>
      </c>
      <c r="O14" s="44">
        <v>7872</v>
      </c>
      <c r="P14" s="44">
        <v>9507</v>
      </c>
      <c r="Q14" s="44">
        <v>5212</v>
      </c>
      <c r="R14" s="44">
        <v>39093</v>
      </c>
      <c r="S14" s="44">
        <v>11822</v>
      </c>
      <c r="T14" s="44">
        <v>2071</v>
      </c>
      <c r="U14" s="45">
        <v>197669</v>
      </c>
    </row>
    <row r="15" spans="1:21" ht="16" customHeight="1" x14ac:dyDescent="0.2">
      <c r="A15" s="50"/>
      <c r="B15" s="35" t="s">
        <v>335</v>
      </c>
      <c r="C15" s="46">
        <v>1142924</v>
      </c>
      <c r="D15" s="46">
        <v>173047</v>
      </c>
      <c r="E15" s="46">
        <v>5771</v>
      </c>
      <c r="F15" s="46">
        <v>393</v>
      </c>
      <c r="G15" s="46">
        <v>300</v>
      </c>
      <c r="H15" s="46">
        <v>612</v>
      </c>
      <c r="I15" s="46">
        <v>485324</v>
      </c>
      <c r="J15" s="46">
        <v>104163</v>
      </c>
      <c r="K15" s="46">
        <v>132478</v>
      </c>
      <c r="L15" s="46">
        <v>1332</v>
      </c>
      <c r="M15" s="46">
        <v>3166</v>
      </c>
      <c r="N15" s="46">
        <v>83</v>
      </c>
      <c r="O15" s="46">
        <v>6183</v>
      </c>
      <c r="P15" s="46">
        <v>7342</v>
      </c>
      <c r="Q15" s="46">
        <v>3254</v>
      </c>
      <c r="R15" s="46">
        <v>24146</v>
      </c>
      <c r="S15" s="46">
        <v>8734</v>
      </c>
      <c r="T15" s="46">
        <v>1744</v>
      </c>
      <c r="U15" s="47">
        <v>184852</v>
      </c>
    </row>
    <row r="16" spans="1:21" ht="16" customHeight="1" x14ac:dyDescent="0.2">
      <c r="A16" s="50"/>
      <c r="B16" s="35" t="s">
        <v>336</v>
      </c>
      <c r="C16" s="46">
        <v>15371</v>
      </c>
      <c r="D16" s="46">
        <v>15371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7">
        <v>0</v>
      </c>
    </row>
    <row r="17" spans="1:21" ht="16" customHeight="1" x14ac:dyDescent="0.2">
      <c r="A17" s="50"/>
      <c r="B17" s="35" t="s">
        <v>337</v>
      </c>
      <c r="C17" s="46">
        <v>167226</v>
      </c>
      <c r="D17" s="46">
        <v>2890</v>
      </c>
      <c r="E17" s="46">
        <v>363</v>
      </c>
      <c r="F17" s="46">
        <v>282</v>
      </c>
      <c r="G17" s="46">
        <v>57</v>
      </c>
      <c r="H17" s="46">
        <v>472</v>
      </c>
      <c r="I17" s="46">
        <v>109715</v>
      </c>
      <c r="J17" s="46">
        <v>3775</v>
      </c>
      <c r="K17" s="46">
        <v>4947</v>
      </c>
      <c r="L17" s="46">
        <v>1594</v>
      </c>
      <c r="M17" s="46">
        <v>5678</v>
      </c>
      <c r="N17" s="46">
        <v>986</v>
      </c>
      <c r="O17" s="46">
        <v>1679</v>
      </c>
      <c r="P17" s="46">
        <v>2155</v>
      </c>
      <c r="Q17" s="46">
        <v>1669</v>
      </c>
      <c r="R17" s="46">
        <v>14861</v>
      </c>
      <c r="S17" s="46">
        <v>2971</v>
      </c>
      <c r="T17" s="46">
        <v>324</v>
      </c>
      <c r="U17" s="47">
        <v>12808</v>
      </c>
    </row>
    <row r="18" spans="1:21" ht="16" customHeight="1" x14ac:dyDescent="0.2">
      <c r="A18" s="50"/>
      <c r="B18" s="35" t="s">
        <v>338</v>
      </c>
      <c r="C18" s="46">
        <v>1253</v>
      </c>
      <c r="D18" s="46">
        <v>445</v>
      </c>
      <c r="E18" s="46">
        <v>33</v>
      </c>
      <c r="F18" s="46">
        <v>28</v>
      </c>
      <c r="G18" s="46">
        <v>4</v>
      </c>
      <c r="H18" s="46">
        <v>24</v>
      </c>
      <c r="I18" s="46">
        <v>243</v>
      </c>
      <c r="J18" s="46">
        <v>49</v>
      </c>
      <c r="K18" s="46">
        <v>22</v>
      </c>
      <c r="L18" s="46">
        <v>6</v>
      </c>
      <c r="M18" s="46">
        <v>57</v>
      </c>
      <c r="N18" s="46">
        <v>7</v>
      </c>
      <c r="O18" s="46">
        <v>7</v>
      </c>
      <c r="P18" s="46">
        <v>9</v>
      </c>
      <c r="Q18" s="46">
        <v>148</v>
      </c>
      <c r="R18" s="46">
        <v>76</v>
      </c>
      <c r="S18" s="46">
        <v>87</v>
      </c>
      <c r="T18" s="46">
        <v>2</v>
      </c>
      <c r="U18" s="47">
        <v>6</v>
      </c>
    </row>
    <row r="19" spans="1:21" ht="16" customHeight="1" x14ac:dyDescent="0.2">
      <c r="A19" s="51"/>
      <c r="B19" s="42" t="s">
        <v>339</v>
      </c>
      <c r="C19" s="43">
        <v>855</v>
      </c>
      <c r="D19" s="43">
        <v>546</v>
      </c>
      <c r="E19" s="43">
        <v>4</v>
      </c>
      <c r="F19" s="43">
        <v>12</v>
      </c>
      <c r="G19" s="43">
        <v>1</v>
      </c>
      <c r="H19" s="43">
        <v>11</v>
      </c>
      <c r="I19" s="43">
        <v>8</v>
      </c>
      <c r="J19" s="43">
        <v>10</v>
      </c>
      <c r="K19" s="43">
        <v>6</v>
      </c>
      <c r="L19" s="43">
        <v>1</v>
      </c>
      <c r="M19" s="43">
        <v>64</v>
      </c>
      <c r="N19" s="43">
        <v>3</v>
      </c>
      <c r="O19" s="43">
        <v>3</v>
      </c>
      <c r="P19" s="43">
        <v>1</v>
      </c>
      <c r="Q19" s="43">
        <v>141</v>
      </c>
      <c r="R19" s="43">
        <v>10</v>
      </c>
      <c r="S19" s="43">
        <v>30</v>
      </c>
      <c r="T19" s="43">
        <v>1</v>
      </c>
      <c r="U19" s="48">
        <v>3</v>
      </c>
    </row>
    <row r="20" spans="1:21" s="38" customFormat="1" ht="16" customHeight="1" x14ac:dyDescent="0.2">
      <c r="A20" s="50" t="s">
        <v>56</v>
      </c>
      <c r="B20" s="38" t="s">
        <v>2</v>
      </c>
      <c r="C20" s="44">
        <v>2541033</v>
      </c>
      <c r="D20" s="44">
        <v>257249</v>
      </c>
      <c r="E20" s="44">
        <v>264</v>
      </c>
      <c r="F20" s="44">
        <v>1243</v>
      </c>
      <c r="G20" s="44">
        <v>1231</v>
      </c>
      <c r="H20" s="44">
        <v>3276</v>
      </c>
      <c r="I20" s="44">
        <v>1282450</v>
      </c>
      <c r="J20" s="44">
        <v>356556</v>
      </c>
      <c r="K20" s="44">
        <v>169238</v>
      </c>
      <c r="L20" s="44">
        <v>8473</v>
      </c>
      <c r="M20" s="44">
        <v>16173</v>
      </c>
      <c r="N20" s="44">
        <v>3264</v>
      </c>
      <c r="O20" s="44">
        <v>16442</v>
      </c>
      <c r="P20" s="44">
        <v>19052</v>
      </c>
      <c r="Q20" s="44">
        <v>6783</v>
      </c>
      <c r="R20" s="44">
        <v>53041</v>
      </c>
      <c r="S20" s="44">
        <v>20919</v>
      </c>
      <c r="T20" s="44">
        <v>4796</v>
      </c>
      <c r="U20" s="45">
        <v>320583</v>
      </c>
    </row>
    <row r="21" spans="1:21" ht="16" customHeight="1" x14ac:dyDescent="0.2">
      <c r="A21" s="50"/>
      <c r="B21" s="35" t="s">
        <v>335</v>
      </c>
      <c r="C21" s="46">
        <v>2166733</v>
      </c>
      <c r="D21" s="46">
        <v>201977</v>
      </c>
      <c r="E21" s="46">
        <v>201</v>
      </c>
      <c r="F21" s="46">
        <v>638</v>
      </c>
      <c r="G21" s="46">
        <v>936</v>
      </c>
      <c r="H21" s="46">
        <v>959</v>
      </c>
      <c r="I21" s="46">
        <v>1065358</v>
      </c>
      <c r="J21" s="46">
        <v>349030</v>
      </c>
      <c r="K21" s="46">
        <v>162115</v>
      </c>
      <c r="L21" s="46">
        <v>3075</v>
      </c>
      <c r="M21" s="46">
        <v>6103</v>
      </c>
      <c r="N21" s="46">
        <v>80</v>
      </c>
      <c r="O21" s="46">
        <v>11845</v>
      </c>
      <c r="P21" s="46">
        <v>13512</v>
      </c>
      <c r="Q21" s="46">
        <v>3797</v>
      </c>
      <c r="R21" s="46">
        <v>29963</v>
      </c>
      <c r="S21" s="46">
        <v>14100</v>
      </c>
      <c r="T21" s="46">
        <v>4000</v>
      </c>
      <c r="U21" s="47">
        <v>299044</v>
      </c>
    </row>
    <row r="22" spans="1:21" ht="16" customHeight="1" x14ac:dyDescent="0.2">
      <c r="A22" s="50"/>
      <c r="B22" s="35" t="s">
        <v>336</v>
      </c>
      <c r="C22" s="46">
        <v>36155</v>
      </c>
      <c r="D22" s="46">
        <v>36155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7">
        <v>0</v>
      </c>
    </row>
    <row r="23" spans="1:21" ht="16" customHeight="1" x14ac:dyDescent="0.2">
      <c r="A23" s="50"/>
      <c r="B23" s="35" t="s">
        <v>337</v>
      </c>
      <c r="C23" s="46">
        <v>331391</v>
      </c>
      <c r="D23" s="46">
        <v>15073</v>
      </c>
      <c r="E23" s="46">
        <v>50</v>
      </c>
      <c r="F23" s="46">
        <v>523</v>
      </c>
      <c r="G23" s="46">
        <v>277</v>
      </c>
      <c r="H23" s="46">
        <v>2181</v>
      </c>
      <c r="I23" s="46">
        <v>216789</v>
      </c>
      <c r="J23" s="46">
        <v>7457</v>
      </c>
      <c r="K23" s="46">
        <v>7079</v>
      </c>
      <c r="L23" s="46">
        <v>5321</v>
      </c>
      <c r="M23" s="46">
        <v>9617</v>
      </c>
      <c r="N23" s="46">
        <v>3136</v>
      </c>
      <c r="O23" s="46">
        <v>4464</v>
      </c>
      <c r="P23" s="46">
        <v>5492</v>
      </c>
      <c r="Q23" s="46">
        <v>2518</v>
      </c>
      <c r="R23" s="46">
        <v>22667</v>
      </c>
      <c r="S23" s="46">
        <v>6471</v>
      </c>
      <c r="T23" s="46">
        <v>782</v>
      </c>
      <c r="U23" s="47">
        <v>21494</v>
      </c>
    </row>
    <row r="24" spans="1:21" ht="16" customHeight="1" x14ac:dyDescent="0.2">
      <c r="A24" s="50"/>
      <c r="B24" s="35" t="s">
        <v>338</v>
      </c>
      <c r="C24" s="46">
        <v>3466</v>
      </c>
      <c r="D24" s="46">
        <v>1750</v>
      </c>
      <c r="E24" s="46">
        <v>3</v>
      </c>
      <c r="F24" s="46">
        <v>52</v>
      </c>
      <c r="G24" s="46">
        <v>12</v>
      </c>
      <c r="H24" s="46">
        <v>96</v>
      </c>
      <c r="I24" s="46">
        <v>275</v>
      </c>
      <c r="J24" s="46">
        <v>54</v>
      </c>
      <c r="K24" s="46">
        <v>31</v>
      </c>
      <c r="L24" s="46">
        <v>41</v>
      </c>
      <c r="M24" s="46">
        <v>178</v>
      </c>
      <c r="N24" s="46">
        <v>32</v>
      </c>
      <c r="O24" s="46">
        <v>77</v>
      </c>
      <c r="P24" s="46">
        <v>33</v>
      </c>
      <c r="Q24" s="46">
        <v>257</v>
      </c>
      <c r="R24" s="46">
        <v>320</v>
      </c>
      <c r="S24" s="46">
        <v>208</v>
      </c>
      <c r="T24" s="46">
        <v>13</v>
      </c>
      <c r="U24" s="47">
        <v>34</v>
      </c>
    </row>
    <row r="25" spans="1:21" ht="16" customHeight="1" x14ac:dyDescent="0.2">
      <c r="A25" s="51"/>
      <c r="B25" s="42" t="s">
        <v>339</v>
      </c>
      <c r="C25" s="43">
        <v>3288</v>
      </c>
      <c r="D25" s="43">
        <v>2294</v>
      </c>
      <c r="E25" s="43">
        <v>10</v>
      </c>
      <c r="F25" s="43">
        <v>30</v>
      </c>
      <c r="G25" s="43">
        <v>6</v>
      </c>
      <c r="H25" s="43">
        <v>40</v>
      </c>
      <c r="I25" s="43">
        <v>28</v>
      </c>
      <c r="J25" s="43">
        <v>15</v>
      </c>
      <c r="K25" s="43">
        <v>13</v>
      </c>
      <c r="L25" s="43">
        <v>36</v>
      </c>
      <c r="M25" s="43">
        <v>275</v>
      </c>
      <c r="N25" s="43">
        <v>16</v>
      </c>
      <c r="O25" s="43">
        <v>56</v>
      </c>
      <c r="P25" s="43">
        <v>15</v>
      </c>
      <c r="Q25" s="43">
        <v>211</v>
      </c>
      <c r="R25" s="43">
        <v>91</v>
      </c>
      <c r="S25" s="43">
        <v>140</v>
      </c>
      <c r="T25" s="43">
        <v>1</v>
      </c>
      <c r="U25" s="48">
        <v>11</v>
      </c>
    </row>
    <row r="26" spans="1:21" s="38" customFormat="1" ht="16" customHeight="1" x14ac:dyDescent="0.2">
      <c r="A26" s="50" t="s">
        <v>98</v>
      </c>
      <c r="B26" s="38" t="s">
        <v>2</v>
      </c>
      <c r="C26" s="44">
        <v>997086</v>
      </c>
      <c r="D26" s="44">
        <v>101162</v>
      </c>
      <c r="E26" s="44">
        <v>26</v>
      </c>
      <c r="F26" s="44">
        <v>508</v>
      </c>
      <c r="G26" s="44">
        <v>206</v>
      </c>
      <c r="H26" s="44">
        <v>452</v>
      </c>
      <c r="I26" s="44">
        <v>423509</v>
      </c>
      <c r="J26" s="44">
        <v>208070</v>
      </c>
      <c r="K26" s="44">
        <v>65056</v>
      </c>
      <c r="L26" s="44">
        <v>2376</v>
      </c>
      <c r="M26" s="44">
        <v>5259</v>
      </c>
      <c r="N26" s="44">
        <v>375</v>
      </c>
      <c r="O26" s="44">
        <v>6513</v>
      </c>
      <c r="P26" s="44">
        <v>4224</v>
      </c>
      <c r="Q26" s="44">
        <v>3604</v>
      </c>
      <c r="R26" s="44">
        <v>20730</v>
      </c>
      <c r="S26" s="44">
        <v>15996</v>
      </c>
      <c r="T26" s="44">
        <v>1643</v>
      </c>
      <c r="U26" s="45">
        <v>137377</v>
      </c>
    </row>
    <row r="27" spans="1:21" ht="16" customHeight="1" x14ac:dyDescent="0.2">
      <c r="A27" s="50"/>
      <c r="B27" s="35" t="s">
        <v>335</v>
      </c>
      <c r="C27" s="46">
        <v>906578</v>
      </c>
      <c r="D27" s="46">
        <v>91332</v>
      </c>
      <c r="E27" s="46">
        <v>12</v>
      </c>
      <c r="F27" s="46">
        <v>250</v>
      </c>
      <c r="G27" s="46">
        <v>157</v>
      </c>
      <c r="H27" s="46">
        <v>115</v>
      </c>
      <c r="I27" s="46">
        <v>373165</v>
      </c>
      <c r="J27" s="46">
        <v>205410</v>
      </c>
      <c r="K27" s="46">
        <v>63903</v>
      </c>
      <c r="L27" s="46">
        <v>1132</v>
      </c>
      <c r="M27" s="46">
        <v>2014</v>
      </c>
      <c r="N27" s="46">
        <v>9</v>
      </c>
      <c r="O27" s="46">
        <v>5729</v>
      </c>
      <c r="P27" s="46">
        <v>3440</v>
      </c>
      <c r="Q27" s="46">
        <v>1931</v>
      </c>
      <c r="R27" s="46">
        <v>12586</v>
      </c>
      <c r="S27" s="46">
        <v>13338</v>
      </c>
      <c r="T27" s="46">
        <v>1439</v>
      </c>
      <c r="U27" s="47">
        <v>130616</v>
      </c>
    </row>
    <row r="28" spans="1:21" ht="16" customHeight="1" x14ac:dyDescent="0.2">
      <c r="A28" s="50"/>
      <c r="B28" s="35" t="s">
        <v>336</v>
      </c>
      <c r="C28" s="46">
        <v>7624</v>
      </c>
      <c r="D28" s="46">
        <v>7624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7">
        <v>0</v>
      </c>
    </row>
    <row r="29" spans="1:21" ht="16" customHeight="1" x14ac:dyDescent="0.2">
      <c r="A29" s="50"/>
      <c r="B29" s="35" t="s">
        <v>337</v>
      </c>
      <c r="C29" s="46">
        <v>81876</v>
      </c>
      <c r="D29" s="46">
        <v>1839</v>
      </c>
      <c r="E29" s="46">
        <v>10</v>
      </c>
      <c r="F29" s="46">
        <v>235</v>
      </c>
      <c r="G29" s="46">
        <v>49</v>
      </c>
      <c r="H29" s="46">
        <v>331</v>
      </c>
      <c r="I29" s="46">
        <v>50288</v>
      </c>
      <c r="J29" s="46">
        <v>2649</v>
      </c>
      <c r="K29" s="46">
        <v>1152</v>
      </c>
      <c r="L29" s="46">
        <v>1240</v>
      </c>
      <c r="M29" s="46">
        <v>3188</v>
      </c>
      <c r="N29" s="46">
        <v>365</v>
      </c>
      <c r="O29" s="46">
        <v>779</v>
      </c>
      <c r="P29" s="46">
        <v>783</v>
      </c>
      <c r="Q29" s="46">
        <v>1459</v>
      </c>
      <c r="R29" s="46">
        <v>7973</v>
      </c>
      <c r="S29" s="46">
        <v>2577</v>
      </c>
      <c r="T29" s="46">
        <v>204</v>
      </c>
      <c r="U29" s="47">
        <v>6755</v>
      </c>
    </row>
    <row r="30" spans="1:21" ht="16" customHeight="1" x14ac:dyDescent="0.2">
      <c r="A30" s="50"/>
      <c r="B30" s="35" t="s">
        <v>338</v>
      </c>
      <c r="C30" s="46">
        <v>623</v>
      </c>
      <c r="D30" s="46">
        <v>236</v>
      </c>
      <c r="E30" s="46">
        <v>1</v>
      </c>
      <c r="F30" s="46">
        <v>9</v>
      </c>
      <c r="G30" s="46">
        <v>0</v>
      </c>
      <c r="H30" s="46">
        <v>6</v>
      </c>
      <c r="I30" s="46">
        <v>29</v>
      </c>
      <c r="J30" s="46">
        <v>8</v>
      </c>
      <c r="K30" s="46">
        <v>1</v>
      </c>
      <c r="L30" s="46">
        <v>2</v>
      </c>
      <c r="M30" s="46">
        <v>22</v>
      </c>
      <c r="N30" s="46">
        <v>1</v>
      </c>
      <c r="O30" s="46">
        <v>2</v>
      </c>
      <c r="P30" s="46">
        <v>1</v>
      </c>
      <c r="Q30" s="46">
        <v>113</v>
      </c>
      <c r="R30" s="46">
        <v>147</v>
      </c>
      <c r="S30" s="46">
        <v>40</v>
      </c>
      <c r="T30" s="46">
        <v>0</v>
      </c>
      <c r="U30" s="47">
        <v>5</v>
      </c>
    </row>
    <row r="31" spans="1:21" ht="16" customHeight="1" x14ac:dyDescent="0.2">
      <c r="A31" s="51"/>
      <c r="B31" s="42" t="s">
        <v>339</v>
      </c>
      <c r="C31" s="43">
        <v>385</v>
      </c>
      <c r="D31" s="43">
        <v>131</v>
      </c>
      <c r="E31" s="43">
        <v>3</v>
      </c>
      <c r="F31" s="43">
        <v>14</v>
      </c>
      <c r="G31" s="43">
        <v>0</v>
      </c>
      <c r="H31" s="43">
        <v>0</v>
      </c>
      <c r="I31" s="43">
        <v>27</v>
      </c>
      <c r="J31" s="43">
        <v>3</v>
      </c>
      <c r="K31" s="43">
        <v>0</v>
      </c>
      <c r="L31" s="43">
        <v>2</v>
      </c>
      <c r="M31" s="43">
        <v>35</v>
      </c>
      <c r="N31" s="43">
        <v>0</v>
      </c>
      <c r="O31" s="43">
        <v>3</v>
      </c>
      <c r="P31" s="43">
        <v>0</v>
      </c>
      <c r="Q31" s="43">
        <v>101</v>
      </c>
      <c r="R31" s="43">
        <v>24</v>
      </c>
      <c r="S31" s="43">
        <v>41</v>
      </c>
      <c r="T31" s="43">
        <v>0</v>
      </c>
      <c r="U31" s="48">
        <v>1</v>
      </c>
    </row>
    <row r="32" spans="1:21" s="38" customFormat="1" ht="16" customHeight="1" x14ac:dyDescent="0.2">
      <c r="A32" s="50" t="s">
        <v>122</v>
      </c>
      <c r="B32" s="38" t="s">
        <v>2</v>
      </c>
      <c r="C32" s="44">
        <v>1160669</v>
      </c>
      <c r="D32" s="44">
        <v>164934</v>
      </c>
      <c r="E32" s="44">
        <v>266</v>
      </c>
      <c r="F32" s="44">
        <v>402</v>
      </c>
      <c r="G32" s="44">
        <v>356</v>
      </c>
      <c r="H32" s="44">
        <v>959</v>
      </c>
      <c r="I32" s="44">
        <v>468354</v>
      </c>
      <c r="J32" s="44">
        <v>279806</v>
      </c>
      <c r="K32" s="44">
        <v>42107</v>
      </c>
      <c r="L32" s="44">
        <v>1974</v>
      </c>
      <c r="M32" s="44">
        <v>5468</v>
      </c>
      <c r="N32" s="44">
        <v>236</v>
      </c>
      <c r="O32" s="44">
        <v>4997</v>
      </c>
      <c r="P32" s="44">
        <v>5145</v>
      </c>
      <c r="Q32" s="44">
        <v>3427</v>
      </c>
      <c r="R32" s="44">
        <v>24203</v>
      </c>
      <c r="S32" s="44">
        <v>11882</v>
      </c>
      <c r="T32" s="44">
        <v>1543</v>
      </c>
      <c r="U32" s="45">
        <v>144610</v>
      </c>
    </row>
    <row r="33" spans="1:21" ht="16" customHeight="1" x14ac:dyDescent="0.2">
      <c r="A33" s="50"/>
      <c r="B33" s="35" t="s">
        <v>335</v>
      </c>
      <c r="C33" s="46">
        <v>1041705</v>
      </c>
      <c r="D33" s="46">
        <v>139075</v>
      </c>
      <c r="E33" s="46">
        <v>235</v>
      </c>
      <c r="F33" s="46">
        <v>252</v>
      </c>
      <c r="G33" s="46">
        <v>239</v>
      </c>
      <c r="H33" s="46">
        <v>340</v>
      </c>
      <c r="I33" s="46">
        <v>408386</v>
      </c>
      <c r="J33" s="46">
        <v>277354</v>
      </c>
      <c r="K33" s="46">
        <v>40971</v>
      </c>
      <c r="L33" s="46">
        <v>872</v>
      </c>
      <c r="M33" s="46">
        <v>2369</v>
      </c>
      <c r="N33" s="46">
        <v>24</v>
      </c>
      <c r="O33" s="46">
        <v>4271</v>
      </c>
      <c r="P33" s="46">
        <v>4180</v>
      </c>
      <c r="Q33" s="46">
        <v>1920</v>
      </c>
      <c r="R33" s="46">
        <v>14408</v>
      </c>
      <c r="S33" s="46">
        <v>9413</v>
      </c>
      <c r="T33" s="46">
        <v>1360</v>
      </c>
      <c r="U33" s="47">
        <v>136036</v>
      </c>
    </row>
    <row r="34" spans="1:21" ht="16" customHeight="1" x14ac:dyDescent="0.2">
      <c r="A34" s="50"/>
      <c r="B34" s="35" t="s">
        <v>336</v>
      </c>
      <c r="C34" s="46">
        <v>17825</v>
      </c>
      <c r="D34" s="46">
        <v>17825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7">
        <v>0</v>
      </c>
    </row>
    <row r="35" spans="1:21" ht="16" customHeight="1" x14ac:dyDescent="0.2">
      <c r="A35" s="50"/>
      <c r="B35" s="35" t="s">
        <v>337</v>
      </c>
      <c r="C35" s="46">
        <v>100028</v>
      </c>
      <c r="D35" s="46">
        <v>7653</v>
      </c>
      <c r="E35" s="46">
        <v>31</v>
      </c>
      <c r="F35" s="46">
        <v>122</v>
      </c>
      <c r="G35" s="46">
        <v>112</v>
      </c>
      <c r="H35" s="46">
        <v>614</v>
      </c>
      <c r="I35" s="46">
        <v>59950</v>
      </c>
      <c r="J35" s="46">
        <v>2427</v>
      </c>
      <c r="K35" s="46">
        <v>1134</v>
      </c>
      <c r="L35" s="46">
        <v>1095</v>
      </c>
      <c r="M35" s="46">
        <v>3013</v>
      </c>
      <c r="N35" s="46">
        <v>211</v>
      </c>
      <c r="O35" s="46">
        <v>720</v>
      </c>
      <c r="P35" s="46">
        <v>961</v>
      </c>
      <c r="Q35" s="46">
        <v>1291</v>
      </c>
      <c r="R35" s="46">
        <v>9560</v>
      </c>
      <c r="S35" s="46">
        <v>2382</v>
      </c>
      <c r="T35" s="46">
        <v>182</v>
      </c>
      <c r="U35" s="47">
        <v>8570</v>
      </c>
    </row>
    <row r="36" spans="1:21" ht="16" customHeight="1" x14ac:dyDescent="0.2">
      <c r="A36" s="50"/>
      <c r="B36" s="35" t="s">
        <v>338</v>
      </c>
      <c r="C36" s="46">
        <v>804</v>
      </c>
      <c r="D36" s="46">
        <v>305</v>
      </c>
      <c r="E36" s="46">
        <v>0</v>
      </c>
      <c r="F36" s="46">
        <v>22</v>
      </c>
      <c r="G36" s="46">
        <v>1</v>
      </c>
      <c r="H36" s="46">
        <v>4</v>
      </c>
      <c r="I36" s="46">
        <v>17</v>
      </c>
      <c r="J36" s="46">
        <v>23</v>
      </c>
      <c r="K36" s="46">
        <v>0</v>
      </c>
      <c r="L36" s="46">
        <v>4</v>
      </c>
      <c r="M36" s="46">
        <v>44</v>
      </c>
      <c r="N36" s="46">
        <v>1</v>
      </c>
      <c r="O36" s="46">
        <v>5</v>
      </c>
      <c r="P36" s="46">
        <v>4</v>
      </c>
      <c r="Q36" s="46">
        <v>107</v>
      </c>
      <c r="R36" s="46">
        <v>209</v>
      </c>
      <c r="S36" s="46">
        <v>53</v>
      </c>
      <c r="T36" s="46">
        <v>1</v>
      </c>
      <c r="U36" s="47">
        <v>4</v>
      </c>
    </row>
    <row r="37" spans="1:21" ht="16" customHeight="1" x14ac:dyDescent="0.2">
      <c r="A37" s="51"/>
      <c r="B37" s="42" t="s">
        <v>339</v>
      </c>
      <c r="C37" s="43">
        <v>307</v>
      </c>
      <c r="D37" s="43">
        <v>76</v>
      </c>
      <c r="E37" s="43">
        <v>0</v>
      </c>
      <c r="F37" s="43">
        <v>6</v>
      </c>
      <c r="G37" s="43">
        <v>4</v>
      </c>
      <c r="H37" s="43">
        <v>1</v>
      </c>
      <c r="I37" s="43">
        <v>1</v>
      </c>
      <c r="J37" s="43">
        <v>2</v>
      </c>
      <c r="K37" s="43">
        <v>2</v>
      </c>
      <c r="L37" s="43">
        <v>3</v>
      </c>
      <c r="M37" s="43">
        <v>42</v>
      </c>
      <c r="N37" s="43">
        <v>0</v>
      </c>
      <c r="O37" s="43">
        <v>1</v>
      </c>
      <c r="P37" s="43">
        <v>0</v>
      </c>
      <c r="Q37" s="43">
        <v>109</v>
      </c>
      <c r="R37" s="43">
        <v>26</v>
      </c>
      <c r="S37" s="43">
        <v>34</v>
      </c>
      <c r="T37" s="43">
        <v>0</v>
      </c>
      <c r="U37" s="48">
        <v>0</v>
      </c>
    </row>
    <row r="38" spans="1:21" s="38" customFormat="1" ht="16" customHeight="1" x14ac:dyDescent="0.2">
      <c r="A38" s="50" t="s">
        <v>138</v>
      </c>
      <c r="B38" s="38" t="s">
        <v>2</v>
      </c>
      <c r="C38" s="44">
        <v>1022040</v>
      </c>
      <c r="D38" s="44">
        <v>76357</v>
      </c>
      <c r="E38" s="44">
        <v>2301</v>
      </c>
      <c r="F38" s="44">
        <v>294</v>
      </c>
      <c r="G38" s="44">
        <v>420</v>
      </c>
      <c r="H38" s="44">
        <v>921</v>
      </c>
      <c r="I38" s="44">
        <v>446692</v>
      </c>
      <c r="J38" s="44">
        <v>276223</v>
      </c>
      <c r="K38" s="44">
        <v>40702</v>
      </c>
      <c r="L38" s="44">
        <v>1626</v>
      </c>
      <c r="M38" s="44">
        <v>5033</v>
      </c>
      <c r="N38" s="44">
        <v>172</v>
      </c>
      <c r="O38" s="44">
        <v>4772</v>
      </c>
      <c r="P38" s="44">
        <v>4209</v>
      </c>
      <c r="Q38" s="44">
        <v>3251</v>
      </c>
      <c r="R38" s="44">
        <v>25622</v>
      </c>
      <c r="S38" s="44">
        <v>11878</v>
      </c>
      <c r="T38" s="44">
        <v>702</v>
      </c>
      <c r="U38" s="45">
        <v>120865</v>
      </c>
    </row>
    <row r="39" spans="1:21" ht="16" customHeight="1" x14ac:dyDescent="0.2">
      <c r="A39" s="50"/>
      <c r="B39" s="35" t="s">
        <v>335</v>
      </c>
      <c r="C39" s="46">
        <v>889786</v>
      </c>
      <c r="D39" s="46">
        <v>54187</v>
      </c>
      <c r="E39" s="46">
        <v>2053</v>
      </c>
      <c r="F39" s="46">
        <v>185</v>
      </c>
      <c r="G39" s="46">
        <v>409</v>
      </c>
      <c r="H39" s="46">
        <v>460</v>
      </c>
      <c r="I39" s="46">
        <v>390870</v>
      </c>
      <c r="J39" s="46">
        <v>256301</v>
      </c>
      <c r="K39" s="46">
        <v>39637</v>
      </c>
      <c r="L39" s="46">
        <v>1107</v>
      </c>
      <c r="M39" s="46">
        <v>2296</v>
      </c>
      <c r="N39" s="46">
        <v>20</v>
      </c>
      <c r="O39" s="46">
        <v>3800</v>
      </c>
      <c r="P39" s="46">
        <v>3815</v>
      </c>
      <c r="Q39" s="46">
        <v>2063</v>
      </c>
      <c r="R39" s="46">
        <v>15633</v>
      </c>
      <c r="S39" s="46">
        <v>9867</v>
      </c>
      <c r="T39" s="46">
        <v>667</v>
      </c>
      <c r="U39" s="47">
        <v>106416</v>
      </c>
    </row>
    <row r="40" spans="1:21" ht="16" customHeight="1" x14ac:dyDescent="0.2">
      <c r="A40" s="50"/>
      <c r="B40" s="35" t="s">
        <v>336</v>
      </c>
      <c r="C40" s="46">
        <v>20059</v>
      </c>
      <c r="D40" s="46">
        <v>20059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7">
        <v>0</v>
      </c>
    </row>
    <row r="41" spans="1:21" ht="16" customHeight="1" x14ac:dyDescent="0.2">
      <c r="A41" s="50"/>
      <c r="B41" s="35" t="s">
        <v>337</v>
      </c>
      <c r="C41" s="46">
        <v>111531</v>
      </c>
      <c r="D41" s="46">
        <v>1948</v>
      </c>
      <c r="E41" s="46">
        <v>248</v>
      </c>
      <c r="F41" s="46">
        <v>94</v>
      </c>
      <c r="G41" s="46">
        <v>10</v>
      </c>
      <c r="H41" s="46">
        <v>454</v>
      </c>
      <c r="I41" s="46">
        <v>55801</v>
      </c>
      <c r="J41" s="46">
        <v>19899</v>
      </c>
      <c r="K41" s="46">
        <v>1064</v>
      </c>
      <c r="L41" s="46">
        <v>517</v>
      </c>
      <c r="M41" s="46">
        <v>2682</v>
      </c>
      <c r="N41" s="46">
        <v>152</v>
      </c>
      <c r="O41" s="46">
        <v>956</v>
      </c>
      <c r="P41" s="46">
        <v>393</v>
      </c>
      <c r="Q41" s="46">
        <v>1051</v>
      </c>
      <c r="R41" s="46">
        <v>9856</v>
      </c>
      <c r="S41" s="46">
        <v>1934</v>
      </c>
      <c r="T41" s="46">
        <v>32</v>
      </c>
      <c r="U41" s="47">
        <v>14440</v>
      </c>
    </row>
    <row r="42" spans="1:21" ht="16" customHeight="1" x14ac:dyDescent="0.2">
      <c r="A42" s="50"/>
      <c r="B42" s="35" t="s">
        <v>338</v>
      </c>
      <c r="C42" s="46">
        <v>487</v>
      </c>
      <c r="D42" s="46">
        <v>125</v>
      </c>
      <c r="E42" s="46">
        <v>0</v>
      </c>
      <c r="F42" s="46">
        <v>8</v>
      </c>
      <c r="G42" s="46">
        <v>0</v>
      </c>
      <c r="H42" s="46">
        <v>6</v>
      </c>
      <c r="I42" s="46">
        <v>18</v>
      </c>
      <c r="J42" s="46">
        <v>19</v>
      </c>
      <c r="K42" s="46">
        <v>0</v>
      </c>
      <c r="L42" s="46">
        <v>2</v>
      </c>
      <c r="M42" s="46">
        <v>39</v>
      </c>
      <c r="N42" s="46">
        <v>0</v>
      </c>
      <c r="O42" s="46">
        <v>9</v>
      </c>
      <c r="P42" s="46">
        <v>1</v>
      </c>
      <c r="Q42" s="46">
        <v>73</v>
      </c>
      <c r="R42" s="46">
        <v>121</v>
      </c>
      <c r="S42" s="46">
        <v>55</v>
      </c>
      <c r="T42" s="46">
        <v>3</v>
      </c>
      <c r="U42" s="47">
        <v>8</v>
      </c>
    </row>
    <row r="43" spans="1:21" ht="16" customHeight="1" x14ac:dyDescent="0.2">
      <c r="A43" s="51"/>
      <c r="B43" s="42" t="s">
        <v>339</v>
      </c>
      <c r="C43" s="43">
        <v>177</v>
      </c>
      <c r="D43" s="43">
        <v>38</v>
      </c>
      <c r="E43" s="43">
        <v>0</v>
      </c>
      <c r="F43" s="43">
        <v>7</v>
      </c>
      <c r="G43" s="43">
        <v>1</v>
      </c>
      <c r="H43" s="43">
        <v>1</v>
      </c>
      <c r="I43" s="43">
        <v>3</v>
      </c>
      <c r="J43" s="43">
        <v>4</v>
      </c>
      <c r="K43" s="43">
        <v>1</v>
      </c>
      <c r="L43" s="43">
        <v>0</v>
      </c>
      <c r="M43" s="43">
        <v>16</v>
      </c>
      <c r="N43" s="43">
        <v>0</v>
      </c>
      <c r="O43" s="43">
        <v>7</v>
      </c>
      <c r="P43" s="43">
        <v>0</v>
      </c>
      <c r="Q43" s="43">
        <v>64</v>
      </c>
      <c r="R43" s="43">
        <v>12</v>
      </c>
      <c r="S43" s="43">
        <v>22</v>
      </c>
      <c r="T43" s="43">
        <v>0</v>
      </c>
      <c r="U43" s="48">
        <v>1</v>
      </c>
    </row>
    <row r="44" spans="1:21" s="38" customFormat="1" ht="16" customHeight="1" x14ac:dyDescent="0.2">
      <c r="A44" s="50" t="s">
        <v>148</v>
      </c>
      <c r="B44" s="38" t="s">
        <v>2</v>
      </c>
      <c r="C44" s="44">
        <v>401979</v>
      </c>
      <c r="D44" s="44">
        <v>36324</v>
      </c>
      <c r="E44" s="44">
        <v>11136</v>
      </c>
      <c r="F44" s="44">
        <v>179</v>
      </c>
      <c r="G44" s="44">
        <v>52</v>
      </c>
      <c r="H44" s="44">
        <v>908</v>
      </c>
      <c r="I44" s="44">
        <v>208351</v>
      </c>
      <c r="J44" s="44">
        <v>44814</v>
      </c>
      <c r="K44" s="44">
        <v>22018</v>
      </c>
      <c r="L44" s="44">
        <v>1305</v>
      </c>
      <c r="M44" s="44">
        <v>2088</v>
      </c>
      <c r="N44" s="44">
        <v>170</v>
      </c>
      <c r="O44" s="44">
        <v>2004</v>
      </c>
      <c r="P44" s="44">
        <v>3580</v>
      </c>
      <c r="Q44" s="44">
        <v>1673</v>
      </c>
      <c r="R44" s="44">
        <v>13473</v>
      </c>
      <c r="S44" s="44">
        <v>3449</v>
      </c>
      <c r="T44" s="44">
        <v>375</v>
      </c>
      <c r="U44" s="45">
        <v>50080</v>
      </c>
    </row>
    <row r="45" spans="1:21" ht="16" customHeight="1" x14ac:dyDescent="0.2">
      <c r="A45" s="50"/>
      <c r="B45" s="35" t="s">
        <v>335</v>
      </c>
      <c r="C45" s="46">
        <v>359553</v>
      </c>
      <c r="D45" s="46">
        <v>31477</v>
      </c>
      <c r="E45" s="46">
        <v>10690</v>
      </c>
      <c r="F45" s="46">
        <v>96</v>
      </c>
      <c r="G45" s="46">
        <v>38</v>
      </c>
      <c r="H45" s="46">
        <v>443</v>
      </c>
      <c r="I45" s="46">
        <v>185539</v>
      </c>
      <c r="J45" s="46">
        <v>43806</v>
      </c>
      <c r="K45" s="46">
        <v>20920</v>
      </c>
      <c r="L45" s="46">
        <v>584</v>
      </c>
      <c r="M45" s="46">
        <v>675</v>
      </c>
      <c r="N45" s="46">
        <v>10</v>
      </c>
      <c r="O45" s="46">
        <v>1647</v>
      </c>
      <c r="P45" s="46">
        <v>2747</v>
      </c>
      <c r="Q45" s="46">
        <v>1052</v>
      </c>
      <c r="R45" s="46">
        <v>9332</v>
      </c>
      <c r="S45" s="46">
        <v>2560</v>
      </c>
      <c r="T45" s="46">
        <v>345</v>
      </c>
      <c r="U45" s="47">
        <v>47592</v>
      </c>
    </row>
    <row r="46" spans="1:21" ht="16" customHeight="1" x14ac:dyDescent="0.2">
      <c r="A46" s="50"/>
      <c r="B46" s="35" t="s">
        <v>336</v>
      </c>
      <c r="C46" s="46">
        <v>3907</v>
      </c>
      <c r="D46" s="46">
        <v>3907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7">
        <v>0</v>
      </c>
    </row>
    <row r="47" spans="1:21" ht="16" customHeight="1" x14ac:dyDescent="0.2">
      <c r="A47" s="50"/>
      <c r="B47" s="35" t="s">
        <v>337</v>
      </c>
      <c r="C47" s="46">
        <v>38138</v>
      </c>
      <c r="D47" s="46">
        <v>868</v>
      </c>
      <c r="E47" s="46">
        <v>440</v>
      </c>
      <c r="F47" s="46">
        <v>71</v>
      </c>
      <c r="G47" s="46">
        <v>14</v>
      </c>
      <c r="H47" s="46">
        <v>458</v>
      </c>
      <c r="I47" s="46">
        <v>22770</v>
      </c>
      <c r="J47" s="46">
        <v>1001</v>
      </c>
      <c r="K47" s="46">
        <v>1092</v>
      </c>
      <c r="L47" s="46">
        <v>718</v>
      </c>
      <c r="M47" s="46">
        <v>1342</v>
      </c>
      <c r="N47" s="46">
        <v>158</v>
      </c>
      <c r="O47" s="46">
        <v>354</v>
      </c>
      <c r="P47" s="46">
        <v>826</v>
      </c>
      <c r="Q47" s="46">
        <v>566</v>
      </c>
      <c r="R47" s="46">
        <v>4105</v>
      </c>
      <c r="S47" s="46">
        <v>852</v>
      </c>
      <c r="T47" s="46">
        <v>29</v>
      </c>
      <c r="U47" s="47">
        <v>2474</v>
      </c>
    </row>
    <row r="48" spans="1:21" ht="16" customHeight="1" x14ac:dyDescent="0.2">
      <c r="A48" s="50"/>
      <c r="B48" s="35" t="s">
        <v>338</v>
      </c>
      <c r="C48" s="46">
        <v>221</v>
      </c>
      <c r="D48" s="46">
        <v>56</v>
      </c>
      <c r="E48" s="46">
        <v>4</v>
      </c>
      <c r="F48" s="46">
        <v>6</v>
      </c>
      <c r="G48" s="46">
        <v>0</v>
      </c>
      <c r="H48" s="46">
        <v>2</v>
      </c>
      <c r="I48" s="46">
        <v>29</v>
      </c>
      <c r="J48" s="46">
        <v>3</v>
      </c>
      <c r="K48" s="46">
        <v>5</v>
      </c>
      <c r="L48" s="46">
        <v>1</v>
      </c>
      <c r="M48" s="46">
        <v>22</v>
      </c>
      <c r="N48" s="46">
        <v>0</v>
      </c>
      <c r="O48" s="46">
        <v>1</v>
      </c>
      <c r="P48" s="46">
        <v>2</v>
      </c>
      <c r="Q48" s="46">
        <v>30</v>
      </c>
      <c r="R48" s="46">
        <v>28</v>
      </c>
      <c r="S48" s="46">
        <v>19</v>
      </c>
      <c r="T48" s="46">
        <v>0</v>
      </c>
      <c r="U48" s="47">
        <v>13</v>
      </c>
    </row>
    <row r="49" spans="1:21" ht="16" customHeight="1" x14ac:dyDescent="0.2">
      <c r="A49" s="51"/>
      <c r="B49" s="42" t="s">
        <v>339</v>
      </c>
      <c r="C49" s="43">
        <v>160</v>
      </c>
      <c r="D49" s="43">
        <v>16</v>
      </c>
      <c r="E49" s="43">
        <v>2</v>
      </c>
      <c r="F49" s="43">
        <v>6</v>
      </c>
      <c r="G49" s="43">
        <v>0</v>
      </c>
      <c r="H49" s="43">
        <v>5</v>
      </c>
      <c r="I49" s="43">
        <v>13</v>
      </c>
      <c r="J49" s="43">
        <v>4</v>
      </c>
      <c r="K49" s="43">
        <v>1</v>
      </c>
      <c r="L49" s="43">
        <v>2</v>
      </c>
      <c r="M49" s="43">
        <v>49</v>
      </c>
      <c r="N49" s="43">
        <v>2</v>
      </c>
      <c r="O49" s="43">
        <v>2</v>
      </c>
      <c r="P49" s="43">
        <v>5</v>
      </c>
      <c r="Q49" s="43">
        <v>25</v>
      </c>
      <c r="R49" s="43">
        <v>8</v>
      </c>
      <c r="S49" s="43">
        <v>18</v>
      </c>
      <c r="T49" s="43">
        <v>1</v>
      </c>
      <c r="U49" s="48">
        <v>1</v>
      </c>
    </row>
  </sheetData>
  <autoFilter ref="A1:U49" xr:uid="{995F7BBD-FE9A-6349-960A-C2586B41B8C7}"/>
  <mergeCells count="8">
    <mergeCell ref="A38:A43"/>
    <mergeCell ref="A44:A49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3D29-68E7-4947-B8CC-59B9B345F8C5}">
  <dimension ref="A1:BC68"/>
  <sheetViews>
    <sheetView topLeftCell="AD1" workbookViewId="0">
      <selection activeCell="AN4" sqref="A4:AN4"/>
    </sheetView>
  </sheetViews>
  <sheetFormatPr baseColWidth="10" defaultRowHeight="16" customHeight="1" x14ac:dyDescent="0.2"/>
  <cols>
    <col min="1" max="1" width="12" style="35" bestFit="1" customWidth="1"/>
    <col min="2" max="19" width="10.83203125" style="36" customWidth="1"/>
    <col min="20" max="55" width="10.83203125" style="36"/>
    <col min="56" max="16384" width="10.83203125" style="35"/>
  </cols>
  <sheetData>
    <row r="1" spans="1:55" s="37" customFormat="1" ht="16" customHeight="1" x14ac:dyDescent="0.2">
      <c r="A1" s="52" t="s">
        <v>341</v>
      </c>
      <c r="B1" s="52" t="s">
        <v>316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 t="s">
        <v>321</v>
      </c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 t="s">
        <v>344</v>
      </c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</row>
    <row r="2" spans="1:55" s="37" customFormat="1" ht="16" customHeight="1" x14ac:dyDescent="0.2">
      <c r="A2" s="52"/>
      <c r="B2" s="53" t="s">
        <v>2</v>
      </c>
      <c r="C2" s="53"/>
      <c r="D2" s="53"/>
      <c r="E2" s="53" t="s">
        <v>335</v>
      </c>
      <c r="F2" s="53"/>
      <c r="G2" s="53"/>
      <c r="H2" s="53" t="s">
        <v>336</v>
      </c>
      <c r="I2" s="53"/>
      <c r="J2" s="53"/>
      <c r="K2" s="53" t="s">
        <v>337</v>
      </c>
      <c r="L2" s="53"/>
      <c r="M2" s="53"/>
      <c r="N2" s="53" t="s">
        <v>338</v>
      </c>
      <c r="O2" s="53"/>
      <c r="P2" s="53"/>
      <c r="Q2" s="53" t="s">
        <v>339</v>
      </c>
      <c r="R2" s="53"/>
      <c r="S2" s="53"/>
      <c r="T2" s="53" t="s">
        <v>2</v>
      </c>
      <c r="U2" s="53"/>
      <c r="V2" s="53"/>
      <c r="W2" s="53" t="s">
        <v>335</v>
      </c>
      <c r="X2" s="53"/>
      <c r="Y2" s="53"/>
      <c r="Z2" s="53" t="s">
        <v>336</v>
      </c>
      <c r="AA2" s="53"/>
      <c r="AB2" s="53"/>
      <c r="AC2" s="53" t="s">
        <v>337</v>
      </c>
      <c r="AD2" s="53"/>
      <c r="AE2" s="53"/>
      <c r="AF2" s="53" t="s">
        <v>338</v>
      </c>
      <c r="AG2" s="53"/>
      <c r="AH2" s="53"/>
      <c r="AI2" s="53" t="s">
        <v>339</v>
      </c>
      <c r="AJ2" s="53"/>
      <c r="AK2" s="53"/>
      <c r="AL2" s="53" t="s">
        <v>2</v>
      </c>
      <c r="AM2" s="53"/>
      <c r="AN2" s="53"/>
      <c r="AO2" s="53" t="s">
        <v>335</v>
      </c>
      <c r="AP2" s="53"/>
      <c r="AQ2" s="53"/>
      <c r="AR2" s="53" t="s">
        <v>336</v>
      </c>
      <c r="AS2" s="53"/>
      <c r="AT2" s="53"/>
      <c r="AU2" s="53" t="s">
        <v>337</v>
      </c>
      <c r="AV2" s="53"/>
      <c r="AW2" s="53"/>
      <c r="AX2" s="53" t="s">
        <v>338</v>
      </c>
      <c r="AY2" s="53"/>
      <c r="AZ2" s="53"/>
      <c r="BA2" s="53" t="s">
        <v>339</v>
      </c>
      <c r="BB2" s="53"/>
      <c r="BC2" s="53"/>
    </row>
    <row r="3" spans="1:55" s="37" customFormat="1" ht="16" customHeight="1" x14ac:dyDescent="0.2">
      <c r="A3" s="52"/>
      <c r="B3" s="49" t="s">
        <v>2</v>
      </c>
      <c r="C3" s="49" t="s">
        <v>342</v>
      </c>
      <c r="D3" s="49" t="s">
        <v>343</v>
      </c>
      <c r="E3" s="49" t="s">
        <v>2</v>
      </c>
      <c r="F3" s="49" t="s">
        <v>342</v>
      </c>
      <c r="G3" s="49" t="s">
        <v>343</v>
      </c>
      <c r="H3" s="49" t="s">
        <v>2</v>
      </c>
      <c r="I3" s="49" t="s">
        <v>342</v>
      </c>
      <c r="J3" s="49" t="s">
        <v>343</v>
      </c>
      <c r="K3" s="49" t="s">
        <v>2</v>
      </c>
      <c r="L3" s="49" t="s">
        <v>342</v>
      </c>
      <c r="M3" s="49" t="s">
        <v>343</v>
      </c>
      <c r="N3" s="49" t="s">
        <v>2</v>
      </c>
      <c r="O3" s="49" t="s">
        <v>342</v>
      </c>
      <c r="P3" s="49" t="s">
        <v>343</v>
      </c>
      <c r="Q3" s="49" t="s">
        <v>2</v>
      </c>
      <c r="R3" s="49" t="s">
        <v>342</v>
      </c>
      <c r="S3" s="49" t="s">
        <v>343</v>
      </c>
      <c r="T3" s="49" t="s">
        <v>2</v>
      </c>
      <c r="U3" s="49" t="s">
        <v>342</v>
      </c>
      <c r="V3" s="49" t="s">
        <v>343</v>
      </c>
      <c r="W3" s="49" t="s">
        <v>2</v>
      </c>
      <c r="X3" s="49" t="s">
        <v>342</v>
      </c>
      <c r="Y3" s="49" t="s">
        <v>343</v>
      </c>
      <c r="Z3" s="49" t="s">
        <v>2</v>
      </c>
      <c r="AA3" s="49" t="s">
        <v>342</v>
      </c>
      <c r="AB3" s="49" t="s">
        <v>343</v>
      </c>
      <c r="AC3" s="49" t="s">
        <v>2</v>
      </c>
      <c r="AD3" s="49" t="s">
        <v>342</v>
      </c>
      <c r="AE3" s="49" t="s">
        <v>343</v>
      </c>
      <c r="AF3" s="49" t="s">
        <v>2</v>
      </c>
      <c r="AG3" s="49" t="s">
        <v>342</v>
      </c>
      <c r="AH3" s="49" t="s">
        <v>343</v>
      </c>
      <c r="AI3" s="49" t="s">
        <v>2</v>
      </c>
      <c r="AJ3" s="49" t="s">
        <v>342</v>
      </c>
      <c r="AK3" s="49" t="s">
        <v>343</v>
      </c>
      <c r="AL3" s="49" t="s">
        <v>2</v>
      </c>
      <c r="AM3" s="49" t="s">
        <v>342</v>
      </c>
      <c r="AN3" s="49" t="s">
        <v>343</v>
      </c>
      <c r="AO3" s="49" t="s">
        <v>2</v>
      </c>
      <c r="AP3" s="49" t="s">
        <v>342</v>
      </c>
      <c r="AQ3" s="49" t="s">
        <v>343</v>
      </c>
      <c r="AR3" s="49" t="s">
        <v>2</v>
      </c>
      <c r="AS3" s="49" t="s">
        <v>342</v>
      </c>
      <c r="AT3" s="49" t="s">
        <v>343</v>
      </c>
      <c r="AU3" s="49" t="s">
        <v>2</v>
      </c>
      <c r="AV3" s="49" t="s">
        <v>342</v>
      </c>
      <c r="AW3" s="49" t="s">
        <v>343</v>
      </c>
      <c r="AX3" s="49" t="s">
        <v>2</v>
      </c>
      <c r="AY3" s="49" t="s">
        <v>342</v>
      </c>
      <c r="AZ3" s="49" t="s">
        <v>343</v>
      </c>
      <c r="BA3" s="49" t="s">
        <v>2</v>
      </c>
      <c r="BB3" s="49" t="s">
        <v>342</v>
      </c>
      <c r="BC3" s="49" t="s">
        <v>343</v>
      </c>
    </row>
    <row r="4" spans="1:55" s="38" customFormat="1" ht="16" customHeight="1" x14ac:dyDescent="0.2">
      <c r="A4" s="38" t="s">
        <v>334</v>
      </c>
      <c r="B4" s="39">
        <v>868244</v>
      </c>
      <c r="C4" s="39">
        <v>205558</v>
      </c>
      <c r="D4" s="39">
        <v>662686</v>
      </c>
      <c r="E4" s="39">
        <v>727233</v>
      </c>
      <c r="F4" s="39">
        <v>150467</v>
      </c>
      <c r="G4" s="39">
        <v>576766</v>
      </c>
      <c r="H4" s="39">
        <v>104007</v>
      </c>
      <c r="I4" s="39">
        <v>41112</v>
      </c>
      <c r="J4" s="39">
        <v>62895</v>
      </c>
      <c r="K4" s="39">
        <v>30890</v>
      </c>
      <c r="L4" s="39">
        <v>11243</v>
      </c>
      <c r="M4" s="39">
        <v>19647</v>
      </c>
      <c r="N4" s="39">
        <v>2991</v>
      </c>
      <c r="O4" s="39">
        <v>1026</v>
      </c>
      <c r="P4" s="39">
        <v>1965</v>
      </c>
      <c r="Q4" s="39">
        <v>3123</v>
      </c>
      <c r="R4" s="39">
        <v>1710</v>
      </c>
      <c r="S4" s="39">
        <v>1413</v>
      </c>
      <c r="T4" s="39">
        <v>3589443</v>
      </c>
      <c r="U4" s="39">
        <v>1192585</v>
      </c>
      <c r="V4" s="39">
        <v>2396858</v>
      </c>
      <c r="W4" s="39">
        <v>3057709</v>
      </c>
      <c r="X4" s="39">
        <v>891886</v>
      </c>
      <c r="Y4" s="39">
        <v>2165823</v>
      </c>
      <c r="Z4" s="39">
        <v>0</v>
      </c>
      <c r="AA4" s="39">
        <v>0</v>
      </c>
      <c r="AB4" s="39">
        <v>0</v>
      </c>
      <c r="AC4" s="39">
        <v>531027</v>
      </c>
      <c r="AD4" s="39">
        <v>300212</v>
      </c>
      <c r="AE4" s="39">
        <v>230815</v>
      </c>
      <c r="AF4" s="39">
        <v>626</v>
      </c>
      <c r="AG4" s="39">
        <v>441</v>
      </c>
      <c r="AH4" s="39">
        <v>185</v>
      </c>
      <c r="AI4" s="39">
        <v>81</v>
      </c>
      <c r="AJ4" s="39">
        <v>46</v>
      </c>
      <c r="AK4" s="39">
        <v>35</v>
      </c>
      <c r="AL4" s="39">
        <v>3360878</v>
      </c>
      <c r="AM4" s="39">
        <v>831403</v>
      </c>
      <c r="AN4" s="39">
        <v>2529475</v>
      </c>
      <c r="AO4" s="39">
        <v>3057942</v>
      </c>
      <c r="AP4" s="39">
        <v>687797</v>
      </c>
      <c r="AQ4" s="39">
        <v>2370145</v>
      </c>
      <c r="AR4" s="39">
        <v>0</v>
      </c>
      <c r="AS4" s="39">
        <v>0</v>
      </c>
      <c r="AT4" s="39">
        <v>0</v>
      </c>
      <c r="AU4" s="39">
        <v>297401</v>
      </c>
      <c r="AV4" s="39">
        <v>139146</v>
      </c>
      <c r="AW4" s="39">
        <v>158255</v>
      </c>
      <c r="AX4" s="39">
        <v>3489</v>
      </c>
      <c r="AY4" s="39">
        <v>2674</v>
      </c>
      <c r="AZ4" s="39">
        <v>815</v>
      </c>
      <c r="BA4" s="39">
        <v>2046</v>
      </c>
      <c r="BB4" s="39">
        <v>1786</v>
      </c>
      <c r="BC4" s="39">
        <v>260</v>
      </c>
    </row>
    <row r="5" spans="1:55" ht="16" customHeight="1" x14ac:dyDescent="0.2">
      <c r="A5" s="35" t="s">
        <v>90</v>
      </c>
      <c r="B5" s="36">
        <v>6602</v>
      </c>
      <c r="C5" s="36">
        <v>1056</v>
      </c>
      <c r="D5" s="36">
        <v>5546</v>
      </c>
      <c r="E5" s="36">
        <v>5810</v>
      </c>
      <c r="F5" s="36">
        <v>692</v>
      </c>
      <c r="G5" s="36">
        <v>5118</v>
      </c>
      <c r="H5" s="36">
        <v>623</v>
      </c>
      <c r="I5" s="36">
        <v>309</v>
      </c>
      <c r="J5" s="36">
        <v>314</v>
      </c>
      <c r="K5" s="36">
        <v>147</v>
      </c>
      <c r="L5" s="36">
        <v>41</v>
      </c>
      <c r="M5" s="36">
        <v>106</v>
      </c>
      <c r="N5" s="36">
        <v>10</v>
      </c>
      <c r="O5" s="36">
        <v>9</v>
      </c>
      <c r="P5" s="36">
        <v>1</v>
      </c>
      <c r="Q5" s="36">
        <v>12</v>
      </c>
      <c r="R5" s="36">
        <v>5</v>
      </c>
      <c r="S5" s="36">
        <v>7</v>
      </c>
      <c r="T5" s="36">
        <v>39420</v>
      </c>
      <c r="U5" s="36">
        <v>6865</v>
      </c>
      <c r="V5" s="36">
        <v>32555</v>
      </c>
      <c r="W5" s="36">
        <v>32395</v>
      </c>
      <c r="X5" s="36">
        <v>4744</v>
      </c>
      <c r="Y5" s="36">
        <v>27651</v>
      </c>
      <c r="Z5" s="36">
        <v>0</v>
      </c>
      <c r="AA5" s="36">
        <v>0</v>
      </c>
      <c r="AB5" s="36">
        <v>0</v>
      </c>
      <c r="AC5" s="36">
        <v>7024</v>
      </c>
      <c r="AD5" s="36">
        <v>2120</v>
      </c>
      <c r="AE5" s="36">
        <v>4904</v>
      </c>
      <c r="AF5" s="36">
        <v>1</v>
      </c>
      <c r="AG5" s="36">
        <v>1</v>
      </c>
      <c r="AH5" s="36">
        <v>0</v>
      </c>
      <c r="AI5" s="36">
        <v>0</v>
      </c>
      <c r="AJ5" s="36">
        <v>0</v>
      </c>
      <c r="AK5" s="36">
        <v>0</v>
      </c>
      <c r="AL5" s="36">
        <v>52132</v>
      </c>
      <c r="AM5" s="36">
        <v>8914</v>
      </c>
      <c r="AN5" s="36">
        <v>43218</v>
      </c>
      <c r="AO5" s="36">
        <v>48155</v>
      </c>
      <c r="AP5" s="36">
        <v>7491</v>
      </c>
      <c r="AQ5" s="36">
        <v>40664</v>
      </c>
      <c r="AR5" s="36">
        <v>0</v>
      </c>
      <c r="AS5" s="36">
        <v>0</v>
      </c>
      <c r="AT5" s="36">
        <v>0</v>
      </c>
      <c r="AU5" s="36">
        <v>3936</v>
      </c>
      <c r="AV5" s="36">
        <v>1393</v>
      </c>
      <c r="AW5" s="36">
        <v>2543</v>
      </c>
      <c r="AX5" s="36">
        <v>28</v>
      </c>
      <c r="AY5" s="36">
        <v>19</v>
      </c>
      <c r="AZ5" s="36">
        <v>9</v>
      </c>
      <c r="BA5" s="36">
        <v>13</v>
      </c>
      <c r="BB5" s="36">
        <v>11</v>
      </c>
      <c r="BC5" s="36">
        <v>2</v>
      </c>
    </row>
    <row r="6" spans="1:55" ht="16" customHeight="1" x14ac:dyDescent="0.2">
      <c r="A6" s="35" t="s">
        <v>34</v>
      </c>
      <c r="B6" s="36">
        <v>2957</v>
      </c>
      <c r="C6" s="36">
        <v>954</v>
      </c>
      <c r="D6" s="36">
        <v>2003</v>
      </c>
      <c r="E6" s="36">
        <v>2658</v>
      </c>
      <c r="F6" s="36">
        <v>769</v>
      </c>
      <c r="G6" s="36">
        <v>1889</v>
      </c>
      <c r="H6" s="36">
        <v>244</v>
      </c>
      <c r="I6" s="36">
        <v>173</v>
      </c>
      <c r="J6" s="36">
        <v>71</v>
      </c>
      <c r="K6" s="36">
        <v>34</v>
      </c>
      <c r="L6" s="36">
        <v>10</v>
      </c>
      <c r="M6" s="36">
        <v>24</v>
      </c>
      <c r="N6" s="36">
        <v>18</v>
      </c>
      <c r="O6" s="36">
        <v>1</v>
      </c>
      <c r="P6" s="36">
        <v>17</v>
      </c>
      <c r="Q6" s="36">
        <v>3</v>
      </c>
      <c r="R6" s="36">
        <v>1</v>
      </c>
      <c r="S6" s="36">
        <v>2</v>
      </c>
      <c r="T6" s="36">
        <v>5414</v>
      </c>
      <c r="U6" s="36">
        <v>2507</v>
      </c>
      <c r="V6" s="36">
        <v>2907</v>
      </c>
      <c r="W6" s="36">
        <v>4031</v>
      </c>
      <c r="X6" s="36">
        <v>1644</v>
      </c>
      <c r="Y6" s="36">
        <v>2387</v>
      </c>
      <c r="Z6" s="36">
        <v>0</v>
      </c>
      <c r="AA6" s="36">
        <v>0</v>
      </c>
      <c r="AB6" s="36">
        <v>0</v>
      </c>
      <c r="AC6" s="36">
        <v>1383</v>
      </c>
      <c r="AD6" s="36">
        <v>863</v>
      </c>
      <c r="AE6" s="36">
        <v>520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7778</v>
      </c>
      <c r="AM6" s="36">
        <v>2916</v>
      </c>
      <c r="AN6" s="36">
        <v>4862</v>
      </c>
      <c r="AO6" s="36">
        <v>6365</v>
      </c>
      <c r="AP6" s="36">
        <v>2315</v>
      </c>
      <c r="AQ6" s="36">
        <v>4050</v>
      </c>
      <c r="AR6" s="36">
        <v>0</v>
      </c>
      <c r="AS6" s="36">
        <v>0</v>
      </c>
      <c r="AT6" s="36">
        <v>0</v>
      </c>
      <c r="AU6" s="36">
        <v>1391</v>
      </c>
      <c r="AV6" s="36">
        <v>585</v>
      </c>
      <c r="AW6" s="36">
        <v>806</v>
      </c>
      <c r="AX6" s="36">
        <v>14</v>
      </c>
      <c r="AY6" s="36">
        <v>10</v>
      </c>
      <c r="AZ6" s="36">
        <v>4</v>
      </c>
      <c r="BA6" s="36">
        <v>8</v>
      </c>
      <c r="BB6" s="36">
        <v>6</v>
      </c>
      <c r="BC6" s="36">
        <v>2</v>
      </c>
    </row>
    <row r="7" spans="1:55" ht="16" customHeight="1" x14ac:dyDescent="0.2">
      <c r="A7" s="35" t="s">
        <v>22</v>
      </c>
      <c r="B7" s="36">
        <v>2481</v>
      </c>
      <c r="C7" s="36">
        <v>636</v>
      </c>
      <c r="D7" s="36">
        <v>1845</v>
      </c>
      <c r="E7" s="36">
        <v>1936</v>
      </c>
      <c r="F7" s="36">
        <v>458</v>
      </c>
      <c r="G7" s="36">
        <v>1478</v>
      </c>
      <c r="H7" s="36">
        <v>489</v>
      </c>
      <c r="I7" s="36">
        <v>163</v>
      </c>
      <c r="J7" s="36">
        <v>326</v>
      </c>
      <c r="K7" s="36">
        <v>49</v>
      </c>
      <c r="L7" s="36">
        <v>15</v>
      </c>
      <c r="M7" s="36">
        <v>34</v>
      </c>
      <c r="N7" s="36">
        <v>6</v>
      </c>
      <c r="O7" s="36">
        <v>0</v>
      </c>
      <c r="P7" s="36">
        <v>6</v>
      </c>
      <c r="Q7" s="36">
        <v>1</v>
      </c>
      <c r="R7" s="36">
        <v>0</v>
      </c>
      <c r="S7" s="36">
        <v>1</v>
      </c>
      <c r="T7" s="36">
        <v>14381</v>
      </c>
      <c r="U7" s="36">
        <v>4266</v>
      </c>
      <c r="V7" s="36">
        <v>10115</v>
      </c>
      <c r="W7" s="36">
        <v>13770</v>
      </c>
      <c r="X7" s="36">
        <v>3886</v>
      </c>
      <c r="Y7" s="36">
        <v>9884</v>
      </c>
      <c r="Z7" s="36">
        <v>0</v>
      </c>
      <c r="AA7" s="36">
        <v>0</v>
      </c>
      <c r="AB7" s="36">
        <v>0</v>
      </c>
      <c r="AC7" s="36">
        <v>611</v>
      </c>
      <c r="AD7" s="36">
        <v>380</v>
      </c>
      <c r="AE7" s="36">
        <v>231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17344</v>
      </c>
      <c r="AM7" s="36">
        <v>3962</v>
      </c>
      <c r="AN7" s="36">
        <v>13382</v>
      </c>
      <c r="AO7" s="36">
        <v>15996</v>
      </c>
      <c r="AP7" s="36">
        <v>3538</v>
      </c>
      <c r="AQ7" s="36">
        <v>12458</v>
      </c>
      <c r="AR7" s="36">
        <v>0</v>
      </c>
      <c r="AS7" s="36">
        <v>0</v>
      </c>
      <c r="AT7" s="36">
        <v>0</v>
      </c>
      <c r="AU7" s="36">
        <v>1329</v>
      </c>
      <c r="AV7" s="36">
        <v>407</v>
      </c>
      <c r="AW7" s="36">
        <v>922</v>
      </c>
      <c r="AX7" s="36">
        <v>15</v>
      </c>
      <c r="AY7" s="36">
        <v>13</v>
      </c>
      <c r="AZ7" s="36">
        <v>2</v>
      </c>
      <c r="BA7" s="36">
        <v>4</v>
      </c>
      <c r="BB7" s="36">
        <v>4</v>
      </c>
      <c r="BC7" s="36">
        <v>0</v>
      </c>
    </row>
    <row r="8" spans="1:55" ht="16" customHeight="1" x14ac:dyDescent="0.2">
      <c r="A8" s="35" t="s">
        <v>24</v>
      </c>
      <c r="B8" s="36">
        <v>11649</v>
      </c>
      <c r="C8" s="36">
        <v>3880</v>
      </c>
      <c r="D8" s="36">
        <v>7769</v>
      </c>
      <c r="E8" s="36">
        <v>10369</v>
      </c>
      <c r="F8" s="36">
        <v>3238</v>
      </c>
      <c r="G8" s="36">
        <v>7131</v>
      </c>
      <c r="H8" s="36">
        <v>1019</v>
      </c>
      <c r="I8" s="36">
        <v>580</v>
      </c>
      <c r="J8" s="36">
        <v>439</v>
      </c>
      <c r="K8" s="36">
        <v>218</v>
      </c>
      <c r="L8" s="36">
        <v>52</v>
      </c>
      <c r="M8" s="36">
        <v>166</v>
      </c>
      <c r="N8" s="36">
        <v>31</v>
      </c>
      <c r="O8" s="36">
        <v>6</v>
      </c>
      <c r="P8" s="36">
        <v>25</v>
      </c>
      <c r="Q8" s="36">
        <v>12</v>
      </c>
      <c r="R8" s="36">
        <v>4</v>
      </c>
      <c r="S8" s="36">
        <v>8</v>
      </c>
      <c r="T8" s="36">
        <v>47537</v>
      </c>
      <c r="U8" s="36">
        <v>16591</v>
      </c>
      <c r="V8" s="36">
        <v>30946</v>
      </c>
      <c r="W8" s="36">
        <v>40374</v>
      </c>
      <c r="X8" s="36">
        <v>12150</v>
      </c>
      <c r="Y8" s="36">
        <v>28224</v>
      </c>
      <c r="Z8" s="36">
        <v>0</v>
      </c>
      <c r="AA8" s="36">
        <v>0</v>
      </c>
      <c r="AB8" s="36">
        <v>0</v>
      </c>
      <c r="AC8" s="36">
        <v>7151</v>
      </c>
      <c r="AD8" s="36">
        <v>4435</v>
      </c>
      <c r="AE8" s="36">
        <v>2716</v>
      </c>
      <c r="AF8" s="36">
        <v>12</v>
      </c>
      <c r="AG8" s="36">
        <v>6</v>
      </c>
      <c r="AH8" s="36">
        <v>6</v>
      </c>
      <c r="AI8" s="36">
        <v>0</v>
      </c>
      <c r="AJ8" s="36">
        <v>0</v>
      </c>
      <c r="AK8" s="36">
        <v>0</v>
      </c>
      <c r="AL8" s="36">
        <v>47886</v>
      </c>
      <c r="AM8" s="36">
        <v>16982</v>
      </c>
      <c r="AN8" s="36">
        <v>30904</v>
      </c>
      <c r="AO8" s="36">
        <v>43033</v>
      </c>
      <c r="AP8" s="36">
        <v>14338</v>
      </c>
      <c r="AQ8" s="36">
        <v>28695</v>
      </c>
      <c r="AR8" s="36">
        <v>0</v>
      </c>
      <c r="AS8" s="36">
        <v>0</v>
      </c>
      <c r="AT8" s="36">
        <v>0</v>
      </c>
      <c r="AU8" s="36">
        <v>4775</v>
      </c>
      <c r="AV8" s="36">
        <v>2577</v>
      </c>
      <c r="AW8" s="36">
        <v>2198</v>
      </c>
      <c r="AX8" s="36">
        <v>56</v>
      </c>
      <c r="AY8" s="36">
        <v>47</v>
      </c>
      <c r="AZ8" s="36">
        <v>9</v>
      </c>
      <c r="BA8" s="36">
        <v>22</v>
      </c>
      <c r="BB8" s="36">
        <v>20</v>
      </c>
      <c r="BC8" s="36">
        <v>2</v>
      </c>
    </row>
    <row r="9" spans="1:55" ht="16" customHeight="1" x14ac:dyDescent="0.2">
      <c r="A9" s="35" t="s">
        <v>26</v>
      </c>
      <c r="B9" s="36">
        <v>9902</v>
      </c>
      <c r="C9" s="36">
        <v>1508</v>
      </c>
      <c r="D9" s="36">
        <v>8394</v>
      </c>
      <c r="E9" s="36">
        <v>9206</v>
      </c>
      <c r="F9" s="36">
        <v>1369</v>
      </c>
      <c r="G9" s="36">
        <v>7837</v>
      </c>
      <c r="H9" s="36">
        <v>577</v>
      </c>
      <c r="I9" s="36">
        <v>120</v>
      </c>
      <c r="J9" s="36">
        <v>457</v>
      </c>
      <c r="K9" s="36">
        <v>98</v>
      </c>
      <c r="L9" s="36">
        <v>18</v>
      </c>
      <c r="M9" s="36">
        <v>80</v>
      </c>
      <c r="N9" s="36">
        <v>18</v>
      </c>
      <c r="O9" s="36">
        <v>0</v>
      </c>
      <c r="P9" s="36">
        <v>18</v>
      </c>
      <c r="Q9" s="36">
        <v>3</v>
      </c>
      <c r="R9" s="36">
        <v>1</v>
      </c>
      <c r="S9" s="36">
        <v>2</v>
      </c>
      <c r="T9" s="36">
        <v>38584</v>
      </c>
      <c r="U9" s="36">
        <v>6465</v>
      </c>
      <c r="V9" s="36">
        <v>32119</v>
      </c>
      <c r="W9" s="36">
        <v>35287</v>
      </c>
      <c r="X9" s="36">
        <v>5665</v>
      </c>
      <c r="Y9" s="36">
        <v>29622</v>
      </c>
      <c r="Z9" s="36">
        <v>0</v>
      </c>
      <c r="AA9" s="36">
        <v>0</v>
      </c>
      <c r="AB9" s="36">
        <v>0</v>
      </c>
      <c r="AC9" s="36">
        <v>3294</v>
      </c>
      <c r="AD9" s="36">
        <v>799</v>
      </c>
      <c r="AE9" s="36">
        <v>2495</v>
      </c>
      <c r="AF9" s="36">
        <v>3</v>
      </c>
      <c r="AG9" s="36">
        <v>1</v>
      </c>
      <c r="AH9" s="36">
        <v>2</v>
      </c>
      <c r="AI9" s="36">
        <v>0</v>
      </c>
      <c r="AJ9" s="36">
        <v>0</v>
      </c>
      <c r="AK9" s="36">
        <v>0</v>
      </c>
      <c r="AL9" s="36">
        <v>21284</v>
      </c>
      <c r="AM9" s="36">
        <v>3735</v>
      </c>
      <c r="AN9" s="36">
        <v>17549</v>
      </c>
      <c r="AO9" s="36">
        <v>19050</v>
      </c>
      <c r="AP9" s="36">
        <v>3151</v>
      </c>
      <c r="AQ9" s="36">
        <v>15899</v>
      </c>
      <c r="AR9" s="36">
        <v>0</v>
      </c>
      <c r="AS9" s="36">
        <v>0</v>
      </c>
      <c r="AT9" s="36">
        <v>0</v>
      </c>
      <c r="AU9" s="36">
        <v>2200</v>
      </c>
      <c r="AV9" s="36">
        <v>558</v>
      </c>
      <c r="AW9" s="36">
        <v>1642</v>
      </c>
      <c r="AX9" s="36">
        <v>25</v>
      </c>
      <c r="AY9" s="36">
        <v>18</v>
      </c>
      <c r="AZ9" s="36">
        <v>7</v>
      </c>
      <c r="BA9" s="36">
        <v>9</v>
      </c>
      <c r="BB9" s="36">
        <v>8</v>
      </c>
      <c r="BC9" s="36">
        <v>1</v>
      </c>
    </row>
    <row r="10" spans="1:55" ht="16" customHeight="1" x14ac:dyDescent="0.2">
      <c r="A10" s="35" t="s">
        <v>110</v>
      </c>
      <c r="B10" s="36">
        <v>46579</v>
      </c>
      <c r="C10" s="36">
        <v>6675</v>
      </c>
      <c r="D10" s="36">
        <v>39904</v>
      </c>
      <c r="E10" s="36">
        <v>43026</v>
      </c>
      <c r="F10" s="36">
        <v>5669</v>
      </c>
      <c r="G10" s="36">
        <v>37357</v>
      </c>
      <c r="H10" s="36">
        <v>2626</v>
      </c>
      <c r="I10" s="36">
        <v>710</v>
      </c>
      <c r="J10" s="36">
        <v>1916</v>
      </c>
      <c r="K10" s="36">
        <v>870</v>
      </c>
      <c r="L10" s="36">
        <v>286</v>
      </c>
      <c r="M10" s="36">
        <v>584</v>
      </c>
      <c r="N10" s="36">
        <v>42</v>
      </c>
      <c r="O10" s="36">
        <v>8</v>
      </c>
      <c r="P10" s="36">
        <v>34</v>
      </c>
      <c r="Q10" s="36">
        <v>15</v>
      </c>
      <c r="R10" s="36">
        <v>2</v>
      </c>
      <c r="S10" s="36">
        <v>13</v>
      </c>
      <c r="T10" s="36">
        <v>93914</v>
      </c>
      <c r="U10" s="36">
        <v>28339</v>
      </c>
      <c r="V10" s="36">
        <v>65575</v>
      </c>
      <c r="W10" s="36">
        <v>81701</v>
      </c>
      <c r="X10" s="36">
        <v>23770</v>
      </c>
      <c r="Y10" s="36">
        <v>57931</v>
      </c>
      <c r="Z10" s="36">
        <v>0</v>
      </c>
      <c r="AA10" s="36">
        <v>0</v>
      </c>
      <c r="AB10" s="36">
        <v>0</v>
      </c>
      <c r="AC10" s="36">
        <v>12211</v>
      </c>
      <c r="AD10" s="36">
        <v>4568</v>
      </c>
      <c r="AE10" s="36">
        <v>7643</v>
      </c>
      <c r="AF10" s="36">
        <v>2</v>
      </c>
      <c r="AG10" s="36">
        <v>1</v>
      </c>
      <c r="AH10" s="36">
        <v>1</v>
      </c>
      <c r="AI10" s="36">
        <v>0</v>
      </c>
      <c r="AJ10" s="36">
        <v>0</v>
      </c>
      <c r="AK10" s="36">
        <v>0</v>
      </c>
      <c r="AL10" s="36">
        <v>115582</v>
      </c>
      <c r="AM10" s="36">
        <v>22894</v>
      </c>
      <c r="AN10" s="36">
        <v>92688</v>
      </c>
      <c r="AO10" s="36">
        <v>109207</v>
      </c>
      <c r="AP10" s="36">
        <v>20271</v>
      </c>
      <c r="AQ10" s="36">
        <v>88936</v>
      </c>
      <c r="AR10" s="36">
        <v>0</v>
      </c>
      <c r="AS10" s="36">
        <v>0</v>
      </c>
      <c r="AT10" s="36">
        <v>0</v>
      </c>
      <c r="AU10" s="36">
        <v>6225</v>
      </c>
      <c r="AV10" s="36">
        <v>2497</v>
      </c>
      <c r="AW10" s="36">
        <v>3728</v>
      </c>
      <c r="AX10" s="36">
        <v>86</v>
      </c>
      <c r="AY10" s="36">
        <v>65</v>
      </c>
      <c r="AZ10" s="36">
        <v>21</v>
      </c>
      <c r="BA10" s="36">
        <v>64</v>
      </c>
      <c r="BB10" s="36">
        <v>61</v>
      </c>
      <c r="BC10" s="36">
        <v>3</v>
      </c>
    </row>
    <row r="11" spans="1:55" ht="16" customHeight="1" x14ac:dyDescent="0.2">
      <c r="A11" s="35" t="s">
        <v>36</v>
      </c>
      <c r="B11" s="36">
        <v>9409</v>
      </c>
      <c r="C11" s="36">
        <v>1797</v>
      </c>
      <c r="D11" s="36">
        <v>7612</v>
      </c>
      <c r="E11" s="36">
        <v>7731</v>
      </c>
      <c r="F11" s="36">
        <v>1438</v>
      </c>
      <c r="G11" s="36">
        <v>6293</v>
      </c>
      <c r="H11" s="36">
        <v>1418</v>
      </c>
      <c r="I11" s="36">
        <v>327</v>
      </c>
      <c r="J11" s="36">
        <v>1091</v>
      </c>
      <c r="K11" s="36">
        <v>243</v>
      </c>
      <c r="L11" s="36">
        <v>32</v>
      </c>
      <c r="M11" s="36">
        <v>211</v>
      </c>
      <c r="N11" s="36">
        <v>11</v>
      </c>
      <c r="O11" s="36">
        <v>0</v>
      </c>
      <c r="P11" s="36">
        <v>11</v>
      </c>
      <c r="Q11" s="36">
        <v>6</v>
      </c>
      <c r="R11" s="36">
        <v>0</v>
      </c>
      <c r="S11" s="36">
        <v>6</v>
      </c>
      <c r="T11" s="36">
        <v>58080</v>
      </c>
      <c r="U11" s="36">
        <v>11588</v>
      </c>
      <c r="V11" s="36">
        <v>46492</v>
      </c>
      <c r="W11" s="36">
        <v>49534</v>
      </c>
      <c r="X11" s="36">
        <v>8988</v>
      </c>
      <c r="Y11" s="36">
        <v>40546</v>
      </c>
      <c r="Z11" s="36">
        <v>0</v>
      </c>
      <c r="AA11" s="36">
        <v>0</v>
      </c>
      <c r="AB11" s="36">
        <v>0</v>
      </c>
      <c r="AC11" s="36">
        <v>8541</v>
      </c>
      <c r="AD11" s="36">
        <v>2599</v>
      </c>
      <c r="AE11" s="36">
        <v>5942</v>
      </c>
      <c r="AF11" s="36">
        <v>4</v>
      </c>
      <c r="AG11" s="36">
        <v>1</v>
      </c>
      <c r="AH11" s="36">
        <v>3</v>
      </c>
      <c r="AI11" s="36">
        <v>1</v>
      </c>
      <c r="AJ11" s="36">
        <v>0</v>
      </c>
      <c r="AK11" s="36">
        <v>1</v>
      </c>
      <c r="AL11" s="36">
        <v>46323</v>
      </c>
      <c r="AM11" s="36">
        <v>7310</v>
      </c>
      <c r="AN11" s="36">
        <v>39013</v>
      </c>
      <c r="AO11" s="36">
        <v>42638</v>
      </c>
      <c r="AP11" s="36">
        <v>6291</v>
      </c>
      <c r="AQ11" s="36">
        <v>36347</v>
      </c>
      <c r="AR11" s="36">
        <v>0</v>
      </c>
      <c r="AS11" s="36">
        <v>0</v>
      </c>
      <c r="AT11" s="36">
        <v>0</v>
      </c>
      <c r="AU11" s="36">
        <v>3662</v>
      </c>
      <c r="AV11" s="36">
        <v>1006</v>
      </c>
      <c r="AW11" s="36">
        <v>2656</v>
      </c>
      <c r="AX11" s="36">
        <v>20</v>
      </c>
      <c r="AY11" s="36">
        <v>12</v>
      </c>
      <c r="AZ11" s="36">
        <v>8</v>
      </c>
      <c r="BA11" s="36">
        <v>3</v>
      </c>
      <c r="BB11" s="36">
        <v>1</v>
      </c>
      <c r="BC11" s="36">
        <v>2</v>
      </c>
    </row>
    <row r="12" spans="1:55" ht="16" customHeight="1" x14ac:dyDescent="0.2">
      <c r="A12" s="35" t="s">
        <v>38</v>
      </c>
      <c r="B12" s="36">
        <v>9440</v>
      </c>
      <c r="C12" s="36">
        <v>2477</v>
      </c>
      <c r="D12" s="36">
        <v>6963</v>
      </c>
      <c r="E12" s="36">
        <v>7755</v>
      </c>
      <c r="F12" s="36">
        <v>1801</v>
      </c>
      <c r="G12" s="36">
        <v>5954</v>
      </c>
      <c r="H12" s="36">
        <v>1451</v>
      </c>
      <c r="I12" s="36">
        <v>601</v>
      </c>
      <c r="J12" s="36">
        <v>850</v>
      </c>
      <c r="K12" s="36">
        <v>192</v>
      </c>
      <c r="L12" s="36">
        <v>71</v>
      </c>
      <c r="M12" s="36">
        <v>121</v>
      </c>
      <c r="N12" s="36">
        <v>32</v>
      </c>
      <c r="O12" s="36">
        <v>2</v>
      </c>
      <c r="P12" s="36">
        <v>30</v>
      </c>
      <c r="Q12" s="36">
        <v>10</v>
      </c>
      <c r="R12" s="36">
        <v>2</v>
      </c>
      <c r="S12" s="36">
        <v>8</v>
      </c>
      <c r="T12" s="36">
        <v>46666</v>
      </c>
      <c r="U12" s="36">
        <v>12870</v>
      </c>
      <c r="V12" s="36">
        <v>33796</v>
      </c>
      <c r="W12" s="36">
        <v>37608</v>
      </c>
      <c r="X12" s="36">
        <v>9438</v>
      </c>
      <c r="Y12" s="36">
        <v>28170</v>
      </c>
      <c r="Z12" s="36">
        <v>0</v>
      </c>
      <c r="AA12" s="36">
        <v>0</v>
      </c>
      <c r="AB12" s="36">
        <v>0</v>
      </c>
      <c r="AC12" s="36">
        <v>9055</v>
      </c>
      <c r="AD12" s="36">
        <v>3432</v>
      </c>
      <c r="AE12" s="36">
        <v>5623</v>
      </c>
      <c r="AF12" s="36">
        <v>3</v>
      </c>
      <c r="AG12" s="36">
        <v>0</v>
      </c>
      <c r="AH12" s="36">
        <v>3</v>
      </c>
      <c r="AI12" s="36">
        <v>0</v>
      </c>
      <c r="AJ12" s="36">
        <v>0</v>
      </c>
      <c r="AK12" s="36">
        <v>0</v>
      </c>
      <c r="AL12" s="36">
        <v>50135</v>
      </c>
      <c r="AM12" s="36">
        <v>11677</v>
      </c>
      <c r="AN12" s="36">
        <v>38458</v>
      </c>
      <c r="AO12" s="36">
        <v>45473</v>
      </c>
      <c r="AP12" s="36">
        <v>10057</v>
      </c>
      <c r="AQ12" s="36">
        <v>35416</v>
      </c>
      <c r="AR12" s="36">
        <v>0</v>
      </c>
      <c r="AS12" s="36">
        <v>0</v>
      </c>
      <c r="AT12" s="36">
        <v>0</v>
      </c>
      <c r="AU12" s="36">
        <v>4625</v>
      </c>
      <c r="AV12" s="36">
        <v>1587</v>
      </c>
      <c r="AW12" s="36">
        <v>3038</v>
      </c>
      <c r="AX12" s="36">
        <v>27</v>
      </c>
      <c r="AY12" s="36">
        <v>23</v>
      </c>
      <c r="AZ12" s="36">
        <v>4</v>
      </c>
      <c r="BA12" s="36">
        <v>10</v>
      </c>
      <c r="BB12" s="36">
        <v>10</v>
      </c>
      <c r="BC12" s="36">
        <v>0</v>
      </c>
    </row>
    <row r="13" spans="1:55" ht="16" customHeight="1" x14ac:dyDescent="0.2">
      <c r="A13" s="35" t="s">
        <v>118</v>
      </c>
      <c r="B13" s="36">
        <v>10677</v>
      </c>
      <c r="C13" s="36">
        <v>2237</v>
      </c>
      <c r="D13" s="36">
        <v>8440</v>
      </c>
      <c r="E13" s="36">
        <v>9547</v>
      </c>
      <c r="F13" s="36">
        <v>1721</v>
      </c>
      <c r="G13" s="36">
        <v>7826</v>
      </c>
      <c r="H13" s="36">
        <v>889</v>
      </c>
      <c r="I13" s="36">
        <v>422</v>
      </c>
      <c r="J13" s="36">
        <v>467</v>
      </c>
      <c r="K13" s="36">
        <v>195</v>
      </c>
      <c r="L13" s="36">
        <v>86</v>
      </c>
      <c r="M13" s="36">
        <v>109</v>
      </c>
      <c r="N13" s="36">
        <v>42</v>
      </c>
      <c r="O13" s="36">
        <v>7</v>
      </c>
      <c r="P13" s="36">
        <v>35</v>
      </c>
      <c r="Q13" s="36">
        <v>4</v>
      </c>
      <c r="R13" s="36">
        <v>1</v>
      </c>
      <c r="S13" s="36">
        <v>3</v>
      </c>
      <c r="T13" s="36">
        <v>48546</v>
      </c>
      <c r="U13" s="36">
        <v>9750</v>
      </c>
      <c r="V13" s="36">
        <v>38796</v>
      </c>
      <c r="W13" s="36">
        <v>40041</v>
      </c>
      <c r="X13" s="36">
        <v>7072</v>
      </c>
      <c r="Y13" s="36">
        <v>32969</v>
      </c>
      <c r="Z13" s="36">
        <v>0</v>
      </c>
      <c r="AA13" s="36">
        <v>0</v>
      </c>
      <c r="AB13" s="36">
        <v>0</v>
      </c>
      <c r="AC13" s="36">
        <v>8499</v>
      </c>
      <c r="AD13" s="36">
        <v>2674</v>
      </c>
      <c r="AE13" s="36">
        <v>5825</v>
      </c>
      <c r="AF13" s="36">
        <v>6</v>
      </c>
      <c r="AG13" s="36">
        <v>4</v>
      </c>
      <c r="AH13" s="36">
        <v>2</v>
      </c>
      <c r="AI13" s="36">
        <v>0</v>
      </c>
      <c r="AJ13" s="36">
        <v>0</v>
      </c>
      <c r="AK13" s="36">
        <v>0</v>
      </c>
      <c r="AL13" s="36">
        <v>37038</v>
      </c>
      <c r="AM13" s="36">
        <v>8135</v>
      </c>
      <c r="AN13" s="36">
        <v>28903</v>
      </c>
      <c r="AO13" s="36">
        <v>33694</v>
      </c>
      <c r="AP13" s="36">
        <v>6946</v>
      </c>
      <c r="AQ13" s="36">
        <v>26748</v>
      </c>
      <c r="AR13" s="36">
        <v>0</v>
      </c>
      <c r="AS13" s="36">
        <v>0</v>
      </c>
      <c r="AT13" s="36">
        <v>0</v>
      </c>
      <c r="AU13" s="36">
        <v>3304</v>
      </c>
      <c r="AV13" s="36">
        <v>1159</v>
      </c>
      <c r="AW13" s="36">
        <v>2145</v>
      </c>
      <c r="AX13" s="36">
        <v>30</v>
      </c>
      <c r="AY13" s="36">
        <v>22</v>
      </c>
      <c r="AZ13" s="36">
        <v>8</v>
      </c>
      <c r="BA13" s="36">
        <v>10</v>
      </c>
      <c r="BB13" s="36">
        <v>8</v>
      </c>
      <c r="BC13" s="36">
        <v>2</v>
      </c>
    </row>
    <row r="14" spans="1:55" ht="16" customHeight="1" x14ac:dyDescent="0.2">
      <c r="A14" s="35" t="s">
        <v>40</v>
      </c>
      <c r="B14" s="36">
        <v>58620</v>
      </c>
      <c r="C14" s="36">
        <v>15716</v>
      </c>
      <c r="D14" s="36">
        <v>42904</v>
      </c>
      <c r="E14" s="36">
        <v>51192</v>
      </c>
      <c r="F14" s="36">
        <v>10770</v>
      </c>
      <c r="G14" s="36">
        <v>40422</v>
      </c>
      <c r="H14" s="36">
        <v>5625</v>
      </c>
      <c r="I14" s="36">
        <v>3732</v>
      </c>
      <c r="J14" s="36">
        <v>1893</v>
      </c>
      <c r="K14" s="36">
        <v>1143</v>
      </c>
      <c r="L14" s="36">
        <v>673</v>
      </c>
      <c r="M14" s="36">
        <v>470</v>
      </c>
      <c r="N14" s="36">
        <v>186</v>
      </c>
      <c r="O14" s="36">
        <v>103</v>
      </c>
      <c r="P14" s="36">
        <v>83</v>
      </c>
      <c r="Q14" s="36">
        <v>474</v>
      </c>
      <c r="R14" s="36">
        <v>438</v>
      </c>
      <c r="S14" s="36">
        <v>36</v>
      </c>
      <c r="T14" s="36">
        <v>196984</v>
      </c>
      <c r="U14" s="36">
        <v>118774</v>
      </c>
      <c r="V14" s="36">
        <v>78210</v>
      </c>
      <c r="W14" s="36">
        <v>146231</v>
      </c>
      <c r="X14" s="36">
        <v>79096</v>
      </c>
      <c r="Y14" s="36">
        <v>67135</v>
      </c>
      <c r="Z14" s="36">
        <v>0</v>
      </c>
      <c r="AA14" s="36">
        <v>0</v>
      </c>
      <c r="AB14" s="36">
        <v>0</v>
      </c>
      <c r="AC14" s="36">
        <v>50570</v>
      </c>
      <c r="AD14" s="36">
        <v>39563</v>
      </c>
      <c r="AE14" s="36">
        <v>11007</v>
      </c>
      <c r="AF14" s="36">
        <v>180</v>
      </c>
      <c r="AG14" s="36">
        <v>113</v>
      </c>
      <c r="AH14" s="36">
        <v>67</v>
      </c>
      <c r="AI14" s="36">
        <v>3</v>
      </c>
      <c r="AJ14" s="36">
        <v>2</v>
      </c>
      <c r="AK14" s="36">
        <v>1</v>
      </c>
      <c r="AL14" s="36">
        <v>124946</v>
      </c>
      <c r="AM14" s="36">
        <v>57403</v>
      </c>
      <c r="AN14" s="36">
        <v>67543</v>
      </c>
      <c r="AO14" s="36">
        <v>104500</v>
      </c>
      <c r="AP14" s="36">
        <v>42855</v>
      </c>
      <c r="AQ14" s="36">
        <v>61645</v>
      </c>
      <c r="AR14" s="36">
        <v>0</v>
      </c>
      <c r="AS14" s="36">
        <v>0</v>
      </c>
      <c r="AT14" s="36">
        <v>0</v>
      </c>
      <c r="AU14" s="36">
        <v>20125</v>
      </c>
      <c r="AV14" s="36">
        <v>14264</v>
      </c>
      <c r="AW14" s="36">
        <v>5861</v>
      </c>
      <c r="AX14" s="36">
        <v>188</v>
      </c>
      <c r="AY14" s="36">
        <v>165</v>
      </c>
      <c r="AZ14" s="36">
        <v>23</v>
      </c>
      <c r="BA14" s="36">
        <v>133</v>
      </c>
      <c r="BB14" s="36">
        <v>119</v>
      </c>
      <c r="BC14" s="36">
        <v>14</v>
      </c>
    </row>
    <row r="15" spans="1:55" ht="16" customHeight="1" x14ac:dyDescent="0.2">
      <c r="A15" s="35" t="s">
        <v>92</v>
      </c>
      <c r="B15" s="36">
        <v>5367</v>
      </c>
      <c r="C15" s="36">
        <v>1583</v>
      </c>
      <c r="D15" s="36">
        <v>3784</v>
      </c>
      <c r="E15" s="36">
        <v>4869</v>
      </c>
      <c r="F15" s="36">
        <v>1322</v>
      </c>
      <c r="G15" s="36">
        <v>3547</v>
      </c>
      <c r="H15" s="36">
        <v>360</v>
      </c>
      <c r="I15" s="36">
        <v>201</v>
      </c>
      <c r="J15" s="36">
        <v>159</v>
      </c>
      <c r="K15" s="36">
        <v>108</v>
      </c>
      <c r="L15" s="36">
        <v>54</v>
      </c>
      <c r="M15" s="36">
        <v>54</v>
      </c>
      <c r="N15" s="36">
        <v>25</v>
      </c>
      <c r="O15" s="36">
        <v>5</v>
      </c>
      <c r="P15" s="36">
        <v>20</v>
      </c>
      <c r="Q15" s="36">
        <v>5</v>
      </c>
      <c r="R15" s="36">
        <v>1</v>
      </c>
      <c r="S15" s="36">
        <v>4</v>
      </c>
      <c r="T15" s="36">
        <v>29755</v>
      </c>
      <c r="U15" s="36">
        <v>7838</v>
      </c>
      <c r="V15" s="36">
        <v>21917</v>
      </c>
      <c r="W15" s="36">
        <v>23559</v>
      </c>
      <c r="X15" s="36">
        <v>5139</v>
      </c>
      <c r="Y15" s="36">
        <v>18420</v>
      </c>
      <c r="Z15" s="36">
        <v>0</v>
      </c>
      <c r="AA15" s="36">
        <v>0</v>
      </c>
      <c r="AB15" s="36">
        <v>0</v>
      </c>
      <c r="AC15" s="36">
        <v>6196</v>
      </c>
      <c r="AD15" s="36">
        <v>2699</v>
      </c>
      <c r="AE15" s="36">
        <v>3497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25454</v>
      </c>
      <c r="AM15" s="36">
        <v>6304</v>
      </c>
      <c r="AN15" s="36">
        <v>19150</v>
      </c>
      <c r="AO15" s="36">
        <v>23099</v>
      </c>
      <c r="AP15" s="36">
        <v>5248</v>
      </c>
      <c r="AQ15" s="36">
        <v>17851</v>
      </c>
      <c r="AR15" s="36">
        <v>0</v>
      </c>
      <c r="AS15" s="36">
        <v>0</v>
      </c>
      <c r="AT15" s="36">
        <v>0</v>
      </c>
      <c r="AU15" s="36">
        <v>2333</v>
      </c>
      <c r="AV15" s="36">
        <v>1038</v>
      </c>
      <c r="AW15" s="36">
        <v>1295</v>
      </c>
      <c r="AX15" s="36">
        <v>12</v>
      </c>
      <c r="AY15" s="36">
        <v>11</v>
      </c>
      <c r="AZ15" s="36">
        <v>1</v>
      </c>
      <c r="BA15" s="36">
        <v>10</v>
      </c>
      <c r="BB15" s="36">
        <v>7</v>
      </c>
      <c r="BC15" s="36">
        <v>3</v>
      </c>
    </row>
    <row r="16" spans="1:55" ht="16" customHeight="1" x14ac:dyDescent="0.2">
      <c r="A16" s="35" t="s">
        <v>42</v>
      </c>
      <c r="B16" s="36">
        <v>15766</v>
      </c>
      <c r="C16" s="36">
        <v>3670</v>
      </c>
      <c r="D16" s="36">
        <v>12096</v>
      </c>
      <c r="E16" s="36">
        <v>12212</v>
      </c>
      <c r="F16" s="36">
        <v>2288</v>
      </c>
      <c r="G16" s="36">
        <v>9924</v>
      </c>
      <c r="H16" s="36">
        <v>2928</v>
      </c>
      <c r="I16" s="36">
        <v>1128</v>
      </c>
      <c r="J16" s="36">
        <v>1800</v>
      </c>
      <c r="K16" s="36">
        <v>521</v>
      </c>
      <c r="L16" s="36">
        <v>215</v>
      </c>
      <c r="M16" s="36">
        <v>306</v>
      </c>
      <c r="N16" s="36">
        <v>65</v>
      </c>
      <c r="O16" s="36">
        <v>18</v>
      </c>
      <c r="P16" s="36">
        <v>47</v>
      </c>
      <c r="Q16" s="36">
        <v>40</v>
      </c>
      <c r="R16" s="36">
        <v>21</v>
      </c>
      <c r="S16" s="36">
        <v>19</v>
      </c>
      <c r="T16" s="36">
        <v>87604</v>
      </c>
      <c r="U16" s="36">
        <v>26196</v>
      </c>
      <c r="V16" s="36">
        <v>61408</v>
      </c>
      <c r="W16" s="36">
        <v>73046</v>
      </c>
      <c r="X16" s="36">
        <v>19210</v>
      </c>
      <c r="Y16" s="36">
        <v>53836</v>
      </c>
      <c r="Z16" s="36">
        <v>0</v>
      </c>
      <c r="AA16" s="36">
        <v>0</v>
      </c>
      <c r="AB16" s="36">
        <v>0</v>
      </c>
      <c r="AC16" s="36">
        <v>14517</v>
      </c>
      <c r="AD16" s="36">
        <v>6963</v>
      </c>
      <c r="AE16" s="36">
        <v>7554</v>
      </c>
      <c r="AF16" s="36">
        <v>41</v>
      </c>
      <c r="AG16" s="36">
        <v>23</v>
      </c>
      <c r="AH16" s="36">
        <v>18</v>
      </c>
      <c r="AI16" s="36">
        <v>0</v>
      </c>
      <c r="AJ16" s="36">
        <v>0</v>
      </c>
      <c r="AK16" s="36">
        <v>0</v>
      </c>
      <c r="AL16" s="36">
        <v>98977</v>
      </c>
      <c r="AM16" s="36">
        <v>18131</v>
      </c>
      <c r="AN16" s="36">
        <v>80846</v>
      </c>
      <c r="AO16" s="36">
        <v>90802</v>
      </c>
      <c r="AP16" s="36">
        <v>14950</v>
      </c>
      <c r="AQ16" s="36">
        <v>75852</v>
      </c>
      <c r="AR16" s="36">
        <v>0</v>
      </c>
      <c r="AS16" s="36">
        <v>0</v>
      </c>
      <c r="AT16" s="36">
        <v>0</v>
      </c>
      <c r="AU16" s="36">
        <v>8049</v>
      </c>
      <c r="AV16" s="36">
        <v>3081</v>
      </c>
      <c r="AW16" s="36">
        <v>4968</v>
      </c>
      <c r="AX16" s="36">
        <v>86</v>
      </c>
      <c r="AY16" s="36">
        <v>63</v>
      </c>
      <c r="AZ16" s="36">
        <v>23</v>
      </c>
      <c r="BA16" s="36">
        <v>40</v>
      </c>
      <c r="BB16" s="36">
        <v>37</v>
      </c>
      <c r="BC16" s="36">
        <v>3</v>
      </c>
    </row>
    <row r="17" spans="1:55" ht="16" customHeight="1" x14ac:dyDescent="0.2">
      <c r="A17" s="35" t="s">
        <v>44</v>
      </c>
      <c r="B17" s="36">
        <v>13441</v>
      </c>
      <c r="C17" s="36">
        <v>1484</v>
      </c>
      <c r="D17" s="36">
        <v>11957</v>
      </c>
      <c r="E17" s="36">
        <v>12526</v>
      </c>
      <c r="F17" s="36">
        <v>1141</v>
      </c>
      <c r="G17" s="36">
        <v>11385</v>
      </c>
      <c r="H17" s="36">
        <v>801</v>
      </c>
      <c r="I17" s="36">
        <v>303</v>
      </c>
      <c r="J17" s="36">
        <v>498</v>
      </c>
      <c r="K17" s="36">
        <v>97</v>
      </c>
      <c r="L17" s="36">
        <v>36</v>
      </c>
      <c r="M17" s="36">
        <v>61</v>
      </c>
      <c r="N17" s="36">
        <v>17</v>
      </c>
      <c r="O17" s="36">
        <v>4</v>
      </c>
      <c r="P17" s="36">
        <v>13</v>
      </c>
      <c r="Q17" s="36">
        <v>0</v>
      </c>
      <c r="R17" s="36">
        <v>0</v>
      </c>
      <c r="S17" s="36">
        <v>0</v>
      </c>
      <c r="T17" s="36">
        <v>45395</v>
      </c>
      <c r="U17" s="36">
        <v>12860</v>
      </c>
      <c r="V17" s="36">
        <v>32535</v>
      </c>
      <c r="W17" s="36">
        <v>37173</v>
      </c>
      <c r="X17" s="36">
        <v>9671</v>
      </c>
      <c r="Y17" s="36">
        <v>27502</v>
      </c>
      <c r="Z17" s="36">
        <v>0</v>
      </c>
      <c r="AA17" s="36">
        <v>0</v>
      </c>
      <c r="AB17" s="36">
        <v>0</v>
      </c>
      <c r="AC17" s="36">
        <v>8213</v>
      </c>
      <c r="AD17" s="36">
        <v>3184</v>
      </c>
      <c r="AE17" s="36">
        <v>5029</v>
      </c>
      <c r="AF17" s="36">
        <v>9</v>
      </c>
      <c r="AG17" s="36">
        <v>5</v>
      </c>
      <c r="AH17" s="36">
        <v>4</v>
      </c>
      <c r="AI17" s="36">
        <v>0</v>
      </c>
      <c r="AJ17" s="36">
        <v>0</v>
      </c>
      <c r="AK17" s="36">
        <v>0</v>
      </c>
      <c r="AL17" s="36">
        <v>36778</v>
      </c>
      <c r="AM17" s="36">
        <v>7447</v>
      </c>
      <c r="AN17" s="36">
        <v>29331</v>
      </c>
      <c r="AO17" s="36">
        <v>32864</v>
      </c>
      <c r="AP17" s="36">
        <v>5946</v>
      </c>
      <c r="AQ17" s="36">
        <v>26918</v>
      </c>
      <c r="AR17" s="36">
        <v>0</v>
      </c>
      <c r="AS17" s="36">
        <v>0</v>
      </c>
      <c r="AT17" s="36">
        <v>0</v>
      </c>
      <c r="AU17" s="36">
        <v>3844</v>
      </c>
      <c r="AV17" s="36">
        <v>1470</v>
      </c>
      <c r="AW17" s="36">
        <v>2374</v>
      </c>
      <c r="AX17" s="36">
        <v>62</v>
      </c>
      <c r="AY17" s="36">
        <v>24</v>
      </c>
      <c r="AZ17" s="36">
        <v>38</v>
      </c>
      <c r="BA17" s="36">
        <v>8</v>
      </c>
      <c r="BB17" s="36">
        <v>7</v>
      </c>
      <c r="BC17" s="36">
        <v>1</v>
      </c>
    </row>
    <row r="18" spans="1:55" ht="16" customHeight="1" x14ac:dyDescent="0.2">
      <c r="A18" s="35" t="s">
        <v>56</v>
      </c>
      <c r="B18" s="36">
        <v>62682</v>
      </c>
      <c r="C18" s="36">
        <v>41105</v>
      </c>
      <c r="D18" s="36">
        <v>21577</v>
      </c>
      <c r="E18" s="36">
        <v>37964</v>
      </c>
      <c r="F18" s="36">
        <v>24803</v>
      </c>
      <c r="G18" s="36">
        <v>13161</v>
      </c>
      <c r="H18" s="36">
        <v>15885</v>
      </c>
      <c r="I18" s="36">
        <v>11423</v>
      </c>
      <c r="J18" s="36">
        <v>4462</v>
      </c>
      <c r="K18" s="36">
        <v>7210</v>
      </c>
      <c r="L18" s="36">
        <v>4010</v>
      </c>
      <c r="M18" s="36">
        <v>3200</v>
      </c>
      <c r="N18" s="36">
        <v>708</v>
      </c>
      <c r="O18" s="36">
        <v>341</v>
      </c>
      <c r="P18" s="36">
        <v>367</v>
      </c>
      <c r="Q18" s="36">
        <v>915</v>
      </c>
      <c r="R18" s="36">
        <v>528</v>
      </c>
      <c r="S18" s="36">
        <v>387</v>
      </c>
      <c r="T18" s="36">
        <v>388789</v>
      </c>
      <c r="U18" s="36">
        <v>263662</v>
      </c>
      <c r="V18" s="36">
        <v>125127</v>
      </c>
      <c r="W18" s="36">
        <v>264789</v>
      </c>
      <c r="X18" s="36">
        <v>157870</v>
      </c>
      <c r="Y18" s="36">
        <v>106919</v>
      </c>
      <c r="Z18" s="36">
        <v>0</v>
      </c>
      <c r="AA18" s="36">
        <v>0</v>
      </c>
      <c r="AB18" s="36">
        <v>0</v>
      </c>
      <c r="AC18" s="36">
        <v>123785</v>
      </c>
      <c r="AD18" s="36">
        <v>105599</v>
      </c>
      <c r="AE18" s="36">
        <v>18186</v>
      </c>
      <c r="AF18" s="36">
        <v>194</v>
      </c>
      <c r="AG18" s="36">
        <v>173</v>
      </c>
      <c r="AH18" s="36">
        <v>21</v>
      </c>
      <c r="AI18" s="36">
        <v>21</v>
      </c>
      <c r="AJ18" s="36">
        <v>20</v>
      </c>
      <c r="AK18" s="36">
        <v>1</v>
      </c>
      <c r="AL18" s="36">
        <v>211113</v>
      </c>
      <c r="AM18" s="36">
        <v>137826</v>
      </c>
      <c r="AN18" s="36">
        <v>73287</v>
      </c>
      <c r="AO18" s="36">
        <v>161692</v>
      </c>
      <c r="AP18" s="36">
        <v>96067</v>
      </c>
      <c r="AQ18" s="36">
        <v>65625</v>
      </c>
      <c r="AR18" s="36">
        <v>0</v>
      </c>
      <c r="AS18" s="36">
        <v>0</v>
      </c>
      <c r="AT18" s="36">
        <v>0</v>
      </c>
      <c r="AU18" s="36">
        <v>47834</v>
      </c>
      <c r="AV18" s="36">
        <v>40276</v>
      </c>
      <c r="AW18" s="36">
        <v>7558</v>
      </c>
      <c r="AX18" s="36">
        <v>871</v>
      </c>
      <c r="AY18" s="36">
        <v>813</v>
      </c>
      <c r="AZ18" s="36">
        <v>58</v>
      </c>
      <c r="BA18" s="36">
        <v>716</v>
      </c>
      <c r="BB18" s="36">
        <v>670</v>
      </c>
      <c r="BC18" s="36">
        <v>46</v>
      </c>
    </row>
    <row r="19" spans="1:55" ht="16" customHeight="1" x14ac:dyDescent="0.2">
      <c r="A19" s="35" t="s">
        <v>126</v>
      </c>
      <c r="B19" s="36">
        <v>13794</v>
      </c>
      <c r="C19" s="36">
        <v>3179</v>
      </c>
      <c r="D19" s="36">
        <v>10615</v>
      </c>
      <c r="E19" s="36">
        <v>12173</v>
      </c>
      <c r="F19" s="36">
        <v>2663</v>
      </c>
      <c r="G19" s="36">
        <v>9510</v>
      </c>
      <c r="H19" s="36">
        <v>1071</v>
      </c>
      <c r="I19" s="36">
        <v>368</v>
      </c>
      <c r="J19" s="36">
        <v>703</v>
      </c>
      <c r="K19" s="36">
        <v>524</v>
      </c>
      <c r="L19" s="36">
        <v>143</v>
      </c>
      <c r="M19" s="36">
        <v>381</v>
      </c>
      <c r="N19" s="36">
        <v>23</v>
      </c>
      <c r="O19" s="36">
        <v>4</v>
      </c>
      <c r="P19" s="36">
        <v>19</v>
      </c>
      <c r="Q19" s="36">
        <v>3</v>
      </c>
      <c r="R19" s="36">
        <v>1</v>
      </c>
      <c r="S19" s="36">
        <v>2</v>
      </c>
      <c r="T19" s="36">
        <v>93120</v>
      </c>
      <c r="U19" s="36">
        <v>21519</v>
      </c>
      <c r="V19" s="36">
        <v>71601</v>
      </c>
      <c r="W19" s="36">
        <v>92412</v>
      </c>
      <c r="X19" s="36">
        <v>21076</v>
      </c>
      <c r="Y19" s="36">
        <v>71336</v>
      </c>
      <c r="Z19" s="36">
        <v>0</v>
      </c>
      <c r="AA19" s="36">
        <v>0</v>
      </c>
      <c r="AB19" s="36">
        <v>0</v>
      </c>
      <c r="AC19" s="36">
        <v>706</v>
      </c>
      <c r="AD19" s="36">
        <v>441</v>
      </c>
      <c r="AE19" s="36">
        <v>265</v>
      </c>
      <c r="AF19" s="36">
        <v>2</v>
      </c>
      <c r="AG19" s="36">
        <v>2</v>
      </c>
      <c r="AH19" s="36">
        <v>0</v>
      </c>
      <c r="AI19" s="36">
        <v>0</v>
      </c>
      <c r="AJ19" s="36">
        <v>0</v>
      </c>
      <c r="AK19" s="36">
        <v>0</v>
      </c>
      <c r="AL19" s="36">
        <v>109201</v>
      </c>
      <c r="AM19" s="36">
        <v>18795</v>
      </c>
      <c r="AN19" s="36">
        <v>90406</v>
      </c>
      <c r="AO19" s="36">
        <v>105141</v>
      </c>
      <c r="AP19" s="36">
        <v>17431</v>
      </c>
      <c r="AQ19" s="36">
        <v>87710</v>
      </c>
      <c r="AR19" s="36">
        <v>0</v>
      </c>
      <c r="AS19" s="36">
        <v>0</v>
      </c>
      <c r="AT19" s="36">
        <v>0</v>
      </c>
      <c r="AU19" s="36">
        <v>3949</v>
      </c>
      <c r="AV19" s="36">
        <v>1283</v>
      </c>
      <c r="AW19" s="36">
        <v>2666</v>
      </c>
      <c r="AX19" s="36">
        <v>77</v>
      </c>
      <c r="AY19" s="36">
        <v>52</v>
      </c>
      <c r="AZ19" s="36">
        <v>25</v>
      </c>
      <c r="BA19" s="36">
        <v>34</v>
      </c>
      <c r="BB19" s="36">
        <v>29</v>
      </c>
      <c r="BC19" s="36">
        <v>5</v>
      </c>
    </row>
    <row r="20" spans="1:55" ht="16" customHeight="1" x14ac:dyDescent="0.2">
      <c r="A20" s="35" t="s">
        <v>58</v>
      </c>
      <c r="B20" s="36">
        <v>6444</v>
      </c>
      <c r="C20" s="36">
        <v>1633</v>
      </c>
      <c r="D20" s="36">
        <v>4811</v>
      </c>
      <c r="E20" s="36">
        <v>5722</v>
      </c>
      <c r="F20" s="36">
        <v>1354</v>
      </c>
      <c r="G20" s="36">
        <v>4368</v>
      </c>
      <c r="H20" s="36">
        <v>570</v>
      </c>
      <c r="I20" s="36">
        <v>243</v>
      </c>
      <c r="J20" s="36">
        <v>327</v>
      </c>
      <c r="K20" s="36">
        <v>109</v>
      </c>
      <c r="L20" s="36">
        <v>32</v>
      </c>
      <c r="M20" s="36">
        <v>77</v>
      </c>
      <c r="N20" s="36">
        <v>24</v>
      </c>
      <c r="O20" s="36">
        <v>3</v>
      </c>
      <c r="P20" s="36">
        <v>21</v>
      </c>
      <c r="Q20" s="36">
        <v>19</v>
      </c>
      <c r="R20" s="36">
        <v>1</v>
      </c>
      <c r="S20" s="36">
        <v>18</v>
      </c>
      <c r="T20" s="36">
        <v>41876</v>
      </c>
      <c r="U20" s="36">
        <v>11651</v>
      </c>
      <c r="V20" s="36">
        <v>30225</v>
      </c>
      <c r="W20" s="36">
        <v>39980</v>
      </c>
      <c r="X20" s="36">
        <v>10524</v>
      </c>
      <c r="Y20" s="36">
        <v>29456</v>
      </c>
      <c r="Z20" s="36">
        <v>0</v>
      </c>
      <c r="AA20" s="36">
        <v>0</v>
      </c>
      <c r="AB20" s="36">
        <v>0</v>
      </c>
      <c r="AC20" s="36">
        <v>1894</v>
      </c>
      <c r="AD20" s="36">
        <v>1125</v>
      </c>
      <c r="AE20" s="36">
        <v>769</v>
      </c>
      <c r="AF20" s="36">
        <v>2</v>
      </c>
      <c r="AG20" s="36">
        <v>2</v>
      </c>
      <c r="AH20" s="36">
        <v>0</v>
      </c>
      <c r="AI20" s="36">
        <v>0</v>
      </c>
      <c r="AJ20" s="36">
        <v>0</v>
      </c>
      <c r="AK20" s="36">
        <v>0</v>
      </c>
      <c r="AL20" s="36">
        <v>53105</v>
      </c>
      <c r="AM20" s="36">
        <v>11073</v>
      </c>
      <c r="AN20" s="36">
        <v>42032</v>
      </c>
      <c r="AO20" s="36">
        <v>50705</v>
      </c>
      <c r="AP20" s="36">
        <v>9992</v>
      </c>
      <c r="AQ20" s="36">
        <v>40713</v>
      </c>
      <c r="AR20" s="36">
        <v>0</v>
      </c>
      <c r="AS20" s="36">
        <v>0</v>
      </c>
      <c r="AT20" s="36">
        <v>0</v>
      </c>
      <c r="AU20" s="36">
        <v>2363</v>
      </c>
      <c r="AV20" s="36">
        <v>1048</v>
      </c>
      <c r="AW20" s="36">
        <v>1315</v>
      </c>
      <c r="AX20" s="36">
        <v>26</v>
      </c>
      <c r="AY20" s="36">
        <v>22</v>
      </c>
      <c r="AZ20" s="36">
        <v>4</v>
      </c>
      <c r="BA20" s="36">
        <v>11</v>
      </c>
      <c r="BB20" s="36">
        <v>11</v>
      </c>
      <c r="BC20" s="36">
        <v>0</v>
      </c>
    </row>
    <row r="21" spans="1:55" ht="16" customHeight="1" x14ac:dyDescent="0.2">
      <c r="A21" s="35" t="s">
        <v>46</v>
      </c>
      <c r="B21" s="36">
        <v>21536</v>
      </c>
      <c r="C21" s="36">
        <v>2256</v>
      </c>
      <c r="D21" s="36">
        <v>19280</v>
      </c>
      <c r="E21" s="36">
        <v>20172</v>
      </c>
      <c r="F21" s="36">
        <v>1675</v>
      </c>
      <c r="G21" s="36">
        <v>18497</v>
      </c>
      <c r="H21" s="36">
        <v>1156</v>
      </c>
      <c r="I21" s="36">
        <v>501</v>
      </c>
      <c r="J21" s="36">
        <v>655</v>
      </c>
      <c r="K21" s="36">
        <v>154</v>
      </c>
      <c r="L21" s="36">
        <v>68</v>
      </c>
      <c r="M21" s="36">
        <v>86</v>
      </c>
      <c r="N21" s="36">
        <v>44</v>
      </c>
      <c r="O21" s="36">
        <v>7</v>
      </c>
      <c r="P21" s="36">
        <v>37</v>
      </c>
      <c r="Q21" s="36">
        <v>10</v>
      </c>
      <c r="R21" s="36">
        <v>5</v>
      </c>
      <c r="S21" s="36">
        <v>5</v>
      </c>
      <c r="T21" s="36">
        <v>32762</v>
      </c>
      <c r="U21" s="36">
        <v>16007</v>
      </c>
      <c r="V21" s="36">
        <v>16755</v>
      </c>
      <c r="W21" s="36">
        <v>27209</v>
      </c>
      <c r="X21" s="36">
        <v>11266</v>
      </c>
      <c r="Y21" s="36">
        <v>15943</v>
      </c>
      <c r="Z21" s="36">
        <v>0</v>
      </c>
      <c r="AA21" s="36">
        <v>0</v>
      </c>
      <c r="AB21" s="36">
        <v>0</v>
      </c>
      <c r="AC21" s="36">
        <v>5552</v>
      </c>
      <c r="AD21" s="36">
        <v>4740</v>
      </c>
      <c r="AE21" s="36">
        <v>812</v>
      </c>
      <c r="AF21" s="36">
        <v>1</v>
      </c>
      <c r="AG21" s="36">
        <v>1</v>
      </c>
      <c r="AH21" s="36">
        <v>0</v>
      </c>
      <c r="AI21" s="36">
        <v>0</v>
      </c>
      <c r="AJ21" s="36">
        <v>0</v>
      </c>
      <c r="AK21" s="36">
        <v>0</v>
      </c>
      <c r="AL21" s="36">
        <v>37064</v>
      </c>
      <c r="AM21" s="36">
        <v>10969</v>
      </c>
      <c r="AN21" s="36">
        <v>26095</v>
      </c>
      <c r="AO21" s="36">
        <v>33788</v>
      </c>
      <c r="AP21" s="36">
        <v>9324</v>
      </c>
      <c r="AQ21" s="36">
        <v>24464</v>
      </c>
      <c r="AR21" s="36">
        <v>0</v>
      </c>
      <c r="AS21" s="36">
        <v>0</v>
      </c>
      <c r="AT21" s="36">
        <v>0</v>
      </c>
      <c r="AU21" s="36">
        <v>3241</v>
      </c>
      <c r="AV21" s="36">
        <v>1618</v>
      </c>
      <c r="AW21" s="36">
        <v>1623</v>
      </c>
      <c r="AX21" s="36">
        <v>26</v>
      </c>
      <c r="AY21" s="36">
        <v>19</v>
      </c>
      <c r="AZ21" s="36">
        <v>7</v>
      </c>
      <c r="BA21" s="36">
        <v>9</v>
      </c>
      <c r="BB21" s="36">
        <v>8</v>
      </c>
      <c r="BC21" s="36">
        <v>1</v>
      </c>
    </row>
    <row r="22" spans="1:55" ht="16" customHeight="1" x14ac:dyDescent="0.2">
      <c r="A22" s="35" t="s">
        <v>128</v>
      </c>
      <c r="B22" s="36">
        <v>10340</v>
      </c>
      <c r="C22" s="36">
        <v>1287</v>
      </c>
      <c r="D22" s="36">
        <v>9053</v>
      </c>
      <c r="E22" s="36">
        <v>9410</v>
      </c>
      <c r="F22" s="36">
        <v>1142</v>
      </c>
      <c r="G22" s="36">
        <v>8268</v>
      </c>
      <c r="H22" s="36">
        <v>571</v>
      </c>
      <c r="I22" s="36">
        <v>108</v>
      </c>
      <c r="J22" s="36">
        <v>463</v>
      </c>
      <c r="K22" s="36">
        <v>337</v>
      </c>
      <c r="L22" s="36">
        <v>35</v>
      </c>
      <c r="M22" s="36">
        <v>302</v>
      </c>
      <c r="N22" s="36">
        <v>20</v>
      </c>
      <c r="O22" s="36">
        <v>2</v>
      </c>
      <c r="P22" s="36">
        <v>18</v>
      </c>
      <c r="Q22" s="36">
        <v>2</v>
      </c>
      <c r="R22" s="36">
        <v>0</v>
      </c>
      <c r="S22" s="36">
        <v>2</v>
      </c>
      <c r="T22" s="36">
        <v>62697</v>
      </c>
      <c r="U22" s="36">
        <v>7319</v>
      </c>
      <c r="V22" s="36">
        <v>55378</v>
      </c>
      <c r="W22" s="36">
        <v>62253</v>
      </c>
      <c r="X22" s="36">
        <v>7018</v>
      </c>
      <c r="Y22" s="36">
        <v>55235</v>
      </c>
      <c r="Z22" s="36">
        <v>0</v>
      </c>
      <c r="AA22" s="36">
        <v>0</v>
      </c>
      <c r="AB22" s="36">
        <v>0</v>
      </c>
      <c r="AC22" s="36">
        <v>444</v>
      </c>
      <c r="AD22" s="36">
        <v>301</v>
      </c>
      <c r="AE22" s="36">
        <v>143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78015</v>
      </c>
      <c r="AM22" s="36">
        <v>6341</v>
      </c>
      <c r="AN22" s="36">
        <v>71674</v>
      </c>
      <c r="AO22" s="36">
        <v>75529</v>
      </c>
      <c r="AP22" s="36">
        <v>5822</v>
      </c>
      <c r="AQ22" s="36">
        <v>69707</v>
      </c>
      <c r="AR22" s="36">
        <v>0</v>
      </c>
      <c r="AS22" s="36">
        <v>0</v>
      </c>
      <c r="AT22" s="36">
        <v>0</v>
      </c>
      <c r="AU22" s="36">
        <v>2448</v>
      </c>
      <c r="AV22" s="36">
        <v>500</v>
      </c>
      <c r="AW22" s="36">
        <v>1948</v>
      </c>
      <c r="AX22" s="36">
        <v>31</v>
      </c>
      <c r="AY22" s="36">
        <v>16</v>
      </c>
      <c r="AZ22" s="36">
        <v>15</v>
      </c>
      <c r="BA22" s="36">
        <v>7</v>
      </c>
      <c r="BB22" s="36">
        <v>3</v>
      </c>
      <c r="BC22" s="36">
        <v>4</v>
      </c>
    </row>
    <row r="23" spans="1:55" ht="16" customHeight="1" x14ac:dyDescent="0.2">
      <c r="A23" s="35" t="s">
        <v>60</v>
      </c>
      <c r="B23" s="36">
        <v>11725</v>
      </c>
      <c r="C23" s="36">
        <v>5472</v>
      </c>
      <c r="D23" s="36">
        <v>6253</v>
      </c>
      <c r="E23" s="36">
        <v>8226</v>
      </c>
      <c r="F23" s="36">
        <v>3027</v>
      </c>
      <c r="G23" s="36">
        <v>5199</v>
      </c>
      <c r="H23" s="36">
        <v>1878</v>
      </c>
      <c r="I23" s="36">
        <v>1199</v>
      </c>
      <c r="J23" s="36">
        <v>679</v>
      </c>
      <c r="K23" s="36">
        <v>758</v>
      </c>
      <c r="L23" s="36">
        <v>564</v>
      </c>
      <c r="M23" s="36">
        <v>194</v>
      </c>
      <c r="N23" s="36">
        <v>269</v>
      </c>
      <c r="O23" s="36">
        <v>222</v>
      </c>
      <c r="P23" s="36">
        <v>47</v>
      </c>
      <c r="Q23" s="36">
        <v>594</v>
      </c>
      <c r="R23" s="36">
        <v>460</v>
      </c>
      <c r="S23" s="36">
        <v>134</v>
      </c>
      <c r="T23" s="36">
        <v>97721</v>
      </c>
      <c r="U23" s="36">
        <v>63513</v>
      </c>
      <c r="V23" s="36">
        <v>34208</v>
      </c>
      <c r="W23" s="36">
        <v>85260</v>
      </c>
      <c r="X23" s="36">
        <v>53581</v>
      </c>
      <c r="Y23" s="36">
        <v>31679</v>
      </c>
      <c r="Z23" s="36">
        <v>0</v>
      </c>
      <c r="AA23" s="36">
        <v>0</v>
      </c>
      <c r="AB23" s="36">
        <v>0</v>
      </c>
      <c r="AC23" s="36">
        <v>12433</v>
      </c>
      <c r="AD23" s="36">
        <v>9908</v>
      </c>
      <c r="AE23" s="36">
        <v>2525</v>
      </c>
      <c r="AF23" s="36">
        <v>27</v>
      </c>
      <c r="AG23" s="36">
        <v>23</v>
      </c>
      <c r="AH23" s="36">
        <v>4</v>
      </c>
      <c r="AI23" s="36">
        <v>1</v>
      </c>
      <c r="AJ23" s="36">
        <v>1</v>
      </c>
      <c r="AK23" s="36">
        <v>0</v>
      </c>
      <c r="AL23" s="36">
        <v>51297</v>
      </c>
      <c r="AM23" s="36">
        <v>29825</v>
      </c>
      <c r="AN23" s="36">
        <v>21472</v>
      </c>
      <c r="AO23" s="36">
        <v>44682</v>
      </c>
      <c r="AP23" s="36">
        <v>25666</v>
      </c>
      <c r="AQ23" s="36">
        <v>19016</v>
      </c>
      <c r="AR23" s="36">
        <v>0</v>
      </c>
      <c r="AS23" s="36">
        <v>0</v>
      </c>
      <c r="AT23" s="36">
        <v>0</v>
      </c>
      <c r="AU23" s="36">
        <v>6513</v>
      </c>
      <c r="AV23" s="36">
        <v>4063</v>
      </c>
      <c r="AW23" s="36">
        <v>2450</v>
      </c>
      <c r="AX23" s="36">
        <v>61</v>
      </c>
      <c r="AY23" s="36">
        <v>57</v>
      </c>
      <c r="AZ23" s="36">
        <v>4</v>
      </c>
      <c r="BA23" s="36">
        <v>41</v>
      </c>
      <c r="BB23" s="36">
        <v>39</v>
      </c>
      <c r="BC23" s="36">
        <v>2</v>
      </c>
    </row>
    <row r="24" spans="1:55" ht="16" customHeight="1" x14ac:dyDescent="0.2">
      <c r="A24" s="35" t="s">
        <v>62</v>
      </c>
      <c r="B24" s="36">
        <v>3872</v>
      </c>
      <c r="C24" s="36">
        <v>947</v>
      </c>
      <c r="D24" s="36">
        <v>2925</v>
      </c>
      <c r="E24" s="36">
        <v>3448</v>
      </c>
      <c r="F24" s="36">
        <v>747</v>
      </c>
      <c r="G24" s="36">
        <v>2701</v>
      </c>
      <c r="H24" s="36">
        <v>352</v>
      </c>
      <c r="I24" s="36">
        <v>187</v>
      </c>
      <c r="J24" s="36">
        <v>165</v>
      </c>
      <c r="K24" s="36">
        <v>60</v>
      </c>
      <c r="L24" s="36">
        <v>12</v>
      </c>
      <c r="M24" s="36">
        <v>48</v>
      </c>
      <c r="N24" s="36">
        <v>5</v>
      </c>
      <c r="O24" s="36">
        <v>0</v>
      </c>
      <c r="P24" s="36">
        <v>5</v>
      </c>
      <c r="Q24" s="36">
        <v>7</v>
      </c>
      <c r="R24" s="36">
        <v>1</v>
      </c>
      <c r="S24" s="36">
        <v>6</v>
      </c>
      <c r="T24" s="36">
        <v>26349</v>
      </c>
      <c r="U24" s="36">
        <v>5520</v>
      </c>
      <c r="V24" s="36">
        <v>20829</v>
      </c>
      <c r="W24" s="36">
        <v>25365</v>
      </c>
      <c r="X24" s="36">
        <v>4850</v>
      </c>
      <c r="Y24" s="36">
        <v>20515</v>
      </c>
      <c r="Z24" s="36">
        <v>0</v>
      </c>
      <c r="AA24" s="36">
        <v>0</v>
      </c>
      <c r="AB24" s="36">
        <v>0</v>
      </c>
      <c r="AC24" s="36">
        <v>984</v>
      </c>
      <c r="AD24" s="36">
        <v>670</v>
      </c>
      <c r="AE24" s="36">
        <v>314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32749</v>
      </c>
      <c r="AM24" s="36">
        <v>5590</v>
      </c>
      <c r="AN24" s="36">
        <v>27159</v>
      </c>
      <c r="AO24" s="36">
        <v>31277</v>
      </c>
      <c r="AP24" s="36">
        <v>5058</v>
      </c>
      <c r="AQ24" s="36">
        <v>26219</v>
      </c>
      <c r="AR24" s="36">
        <v>0</v>
      </c>
      <c r="AS24" s="36">
        <v>0</v>
      </c>
      <c r="AT24" s="36">
        <v>0</v>
      </c>
      <c r="AU24" s="36">
        <v>1456</v>
      </c>
      <c r="AV24" s="36">
        <v>519</v>
      </c>
      <c r="AW24" s="36">
        <v>937</v>
      </c>
      <c r="AX24" s="36">
        <v>12</v>
      </c>
      <c r="AY24" s="36">
        <v>10</v>
      </c>
      <c r="AZ24" s="36">
        <v>2</v>
      </c>
      <c r="BA24" s="36">
        <v>4</v>
      </c>
      <c r="BB24" s="36">
        <v>3</v>
      </c>
      <c r="BC24" s="36">
        <v>1</v>
      </c>
    </row>
    <row r="25" spans="1:55" ht="16" customHeight="1" x14ac:dyDescent="0.2">
      <c r="A25" s="35" t="s">
        <v>142</v>
      </c>
      <c r="B25" s="36">
        <v>7072</v>
      </c>
      <c r="C25" s="36">
        <v>1142</v>
      </c>
      <c r="D25" s="36">
        <v>5930</v>
      </c>
      <c r="E25" s="36">
        <v>6118</v>
      </c>
      <c r="F25" s="36">
        <v>767</v>
      </c>
      <c r="G25" s="36">
        <v>5351</v>
      </c>
      <c r="H25" s="36">
        <v>804</v>
      </c>
      <c r="I25" s="36">
        <v>346</v>
      </c>
      <c r="J25" s="36">
        <v>458</v>
      </c>
      <c r="K25" s="36">
        <v>135</v>
      </c>
      <c r="L25" s="36">
        <v>28</v>
      </c>
      <c r="M25" s="36">
        <v>107</v>
      </c>
      <c r="N25" s="36">
        <v>8</v>
      </c>
      <c r="O25" s="36">
        <v>1</v>
      </c>
      <c r="P25" s="36">
        <v>7</v>
      </c>
      <c r="Q25" s="36">
        <v>7</v>
      </c>
      <c r="R25" s="36">
        <v>0</v>
      </c>
      <c r="S25" s="36">
        <v>7</v>
      </c>
      <c r="T25" s="36">
        <v>41108</v>
      </c>
      <c r="U25" s="36">
        <v>10322</v>
      </c>
      <c r="V25" s="36">
        <v>30786</v>
      </c>
      <c r="W25" s="36">
        <v>38044</v>
      </c>
      <c r="X25" s="36">
        <v>8642</v>
      </c>
      <c r="Y25" s="36">
        <v>29402</v>
      </c>
      <c r="Z25" s="36">
        <v>0</v>
      </c>
      <c r="AA25" s="36">
        <v>0</v>
      </c>
      <c r="AB25" s="36">
        <v>0</v>
      </c>
      <c r="AC25" s="36">
        <v>3061</v>
      </c>
      <c r="AD25" s="36">
        <v>1679</v>
      </c>
      <c r="AE25" s="36">
        <v>1382</v>
      </c>
      <c r="AF25" s="36">
        <v>3</v>
      </c>
      <c r="AG25" s="36">
        <v>1</v>
      </c>
      <c r="AH25" s="36">
        <v>2</v>
      </c>
      <c r="AI25" s="36">
        <v>0</v>
      </c>
      <c r="AJ25" s="36">
        <v>0</v>
      </c>
      <c r="AK25" s="36">
        <v>0</v>
      </c>
      <c r="AL25" s="36">
        <v>26232</v>
      </c>
      <c r="AM25" s="36">
        <v>5557</v>
      </c>
      <c r="AN25" s="36">
        <v>20675</v>
      </c>
      <c r="AO25" s="36">
        <v>23736</v>
      </c>
      <c r="AP25" s="36">
        <v>4804</v>
      </c>
      <c r="AQ25" s="36">
        <v>18932</v>
      </c>
      <c r="AR25" s="36">
        <v>0</v>
      </c>
      <c r="AS25" s="36">
        <v>0</v>
      </c>
      <c r="AT25" s="36">
        <v>0</v>
      </c>
      <c r="AU25" s="36">
        <v>2484</v>
      </c>
      <c r="AV25" s="36">
        <v>745</v>
      </c>
      <c r="AW25" s="36">
        <v>1739</v>
      </c>
      <c r="AX25" s="36">
        <v>7</v>
      </c>
      <c r="AY25" s="36">
        <v>6</v>
      </c>
      <c r="AZ25" s="36">
        <v>1</v>
      </c>
      <c r="BA25" s="36">
        <v>5</v>
      </c>
      <c r="BB25" s="36">
        <v>2</v>
      </c>
      <c r="BC25" s="36">
        <v>3</v>
      </c>
    </row>
    <row r="26" spans="1:55" ht="16" customHeight="1" x14ac:dyDescent="0.2">
      <c r="A26" s="35" t="s">
        <v>64</v>
      </c>
      <c r="B26" s="36">
        <v>19485</v>
      </c>
      <c r="C26" s="36">
        <v>4548</v>
      </c>
      <c r="D26" s="36">
        <v>14937</v>
      </c>
      <c r="E26" s="36">
        <v>18622</v>
      </c>
      <c r="F26" s="36">
        <v>4181</v>
      </c>
      <c r="G26" s="36">
        <v>14441</v>
      </c>
      <c r="H26" s="36">
        <v>621</v>
      </c>
      <c r="I26" s="36">
        <v>244</v>
      </c>
      <c r="J26" s="36">
        <v>377</v>
      </c>
      <c r="K26" s="36">
        <v>220</v>
      </c>
      <c r="L26" s="36">
        <v>112</v>
      </c>
      <c r="M26" s="36">
        <v>108</v>
      </c>
      <c r="N26" s="36">
        <v>14</v>
      </c>
      <c r="O26" s="36">
        <v>5</v>
      </c>
      <c r="P26" s="36">
        <v>9</v>
      </c>
      <c r="Q26" s="36">
        <v>8</v>
      </c>
      <c r="R26" s="36">
        <v>6</v>
      </c>
      <c r="S26" s="36">
        <v>2</v>
      </c>
      <c r="T26" s="36">
        <v>70515</v>
      </c>
      <c r="U26" s="36">
        <v>15473</v>
      </c>
      <c r="V26" s="36">
        <v>55042</v>
      </c>
      <c r="W26" s="36">
        <v>69140</v>
      </c>
      <c r="X26" s="36">
        <v>14781</v>
      </c>
      <c r="Y26" s="36">
        <v>54359</v>
      </c>
      <c r="Z26" s="36">
        <v>0</v>
      </c>
      <c r="AA26" s="36">
        <v>0</v>
      </c>
      <c r="AB26" s="36">
        <v>0</v>
      </c>
      <c r="AC26" s="36">
        <v>1375</v>
      </c>
      <c r="AD26" s="36">
        <v>692</v>
      </c>
      <c r="AE26" s="36">
        <v>683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69156</v>
      </c>
      <c r="AM26" s="36">
        <v>14554</v>
      </c>
      <c r="AN26" s="36">
        <v>54602</v>
      </c>
      <c r="AO26" s="36">
        <v>66291</v>
      </c>
      <c r="AP26" s="36">
        <v>13611</v>
      </c>
      <c r="AQ26" s="36">
        <v>52680</v>
      </c>
      <c r="AR26" s="36">
        <v>0</v>
      </c>
      <c r="AS26" s="36">
        <v>0</v>
      </c>
      <c r="AT26" s="36">
        <v>0</v>
      </c>
      <c r="AU26" s="36">
        <v>2836</v>
      </c>
      <c r="AV26" s="36">
        <v>917</v>
      </c>
      <c r="AW26" s="36">
        <v>1919</v>
      </c>
      <c r="AX26" s="36">
        <v>19</v>
      </c>
      <c r="AY26" s="36">
        <v>16</v>
      </c>
      <c r="AZ26" s="36">
        <v>3</v>
      </c>
      <c r="BA26" s="36">
        <v>10</v>
      </c>
      <c r="BB26" s="36">
        <v>10</v>
      </c>
      <c r="BC26" s="36">
        <v>0</v>
      </c>
    </row>
    <row r="27" spans="1:55" ht="16" customHeight="1" x14ac:dyDescent="0.2">
      <c r="A27" s="35" t="s">
        <v>94</v>
      </c>
      <c r="B27" s="36">
        <v>19776</v>
      </c>
      <c r="C27" s="36">
        <v>4626</v>
      </c>
      <c r="D27" s="36">
        <v>15150</v>
      </c>
      <c r="E27" s="36">
        <v>17742</v>
      </c>
      <c r="F27" s="36">
        <v>3785</v>
      </c>
      <c r="G27" s="36">
        <v>13957</v>
      </c>
      <c r="H27" s="36">
        <v>1532</v>
      </c>
      <c r="I27" s="36">
        <v>714</v>
      </c>
      <c r="J27" s="36">
        <v>818</v>
      </c>
      <c r="K27" s="36">
        <v>404</v>
      </c>
      <c r="L27" s="36">
        <v>106</v>
      </c>
      <c r="M27" s="36">
        <v>298</v>
      </c>
      <c r="N27" s="36">
        <v>68</v>
      </c>
      <c r="O27" s="36">
        <v>13</v>
      </c>
      <c r="P27" s="36">
        <v>55</v>
      </c>
      <c r="Q27" s="36">
        <v>30</v>
      </c>
      <c r="R27" s="36">
        <v>8</v>
      </c>
      <c r="S27" s="36">
        <v>22</v>
      </c>
      <c r="T27" s="36">
        <v>74652</v>
      </c>
      <c r="U27" s="36">
        <v>22384</v>
      </c>
      <c r="V27" s="36">
        <v>52268</v>
      </c>
      <c r="W27" s="36">
        <v>68732</v>
      </c>
      <c r="X27" s="36">
        <v>18156</v>
      </c>
      <c r="Y27" s="36">
        <v>50576</v>
      </c>
      <c r="Z27" s="36">
        <v>0</v>
      </c>
      <c r="AA27" s="36">
        <v>0</v>
      </c>
      <c r="AB27" s="36">
        <v>0</v>
      </c>
      <c r="AC27" s="36">
        <v>5915</v>
      </c>
      <c r="AD27" s="36">
        <v>4226</v>
      </c>
      <c r="AE27" s="36">
        <v>1689</v>
      </c>
      <c r="AF27" s="36">
        <v>0</v>
      </c>
      <c r="AG27" s="36">
        <v>0</v>
      </c>
      <c r="AH27" s="36">
        <v>0</v>
      </c>
      <c r="AI27" s="36">
        <v>5</v>
      </c>
      <c r="AJ27" s="36">
        <v>2</v>
      </c>
      <c r="AK27" s="36">
        <v>3</v>
      </c>
      <c r="AL27" s="36">
        <v>88321</v>
      </c>
      <c r="AM27" s="36">
        <v>19642</v>
      </c>
      <c r="AN27" s="36">
        <v>68679</v>
      </c>
      <c r="AO27" s="36">
        <v>83707</v>
      </c>
      <c r="AP27" s="36">
        <v>17512</v>
      </c>
      <c r="AQ27" s="36">
        <v>66195</v>
      </c>
      <c r="AR27" s="36">
        <v>0</v>
      </c>
      <c r="AS27" s="36">
        <v>0</v>
      </c>
      <c r="AT27" s="36">
        <v>0</v>
      </c>
      <c r="AU27" s="36">
        <v>4465</v>
      </c>
      <c r="AV27" s="36">
        <v>2005</v>
      </c>
      <c r="AW27" s="36">
        <v>2460</v>
      </c>
      <c r="AX27" s="36">
        <v>73</v>
      </c>
      <c r="AY27" s="36">
        <v>52</v>
      </c>
      <c r="AZ27" s="36">
        <v>21</v>
      </c>
      <c r="BA27" s="36">
        <v>76</v>
      </c>
      <c r="BB27" s="36">
        <v>73</v>
      </c>
      <c r="BC27" s="36">
        <v>3</v>
      </c>
    </row>
    <row r="28" spans="1:55" ht="16" customHeight="1" x14ac:dyDescent="0.2">
      <c r="A28" s="35" t="s">
        <v>28</v>
      </c>
      <c r="B28" s="36">
        <v>3357</v>
      </c>
      <c r="C28" s="36">
        <v>579</v>
      </c>
      <c r="D28" s="36">
        <v>2778</v>
      </c>
      <c r="E28" s="36">
        <v>3116</v>
      </c>
      <c r="F28" s="36">
        <v>513</v>
      </c>
      <c r="G28" s="36">
        <v>2603</v>
      </c>
      <c r="H28" s="36">
        <v>167</v>
      </c>
      <c r="I28" s="36">
        <v>54</v>
      </c>
      <c r="J28" s="36">
        <v>113</v>
      </c>
      <c r="K28" s="36">
        <v>66</v>
      </c>
      <c r="L28" s="36">
        <v>11</v>
      </c>
      <c r="M28" s="36">
        <v>55</v>
      </c>
      <c r="N28" s="36">
        <v>7</v>
      </c>
      <c r="O28" s="36">
        <v>1</v>
      </c>
      <c r="P28" s="36">
        <v>6</v>
      </c>
      <c r="Q28" s="36">
        <v>1</v>
      </c>
      <c r="R28" s="36">
        <v>0</v>
      </c>
      <c r="S28" s="36">
        <v>1</v>
      </c>
      <c r="T28" s="36">
        <v>14552</v>
      </c>
      <c r="U28" s="36">
        <v>3546</v>
      </c>
      <c r="V28" s="36">
        <v>11006</v>
      </c>
      <c r="W28" s="36">
        <v>14241</v>
      </c>
      <c r="X28" s="36">
        <v>3354</v>
      </c>
      <c r="Y28" s="36">
        <v>10887</v>
      </c>
      <c r="Z28" s="36">
        <v>0</v>
      </c>
      <c r="AA28" s="36">
        <v>0</v>
      </c>
      <c r="AB28" s="36">
        <v>0</v>
      </c>
      <c r="AC28" s="36">
        <v>311</v>
      </c>
      <c r="AD28" s="36">
        <v>192</v>
      </c>
      <c r="AE28" s="36">
        <v>119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15485</v>
      </c>
      <c r="AM28" s="36">
        <v>3379</v>
      </c>
      <c r="AN28" s="36">
        <v>12106</v>
      </c>
      <c r="AO28" s="36">
        <v>14572</v>
      </c>
      <c r="AP28" s="36">
        <v>3078</v>
      </c>
      <c r="AQ28" s="36">
        <v>11494</v>
      </c>
      <c r="AR28" s="36">
        <v>0</v>
      </c>
      <c r="AS28" s="36">
        <v>0</v>
      </c>
      <c r="AT28" s="36">
        <v>0</v>
      </c>
      <c r="AU28" s="36">
        <v>898</v>
      </c>
      <c r="AV28" s="36">
        <v>291</v>
      </c>
      <c r="AW28" s="36">
        <v>607</v>
      </c>
      <c r="AX28" s="36">
        <v>10</v>
      </c>
      <c r="AY28" s="36">
        <v>6</v>
      </c>
      <c r="AZ28" s="36">
        <v>4</v>
      </c>
      <c r="BA28" s="36">
        <v>5</v>
      </c>
      <c r="BB28" s="36">
        <v>4</v>
      </c>
      <c r="BC28" s="36">
        <v>1</v>
      </c>
    </row>
    <row r="29" spans="1:55" ht="16" customHeight="1" x14ac:dyDescent="0.2">
      <c r="A29" s="35" t="s">
        <v>96</v>
      </c>
      <c r="B29" s="36">
        <v>9851</v>
      </c>
      <c r="C29" s="36">
        <v>2572</v>
      </c>
      <c r="D29" s="36">
        <v>7279</v>
      </c>
      <c r="E29" s="36">
        <v>8878</v>
      </c>
      <c r="F29" s="36">
        <v>2177</v>
      </c>
      <c r="G29" s="36">
        <v>6701</v>
      </c>
      <c r="H29" s="36">
        <v>762</v>
      </c>
      <c r="I29" s="36">
        <v>327</v>
      </c>
      <c r="J29" s="36">
        <v>435</v>
      </c>
      <c r="K29" s="36">
        <v>182</v>
      </c>
      <c r="L29" s="36">
        <v>58</v>
      </c>
      <c r="M29" s="36">
        <v>124</v>
      </c>
      <c r="N29" s="36">
        <v>20</v>
      </c>
      <c r="O29" s="36">
        <v>8</v>
      </c>
      <c r="P29" s="36">
        <v>12</v>
      </c>
      <c r="Q29" s="36">
        <v>9</v>
      </c>
      <c r="R29" s="36">
        <v>2</v>
      </c>
      <c r="S29" s="36">
        <v>7</v>
      </c>
      <c r="T29" s="36">
        <v>44218</v>
      </c>
      <c r="U29" s="36">
        <v>11766</v>
      </c>
      <c r="V29" s="36">
        <v>32452</v>
      </c>
      <c r="W29" s="36">
        <v>42272</v>
      </c>
      <c r="X29" s="36">
        <v>10535</v>
      </c>
      <c r="Y29" s="36">
        <v>31737</v>
      </c>
      <c r="Z29" s="36">
        <v>0</v>
      </c>
      <c r="AA29" s="36">
        <v>0</v>
      </c>
      <c r="AB29" s="36">
        <v>0</v>
      </c>
      <c r="AC29" s="36">
        <v>1945</v>
      </c>
      <c r="AD29" s="36">
        <v>1230</v>
      </c>
      <c r="AE29" s="36">
        <v>715</v>
      </c>
      <c r="AF29" s="36">
        <v>1</v>
      </c>
      <c r="AG29" s="36">
        <v>1</v>
      </c>
      <c r="AH29" s="36">
        <v>0</v>
      </c>
      <c r="AI29" s="36">
        <v>0</v>
      </c>
      <c r="AJ29" s="36">
        <v>0</v>
      </c>
      <c r="AK29" s="36">
        <v>0</v>
      </c>
      <c r="AL29" s="36">
        <v>53743</v>
      </c>
      <c r="AM29" s="36">
        <v>11458</v>
      </c>
      <c r="AN29" s="36">
        <v>42285</v>
      </c>
      <c r="AO29" s="36">
        <v>51517</v>
      </c>
      <c r="AP29" s="36">
        <v>10562</v>
      </c>
      <c r="AQ29" s="36">
        <v>40955</v>
      </c>
      <c r="AR29" s="36">
        <v>0</v>
      </c>
      <c r="AS29" s="36">
        <v>0</v>
      </c>
      <c r="AT29" s="36">
        <v>0</v>
      </c>
      <c r="AU29" s="36">
        <v>2177</v>
      </c>
      <c r="AV29" s="36">
        <v>858</v>
      </c>
      <c r="AW29" s="36">
        <v>1319</v>
      </c>
      <c r="AX29" s="36">
        <v>33</v>
      </c>
      <c r="AY29" s="36">
        <v>25</v>
      </c>
      <c r="AZ29" s="36">
        <v>8</v>
      </c>
      <c r="BA29" s="36">
        <v>16</v>
      </c>
      <c r="BB29" s="36">
        <v>13</v>
      </c>
      <c r="BC29" s="36">
        <v>3</v>
      </c>
    </row>
    <row r="30" spans="1:55" ht="16" customHeight="1" x14ac:dyDescent="0.2">
      <c r="A30" s="35" t="s">
        <v>112</v>
      </c>
      <c r="B30" s="36">
        <v>5592</v>
      </c>
      <c r="C30" s="36">
        <v>1213</v>
      </c>
      <c r="D30" s="36">
        <v>4379</v>
      </c>
      <c r="E30" s="36">
        <v>4648</v>
      </c>
      <c r="F30" s="36">
        <v>805</v>
      </c>
      <c r="G30" s="36">
        <v>3843</v>
      </c>
      <c r="H30" s="36">
        <v>762</v>
      </c>
      <c r="I30" s="36">
        <v>326</v>
      </c>
      <c r="J30" s="36">
        <v>436</v>
      </c>
      <c r="K30" s="36">
        <v>173</v>
      </c>
      <c r="L30" s="36">
        <v>79</v>
      </c>
      <c r="M30" s="36">
        <v>94</v>
      </c>
      <c r="N30" s="36">
        <v>8</v>
      </c>
      <c r="O30" s="36">
        <v>2</v>
      </c>
      <c r="P30" s="36">
        <v>6</v>
      </c>
      <c r="Q30" s="36">
        <v>1</v>
      </c>
      <c r="R30" s="36">
        <v>1</v>
      </c>
      <c r="S30" s="36">
        <v>0</v>
      </c>
      <c r="T30" s="36">
        <v>29712</v>
      </c>
      <c r="U30" s="36">
        <v>7768</v>
      </c>
      <c r="V30" s="36">
        <v>21944</v>
      </c>
      <c r="W30" s="36">
        <v>28176</v>
      </c>
      <c r="X30" s="36">
        <v>6800</v>
      </c>
      <c r="Y30" s="36">
        <v>21376</v>
      </c>
      <c r="Z30" s="36">
        <v>0</v>
      </c>
      <c r="AA30" s="36">
        <v>0</v>
      </c>
      <c r="AB30" s="36">
        <v>0</v>
      </c>
      <c r="AC30" s="36">
        <v>1536</v>
      </c>
      <c r="AD30" s="36">
        <v>968</v>
      </c>
      <c r="AE30" s="36">
        <v>568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39780</v>
      </c>
      <c r="AM30" s="36">
        <v>6518</v>
      </c>
      <c r="AN30" s="36">
        <v>33262</v>
      </c>
      <c r="AO30" s="36">
        <v>38291</v>
      </c>
      <c r="AP30" s="36">
        <v>5909</v>
      </c>
      <c r="AQ30" s="36">
        <v>32382</v>
      </c>
      <c r="AR30" s="36">
        <v>0</v>
      </c>
      <c r="AS30" s="36">
        <v>0</v>
      </c>
      <c r="AT30" s="36">
        <v>0</v>
      </c>
      <c r="AU30" s="36">
        <v>1458</v>
      </c>
      <c r="AV30" s="36">
        <v>585</v>
      </c>
      <c r="AW30" s="36">
        <v>873</v>
      </c>
      <c r="AX30" s="36">
        <v>18</v>
      </c>
      <c r="AY30" s="36">
        <v>13</v>
      </c>
      <c r="AZ30" s="36">
        <v>5</v>
      </c>
      <c r="BA30" s="36">
        <v>13</v>
      </c>
      <c r="BB30" s="36">
        <v>11</v>
      </c>
      <c r="BC30" s="36">
        <v>2</v>
      </c>
    </row>
    <row r="31" spans="1:55" ht="16" customHeight="1" x14ac:dyDescent="0.2">
      <c r="A31" s="35" t="s">
        <v>48</v>
      </c>
      <c r="B31" s="36">
        <v>6333</v>
      </c>
      <c r="C31" s="36">
        <v>1799</v>
      </c>
      <c r="D31" s="36">
        <v>4534</v>
      </c>
      <c r="E31" s="36">
        <v>5906</v>
      </c>
      <c r="F31" s="36">
        <v>1567</v>
      </c>
      <c r="G31" s="36">
        <v>4339</v>
      </c>
      <c r="H31" s="36">
        <v>362</v>
      </c>
      <c r="I31" s="36">
        <v>193</v>
      </c>
      <c r="J31" s="36">
        <v>169</v>
      </c>
      <c r="K31" s="36">
        <v>59</v>
      </c>
      <c r="L31" s="36">
        <v>36</v>
      </c>
      <c r="M31" s="36">
        <v>23</v>
      </c>
      <c r="N31" s="36">
        <v>6</v>
      </c>
      <c r="O31" s="36">
        <v>3</v>
      </c>
      <c r="P31" s="36">
        <v>3</v>
      </c>
      <c r="Q31" s="36">
        <v>0</v>
      </c>
      <c r="R31" s="36">
        <v>0</v>
      </c>
      <c r="S31" s="36">
        <v>0</v>
      </c>
      <c r="T31" s="36">
        <v>10340</v>
      </c>
      <c r="U31" s="36">
        <v>4311</v>
      </c>
      <c r="V31" s="36">
        <v>6029</v>
      </c>
      <c r="W31" s="36">
        <v>9789</v>
      </c>
      <c r="X31" s="36">
        <v>3955</v>
      </c>
      <c r="Y31" s="36">
        <v>5834</v>
      </c>
      <c r="Z31" s="36">
        <v>0</v>
      </c>
      <c r="AA31" s="36">
        <v>0</v>
      </c>
      <c r="AB31" s="36">
        <v>0</v>
      </c>
      <c r="AC31" s="36">
        <v>549</v>
      </c>
      <c r="AD31" s="36">
        <v>356</v>
      </c>
      <c r="AE31" s="36">
        <v>193</v>
      </c>
      <c r="AF31" s="36">
        <v>2</v>
      </c>
      <c r="AG31" s="36">
        <v>0</v>
      </c>
      <c r="AH31" s="36">
        <v>2</v>
      </c>
      <c r="AI31" s="36">
        <v>0</v>
      </c>
      <c r="AJ31" s="36">
        <v>0</v>
      </c>
      <c r="AK31" s="36">
        <v>0</v>
      </c>
      <c r="AL31" s="36">
        <v>12987</v>
      </c>
      <c r="AM31" s="36">
        <v>5033</v>
      </c>
      <c r="AN31" s="36">
        <v>7954</v>
      </c>
      <c r="AO31" s="36">
        <v>11218</v>
      </c>
      <c r="AP31" s="36">
        <v>4418</v>
      </c>
      <c r="AQ31" s="36">
        <v>6800</v>
      </c>
      <c r="AR31" s="36">
        <v>0</v>
      </c>
      <c r="AS31" s="36">
        <v>0</v>
      </c>
      <c r="AT31" s="36">
        <v>0</v>
      </c>
      <c r="AU31" s="36">
        <v>1719</v>
      </c>
      <c r="AV31" s="36">
        <v>572</v>
      </c>
      <c r="AW31" s="36">
        <v>1147</v>
      </c>
      <c r="AX31" s="36">
        <v>27</v>
      </c>
      <c r="AY31" s="36">
        <v>23</v>
      </c>
      <c r="AZ31" s="36">
        <v>4</v>
      </c>
      <c r="BA31" s="36">
        <v>23</v>
      </c>
      <c r="BB31" s="36">
        <v>20</v>
      </c>
      <c r="BC31" s="36">
        <v>3</v>
      </c>
    </row>
    <row r="32" spans="1:55" ht="16" customHeight="1" x14ac:dyDescent="0.2">
      <c r="A32" s="35" t="s">
        <v>98</v>
      </c>
      <c r="B32" s="36">
        <v>14114</v>
      </c>
      <c r="C32" s="36">
        <v>5764</v>
      </c>
      <c r="D32" s="36">
        <v>8350</v>
      </c>
      <c r="E32" s="36">
        <v>12132</v>
      </c>
      <c r="F32" s="36">
        <v>4590</v>
      </c>
      <c r="G32" s="36">
        <v>7542</v>
      </c>
      <c r="H32" s="36">
        <v>1600</v>
      </c>
      <c r="I32" s="36">
        <v>989</v>
      </c>
      <c r="J32" s="36">
        <v>611</v>
      </c>
      <c r="K32" s="36">
        <v>269</v>
      </c>
      <c r="L32" s="36">
        <v>162</v>
      </c>
      <c r="M32" s="36">
        <v>107</v>
      </c>
      <c r="N32" s="36">
        <v>59</v>
      </c>
      <c r="O32" s="36">
        <v>11</v>
      </c>
      <c r="P32" s="36">
        <v>48</v>
      </c>
      <c r="Q32" s="36">
        <v>54</v>
      </c>
      <c r="R32" s="36">
        <v>12</v>
      </c>
      <c r="S32" s="36">
        <v>42</v>
      </c>
      <c r="T32" s="36">
        <v>74115</v>
      </c>
      <c r="U32" s="36">
        <v>31311</v>
      </c>
      <c r="V32" s="36">
        <v>42804</v>
      </c>
      <c r="W32" s="36">
        <v>65342</v>
      </c>
      <c r="X32" s="36">
        <v>24076</v>
      </c>
      <c r="Y32" s="36">
        <v>41266</v>
      </c>
      <c r="Z32" s="36">
        <v>0</v>
      </c>
      <c r="AA32" s="36">
        <v>0</v>
      </c>
      <c r="AB32" s="36">
        <v>0</v>
      </c>
      <c r="AC32" s="36">
        <v>8728</v>
      </c>
      <c r="AD32" s="36">
        <v>7208</v>
      </c>
      <c r="AE32" s="36">
        <v>1520</v>
      </c>
      <c r="AF32" s="36">
        <v>24</v>
      </c>
      <c r="AG32" s="36">
        <v>20</v>
      </c>
      <c r="AH32" s="36">
        <v>4</v>
      </c>
      <c r="AI32" s="36">
        <v>21</v>
      </c>
      <c r="AJ32" s="36">
        <v>7</v>
      </c>
      <c r="AK32" s="36">
        <v>14</v>
      </c>
      <c r="AL32" s="36">
        <v>76277</v>
      </c>
      <c r="AM32" s="36">
        <v>28866</v>
      </c>
      <c r="AN32" s="36">
        <v>47411</v>
      </c>
      <c r="AO32" s="36">
        <v>70470</v>
      </c>
      <c r="AP32" s="36">
        <v>25040</v>
      </c>
      <c r="AQ32" s="36">
        <v>45430</v>
      </c>
      <c r="AR32" s="36">
        <v>0</v>
      </c>
      <c r="AS32" s="36">
        <v>0</v>
      </c>
      <c r="AT32" s="36">
        <v>0</v>
      </c>
      <c r="AU32" s="36">
        <v>5641</v>
      </c>
      <c r="AV32" s="36">
        <v>3698</v>
      </c>
      <c r="AW32" s="36">
        <v>1943</v>
      </c>
      <c r="AX32" s="36">
        <v>97</v>
      </c>
      <c r="AY32" s="36">
        <v>70</v>
      </c>
      <c r="AZ32" s="36">
        <v>27</v>
      </c>
      <c r="BA32" s="36">
        <v>69</v>
      </c>
      <c r="BB32" s="36">
        <v>58</v>
      </c>
      <c r="BC32" s="36">
        <v>11</v>
      </c>
    </row>
    <row r="33" spans="1:55" ht="16" customHeight="1" x14ac:dyDescent="0.2">
      <c r="A33" s="35" t="s">
        <v>66</v>
      </c>
      <c r="B33" s="36">
        <v>27167</v>
      </c>
      <c r="C33" s="36">
        <v>4182</v>
      </c>
      <c r="D33" s="36">
        <v>22985</v>
      </c>
      <c r="E33" s="36">
        <v>25232</v>
      </c>
      <c r="F33" s="36">
        <v>3174</v>
      </c>
      <c r="G33" s="36">
        <v>22058</v>
      </c>
      <c r="H33" s="36">
        <v>1542</v>
      </c>
      <c r="I33" s="36">
        <v>778</v>
      </c>
      <c r="J33" s="36">
        <v>764</v>
      </c>
      <c r="K33" s="36">
        <v>355</v>
      </c>
      <c r="L33" s="36">
        <v>225</v>
      </c>
      <c r="M33" s="36">
        <v>130</v>
      </c>
      <c r="N33" s="36">
        <v>30</v>
      </c>
      <c r="O33" s="36">
        <v>2</v>
      </c>
      <c r="P33" s="36">
        <v>28</v>
      </c>
      <c r="Q33" s="36">
        <v>8</v>
      </c>
      <c r="R33" s="36">
        <v>3</v>
      </c>
      <c r="S33" s="36">
        <v>5</v>
      </c>
      <c r="T33" s="36">
        <v>70843</v>
      </c>
      <c r="U33" s="36">
        <v>18571</v>
      </c>
      <c r="V33" s="36">
        <v>52272</v>
      </c>
      <c r="W33" s="36">
        <v>66018</v>
      </c>
      <c r="X33" s="36">
        <v>15066</v>
      </c>
      <c r="Y33" s="36">
        <v>50952</v>
      </c>
      <c r="Z33" s="36">
        <v>0</v>
      </c>
      <c r="AA33" s="36">
        <v>0</v>
      </c>
      <c r="AB33" s="36">
        <v>0</v>
      </c>
      <c r="AC33" s="36">
        <v>4814</v>
      </c>
      <c r="AD33" s="36">
        <v>3494</v>
      </c>
      <c r="AE33" s="36">
        <v>1320</v>
      </c>
      <c r="AF33" s="36">
        <v>11</v>
      </c>
      <c r="AG33" s="36">
        <v>11</v>
      </c>
      <c r="AH33" s="36">
        <v>0</v>
      </c>
      <c r="AI33" s="36">
        <v>0</v>
      </c>
      <c r="AJ33" s="36">
        <v>0</v>
      </c>
      <c r="AK33" s="36">
        <v>0</v>
      </c>
      <c r="AL33" s="36">
        <v>52936</v>
      </c>
      <c r="AM33" s="36">
        <v>11694</v>
      </c>
      <c r="AN33" s="36">
        <v>41242</v>
      </c>
      <c r="AO33" s="36">
        <v>49393</v>
      </c>
      <c r="AP33" s="36">
        <v>10141</v>
      </c>
      <c r="AQ33" s="36">
        <v>39252</v>
      </c>
      <c r="AR33" s="36">
        <v>0</v>
      </c>
      <c r="AS33" s="36">
        <v>0</v>
      </c>
      <c r="AT33" s="36">
        <v>0</v>
      </c>
      <c r="AU33" s="36">
        <v>3485</v>
      </c>
      <c r="AV33" s="36">
        <v>1508</v>
      </c>
      <c r="AW33" s="36">
        <v>1977</v>
      </c>
      <c r="AX33" s="36">
        <v>40</v>
      </c>
      <c r="AY33" s="36">
        <v>30</v>
      </c>
      <c r="AZ33" s="36">
        <v>10</v>
      </c>
      <c r="BA33" s="36">
        <v>18</v>
      </c>
      <c r="BB33" s="36">
        <v>15</v>
      </c>
      <c r="BC33" s="36">
        <v>3</v>
      </c>
    </row>
    <row r="34" spans="1:55" ht="16" customHeight="1" x14ac:dyDescent="0.2">
      <c r="A34" s="35" t="s">
        <v>130</v>
      </c>
      <c r="B34" s="36">
        <v>10673</v>
      </c>
      <c r="C34" s="36">
        <v>2877</v>
      </c>
      <c r="D34" s="36">
        <v>7796</v>
      </c>
      <c r="E34" s="36">
        <v>10171</v>
      </c>
      <c r="F34" s="36">
        <v>2764</v>
      </c>
      <c r="G34" s="36">
        <v>7407</v>
      </c>
      <c r="H34" s="36">
        <v>376</v>
      </c>
      <c r="I34" s="36">
        <v>86</v>
      </c>
      <c r="J34" s="36">
        <v>290</v>
      </c>
      <c r="K34" s="36">
        <v>114</v>
      </c>
      <c r="L34" s="36">
        <v>26</v>
      </c>
      <c r="M34" s="36">
        <v>88</v>
      </c>
      <c r="N34" s="36">
        <v>10</v>
      </c>
      <c r="O34" s="36">
        <v>1</v>
      </c>
      <c r="P34" s="36">
        <v>9</v>
      </c>
      <c r="Q34" s="36">
        <v>2</v>
      </c>
      <c r="R34" s="36">
        <v>0</v>
      </c>
      <c r="S34" s="36">
        <v>2</v>
      </c>
      <c r="T34" s="36">
        <v>59481</v>
      </c>
      <c r="U34" s="36">
        <v>11563</v>
      </c>
      <c r="V34" s="36">
        <v>47918</v>
      </c>
      <c r="W34" s="36">
        <v>59207</v>
      </c>
      <c r="X34" s="36">
        <v>11480</v>
      </c>
      <c r="Y34" s="36">
        <v>47727</v>
      </c>
      <c r="Z34" s="36">
        <v>0</v>
      </c>
      <c r="AA34" s="36">
        <v>0</v>
      </c>
      <c r="AB34" s="36">
        <v>0</v>
      </c>
      <c r="AC34" s="36">
        <v>273</v>
      </c>
      <c r="AD34" s="36">
        <v>82</v>
      </c>
      <c r="AE34" s="36">
        <v>191</v>
      </c>
      <c r="AF34" s="36">
        <v>1</v>
      </c>
      <c r="AG34" s="36">
        <v>1</v>
      </c>
      <c r="AH34" s="36">
        <v>0</v>
      </c>
      <c r="AI34" s="36">
        <v>0</v>
      </c>
      <c r="AJ34" s="36">
        <v>0</v>
      </c>
      <c r="AK34" s="36">
        <v>0</v>
      </c>
      <c r="AL34" s="36">
        <v>54296</v>
      </c>
      <c r="AM34" s="36">
        <v>10673</v>
      </c>
      <c r="AN34" s="36">
        <v>43623</v>
      </c>
      <c r="AO34" s="36">
        <v>52095</v>
      </c>
      <c r="AP34" s="36">
        <v>10131</v>
      </c>
      <c r="AQ34" s="36">
        <v>41964</v>
      </c>
      <c r="AR34" s="36">
        <v>0</v>
      </c>
      <c r="AS34" s="36">
        <v>0</v>
      </c>
      <c r="AT34" s="36">
        <v>0</v>
      </c>
      <c r="AU34" s="36">
        <v>2165</v>
      </c>
      <c r="AV34" s="36">
        <v>521</v>
      </c>
      <c r="AW34" s="36">
        <v>1644</v>
      </c>
      <c r="AX34" s="36">
        <v>33</v>
      </c>
      <c r="AY34" s="36">
        <v>19</v>
      </c>
      <c r="AZ34" s="36">
        <v>14</v>
      </c>
      <c r="BA34" s="36">
        <v>3</v>
      </c>
      <c r="BB34" s="36">
        <v>2</v>
      </c>
      <c r="BC34" s="36">
        <v>1</v>
      </c>
    </row>
    <row r="35" spans="1:55" ht="16" customHeight="1" x14ac:dyDescent="0.2">
      <c r="A35" s="35" t="s">
        <v>100</v>
      </c>
      <c r="B35" s="36">
        <v>20893</v>
      </c>
      <c r="C35" s="36">
        <v>3329</v>
      </c>
      <c r="D35" s="36">
        <v>17564</v>
      </c>
      <c r="E35" s="36">
        <v>19357</v>
      </c>
      <c r="F35" s="36">
        <v>2886</v>
      </c>
      <c r="G35" s="36">
        <v>16471</v>
      </c>
      <c r="H35" s="36">
        <v>1107</v>
      </c>
      <c r="I35" s="36">
        <v>375</v>
      </c>
      <c r="J35" s="36">
        <v>732</v>
      </c>
      <c r="K35" s="36">
        <v>399</v>
      </c>
      <c r="L35" s="36">
        <v>63</v>
      </c>
      <c r="M35" s="36">
        <v>336</v>
      </c>
      <c r="N35" s="36">
        <v>19</v>
      </c>
      <c r="O35" s="36">
        <v>5</v>
      </c>
      <c r="P35" s="36">
        <v>14</v>
      </c>
      <c r="Q35" s="36">
        <v>11</v>
      </c>
      <c r="R35" s="36">
        <v>0</v>
      </c>
      <c r="S35" s="36">
        <v>11</v>
      </c>
      <c r="T35" s="36">
        <v>53440</v>
      </c>
      <c r="U35" s="36">
        <v>9572</v>
      </c>
      <c r="V35" s="36">
        <v>43868</v>
      </c>
      <c r="W35" s="36">
        <v>50376</v>
      </c>
      <c r="X35" s="36">
        <v>7836</v>
      </c>
      <c r="Y35" s="36">
        <v>42540</v>
      </c>
      <c r="Z35" s="36">
        <v>0</v>
      </c>
      <c r="AA35" s="36">
        <v>0</v>
      </c>
      <c r="AB35" s="36">
        <v>0</v>
      </c>
      <c r="AC35" s="36">
        <v>3063</v>
      </c>
      <c r="AD35" s="36">
        <v>1735</v>
      </c>
      <c r="AE35" s="36">
        <v>1328</v>
      </c>
      <c r="AF35" s="36">
        <v>0</v>
      </c>
      <c r="AG35" s="36">
        <v>0</v>
      </c>
      <c r="AH35" s="36">
        <v>0</v>
      </c>
      <c r="AI35" s="36">
        <v>1</v>
      </c>
      <c r="AJ35" s="36">
        <v>1</v>
      </c>
      <c r="AK35" s="36">
        <v>0</v>
      </c>
      <c r="AL35" s="36">
        <v>51554</v>
      </c>
      <c r="AM35" s="36">
        <v>6253</v>
      </c>
      <c r="AN35" s="36">
        <v>45301</v>
      </c>
      <c r="AO35" s="36">
        <v>49015</v>
      </c>
      <c r="AP35" s="36">
        <v>5230</v>
      </c>
      <c r="AQ35" s="36">
        <v>43785</v>
      </c>
      <c r="AR35" s="36">
        <v>0</v>
      </c>
      <c r="AS35" s="36">
        <v>0</v>
      </c>
      <c r="AT35" s="36">
        <v>0</v>
      </c>
      <c r="AU35" s="36">
        <v>2497</v>
      </c>
      <c r="AV35" s="36">
        <v>993</v>
      </c>
      <c r="AW35" s="36">
        <v>1504</v>
      </c>
      <c r="AX35" s="36">
        <v>29</v>
      </c>
      <c r="AY35" s="36">
        <v>21</v>
      </c>
      <c r="AZ35" s="36">
        <v>8</v>
      </c>
      <c r="BA35" s="36">
        <v>13</v>
      </c>
      <c r="BB35" s="36">
        <v>9</v>
      </c>
      <c r="BC35" s="36">
        <v>4</v>
      </c>
    </row>
    <row r="36" spans="1:55" ht="16" customHeight="1" x14ac:dyDescent="0.2">
      <c r="A36" s="35" t="s">
        <v>50</v>
      </c>
      <c r="B36" s="36">
        <v>27300</v>
      </c>
      <c r="C36" s="36">
        <v>3782</v>
      </c>
      <c r="D36" s="36">
        <v>23518</v>
      </c>
      <c r="E36" s="36">
        <v>26797</v>
      </c>
      <c r="F36" s="36">
        <v>3665</v>
      </c>
      <c r="G36" s="36">
        <v>23132</v>
      </c>
      <c r="H36" s="36">
        <v>350</v>
      </c>
      <c r="I36" s="36">
        <v>82</v>
      </c>
      <c r="J36" s="36">
        <v>268</v>
      </c>
      <c r="K36" s="36">
        <v>126</v>
      </c>
      <c r="L36" s="36">
        <v>34</v>
      </c>
      <c r="M36" s="36">
        <v>92</v>
      </c>
      <c r="N36" s="36">
        <v>27</v>
      </c>
      <c r="O36" s="36">
        <v>1</v>
      </c>
      <c r="P36" s="36">
        <v>26</v>
      </c>
      <c r="Q36" s="36">
        <v>0</v>
      </c>
      <c r="R36" s="36">
        <v>0</v>
      </c>
      <c r="S36" s="36">
        <v>0</v>
      </c>
      <c r="T36" s="36">
        <v>38910</v>
      </c>
      <c r="U36" s="36">
        <v>9659</v>
      </c>
      <c r="V36" s="36">
        <v>29251</v>
      </c>
      <c r="W36" s="36">
        <v>38447</v>
      </c>
      <c r="X36" s="36">
        <v>9446</v>
      </c>
      <c r="Y36" s="36">
        <v>29001</v>
      </c>
      <c r="Z36" s="36">
        <v>0</v>
      </c>
      <c r="AA36" s="36">
        <v>0</v>
      </c>
      <c r="AB36" s="36">
        <v>0</v>
      </c>
      <c r="AC36" s="36">
        <v>462</v>
      </c>
      <c r="AD36" s="36">
        <v>213</v>
      </c>
      <c r="AE36" s="36">
        <v>249</v>
      </c>
      <c r="AF36" s="36">
        <v>1</v>
      </c>
      <c r="AG36" s="36">
        <v>0</v>
      </c>
      <c r="AH36" s="36">
        <v>1</v>
      </c>
      <c r="AI36" s="36">
        <v>0</v>
      </c>
      <c r="AJ36" s="36">
        <v>0</v>
      </c>
      <c r="AK36" s="36">
        <v>0</v>
      </c>
      <c r="AL36" s="36">
        <v>40877</v>
      </c>
      <c r="AM36" s="36">
        <v>8481</v>
      </c>
      <c r="AN36" s="36">
        <v>32396</v>
      </c>
      <c r="AO36" s="36">
        <v>39284</v>
      </c>
      <c r="AP36" s="36">
        <v>7873</v>
      </c>
      <c r="AQ36" s="36">
        <v>31411</v>
      </c>
      <c r="AR36" s="36">
        <v>0</v>
      </c>
      <c r="AS36" s="36">
        <v>0</v>
      </c>
      <c r="AT36" s="36">
        <v>0</v>
      </c>
      <c r="AU36" s="36">
        <v>1560</v>
      </c>
      <c r="AV36" s="36">
        <v>576</v>
      </c>
      <c r="AW36" s="36">
        <v>984</v>
      </c>
      <c r="AX36" s="36">
        <v>21</v>
      </c>
      <c r="AY36" s="36">
        <v>20</v>
      </c>
      <c r="AZ36" s="36">
        <v>1</v>
      </c>
      <c r="BA36" s="36">
        <v>12</v>
      </c>
      <c r="BB36" s="36">
        <v>12</v>
      </c>
      <c r="BC36" s="36">
        <v>0</v>
      </c>
    </row>
    <row r="37" spans="1:55" ht="16" customHeight="1" x14ac:dyDescent="0.2">
      <c r="A37" s="35" t="s">
        <v>132</v>
      </c>
      <c r="B37" s="36">
        <v>8971</v>
      </c>
      <c r="C37" s="36">
        <v>839</v>
      </c>
      <c r="D37" s="36">
        <v>8132</v>
      </c>
      <c r="E37" s="36">
        <v>2091</v>
      </c>
      <c r="F37" s="36">
        <v>450</v>
      </c>
      <c r="G37" s="36">
        <v>1641</v>
      </c>
      <c r="H37" s="36">
        <v>6821</v>
      </c>
      <c r="I37" s="36">
        <v>367</v>
      </c>
      <c r="J37" s="36">
        <v>6454</v>
      </c>
      <c r="K37" s="36">
        <v>51</v>
      </c>
      <c r="L37" s="36">
        <v>20</v>
      </c>
      <c r="M37" s="36">
        <v>31</v>
      </c>
      <c r="N37" s="36">
        <v>5</v>
      </c>
      <c r="O37" s="36">
        <v>1</v>
      </c>
      <c r="P37" s="36">
        <v>4</v>
      </c>
      <c r="Q37" s="36">
        <v>3</v>
      </c>
      <c r="R37" s="36">
        <v>1</v>
      </c>
      <c r="S37" s="36">
        <v>2</v>
      </c>
      <c r="T37" s="36">
        <v>32193</v>
      </c>
      <c r="U37" s="36">
        <v>6001</v>
      </c>
      <c r="V37" s="36">
        <v>26192</v>
      </c>
      <c r="W37" s="36">
        <v>23183</v>
      </c>
      <c r="X37" s="36">
        <v>3985</v>
      </c>
      <c r="Y37" s="36">
        <v>19198</v>
      </c>
      <c r="Z37" s="36">
        <v>0</v>
      </c>
      <c r="AA37" s="36">
        <v>0</v>
      </c>
      <c r="AB37" s="36">
        <v>0</v>
      </c>
      <c r="AC37" s="36">
        <v>9009</v>
      </c>
      <c r="AD37" s="36">
        <v>2015</v>
      </c>
      <c r="AE37" s="36">
        <v>6994</v>
      </c>
      <c r="AF37" s="36">
        <v>1</v>
      </c>
      <c r="AG37" s="36">
        <v>1</v>
      </c>
      <c r="AH37" s="36">
        <v>0</v>
      </c>
      <c r="AI37" s="36">
        <v>0</v>
      </c>
      <c r="AJ37" s="36">
        <v>0</v>
      </c>
      <c r="AK37" s="36">
        <v>0</v>
      </c>
      <c r="AL37" s="36">
        <v>30911</v>
      </c>
      <c r="AM37" s="36">
        <v>5046</v>
      </c>
      <c r="AN37" s="36">
        <v>25865</v>
      </c>
      <c r="AO37" s="36">
        <v>11845</v>
      </c>
      <c r="AP37" s="36">
        <v>1903</v>
      </c>
      <c r="AQ37" s="36">
        <v>9942</v>
      </c>
      <c r="AR37" s="36">
        <v>0</v>
      </c>
      <c r="AS37" s="36">
        <v>0</v>
      </c>
      <c r="AT37" s="36">
        <v>0</v>
      </c>
      <c r="AU37" s="36">
        <v>19035</v>
      </c>
      <c r="AV37" s="36">
        <v>3124</v>
      </c>
      <c r="AW37" s="36">
        <v>15911</v>
      </c>
      <c r="AX37" s="36">
        <v>21</v>
      </c>
      <c r="AY37" s="36">
        <v>11</v>
      </c>
      <c r="AZ37" s="36">
        <v>10</v>
      </c>
      <c r="BA37" s="36">
        <v>10</v>
      </c>
      <c r="BB37" s="36">
        <v>8</v>
      </c>
      <c r="BC37" s="36">
        <v>2</v>
      </c>
    </row>
    <row r="38" spans="1:55" ht="16" customHeight="1" x14ac:dyDescent="0.2">
      <c r="A38" s="35" t="s">
        <v>68</v>
      </c>
      <c r="B38" s="36">
        <v>3839</v>
      </c>
      <c r="C38" s="36">
        <v>919</v>
      </c>
      <c r="D38" s="36">
        <v>2920</v>
      </c>
      <c r="E38" s="36">
        <v>3326</v>
      </c>
      <c r="F38" s="36">
        <v>655</v>
      </c>
      <c r="G38" s="36">
        <v>2671</v>
      </c>
      <c r="H38" s="36">
        <v>430</v>
      </c>
      <c r="I38" s="36">
        <v>242</v>
      </c>
      <c r="J38" s="36">
        <v>188</v>
      </c>
      <c r="K38" s="36">
        <v>58</v>
      </c>
      <c r="L38" s="36">
        <v>21</v>
      </c>
      <c r="M38" s="36">
        <v>37</v>
      </c>
      <c r="N38" s="36">
        <v>12</v>
      </c>
      <c r="O38" s="36">
        <v>1</v>
      </c>
      <c r="P38" s="36">
        <v>11</v>
      </c>
      <c r="Q38" s="36">
        <v>13</v>
      </c>
      <c r="R38" s="36">
        <v>0</v>
      </c>
      <c r="S38" s="36">
        <v>13</v>
      </c>
      <c r="T38" s="36">
        <v>24014</v>
      </c>
      <c r="U38" s="36">
        <v>5100</v>
      </c>
      <c r="V38" s="36">
        <v>18914</v>
      </c>
      <c r="W38" s="36">
        <v>22593</v>
      </c>
      <c r="X38" s="36">
        <v>4067</v>
      </c>
      <c r="Y38" s="36">
        <v>18526</v>
      </c>
      <c r="Z38" s="36">
        <v>0</v>
      </c>
      <c r="AA38" s="36">
        <v>0</v>
      </c>
      <c r="AB38" s="36">
        <v>0</v>
      </c>
      <c r="AC38" s="36">
        <v>1419</v>
      </c>
      <c r="AD38" s="36">
        <v>1033</v>
      </c>
      <c r="AE38" s="36">
        <v>386</v>
      </c>
      <c r="AF38" s="36">
        <v>0</v>
      </c>
      <c r="AG38" s="36">
        <v>0</v>
      </c>
      <c r="AH38" s="36">
        <v>0</v>
      </c>
      <c r="AI38" s="36">
        <v>2</v>
      </c>
      <c r="AJ38" s="36">
        <v>0</v>
      </c>
      <c r="AK38" s="36">
        <v>2</v>
      </c>
      <c r="AL38" s="36">
        <v>24944</v>
      </c>
      <c r="AM38" s="36">
        <v>3969</v>
      </c>
      <c r="AN38" s="36">
        <v>20975</v>
      </c>
      <c r="AO38" s="36">
        <v>23498</v>
      </c>
      <c r="AP38" s="36">
        <v>3282</v>
      </c>
      <c r="AQ38" s="36">
        <v>20216</v>
      </c>
      <c r="AR38" s="36">
        <v>0</v>
      </c>
      <c r="AS38" s="36">
        <v>0</v>
      </c>
      <c r="AT38" s="36">
        <v>0</v>
      </c>
      <c r="AU38" s="36">
        <v>1422</v>
      </c>
      <c r="AV38" s="36">
        <v>666</v>
      </c>
      <c r="AW38" s="36">
        <v>756</v>
      </c>
      <c r="AX38" s="36">
        <v>16</v>
      </c>
      <c r="AY38" s="36">
        <v>14</v>
      </c>
      <c r="AZ38" s="36">
        <v>2</v>
      </c>
      <c r="BA38" s="36">
        <v>8</v>
      </c>
      <c r="BB38" s="36">
        <v>7</v>
      </c>
      <c r="BC38" s="36">
        <v>1</v>
      </c>
    </row>
    <row r="39" spans="1:55" ht="16" customHeight="1" x14ac:dyDescent="0.2">
      <c r="A39" s="35" t="s">
        <v>102</v>
      </c>
      <c r="B39" s="36">
        <v>5921</v>
      </c>
      <c r="C39" s="36">
        <v>850</v>
      </c>
      <c r="D39" s="36">
        <v>5071</v>
      </c>
      <c r="E39" s="36">
        <v>5475</v>
      </c>
      <c r="F39" s="36">
        <v>726</v>
      </c>
      <c r="G39" s="36">
        <v>4749</v>
      </c>
      <c r="H39" s="36">
        <v>346</v>
      </c>
      <c r="I39" s="36">
        <v>99</v>
      </c>
      <c r="J39" s="36">
        <v>247</v>
      </c>
      <c r="K39" s="36">
        <v>86</v>
      </c>
      <c r="L39" s="36">
        <v>23</v>
      </c>
      <c r="M39" s="36">
        <v>63</v>
      </c>
      <c r="N39" s="36">
        <v>10</v>
      </c>
      <c r="O39" s="36">
        <v>1</v>
      </c>
      <c r="P39" s="36">
        <v>9</v>
      </c>
      <c r="Q39" s="36">
        <v>4</v>
      </c>
      <c r="R39" s="36">
        <v>1</v>
      </c>
      <c r="S39" s="36">
        <v>3</v>
      </c>
      <c r="T39" s="36">
        <v>27533</v>
      </c>
      <c r="U39" s="36">
        <v>5914</v>
      </c>
      <c r="V39" s="36">
        <v>21619</v>
      </c>
      <c r="W39" s="36">
        <v>22925</v>
      </c>
      <c r="X39" s="36">
        <v>4039</v>
      </c>
      <c r="Y39" s="36">
        <v>18886</v>
      </c>
      <c r="Z39" s="36">
        <v>0</v>
      </c>
      <c r="AA39" s="36">
        <v>0</v>
      </c>
      <c r="AB39" s="36">
        <v>0</v>
      </c>
      <c r="AC39" s="36">
        <v>4608</v>
      </c>
      <c r="AD39" s="36">
        <v>1875</v>
      </c>
      <c r="AE39" s="36">
        <v>2733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34384</v>
      </c>
      <c r="AM39" s="36">
        <v>4825</v>
      </c>
      <c r="AN39" s="36">
        <v>29559</v>
      </c>
      <c r="AO39" s="36">
        <v>32345</v>
      </c>
      <c r="AP39" s="36">
        <v>4139</v>
      </c>
      <c r="AQ39" s="36">
        <v>28206</v>
      </c>
      <c r="AR39" s="36">
        <v>0</v>
      </c>
      <c r="AS39" s="36">
        <v>0</v>
      </c>
      <c r="AT39" s="36">
        <v>0</v>
      </c>
      <c r="AU39" s="36">
        <v>2023</v>
      </c>
      <c r="AV39" s="36">
        <v>676</v>
      </c>
      <c r="AW39" s="36">
        <v>1347</v>
      </c>
      <c r="AX39" s="36">
        <v>11</v>
      </c>
      <c r="AY39" s="36">
        <v>5</v>
      </c>
      <c r="AZ39" s="36">
        <v>6</v>
      </c>
      <c r="BA39" s="36">
        <v>5</v>
      </c>
      <c r="BB39" s="36">
        <v>5</v>
      </c>
      <c r="BC39" s="36">
        <v>0</v>
      </c>
    </row>
    <row r="40" spans="1:55" ht="16" customHeight="1" x14ac:dyDescent="0.2">
      <c r="A40" s="35" t="s">
        <v>70</v>
      </c>
      <c r="B40" s="36">
        <v>6912</v>
      </c>
      <c r="C40" s="36">
        <v>998</v>
      </c>
      <c r="D40" s="36">
        <v>5914</v>
      </c>
      <c r="E40" s="36">
        <v>6123</v>
      </c>
      <c r="F40" s="36">
        <v>805</v>
      </c>
      <c r="G40" s="36">
        <v>5318</v>
      </c>
      <c r="H40" s="36">
        <v>655</v>
      </c>
      <c r="I40" s="36">
        <v>167</v>
      </c>
      <c r="J40" s="36">
        <v>488</v>
      </c>
      <c r="K40" s="36">
        <v>83</v>
      </c>
      <c r="L40" s="36">
        <v>23</v>
      </c>
      <c r="M40" s="36">
        <v>60</v>
      </c>
      <c r="N40" s="36">
        <v>36</v>
      </c>
      <c r="O40" s="36">
        <v>2</v>
      </c>
      <c r="P40" s="36">
        <v>34</v>
      </c>
      <c r="Q40" s="36">
        <v>15</v>
      </c>
      <c r="R40" s="36">
        <v>1</v>
      </c>
      <c r="S40" s="36">
        <v>14</v>
      </c>
      <c r="T40" s="36">
        <v>27070</v>
      </c>
      <c r="U40" s="36">
        <v>4917</v>
      </c>
      <c r="V40" s="36">
        <v>22153</v>
      </c>
      <c r="W40" s="36">
        <v>24296</v>
      </c>
      <c r="X40" s="36">
        <v>4153</v>
      </c>
      <c r="Y40" s="36">
        <v>20143</v>
      </c>
      <c r="Z40" s="36">
        <v>0</v>
      </c>
      <c r="AA40" s="36">
        <v>0</v>
      </c>
      <c r="AB40" s="36">
        <v>0</v>
      </c>
      <c r="AC40" s="36">
        <v>2769</v>
      </c>
      <c r="AD40" s="36">
        <v>763</v>
      </c>
      <c r="AE40" s="36">
        <v>2006</v>
      </c>
      <c r="AF40" s="36">
        <v>5</v>
      </c>
      <c r="AG40" s="36">
        <v>1</v>
      </c>
      <c r="AH40" s="36">
        <v>4</v>
      </c>
      <c r="AI40" s="36">
        <v>0</v>
      </c>
      <c r="AJ40" s="36">
        <v>0</v>
      </c>
      <c r="AK40" s="36">
        <v>0</v>
      </c>
      <c r="AL40" s="36">
        <v>17695</v>
      </c>
      <c r="AM40" s="36">
        <v>2933</v>
      </c>
      <c r="AN40" s="36">
        <v>14762</v>
      </c>
      <c r="AO40" s="36">
        <v>15913</v>
      </c>
      <c r="AP40" s="36">
        <v>2392</v>
      </c>
      <c r="AQ40" s="36">
        <v>13521</v>
      </c>
      <c r="AR40" s="36">
        <v>0</v>
      </c>
      <c r="AS40" s="36">
        <v>0</v>
      </c>
      <c r="AT40" s="36">
        <v>0</v>
      </c>
      <c r="AU40" s="36">
        <v>1736</v>
      </c>
      <c r="AV40" s="36">
        <v>516</v>
      </c>
      <c r="AW40" s="36">
        <v>1220</v>
      </c>
      <c r="AX40" s="36">
        <v>31</v>
      </c>
      <c r="AY40" s="36">
        <v>13</v>
      </c>
      <c r="AZ40" s="36">
        <v>18</v>
      </c>
      <c r="BA40" s="36">
        <v>15</v>
      </c>
      <c r="BB40" s="36">
        <v>12</v>
      </c>
      <c r="BC40" s="36">
        <v>3</v>
      </c>
    </row>
    <row r="41" spans="1:55" ht="16" customHeight="1" x14ac:dyDescent="0.2">
      <c r="A41" s="35" t="s">
        <v>144</v>
      </c>
      <c r="B41" s="36">
        <v>8847</v>
      </c>
      <c r="C41" s="36">
        <v>1203</v>
      </c>
      <c r="D41" s="36">
        <v>7644</v>
      </c>
      <c r="E41" s="36">
        <v>7658</v>
      </c>
      <c r="F41" s="36">
        <v>849</v>
      </c>
      <c r="G41" s="36">
        <v>6809</v>
      </c>
      <c r="H41" s="36">
        <v>1026</v>
      </c>
      <c r="I41" s="36">
        <v>324</v>
      </c>
      <c r="J41" s="36">
        <v>702</v>
      </c>
      <c r="K41" s="36">
        <v>145</v>
      </c>
      <c r="L41" s="36">
        <v>30</v>
      </c>
      <c r="M41" s="36">
        <v>115</v>
      </c>
      <c r="N41" s="36">
        <v>17</v>
      </c>
      <c r="O41" s="36">
        <v>0</v>
      </c>
      <c r="P41" s="36">
        <v>17</v>
      </c>
      <c r="Q41" s="36">
        <v>1</v>
      </c>
      <c r="R41" s="36">
        <v>0</v>
      </c>
      <c r="S41" s="36">
        <v>1</v>
      </c>
      <c r="T41" s="36">
        <v>39413</v>
      </c>
      <c r="U41" s="36">
        <v>10628</v>
      </c>
      <c r="V41" s="36">
        <v>28785</v>
      </c>
      <c r="W41" s="36">
        <v>32033</v>
      </c>
      <c r="X41" s="36">
        <v>8153</v>
      </c>
      <c r="Y41" s="36">
        <v>23880</v>
      </c>
      <c r="Z41" s="36">
        <v>0</v>
      </c>
      <c r="AA41" s="36">
        <v>0</v>
      </c>
      <c r="AB41" s="36">
        <v>0</v>
      </c>
      <c r="AC41" s="36">
        <v>7379</v>
      </c>
      <c r="AD41" s="36">
        <v>2474</v>
      </c>
      <c r="AE41" s="36">
        <v>4905</v>
      </c>
      <c r="AF41" s="36">
        <v>1</v>
      </c>
      <c r="AG41" s="36">
        <v>1</v>
      </c>
      <c r="AH41" s="36">
        <v>0</v>
      </c>
      <c r="AI41" s="36">
        <v>0</v>
      </c>
      <c r="AJ41" s="36">
        <v>0</v>
      </c>
      <c r="AK41" s="36">
        <v>0</v>
      </c>
      <c r="AL41" s="36">
        <v>26741</v>
      </c>
      <c r="AM41" s="36">
        <v>5194</v>
      </c>
      <c r="AN41" s="36">
        <v>21547</v>
      </c>
      <c r="AO41" s="36">
        <v>23084</v>
      </c>
      <c r="AP41" s="36">
        <v>4083</v>
      </c>
      <c r="AQ41" s="36">
        <v>19001</v>
      </c>
      <c r="AR41" s="36">
        <v>0</v>
      </c>
      <c r="AS41" s="36">
        <v>0</v>
      </c>
      <c r="AT41" s="36">
        <v>0</v>
      </c>
      <c r="AU41" s="36">
        <v>3622</v>
      </c>
      <c r="AV41" s="36">
        <v>1090</v>
      </c>
      <c r="AW41" s="36">
        <v>2532</v>
      </c>
      <c r="AX41" s="36">
        <v>14</v>
      </c>
      <c r="AY41" s="36">
        <v>9</v>
      </c>
      <c r="AZ41" s="36">
        <v>5</v>
      </c>
      <c r="BA41" s="36">
        <v>21</v>
      </c>
      <c r="BB41" s="36">
        <v>12</v>
      </c>
      <c r="BC41" s="36">
        <v>9</v>
      </c>
    </row>
    <row r="42" spans="1:55" ht="16" customHeight="1" x14ac:dyDescent="0.2">
      <c r="A42" s="35" t="s">
        <v>104</v>
      </c>
      <c r="B42" s="36">
        <v>2155</v>
      </c>
      <c r="C42" s="36">
        <v>448</v>
      </c>
      <c r="D42" s="36">
        <v>1707</v>
      </c>
      <c r="E42" s="36">
        <v>1826</v>
      </c>
      <c r="F42" s="36">
        <v>317</v>
      </c>
      <c r="G42" s="36">
        <v>1509</v>
      </c>
      <c r="H42" s="36">
        <v>267</v>
      </c>
      <c r="I42" s="36">
        <v>119</v>
      </c>
      <c r="J42" s="36">
        <v>148</v>
      </c>
      <c r="K42" s="36">
        <v>48</v>
      </c>
      <c r="L42" s="36">
        <v>9</v>
      </c>
      <c r="M42" s="36">
        <v>39</v>
      </c>
      <c r="N42" s="36">
        <v>14</v>
      </c>
      <c r="O42" s="36">
        <v>3</v>
      </c>
      <c r="P42" s="36">
        <v>11</v>
      </c>
      <c r="Q42" s="36">
        <v>0</v>
      </c>
      <c r="R42" s="36">
        <v>0</v>
      </c>
      <c r="S42" s="36">
        <v>0</v>
      </c>
      <c r="T42" s="36">
        <v>20675</v>
      </c>
      <c r="U42" s="36">
        <v>3724</v>
      </c>
      <c r="V42" s="36">
        <v>16951</v>
      </c>
      <c r="W42" s="36">
        <v>18316</v>
      </c>
      <c r="X42" s="36">
        <v>2812</v>
      </c>
      <c r="Y42" s="36">
        <v>15504</v>
      </c>
      <c r="Z42" s="36">
        <v>0</v>
      </c>
      <c r="AA42" s="36">
        <v>0</v>
      </c>
      <c r="AB42" s="36">
        <v>0</v>
      </c>
      <c r="AC42" s="36">
        <v>2359</v>
      </c>
      <c r="AD42" s="36">
        <v>912</v>
      </c>
      <c r="AE42" s="36">
        <v>1447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19050</v>
      </c>
      <c r="AM42" s="36">
        <v>3597</v>
      </c>
      <c r="AN42" s="36">
        <v>15453</v>
      </c>
      <c r="AO42" s="36">
        <v>17604</v>
      </c>
      <c r="AP42" s="36">
        <v>3092</v>
      </c>
      <c r="AQ42" s="36">
        <v>14512</v>
      </c>
      <c r="AR42" s="36">
        <v>0</v>
      </c>
      <c r="AS42" s="36">
        <v>0</v>
      </c>
      <c r="AT42" s="36">
        <v>0</v>
      </c>
      <c r="AU42" s="36">
        <v>1429</v>
      </c>
      <c r="AV42" s="36">
        <v>494</v>
      </c>
      <c r="AW42" s="36">
        <v>935</v>
      </c>
      <c r="AX42" s="36">
        <v>14</v>
      </c>
      <c r="AY42" s="36">
        <v>9</v>
      </c>
      <c r="AZ42" s="36">
        <v>5</v>
      </c>
      <c r="BA42" s="36">
        <v>3</v>
      </c>
      <c r="BB42" s="36">
        <v>2</v>
      </c>
      <c r="BC42" s="36">
        <v>1</v>
      </c>
    </row>
    <row r="43" spans="1:55" ht="16" customHeight="1" x14ac:dyDescent="0.2">
      <c r="A43" s="35" t="s">
        <v>72</v>
      </c>
      <c r="B43" s="36">
        <v>6347</v>
      </c>
      <c r="C43" s="36">
        <v>1074</v>
      </c>
      <c r="D43" s="36">
        <v>5273</v>
      </c>
      <c r="E43" s="36">
        <v>5099</v>
      </c>
      <c r="F43" s="36">
        <v>798</v>
      </c>
      <c r="G43" s="36">
        <v>4301</v>
      </c>
      <c r="H43" s="36">
        <v>889</v>
      </c>
      <c r="I43" s="36">
        <v>228</v>
      </c>
      <c r="J43" s="36">
        <v>661</v>
      </c>
      <c r="K43" s="36">
        <v>269</v>
      </c>
      <c r="L43" s="36">
        <v>47</v>
      </c>
      <c r="M43" s="36">
        <v>222</v>
      </c>
      <c r="N43" s="36">
        <v>67</v>
      </c>
      <c r="O43" s="36">
        <v>1</v>
      </c>
      <c r="P43" s="36">
        <v>66</v>
      </c>
      <c r="Q43" s="36">
        <v>23</v>
      </c>
      <c r="R43" s="36">
        <v>0</v>
      </c>
      <c r="S43" s="36">
        <v>23</v>
      </c>
      <c r="T43" s="36">
        <v>24895</v>
      </c>
      <c r="U43" s="36">
        <v>4231</v>
      </c>
      <c r="V43" s="36">
        <v>20664</v>
      </c>
      <c r="W43" s="36">
        <v>20734</v>
      </c>
      <c r="X43" s="36">
        <v>2896</v>
      </c>
      <c r="Y43" s="36">
        <v>17838</v>
      </c>
      <c r="Z43" s="36">
        <v>0</v>
      </c>
      <c r="AA43" s="36">
        <v>0</v>
      </c>
      <c r="AB43" s="36">
        <v>0</v>
      </c>
      <c r="AC43" s="36">
        <v>4158</v>
      </c>
      <c r="AD43" s="36">
        <v>1335</v>
      </c>
      <c r="AE43" s="36">
        <v>2823</v>
      </c>
      <c r="AF43" s="36">
        <v>3</v>
      </c>
      <c r="AG43" s="36">
        <v>0</v>
      </c>
      <c r="AH43" s="36">
        <v>3</v>
      </c>
      <c r="AI43" s="36">
        <v>0</v>
      </c>
      <c r="AJ43" s="36">
        <v>0</v>
      </c>
      <c r="AK43" s="36">
        <v>0</v>
      </c>
      <c r="AL43" s="36">
        <v>18201</v>
      </c>
      <c r="AM43" s="36">
        <v>2443</v>
      </c>
      <c r="AN43" s="36">
        <v>15758</v>
      </c>
      <c r="AO43" s="36">
        <v>15952</v>
      </c>
      <c r="AP43" s="36">
        <v>1825</v>
      </c>
      <c r="AQ43" s="36">
        <v>14127</v>
      </c>
      <c r="AR43" s="36">
        <v>0</v>
      </c>
      <c r="AS43" s="36">
        <v>0</v>
      </c>
      <c r="AT43" s="36">
        <v>0</v>
      </c>
      <c r="AU43" s="36">
        <v>2221</v>
      </c>
      <c r="AV43" s="36">
        <v>605</v>
      </c>
      <c r="AW43" s="36">
        <v>1616</v>
      </c>
      <c r="AX43" s="36">
        <v>24</v>
      </c>
      <c r="AY43" s="36">
        <v>10</v>
      </c>
      <c r="AZ43" s="36">
        <v>14</v>
      </c>
      <c r="BA43" s="36">
        <v>4</v>
      </c>
      <c r="BB43" s="36">
        <v>3</v>
      </c>
      <c r="BC43" s="36">
        <v>1</v>
      </c>
    </row>
    <row r="44" spans="1:55" ht="16" customHeight="1" x14ac:dyDescent="0.2">
      <c r="A44" s="35" t="s">
        <v>74</v>
      </c>
      <c r="B44" s="36">
        <v>23514</v>
      </c>
      <c r="C44" s="36">
        <v>3819</v>
      </c>
      <c r="D44" s="36">
        <v>19695</v>
      </c>
      <c r="E44" s="36">
        <v>21839</v>
      </c>
      <c r="F44" s="36">
        <v>3208</v>
      </c>
      <c r="G44" s="36">
        <v>18631</v>
      </c>
      <c r="H44" s="36">
        <v>1129</v>
      </c>
      <c r="I44" s="36">
        <v>479</v>
      </c>
      <c r="J44" s="36">
        <v>650</v>
      </c>
      <c r="K44" s="36">
        <v>433</v>
      </c>
      <c r="L44" s="36">
        <v>115</v>
      </c>
      <c r="M44" s="36">
        <v>318</v>
      </c>
      <c r="N44" s="36">
        <v>41</v>
      </c>
      <c r="O44" s="36">
        <v>8</v>
      </c>
      <c r="P44" s="36">
        <v>33</v>
      </c>
      <c r="Q44" s="36">
        <v>72</v>
      </c>
      <c r="R44" s="36">
        <v>9</v>
      </c>
      <c r="S44" s="36">
        <v>63</v>
      </c>
      <c r="T44" s="36">
        <v>119789</v>
      </c>
      <c r="U44" s="36">
        <v>26848</v>
      </c>
      <c r="V44" s="36">
        <v>92941</v>
      </c>
      <c r="W44" s="36">
        <v>102880</v>
      </c>
      <c r="X44" s="36">
        <v>20747</v>
      </c>
      <c r="Y44" s="36">
        <v>82133</v>
      </c>
      <c r="Z44" s="36">
        <v>0</v>
      </c>
      <c r="AA44" s="36">
        <v>0</v>
      </c>
      <c r="AB44" s="36">
        <v>0</v>
      </c>
      <c r="AC44" s="36">
        <v>16898</v>
      </c>
      <c r="AD44" s="36">
        <v>6097</v>
      </c>
      <c r="AE44" s="36">
        <v>10801</v>
      </c>
      <c r="AF44" s="36">
        <v>10</v>
      </c>
      <c r="AG44" s="36">
        <v>4</v>
      </c>
      <c r="AH44" s="36">
        <v>6</v>
      </c>
      <c r="AI44" s="36">
        <v>1</v>
      </c>
      <c r="AJ44" s="36">
        <v>0</v>
      </c>
      <c r="AK44" s="36">
        <v>1</v>
      </c>
      <c r="AL44" s="36">
        <v>127159</v>
      </c>
      <c r="AM44" s="36">
        <v>20355</v>
      </c>
      <c r="AN44" s="36">
        <v>106804</v>
      </c>
      <c r="AO44" s="36">
        <v>119193</v>
      </c>
      <c r="AP44" s="36">
        <v>17043</v>
      </c>
      <c r="AQ44" s="36">
        <v>102150</v>
      </c>
      <c r="AR44" s="36">
        <v>0</v>
      </c>
      <c r="AS44" s="36">
        <v>0</v>
      </c>
      <c r="AT44" s="36">
        <v>0</v>
      </c>
      <c r="AU44" s="36">
        <v>7875</v>
      </c>
      <c r="AV44" s="36">
        <v>3234</v>
      </c>
      <c r="AW44" s="36">
        <v>4641</v>
      </c>
      <c r="AX44" s="36">
        <v>61</v>
      </c>
      <c r="AY44" s="36">
        <v>51</v>
      </c>
      <c r="AZ44" s="36">
        <v>10</v>
      </c>
      <c r="BA44" s="36">
        <v>30</v>
      </c>
      <c r="BB44" s="36">
        <v>27</v>
      </c>
      <c r="BC44" s="36">
        <v>3</v>
      </c>
    </row>
    <row r="45" spans="1:55" ht="16" customHeight="1" x14ac:dyDescent="0.2">
      <c r="A45" s="35" t="s">
        <v>114</v>
      </c>
      <c r="B45" s="36">
        <v>14140</v>
      </c>
      <c r="C45" s="36">
        <v>2379</v>
      </c>
      <c r="D45" s="36">
        <v>11761</v>
      </c>
      <c r="E45" s="36">
        <v>12454</v>
      </c>
      <c r="F45" s="36">
        <v>1909</v>
      </c>
      <c r="G45" s="36">
        <v>10545</v>
      </c>
      <c r="H45" s="36">
        <v>1035</v>
      </c>
      <c r="I45" s="36">
        <v>342</v>
      </c>
      <c r="J45" s="36">
        <v>693</v>
      </c>
      <c r="K45" s="36">
        <v>609</v>
      </c>
      <c r="L45" s="36">
        <v>120</v>
      </c>
      <c r="M45" s="36">
        <v>489</v>
      </c>
      <c r="N45" s="36">
        <v>34</v>
      </c>
      <c r="O45" s="36">
        <v>6</v>
      </c>
      <c r="P45" s="36">
        <v>28</v>
      </c>
      <c r="Q45" s="36">
        <v>8</v>
      </c>
      <c r="R45" s="36">
        <v>2</v>
      </c>
      <c r="S45" s="36">
        <v>6</v>
      </c>
      <c r="T45" s="36">
        <v>58573</v>
      </c>
      <c r="U45" s="36">
        <v>11178</v>
      </c>
      <c r="V45" s="36">
        <v>47395</v>
      </c>
      <c r="W45" s="36">
        <v>50706</v>
      </c>
      <c r="X45" s="36">
        <v>9365</v>
      </c>
      <c r="Y45" s="36">
        <v>41341</v>
      </c>
      <c r="Z45" s="36">
        <v>0</v>
      </c>
      <c r="AA45" s="36">
        <v>0</v>
      </c>
      <c r="AB45" s="36">
        <v>0</v>
      </c>
      <c r="AC45" s="36">
        <v>7867</v>
      </c>
      <c r="AD45" s="36">
        <v>1813</v>
      </c>
      <c r="AE45" s="36">
        <v>6054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79066</v>
      </c>
      <c r="AM45" s="36">
        <v>9353</v>
      </c>
      <c r="AN45" s="36">
        <v>69713</v>
      </c>
      <c r="AO45" s="36">
        <v>74399</v>
      </c>
      <c r="AP45" s="36">
        <v>8231</v>
      </c>
      <c r="AQ45" s="36">
        <v>66168</v>
      </c>
      <c r="AR45" s="36">
        <v>0</v>
      </c>
      <c r="AS45" s="36">
        <v>0</v>
      </c>
      <c r="AT45" s="36">
        <v>0</v>
      </c>
      <c r="AU45" s="36">
        <v>4595</v>
      </c>
      <c r="AV45" s="36">
        <v>1073</v>
      </c>
      <c r="AW45" s="36">
        <v>3522</v>
      </c>
      <c r="AX45" s="36">
        <v>51</v>
      </c>
      <c r="AY45" s="36">
        <v>32</v>
      </c>
      <c r="AZ45" s="36">
        <v>19</v>
      </c>
      <c r="BA45" s="36">
        <v>21</v>
      </c>
      <c r="BB45" s="36">
        <v>17</v>
      </c>
      <c r="BC45" s="36">
        <v>4</v>
      </c>
    </row>
    <row r="46" spans="1:55" ht="16" customHeight="1" x14ac:dyDescent="0.2">
      <c r="A46" s="35" t="s">
        <v>106</v>
      </c>
      <c r="B46" s="36">
        <v>4139</v>
      </c>
      <c r="C46" s="36">
        <v>668</v>
      </c>
      <c r="D46" s="36">
        <v>3471</v>
      </c>
      <c r="E46" s="36">
        <v>3796</v>
      </c>
      <c r="F46" s="36">
        <v>539</v>
      </c>
      <c r="G46" s="36">
        <v>3257</v>
      </c>
      <c r="H46" s="36">
        <v>292</v>
      </c>
      <c r="I46" s="36">
        <v>114</v>
      </c>
      <c r="J46" s="36">
        <v>178</v>
      </c>
      <c r="K46" s="36">
        <v>46</v>
      </c>
      <c r="L46" s="36">
        <v>15</v>
      </c>
      <c r="M46" s="36">
        <v>31</v>
      </c>
      <c r="N46" s="36">
        <v>5</v>
      </c>
      <c r="O46" s="36">
        <v>0</v>
      </c>
      <c r="P46" s="36">
        <v>5</v>
      </c>
      <c r="Q46" s="36">
        <v>0</v>
      </c>
      <c r="R46" s="36">
        <v>0</v>
      </c>
      <c r="S46" s="36">
        <v>0</v>
      </c>
      <c r="T46" s="36">
        <v>19149</v>
      </c>
      <c r="U46" s="36">
        <v>4182</v>
      </c>
      <c r="V46" s="36">
        <v>14967</v>
      </c>
      <c r="W46" s="36">
        <v>15752</v>
      </c>
      <c r="X46" s="36">
        <v>2877</v>
      </c>
      <c r="Y46" s="36">
        <v>12875</v>
      </c>
      <c r="Z46" s="36">
        <v>0</v>
      </c>
      <c r="AA46" s="36">
        <v>0</v>
      </c>
      <c r="AB46" s="36">
        <v>0</v>
      </c>
      <c r="AC46" s="36">
        <v>3397</v>
      </c>
      <c r="AD46" s="36">
        <v>1305</v>
      </c>
      <c r="AE46" s="36">
        <v>2092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23662</v>
      </c>
      <c r="AM46" s="36">
        <v>4170</v>
      </c>
      <c r="AN46" s="36">
        <v>19492</v>
      </c>
      <c r="AO46" s="36">
        <v>22118</v>
      </c>
      <c r="AP46" s="36">
        <v>3607</v>
      </c>
      <c r="AQ46" s="36">
        <v>18511</v>
      </c>
      <c r="AR46" s="36">
        <v>0</v>
      </c>
      <c r="AS46" s="36">
        <v>0</v>
      </c>
      <c r="AT46" s="36">
        <v>0</v>
      </c>
      <c r="AU46" s="36">
        <v>1523</v>
      </c>
      <c r="AV46" s="36">
        <v>543</v>
      </c>
      <c r="AW46" s="36">
        <v>980</v>
      </c>
      <c r="AX46" s="36">
        <v>17</v>
      </c>
      <c r="AY46" s="36">
        <v>16</v>
      </c>
      <c r="AZ46" s="36">
        <v>1</v>
      </c>
      <c r="BA46" s="36">
        <v>4</v>
      </c>
      <c r="BB46" s="36">
        <v>4</v>
      </c>
      <c r="BC46" s="36">
        <v>0</v>
      </c>
    </row>
    <row r="47" spans="1:55" ht="16" customHeight="1" x14ac:dyDescent="0.2">
      <c r="A47" s="35" t="s">
        <v>76</v>
      </c>
      <c r="B47" s="36">
        <v>20635</v>
      </c>
      <c r="C47" s="36">
        <v>7653</v>
      </c>
      <c r="D47" s="36">
        <v>12982</v>
      </c>
      <c r="E47" s="36">
        <v>12391</v>
      </c>
      <c r="F47" s="36">
        <v>4136</v>
      </c>
      <c r="G47" s="36">
        <v>8255</v>
      </c>
      <c r="H47" s="36">
        <v>4963</v>
      </c>
      <c r="I47" s="36">
        <v>2231</v>
      </c>
      <c r="J47" s="36">
        <v>2732</v>
      </c>
      <c r="K47" s="36">
        <v>2394</v>
      </c>
      <c r="L47" s="36">
        <v>1018</v>
      </c>
      <c r="M47" s="36">
        <v>1376</v>
      </c>
      <c r="N47" s="36">
        <v>360</v>
      </c>
      <c r="O47" s="36">
        <v>132</v>
      </c>
      <c r="P47" s="36">
        <v>228</v>
      </c>
      <c r="Q47" s="36">
        <v>527</v>
      </c>
      <c r="R47" s="36">
        <v>136</v>
      </c>
      <c r="S47" s="36">
        <v>391</v>
      </c>
      <c r="T47" s="36">
        <v>84583</v>
      </c>
      <c r="U47" s="36">
        <v>36314</v>
      </c>
      <c r="V47" s="36">
        <v>48269</v>
      </c>
      <c r="W47" s="36">
        <v>67926</v>
      </c>
      <c r="X47" s="36">
        <v>26022</v>
      </c>
      <c r="Y47" s="36">
        <v>41904</v>
      </c>
      <c r="Z47" s="36">
        <v>0</v>
      </c>
      <c r="AA47" s="36">
        <v>0</v>
      </c>
      <c r="AB47" s="36">
        <v>0</v>
      </c>
      <c r="AC47" s="36">
        <v>16645</v>
      </c>
      <c r="AD47" s="36">
        <v>10281</v>
      </c>
      <c r="AE47" s="36">
        <v>6364</v>
      </c>
      <c r="AF47" s="36">
        <v>12</v>
      </c>
      <c r="AG47" s="36">
        <v>11</v>
      </c>
      <c r="AH47" s="36">
        <v>1</v>
      </c>
      <c r="AI47" s="36">
        <v>0</v>
      </c>
      <c r="AJ47" s="36">
        <v>0</v>
      </c>
      <c r="AK47" s="36">
        <v>0</v>
      </c>
      <c r="AL47" s="36">
        <v>53425</v>
      </c>
      <c r="AM47" s="36">
        <v>17745</v>
      </c>
      <c r="AN47" s="36">
        <v>35680</v>
      </c>
      <c r="AO47" s="36">
        <v>48263</v>
      </c>
      <c r="AP47" s="36">
        <v>15081</v>
      </c>
      <c r="AQ47" s="36">
        <v>33182</v>
      </c>
      <c r="AR47" s="36">
        <v>0</v>
      </c>
      <c r="AS47" s="36">
        <v>0</v>
      </c>
      <c r="AT47" s="36">
        <v>0</v>
      </c>
      <c r="AU47" s="36">
        <v>5082</v>
      </c>
      <c r="AV47" s="36">
        <v>2614</v>
      </c>
      <c r="AW47" s="36">
        <v>2468</v>
      </c>
      <c r="AX47" s="36">
        <v>54</v>
      </c>
      <c r="AY47" s="36">
        <v>36</v>
      </c>
      <c r="AZ47" s="36">
        <v>18</v>
      </c>
      <c r="BA47" s="36">
        <v>26</v>
      </c>
      <c r="BB47" s="36">
        <v>14</v>
      </c>
      <c r="BC47" s="36">
        <v>12</v>
      </c>
    </row>
    <row r="48" spans="1:55" ht="16" customHeight="1" x14ac:dyDescent="0.2">
      <c r="A48" s="35" t="s">
        <v>78</v>
      </c>
      <c r="B48" s="36">
        <v>11873</v>
      </c>
      <c r="C48" s="36">
        <v>2372</v>
      </c>
      <c r="D48" s="36">
        <v>9501</v>
      </c>
      <c r="E48" s="36">
        <v>8096</v>
      </c>
      <c r="F48" s="36">
        <v>1623</v>
      </c>
      <c r="G48" s="36">
        <v>6473</v>
      </c>
      <c r="H48" s="36">
        <v>2620</v>
      </c>
      <c r="I48" s="36">
        <v>421</v>
      </c>
      <c r="J48" s="36">
        <v>2199</v>
      </c>
      <c r="K48" s="36">
        <v>1027</v>
      </c>
      <c r="L48" s="36">
        <v>288</v>
      </c>
      <c r="M48" s="36">
        <v>739</v>
      </c>
      <c r="N48" s="36">
        <v>83</v>
      </c>
      <c r="O48" s="36">
        <v>25</v>
      </c>
      <c r="P48" s="36">
        <v>58</v>
      </c>
      <c r="Q48" s="36">
        <v>47</v>
      </c>
      <c r="R48" s="36">
        <v>15</v>
      </c>
      <c r="S48" s="36">
        <v>32</v>
      </c>
      <c r="T48" s="36">
        <v>50157</v>
      </c>
      <c r="U48" s="36">
        <v>15441</v>
      </c>
      <c r="V48" s="36">
        <v>34716</v>
      </c>
      <c r="W48" s="36">
        <v>38177</v>
      </c>
      <c r="X48" s="36">
        <v>10697</v>
      </c>
      <c r="Y48" s="36">
        <v>27480</v>
      </c>
      <c r="Z48" s="36">
        <v>0</v>
      </c>
      <c r="AA48" s="36">
        <v>0</v>
      </c>
      <c r="AB48" s="36">
        <v>0</v>
      </c>
      <c r="AC48" s="36">
        <v>11979</v>
      </c>
      <c r="AD48" s="36">
        <v>4743</v>
      </c>
      <c r="AE48" s="36">
        <v>7236</v>
      </c>
      <c r="AF48" s="36">
        <v>0</v>
      </c>
      <c r="AG48" s="36">
        <v>0</v>
      </c>
      <c r="AH48" s="36">
        <v>0</v>
      </c>
      <c r="AI48" s="36">
        <v>1</v>
      </c>
      <c r="AJ48" s="36">
        <v>1</v>
      </c>
      <c r="AK48" s="36">
        <v>0</v>
      </c>
      <c r="AL48" s="36">
        <v>45122</v>
      </c>
      <c r="AM48" s="36">
        <v>9603</v>
      </c>
      <c r="AN48" s="36">
        <v>35519</v>
      </c>
      <c r="AO48" s="36">
        <v>40767</v>
      </c>
      <c r="AP48" s="36">
        <v>7838</v>
      </c>
      <c r="AQ48" s="36">
        <v>32929</v>
      </c>
      <c r="AR48" s="36">
        <v>0</v>
      </c>
      <c r="AS48" s="36">
        <v>0</v>
      </c>
      <c r="AT48" s="36">
        <v>0</v>
      </c>
      <c r="AU48" s="36">
        <v>4315</v>
      </c>
      <c r="AV48" s="36">
        <v>1735</v>
      </c>
      <c r="AW48" s="36">
        <v>2580</v>
      </c>
      <c r="AX48" s="36">
        <v>30</v>
      </c>
      <c r="AY48" s="36">
        <v>22</v>
      </c>
      <c r="AZ48" s="36">
        <v>8</v>
      </c>
      <c r="BA48" s="36">
        <v>10</v>
      </c>
      <c r="BB48" s="36">
        <v>8</v>
      </c>
      <c r="BC48" s="36">
        <v>2</v>
      </c>
    </row>
    <row r="49" spans="1:55" ht="16" customHeight="1" x14ac:dyDescent="0.2">
      <c r="A49" s="35" t="s">
        <v>116</v>
      </c>
      <c r="B49" s="36">
        <v>9705</v>
      </c>
      <c r="C49" s="36">
        <v>1952</v>
      </c>
      <c r="D49" s="36">
        <v>7753</v>
      </c>
      <c r="E49" s="36">
        <v>8539</v>
      </c>
      <c r="F49" s="36">
        <v>1422</v>
      </c>
      <c r="G49" s="36">
        <v>7117</v>
      </c>
      <c r="H49" s="36">
        <v>881</v>
      </c>
      <c r="I49" s="36">
        <v>425</v>
      </c>
      <c r="J49" s="36">
        <v>456</v>
      </c>
      <c r="K49" s="36">
        <v>239</v>
      </c>
      <c r="L49" s="36">
        <v>100</v>
      </c>
      <c r="M49" s="36">
        <v>139</v>
      </c>
      <c r="N49" s="36">
        <v>36</v>
      </c>
      <c r="O49" s="36">
        <v>2</v>
      </c>
      <c r="P49" s="36">
        <v>34</v>
      </c>
      <c r="Q49" s="36">
        <v>10</v>
      </c>
      <c r="R49" s="36">
        <v>3</v>
      </c>
      <c r="S49" s="36">
        <v>7</v>
      </c>
      <c r="T49" s="36">
        <v>39100</v>
      </c>
      <c r="U49" s="36">
        <v>8919</v>
      </c>
      <c r="V49" s="36">
        <v>30181</v>
      </c>
      <c r="W49" s="36">
        <v>31737</v>
      </c>
      <c r="X49" s="36">
        <v>6232</v>
      </c>
      <c r="Y49" s="36">
        <v>25505</v>
      </c>
      <c r="Z49" s="36">
        <v>0</v>
      </c>
      <c r="AA49" s="36">
        <v>0</v>
      </c>
      <c r="AB49" s="36">
        <v>0</v>
      </c>
      <c r="AC49" s="36">
        <v>7362</v>
      </c>
      <c r="AD49" s="36">
        <v>2687</v>
      </c>
      <c r="AE49" s="36">
        <v>4675</v>
      </c>
      <c r="AF49" s="36">
        <v>1</v>
      </c>
      <c r="AG49" s="36">
        <v>0</v>
      </c>
      <c r="AH49" s="36">
        <v>1</v>
      </c>
      <c r="AI49" s="36">
        <v>0</v>
      </c>
      <c r="AJ49" s="36">
        <v>0</v>
      </c>
      <c r="AK49" s="36">
        <v>0</v>
      </c>
      <c r="AL49" s="36">
        <v>51127</v>
      </c>
      <c r="AM49" s="36">
        <v>8932</v>
      </c>
      <c r="AN49" s="36">
        <v>42195</v>
      </c>
      <c r="AO49" s="36">
        <v>47628</v>
      </c>
      <c r="AP49" s="36">
        <v>7598</v>
      </c>
      <c r="AQ49" s="36">
        <v>40030</v>
      </c>
      <c r="AR49" s="36">
        <v>0</v>
      </c>
      <c r="AS49" s="36">
        <v>0</v>
      </c>
      <c r="AT49" s="36">
        <v>0</v>
      </c>
      <c r="AU49" s="36">
        <v>3440</v>
      </c>
      <c r="AV49" s="36">
        <v>1295</v>
      </c>
      <c r="AW49" s="36">
        <v>2145</v>
      </c>
      <c r="AX49" s="36">
        <v>47</v>
      </c>
      <c r="AY49" s="36">
        <v>29</v>
      </c>
      <c r="AZ49" s="36">
        <v>18</v>
      </c>
      <c r="BA49" s="36">
        <v>12</v>
      </c>
      <c r="BB49" s="36">
        <v>10</v>
      </c>
      <c r="BC49" s="36">
        <v>2</v>
      </c>
    </row>
    <row r="50" spans="1:55" ht="16" customHeight="1" x14ac:dyDescent="0.2">
      <c r="A50" s="35" t="s">
        <v>80</v>
      </c>
      <c r="B50" s="36">
        <v>11215</v>
      </c>
      <c r="C50" s="36">
        <v>1485</v>
      </c>
      <c r="D50" s="36">
        <v>9730</v>
      </c>
      <c r="E50" s="36">
        <v>10418</v>
      </c>
      <c r="F50" s="36">
        <v>1158</v>
      </c>
      <c r="G50" s="36">
        <v>9260</v>
      </c>
      <c r="H50" s="36">
        <v>652</v>
      </c>
      <c r="I50" s="36">
        <v>270</v>
      </c>
      <c r="J50" s="36">
        <v>382</v>
      </c>
      <c r="K50" s="36">
        <v>130</v>
      </c>
      <c r="L50" s="36">
        <v>52</v>
      </c>
      <c r="M50" s="36">
        <v>78</v>
      </c>
      <c r="N50" s="36">
        <v>12</v>
      </c>
      <c r="O50" s="36">
        <v>2</v>
      </c>
      <c r="P50" s="36">
        <v>10</v>
      </c>
      <c r="Q50" s="36">
        <v>3</v>
      </c>
      <c r="R50" s="36">
        <v>3</v>
      </c>
      <c r="S50" s="36">
        <v>0</v>
      </c>
      <c r="T50" s="36">
        <v>45872</v>
      </c>
      <c r="U50" s="36">
        <v>8880</v>
      </c>
      <c r="V50" s="36">
        <v>36992</v>
      </c>
      <c r="W50" s="36">
        <v>40726</v>
      </c>
      <c r="X50" s="36">
        <v>7110</v>
      </c>
      <c r="Y50" s="36">
        <v>33616</v>
      </c>
      <c r="Z50" s="36">
        <v>0</v>
      </c>
      <c r="AA50" s="36">
        <v>0</v>
      </c>
      <c r="AB50" s="36">
        <v>0</v>
      </c>
      <c r="AC50" s="36">
        <v>5145</v>
      </c>
      <c r="AD50" s="36">
        <v>1770</v>
      </c>
      <c r="AE50" s="36">
        <v>3375</v>
      </c>
      <c r="AF50" s="36">
        <v>1</v>
      </c>
      <c r="AG50" s="36">
        <v>0</v>
      </c>
      <c r="AH50" s="36">
        <v>1</v>
      </c>
      <c r="AI50" s="36">
        <v>0</v>
      </c>
      <c r="AJ50" s="36">
        <v>0</v>
      </c>
      <c r="AK50" s="36">
        <v>0</v>
      </c>
      <c r="AL50" s="36">
        <v>36225</v>
      </c>
      <c r="AM50" s="36">
        <v>7228</v>
      </c>
      <c r="AN50" s="36">
        <v>28997</v>
      </c>
      <c r="AO50" s="36">
        <v>33833</v>
      </c>
      <c r="AP50" s="36">
        <v>6232</v>
      </c>
      <c r="AQ50" s="36">
        <v>27601</v>
      </c>
      <c r="AR50" s="36">
        <v>0</v>
      </c>
      <c r="AS50" s="36">
        <v>0</v>
      </c>
      <c r="AT50" s="36">
        <v>0</v>
      </c>
      <c r="AU50" s="36">
        <v>2331</v>
      </c>
      <c r="AV50" s="36">
        <v>950</v>
      </c>
      <c r="AW50" s="36">
        <v>1381</v>
      </c>
      <c r="AX50" s="36">
        <v>48</v>
      </c>
      <c r="AY50" s="36">
        <v>38</v>
      </c>
      <c r="AZ50" s="36">
        <v>10</v>
      </c>
      <c r="BA50" s="36">
        <v>13</v>
      </c>
      <c r="BB50" s="36">
        <v>8</v>
      </c>
      <c r="BC50" s="36">
        <v>5</v>
      </c>
    </row>
    <row r="51" spans="1:55" ht="16" customHeight="1" x14ac:dyDescent="0.2">
      <c r="A51" s="35" t="s">
        <v>134</v>
      </c>
      <c r="B51" s="36">
        <v>10020</v>
      </c>
      <c r="C51" s="36">
        <v>2716</v>
      </c>
      <c r="D51" s="36">
        <v>7304</v>
      </c>
      <c r="E51" s="36">
        <v>2957</v>
      </c>
      <c r="F51" s="36">
        <v>889</v>
      </c>
      <c r="G51" s="36">
        <v>2068</v>
      </c>
      <c r="H51" s="36">
        <v>6812</v>
      </c>
      <c r="I51" s="36">
        <v>1696</v>
      </c>
      <c r="J51" s="36">
        <v>5116</v>
      </c>
      <c r="K51" s="36">
        <v>212</v>
      </c>
      <c r="L51" s="36">
        <v>121</v>
      </c>
      <c r="M51" s="36">
        <v>91</v>
      </c>
      <c r="N51" s="36">
        <v>17</v>
      </c>
      <c r="O51" s="36">
        <v>5</v>
      </c>
      <c r="P51" s="36">
        <v>12</v>
      </c>
      <c r="Q51" s="36">
        <v>22</v>
      </c>
      <c r="R51" s="36">
        <v>5</v>
      </c>
      <c r="S51" s="36">
        <v>17</v>
      </c>
      <c r="T51" s="36">
        <v>60170</v>
      </c>
      <c r="U51" s="36">
        <v>11403</v>
      </c>
      <c r="V51" s="36">
        <v>48767</v>
      </c>
      <c r="W51" s="36">
        <v>36995</v>
      </c>
      <c r="X51" s="36">
        <v>8430</v>
      </c>
      <c r="Y51" s="36">
        <v>28565</v>
      </c>
      <c r="Z51" s="36">
        <v>0</v>
      </c>
      <c r="AA51" s="36">
        <v>0</v>
      </c>
      <c r="AB51" s="36">
        <v>0</v>
      </c>
      <c r="AC51" s="36">
        <v>23174</v>
      </c>
      <c r="AD51" s="36">
        <v>2972</v>
      </c>
      <c r="AE51" s="36">
        <v>20202</v>
      </c>
      <c r="AF51" s="36">
        <v>0</v>
      </c>
      <c r="AG51" s="36">
        <v>0</v>
      </c>
      <c r="AH51" s="36">
        <v>0</v>
      </c>
      <c r="AI51" s="36">
        <v>1</v>
      </c>
      <c r="AJ51" s="36">
        <v>1</v>
      </c>
      <c r="AK51" s="36">
        <v>0</v>
      </c>
      <c r="AL51" s="36">
        <v>61912</v>
      </c>
      <c r="AM51" s="36">
        <v>10301</v>
      </c>
      <c r="AN51" s="36">
        <v>51611</v>
      </c>
      <c r="AO51" s="36">
        <v>52449</v>
      </c>
      <c r="AP51" s="36">
        <v>7634</v>
      </c>
      <c r="AQ51" s="36">
        <v>44815</v>
      </c>
      <c r="AR51" s="36">
        <v>0</v>
      </c>
      <c r="AS51" s="36">
        <v>0</v>
      </c>
      <c r="AT51" s="36">
        <v>0</v>
      </c>
      <c r="AU51" s="36">
        <v>9398</v>
      </c>
      <c r="AV51" s="36">
        <v>2616</v>
      </c>
      <c r="AW51" s="36">
        <v>6782</v>
      </c>
      <c r="AX51" s="36">
        <v>40</v>
      </c>
      <c r="AY51" s="36">
        <v>29</v>
      </c>
      <c r="AZ51" s="36">
        <v>11</v>
      </c>
      <c r="BA51" s="36">
        <v>25</v>
      </c>
      <c r="BB51" s="36">
        <v>22</v>
      </c>
      <c r="BC51" s="36">
        <v>3</v>
      </c>
    </row>
    <row r="52" spans="1:55" ht="16" customHeight="1" x14ac:dyDescent="0.2">
      <c r="A52" s="35" t="s">
        <v>52</v>
      </c>
      <c r="B52" s="36">
        <v>19893</v>
      </c>
      <c r="C52" s="36">
        <v>2144</v>
      </c>
      <c r="D52" s="36">
        <v>17749</v>
      </c>
      <c r="E52" s="36">
        <v>19080</v>
      </c>
      <c r="F52" s="36">
        <v>1898</v>
      </c>
      <c r="G52" s="36">
        <v>17182</v>
      </c>
      <c r="H52" s="36">
        <v>545</v>
      </c>
      <c r="I52" s="36">
        <v>160</v>
      </c>
      <c r="J52" s="36">
        <v>385</v>
      </c>
      <c r="K52" s="36">
        <v>235</v>
      </c>
      <c r="L52" s="36">
        <v>83</v>
      </c>
      <c r="M52" s="36">
        <v>152</v>
      </c>
      <c r="N52" s="36">
        <v>30</v>
      </c>
      <c r="O52" s="36">
        <v>1</v>
      </c>
      <c r="P52" s="36">
        <v>29</v>
      </c>
      <c r="Q52" s="36">
        <v>3</v>
      </c>
      <c r="R52" s="36">
        <v>2</v>
      </c>
      <c r="S52" s="36">
        <v>1</v>
      </c>
      <c r="T52" s="36">
        <v>58045</v>
      </c>
      <c r="U52" s="36">
        <v>13846</v>
      </c>
      <c r="V52" s="36">
        <v>44199</v>
      </c>
      <c r="W52" s="36">
        <v>49567</v>
      </c>
      <c r="X52" s="36">
        <v>11303</v>
      </c>
      <c r="Y52" s="36">
        <v>38264</v>
      </c>
      <c r="Z52" s="36">
        <v>0</v>
      </c>
      <c r="AA52" s="36">
        <v>0</v>
      </c>
      <c r="AB52" s="36">
        <v>0</v>
      </c>
      <c r="AC52" s="36">
        <v>8473</v>
      </c>
      <c r="AD52" s="36">
        <v>2541</v>
      </c>
      <c r="AE52" s="36">
        <v>5932</v>
      </c>
      <c r="AF52" s="36">
        <v>1</v>
      </c>
      <c r="AG52" s="36">
        <v>0</v>
      </c>
      <c r="AH52" s="36">
        <v>1</v>
      </c>
      <c r="AI52" s="36">
        <v>4</v>
      </c>
      <c r="AJ52" s="36">
        <v>2</v>
      </c>
      <c r="AK52" s="36">
        <v>2</v>
      </c>
      <c r="AL52" s="36">
        <v>73721</v>
      </c>
      <c r="AM52" s="36">
        <v>13346</v>
      </c>
      <c r="AN52" s="36">
        <v>60375</v>
      </c>
      <c r="AO52" s="36">
        <v>69351</v>
      </c>
      <c r="AP52" s="36">
        <v>11846</v>
      </c>
      <c r="AQ52" s="36">
        <v>57505</v>
      </c>
      <c r="AR52" s="36">
        <v>0</v>
      </c>
      <c r="AS52" s="36">
        <v>0</v>
      </c>
      <c r="AT52" s="36">
        <v>0</v>
      </c>
      <c r="AU52" s="36">
        <v>4289</v>
      </c>
      <c r="AV52" s="36">
        <v>1437</v>
      </c>
      <c r="AW52" s="36">
        <v>2852</v>
      </c>
      <c r="AX52" s="36">
        <v>55</v>
      </c>
      <c r="AY52" s="36">
        <v>40</v>
      </c>
      <c r="AZ52" s="36">
        <v>15</v>
      </c>
      <c r="BA52" s="36">
        <v>26</v>
      </c>
      <c r="BB52" s="36">
        <v>23</v>
      </c>
      <c r="BC52" s="36">
        <v>3</v>
      </c>
    </row>
    <row r="53" spans="1:55" ht="16" customHeight="1" x14ac:dyDescent="0.2">
      <c r="A53" s="35" t="s">
        <v>120</v>
      </c>
      <c r="B53" s="36">
        <v>23382</v>
      </c>
      <c r="C53" s="36">
        <v>5212</v>
      </c>
      <c r="D53" s="36">
        <v>18170</v>
      </c>
      <c r="E53" s="36">
        <v>18678</v>
      </c>
      <c r="F53" s="36">
        <v>4021</v>
      </c>
      <c r="G53" s="36">
        <v>14657</v>
      </c>
      <c r="H53" s="36">
        <v>3818</v>
      </c>
      <c r="I53" s="36">
        <v>945</v>
      </c>
      <c r="J53" s="36">
        <v>2873</v>
      </c>
      <c r="K53" s="36">
        <v>830</v>
      </c>
      <c r="L53" s="36">
        <v>236</v>
      </c>
      <c r="M53" s="36">
        <v>594</v>
      </c>
      <c r="N53" s="36">
        <v>35</v>
      </c>
      <c r="O53" s="36">
        <v>3</v>
      </c>
      <c r="P53" s="36">
        <v>32</v>
      </c>
      <c r="Q53" s="36">
        <v>21</v>
      </c>
      <c r="R53" s="36">
        <v>7</v>
      </c>
      <c r="S53" s="36">
        <v>14</v>
      </c>
      <c r="T53" s="36">
        <v>61445</v>
      </c>
      <c r="U53" s="36">
        <v>16807</v>
      </c>
      <c r="V53" s="36">
        <v>44638</v>
      </c>
      <c r="W53" s="36">
        <v>50902</v>
      </c>
      <c r="X53" s="36">
        <v>12650</v>
      </c>
      <c r="Y53" s="36">
        <v>38252</v>
      </c>
      <c r="Z53" s="36">
        <v>0</v>
      </c>
      <c r="AA53" s="36">
        <v>0</v>
      </c>
      <c r="AB53" s="36">
        <v>0</v>
      </c>
      <c r="AC53" s="36">
        <v>10541</v>
      </c>
      <c r="AD53" s="36">
        <v>4155</v>
      </c>
      <c r="AE53" s="36">
        <v>6386</v>
      </c>
      <c r="AF53" s="36">
        <v>1</v>
      </c>
      <c r="AG53" s="36">
        <v>1</v>
      </c>
      <c r="AH53" s="36">
        <v>0</v>
      </c>
      <c r="AI53" s="36">
        <v>1</v>
      </c>
      <c r="AJ53" s="36">
        <v>1</v>
      </c>
      <c r="AK53" s="36">
        <v>0</v>
      </c>
      <c r="AL53" s="36">
        <v>68203</v>
      </c>
      <c r="AM53" s="36">
        <v>13126</v>
      </c>
      <c r="AN53" s="36">
        <v>55077</v>
      </c>
      <c r="AO53" s="36">
        <v>63030</v>
      </c>
      <c r="AP53" s="36">
        <v>11100</v>
      </c>
      <c r="AQ53" s="36">
        <v>51930</v>
      </c>
      <c r="AR53" s="36">
        <v>0</v>
      </c>
      <c r="AS53" s="36">
        <v>0</v>
      </c>
      <c r="AT53" s="36">
        <v>0</v>
      </c>
      <c r="AU53" s="36">
        <v>5077</v>
      </c>
      <c r="AV53" s="36">
        <v>1951</v>
      </c>
      <c r="AW53" s="36">
        <v>3126</v>
      </c>
      <c r="AX53" s="36">
        <v>68</v>
      </c>
      <c r="AY53" s="36">
        <v>51</v>
      </c>
      <c r="AZ53" s="36">
        <v>17</v>
      </c>
      <c r="BA53" s="36">
        <v>28</v>
      </c>
      <c r="BB53" s="36">
        <v>24</v>
      </c>
      <c r="BC53" s="36">
        <v>4</v>
      </c>
    </row>
    <row r="54" spans="1:55" ht="16" customHeight="1" x14ac:dyDescent="0.2">
      <c r="A54" s="35" t="s">
        <v>136</v>
      </c>
      <c r="B54" s="36">
        <v>4433</v>
      </c>
      <c r="C54" s="36">
        <v>786</v>
      </c>
      <c r="D54" s="36">
        <v>3647</v>
      </c>
      <c r="E54" s="36">
        <v>4125</v>
      </c>
      <c r="F54" s="36">
        <v>716</v>
      </c>
      <c r="G54" s="36">
        <v>3409</v>
      </c>
      <c r="H54" s="36">
        <v>213</v>
      </c>
      <c r="I54" s="36">
        <v>51</v>
      </c>
      <c r="J54" s="36">
        <v>162</v>
      </c>
      <c r="K54" s="36">
        <v>80</v>
      </c>
      <c r="L54" s="36">
        <v>16</v>
      </c>
      <c r="M54" s="36">
        <v>64</v>
      </c>
      <c r="N54" s="36">
        <v>11</v>
      </c>
      <c r="O54" s="36">
        <v>2</v>
      </c>
      <c r="P54" s="36">
        <v>9</v>
      </c>
      <c r="Q54" s="36">
        <v>4</v>
      </c>
      <c r="R54" s="36">
        <v>1</v>
      </c>
      <c r="S54" s="36">
        <v>3</v>
      </c>
      <c r="T54" s="36">
        <v>28370</v>
      </c>
      <c r="U54" s="36">
        <v>5292</v>
      </c>
      <c r="V54" s="36">
        <v>23078</v>
      </c>
      <c r="W54" s="36">
        <v>26079</v>
      </c>
      <c r="X54" s="36">
        <v>4368</v>
      </c>
      <c r="Y54" s="36">
        <v>21711</v>
      </c>
      <c r="Z54" s="36">
        <v>0</v>
      </c>
      <c r="AA54" s="36">
        <v>0</v>
      </c>
      <c r="AB54" s="36">
        <v>0</v>
      </c>
      <c r="AC54" s="36">
        <v>2284</v>
      </c>
      <c r="AD54" s="36">
        <v>923</v>
      </c>
      <c r="AE54" s="36">
        <v>1361</v>
      </c>
      <c r="AF54" s="36">
        <v>5</v>
      </c>
      <c r="AG54" s="36">
        <v>1</v>
      </c>
      <c r="AH54" s="36">
        <v>4</v>
      </c>
      <c r="AI54" s="36">
        <v>2</v>
      </c>
      <c r="AJ54" s="36">
        <v>0</v>
      </c>
      <c r="AK54" s="36">
        <v>2</v>
      </c>
      <c r="AL54" s="36">
        <v>31532</v>
      </c>
      <c r="AM54" s="36">
        <v>3938</v>
      </c>
      <c r="AN54" s="36">
        <v>27594</v>
      </c>
      <c r="AO54" s="36">
        <v>29776</v>
      </c>
      <c r="AP54" s="36">
        <v>3370</v>
      </c>
      <c r="AQ54" s="36">
        <v>26406</v>
      </c>
      <c r="AR54" s="36">
        <v>0</v>
      </c>
      <c r="AS54" s="36">
        <v>0</v>
      </c>
      <c r="AT54" s="36">
        <v>0</v>
      </c>
      <c r="AU54" s="36">
        <v>1732</v>
      </c>
      <c r="AV54" s="36">
        <v>556</v>
      </c>
      <c r="AW54" s="36">
        <v>1176</v>
      </c>
      <c r="AX54" s="36">
        <v>20</v>
      </c>
      <c r="AY54" s="36">
        <v>9</v>
      </c>
      <c r="AZ54" s="36">
        <v>11</v>
      </c>
      <c r="BA54" s="36">
        <v>4</v>
      </c>
      <c r="BB54" s="36">
        <v>3</v>
      </c>
      <c r="BC54" s="36">
        <v>1</v>
      </c>
    </row>
    <row r="55" spans="1:55" ht="16" customHeight="1" x14ac:dyDescent="0.2">
      <c r="A55" s="35" t="s">
        <v>30</v>
      </c>
      <c r="B55" s="36">
        <v>4479</v>
      </c>
      <c r="C55" s="36">
        <v>1173</v>
      </c>
      <c r="D55" s="36">
        <v>3306</v>
      </c>
      <c r="E55" s="36">
        <v>4107</v>
      </c>
      <c r="F55" s="36">
        <v>1011</v>
      </c>
      <c r="G55" s="36">
        <v>3096</v>
      </c>
      <c r="H55" s="36">
        <v>298</v>
      </c>
      <c r="I55" s="36">
        <v>148</v>
      </c>
      <c r="J55" s="36">
        <v>150</v>
      </c>
      <c r="K55" s="36">
        <v>64</v>
      </c>
      <c r="L55" s="36">
        <v>13</v>
      </c>
      <c r="M55" s="36">
        <v>51</v>
      </c>
      <c r="N55" s="36">
        <v>9</v>
      </c>
      <c r="O55" s="36">
        <v>1</v>
      </c>
      <c r="P55" s="36">
        <v>8</v>
      </c>
      <c r="Q55" s="36">
        <v>1</v>
      </c>
      <c r="R55" s="36">
        <v>0</v>
      </c>
      <c r="S55" s="36">
        <v>1</v>
      </c>
      <c r="T55" s="36">
        <v>27214</v>
      </c>
      <c r="U55" s="36">
        <v>6738</v>
      </c>
      <c r="V55" s="36">
        <v>20476</v>
      </c>
      <c r="W55" s="36">
        <v>26119</v>
      </c>
      <c r="X55" s="36">
        <v>6081</v>
      </c>
      <c r="Y55" s="36">
        <v>20038</v>
      </c>
      <c r="Z55" s="36">
        <v>0</v>
      </c>
      <c r="AA55" s="36">
        <v>0</v>
      </c>
      <c r="AB55" s="36">
        <v>0</v>
      </c>
      <c r="AC55" s="36">
        <v>1094</v>
      </c>
      <c r="AD55" s="36">
        <v>656</v>
      </c>
      <c r="AE55" s="36">
        <v>438</v>
      </c>
      <c r="AF55" s="36">
        <v>0</v>
      </c>
      <c r="AG55" s="36">
        <v>0</v>
      </c>
      <c r="AH55" s="36">
        <v>0</v>
      </c>
      <c r="AI55" s="36">
        <v>1</v>
      </c>
      <c r="AJ55" s="36">
        <v>1</v>
      </c>
      <c r="AK55" s="36">
        <v>0</v>
      </c>
      <c r="AL55" s="36">
        <v>36791</v>
      </c>
      <c r="AM55" s="36">
        <v>8031</v>
      </c>
      <c r="AN55" s="36">
        <v>28760</v>
      </c>
      <c r="AO55" s="36">
        <v>34978</v>
      </c>
      <c r="AP55" s="36">
        <v>7298</v>
      </c>
      <c r="AQ55" s="36">
        <v>27680</v>
      </c>
      <c r="AR55" s="36">
        <v>0</v>
      </c>
      <c r="AS55" s="36">
        <v>0</v>
      </c>
      <c r="AT55" s="36">
        <v>0</v>
      </c>
      <c r="AU55" s="36">
        <v>1777</v>
      </c>
      <c r="AV55" s="36">
        <v>706</v>
      </c>
      <c r="AW55" s="36">
        <v>1071</v>
      </c>
      <c r="AX55" s="36">
        <v>32</v>
      </c>
      <c r="AY55" s="36">
        <v>24</v>
      </c>
      <c r="AZ55" s="36">
        <v>8</v>
      </c>
      <c r="BA55" s="36">
        <v>4</v>
      </c>
      <c r="BB55" s="36">
        <v>3</v>
      </c>
      <c r="BC55" s="36">
        <v>1</v>
      </c>
    </row>
    <row r="56" spans="1:55" ht="16" customHeight="1" x14ac:dyDescent="0.2">
      <c r="A56" s="35" t="s">
        <v>32</v>
      </c>
      <c r="B56" s="36">
        <v>8051</v>
      </c>
      <c r="C56" s="36">
        <v>1061</v>
      </c>
      <c r="D56" s="36">
        <v>6990</v>
      </c>
      <c r="E56" s="36">
        <v>7404</v>
      </c>
      <c r="F56" s="36">
        <v>817</v>
      </c>
      <c r="G56" s="36">
        <v>6587</v>
      </c>
      <c r="H56" s="36">
        <v>516</v>
      </c>
      <c r="I56" s="36">
        <v>222</v>
      </c>
      <c r="J56" s="36">
        <v>294</v>
      </c>
      <c r="K56" s="36">
        <v>124</v>
      </c>
      <c r="L56" s="36">
        <v>19</v>
      </c>
      <c r="M56" s="36">
        <v>105</v>
      </c>
      <c r="N56" s="36">
        <v>3</v>
      </c>
      <c r="O56" s="36">
        <v>2</v>
      </c>
      <c r="P56" s="36">
        <v>1</v>
      </c>
      <c r="Q56" s="36">
        <v>4</v>
      </c>
      <c r="R56" s="36">
        <v>1</v>
      </c>
      <c r="S56" s="36">
        <v>3</v>
      </c>
      <c r="T56" s="36">
        <v>22529</v>
      </c>
      <c r="U56" s="36">
        <v>5916</v>
      </c>
      <c r="V56" s="36">
        <v>16613</v>
      </c>
      <c r="W56" s="36">
        <v>19276</v>
      </c>
      <c r="X56" s="36">
        <v>4222</v>
      </c>
      <c r="Y56" s="36">
        <v>15054</v>
      </c>
      <c r="Z56" s="36">
        <v>0</v>
      </c>
      <c r="AA56" s="36">
        <v>0</v>
      </c>
      <c r="AB56" s="36">
        <v>0</v>
      </c>
      <c r="AC56" s="36">
        <v>3253</v>
      </c>
      <c r="AD56" s="36">
        <v>1694</v>
      </c>
      <c r="AE56" s="36">
        <v>1559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24623</v>
      </c>
      <c r="AM56" s="36">
        <v>5724</v>
      </c>
      <c r="AN56" s="36">
        <v>18899</v>
      </c>
      <c r="AO56" s="36">
        <v>22771</v>
      </c>
      <c r="AP56" s="36">
        <v>4934</v>
      </c>
      <c r="AQ56" s="36">
        <v>17837</v>
      </c>
      <c r="AR56" s="36">
        <v>0</v>
      </c>
      <c r="AS56" s="36">
        <v>0</v>
      </c>
      <c r="AT56" s="36">
        <v>0</v>
      </c>
      <c r="AU56" s="36">
        <v>1816</v>
      </c>
      <c r="AV56" s="36">
        <v>756</v>
      </c>
      <c r="AW56" s="36">
        <v>1060</v>
      </c>
      <c r="AX56" s="36">
        <v>25</v>
      </c>
      <c r="AY56" s="36">
        <v>23</v>
      </c>
      <c r="AZ56" s="36">
        <v>2</v>
      </c>
      <c r="BA56" s="36">
        <v>11</v>
      </c>
      <c r="BB56" s="36">
        <v>11</v>
      </c>
      <c r="BC56" s="36">
        <v>0</v>
      </c>
    </row>
    <row r="57" spans="1:55" ht="16" customHeight="1" x14ac:dyDescent="0.2">
      <c r="A57" s="35" t="s">
        <v>82</v>
      </c>
      <c r="B57" s="36">
        <v>5863</v>
      </c>
      <c r="C57" s="36">
        <v>1254</v>
      </c>
      <c r="D57" s="36">
        <v>4609</v>
      </c>
      <c r="E57" s="36">
        <v>5396</v>
      </c>
      <c r="F57" s="36">
        <v>1096</v>
      </c>
      <c r="G57" s="36">
        <v>4300</v>
      </c>
      <c r="H57" s="36">
        <v>353</v>
      </c>
      <c r="I57" s="36">
        <v>127</v>
      </c>
      <c r="J57" s="36">
        <v>226</v>
      </c>
      <c r="K57" s="36">
        <v>101</v>
      </c>
      <c r="L57" s="36">
        <v>30</v>
      </c>
      <c r="M57" s="36">
        <v>71</v>
      </c>
      <c r="N57" s="36">
        <v>9</v>
      </c>
      <c r="O57" s="36">
        <v>1</v>
      </c>
      <c r="P57" s="36">
        <v>8</v>
      </c>
      <c r="Q57" s="36">
        <v>4</v>
      </c>
      <c r="R57" s="36">
        <v>0</v>
      </c>
      <c r="S57" s="36">
        <v>4</v>
      </c>
      <c r="T57" s="36">
        <v>28788</v>
      </c>
      <c r="U57" s="36">
        <v>7089</v>
      </c>
      <c r="V57" s="36">
        <v>21699</v>
      </c>
      <c r="W57" s="36">
        <v>25636</v>
      </c>
      <c r="X57" s="36">
        <v>6446</v>
      </c>
      <c r="Y57" s="36">
        <v>19190</v>
      </c>
      <c r="Z57" s="36">
        <v>0</v>
      </c>
      <c r="AA57" s="36">
        <v>0</v>
      </c>
      <c r="AB57" s="36">
        <v>0</v>
      </c>
      <c r="AC57" s="36">
        <v>3149</v>
      </c>
      <c r="AD57" s="36">
        <v>642</v>
      </c>
      <c r="AE57" s="36">
        <v>2507</v>
      </c>
      <c r="AF57" s="36">
        <v>3</v>
      </c>
      <c r="AG57" s="36">
        <v>1</v>
      </c>
      <c r="AH57" s="36">
        <v>2</v>
      </c>
      <c r="AI57" s="36">
        <v>0</v>
      </c>
      <c r="AJ57" s="36">
        <v>0</v>
      </c>
      <c r="AK57" s="36">
        <v>0</v>
      </c>
      <c r="AL57" s="36">
        <v>35696</v>
      </c>
      <c r="AM57" s="36">
        <v>6330</v>
      </c>
      <c r="AN57" s="36">
        <v>29366</v>
      </c>
      <c r="AO57" s="36">
        <v>33585</v>
      </c>
      <c r="AP57" s="36">
        <v>5697</v>
      </c>
      <c r="AQ57" s="36">
        <v>27888</v>
      </c>
      <c r="AR57" s="36">
        <v>0</v>
      </c>
      <c r="AS57" s="36">
        <v>0</v>
      </c>
      <c r="AT57" s="36">
        <v>0</v>
      </c>
      <c r="AU57" s="36">
        <v>2082</v>
      </c>
      <c r="AV57" s="36">
        <v>611</v>
      </c>
      <c r="AW57" s="36">
        <v>1471</v>
      </c>
      <c r="AX57" s="36">
        <v>20</v>
      </c>
      <c r="AY57" s="36">
        <v>15</v>
      </c>
      <c r="AZ57" s="36">
        <v>5</v>
      </c>
      <c r="BA57" s="36">
        <v>9</v>
      </c>
      <c r="BB57" s="36">
        <v>7</v>
      </c>
      <c r="BC57" s="36">
        <v>2</v>
      </c>
    </row>
    <row r="58" spans="1:55" ht="16" customHeight="1" x14ac:dyDescent="0.2">
      <c r="A58" s="35" t="s">
        <v>122</v>
      </c>
      <c r="B58" s="36">
        <v>12046</v>
      </c>
      <c r="C58" s="36">
        <v>5785</v>
      </c>
      <c r="D58" s="36">
        <v>6261</v>
      </c>
      <c r="E58" s="36">
        <v>10306</v>
      </c>
      <c r="F58" s="36">
        <v>4744</v>
      </c>
      <c r="G58" s="36">
        <v>5562</v>
      </c>
      <c r="H58" s="36">
        <v>1291</v>
      </c>
      <c r="I58" s="36">
        <v>826</v>
      </c>
      <c r="J58" s="36">
        <v>465</v>
      </c>
      <c r="K58" s="36">
        <v>404</v>
      </c>
      <c r="L58" s="36">
        <v>205</v>
      </c>
      <c r="M58" s="36">
        <v>199</v>
      </c>
      <c r="N58" s="36">
        <v>35</v>
      </c>
      <c r="O58" s="36">
        <v>5</v>
      </c>
      <c r="P58" s="36">
        <v>30</v>
      </c>
      <c r="Q58" s="36">
        <v>10</v>
      </c>
      <c r="R58" s="36">
        <v>5</v>
      </c>
      <c r="S58" s="36">
        <v>5</v>
      </c>
      <c r="T58" s="36">
        <v>65100</v>
      </c>
      <c r="U58" s="36">
        <v>28784</v>
      </c>
      <c r="V58" s="36">
        <v>36316</v>
      </c>
      <c r="W58" s="36">
        <v>55420</v>
      </c>
      <c r="X58" s="36">
        <v>24413</v>
      </c>
      <c r="Y58" s="36">
        <v>31007</v>
      </c>
      <c r="Z58" s="36">
        <v>0</v>
      </c>
      <c r="AA58" s="36">
        <v>0</v>
      </c>
      <c r="AB58" s="36">
        <v>0</v>
      </c>
      <c r="AC58" s="36">
        <v>9674</v>
      </c>
      <c r="AD58" s="36">
        <v>4366</v>
      </c>
      <c r="AE58" s="36">
        <v>5308</v>
      </c>
      <c r="AF58" s="36">
        <v>6</v>
      </c>
      <c r="AG58" s="36">
        <v>5</v>
      </c>
      <c r="AH58" s="36">
        <v>1</v>
      </c>
      <c r="AI58" s="36">
        <v>0</v>
      </c>
      <c r="AJ58" s="36">
        <v>0</v>
      </c>
      <c r="AK58" s="36">
        <v>0</v>
      </c>
      <c r="AL58" s="36">
        <v>76719</v>
      </c>
      <c r="AM58" s="36">
        <v>27318</v>
      </c>
      <c r="AN58" s="36">
        <v>49401</v>
      </c>
      <c r="AO58" s="36">
        <v>70372</v>
      </c>
      <c r="AP58" s="36">
        <v>23998</v>
      </c>
      <c r="AQ58" s="36">
        <v>46374</v>
      </c>
      <c r="AR58" s="36">
        <v>0</v>
      </c>
      <c r="AS58" s="36">
        <v>0</v>
      </c>
      <c r="AT58" s="36">
        <v>0</v>
      </c>
      <c r="AU58" s="36">
        <v>6162</v>
      </c>
      <c r="AV58" s="36">
        <v>3166</v>
      </c>
      <c r="AW58" s="36">
        <v>2996</v>
      </c>
      <c r="AX58" s="36">
        <v>129</v>
      </c>
      <c r="AY58" s="36">
        <v>101</v>
      </c>
      <c r="AZ58" s="36">
        <v>28</v>
      </c>
      <c r="BA58" s="36">
        <v>56</v>
      </c>
      <c r="BB58" s="36">
        <v>53</v>
      </c>
      <c r="BC58" s="36">
        <v>3</v>
      </c>
    </row>
    <row r="59" spans="1:55" ht="16" customHeight="1" x14ac:dyDescent="0.2">
      <c r="A59" s="35" t="s">
        <v>54</v>
      </c>
      <c r="B59" s="36">
        <v>7604</v>
      </c>
      <c r="C59" s="36">
        <v>1210</v>
      </c>
      <c r="D59" s="36">
        <v>6394</v>
      </c>
      <c r="E59" s="36">
        <v>7018</v>
      </c>
      <c r="F59" s="36">
        <v>1012</v>
      </c>
      <c r="G59" s="36">
        <v>6006</v>
      </c>
      <c r="H59" s="36">
        <v>491</v>
      </c>
      <c r="I59" s="36">
        <v>166</v>
      </c>
      <c r="J59" s="36">
        <v>325</v>
      </c>
      <c r="K59" s="36">
        <v>86</v>
      </c>
      <c r="L59" s="36">
        <v>32</v>
      </c>
      <c r="M59" s="36">
        <v>54</v>
      </c>
      <c r="N59" s="36">
        <v>9</v>
      </c>
      <c r="O59" s="36">
        <v>0</v>
      </c>
      <c r="P59" s="36">
        <v>9</v>
      </c>
      <c r="Q59" s="36">
        <v>0</v>
      </c>
      <c r="R59" s="36">
        <v>0</v>
      </c>
      <c r="S59" s="36">
        <v>0</v>
      </c>
      <c r="T59" s="36">
        <v>15090</v>
      </c>
      <c r="U59" s="36">
        <v>4165</v>
      </c>
      <c r="V59" s="36">
        <v>10925</v>
      </c>
      <c r="W59" s="36">
        <v>12689</v>
      </c>
      <c r="X59" s="36">
        <v>3406</v>
      </c>
      <c r="Y59" s="36">
        <v>9283</v>
      </c>
      <c r="Z59" s="36">
        <v>0</v>
      </c>
      <c r="AA59" s="36">
        <v>0</v>
      </c>
      <c r="AB59" s="36">
        <v>0</v>
      </c>
      <c r="AC59" s="36">
        <v>2400</v>
      </c>
      <c r="AD59" s="36">
        <v>758</v>
      </c>
      <c r="AE59" s="36">
        <v>1642</v>
      </c>
      <c r="AF59" s="36">
        <v>1</v>
      </c>
      <c r="AG59" s="36">
        <v>1</v>
      </c>
      <c r="AH59" s="36">
        <v>0</v>
      </c>
      <c r="AI59" s="36">
        <v>0</v>
      </c>
      <c r="AJ59" s="36">
        <v>0</v>
      </c>
      <c r="AK59" s="36">
        <v>0</v>
      </c>
      <c r="AL59" s="36">
        <v>10454</v>
      </c>
      <c r="AM59" s="36">
        <v>2929</v>
      </c>
      <c r="AN59" s="36">
        <v>7525</v>
      </c>
      <c r="AO59" s="36">
        <v>8270</v>
      </c>
      <c r="AP59" s="36">
        <v>2238</v>
      </c>
      <c r="AQ59" s="36">
        <v>6032</v>
      </c>
      <c r="AR59" s="36">
        <v>0</v>
      </c>
      <c r="AS59" s="36">
        <v>0</v>
      </c>
      <c r="AT59" s="36">
        <v>0</v>
      </c>
      <c r="AU59" s="36">
        <v>2116</v>
      </c>
      <c r="AV59" s="36">
        <v>650</v>
      </c>
      <c r="AW59" s="36">
        <v>1466</v>
      </c>
      <c r="AX59" s="36">
        <v>39</v>
      </c>
      <c r="AY59" s="36">
        <v>24</v>
      </c>
      <c r="AZ59" s="36">
        <v>15</v>
      </c>
      <c r="BA59" s="36">
        <v>29</v>
      </c>
      <c r="BB59" s="36">
        <v>17</v>
      </c>
      <c r="BC59" s="36">
        <v>12</v>
      </c>
    </row>
    <row r="60" spans="1:55" ht="16" customHeight="1" x14ac:dyDescent="0.2">
      <c r="A60" s="35" t="s">
        <v>138</v>
      </c>
      <c r="B60" s="36">
        <v>11000</v>
      </c>
      <c r="C60" s="36">
        <v>3145</v>
      </c>
      <c r="D60" s="36">
        <v>7855</v>
      </c>
      <c r="E60" s="36">
        <v>7025</v>
      </c>
      <c r="F60" s="36">
        <v>2252</v>
      </c>
      <c r="G60" s="36">
        <v>4773</v>
      </c>
      <c r="H60" s="36">
        <v>3568</v>
      </c>
      <c r="I60" s="36">
        <v>739</v>
      </c>
      <c r="J60" s="36">
        <v>2829</v>
      </c>
      <c r="K60" s="36">
        <v>372</v>
      </c>
      <c r="L60" s="36">
        <v>146</v>
      </c>
      <c r="M60" s="36">
        <v>226</v>
      </c>
      <c r="N60" s="36">
        <v>34</v>
      </c>
      <c r="O60" s="36">
        <v>8</v>
      </c>
      <c r="P60" s="36">
        <v>26</v>
      </c>
      <c r="Q60" s="36">
        <v>1</v>
      </c>
      <c r="R60" s="36">
        <v>0</v>
      </c>
      <c r="S60" s="36">
        <v>1</v>
      </c>
      <c r="T60" s="36">
        <v>78453</v>
      </c>
      <c r="U60" s="36">
        <v>25417</v>
      </c>
      <c r="V60" s="36">
        <v>53036</v>
      </c>
      <c r="W60" s="36">
        <v>58776</v>
      </c>
      <c r="X60" s="36">
        <v>19487</v>
      </c>
      <c r="Y60" s="36">
        <v>39289</v>
      </c>
      <c r="Z60" s="36">
        <v>0</v>
      </c>
      <c r="AA60" s="36">
        <v>0</v>
      </c>
      <c r="AB60" s="36">
        <v>0</v>
      </c>
      <c r="AC60" s="36">
        <v>19669</v>
      </c>
      <c r="AD60" s="36">
        <v>5925</v>
      </c>
      <c r="AE60" s="36">
        <v>13744</v>
      </c>
      <c r="AF60" s="36">
        <v>8</v>
      </c>
      <c r="AG60" s="36">
        <v>5</v>
      </c>
      <c r="AH60" s="36">
        <v>3</v>
      </c>
      <c r="AI60" s="36">
        <v>0</v>
      </c>
      <c r="AJ60" s="36">
        <v>0</v>
      </c>
      <c r="AK60" s="36">
        <v>0</v>
      </c>
      <c r="AL60" s="36">
        <v>93700</v>
      </c>
      <c r="AM60" s="36">
        <v>26906</v>
      </c>
      <c r="AN60" s="36">
        <v>66794</v>
      </c>
      <c r="AO60" s="36">
        <v>79755</v>
      </c>
      <c r="AP60" s="36">
        <v>23224</v>
      </c>
      <c r="AQ60" s="36">
        <v>56531</v>
      </c>
      <c r="AR60" s="36">
        <v>0</v>
      </c>
      <c r="AS60" s="36">
        <v>0</v>
      </c>
      <c r="AT60" s="36">
        <v>0</v>
      </c>
      <c r="AU60" s="36">
        <v>13803</v>
      </c>
      <c r="AV60" s="36">
        <v>3585</v>
      </c>
      <c r="AW60" s="36">
        <v>10218</v>
      </c>
      <c r="AX60" s="36">
        <v>98</v>
      </c>
      <c r="AY60" s="36">
        <v>58</v>
      </c>
      <c r="AZ60" s="36">
        <v>40</v>
      </c>
      <c r="BA60" s="36">
        <v>44</v>
      </c>
      <c r="BB60" s="36">
        <v>39</v>
      </c>
      <c r="BC60" s="36">
        <v>5</v>
      </c>
    </row>
    <row r="61" spans="1:55" ht="16" customHeight="1" x14ac:dyDescent="0.2">
      <c r="A61" s="35" t="s">
        <v>108</v>
      </c>
      <c r="B61" s="36">
        <v>12344</v>
      </c>
      <c r="C61" s="36">
        <v>1065</v>
      </c>
      <c r="D61" s="36">
        <v>11279</v>
      </c>
      <c r="E61" s="36">
        <v>11447</v>
      </c>
      <c r="F61" s="36">
        <v>849</v>
      </c>
      <c r="G61" s="36">
        <v>10598</v>
      </c>
      <c r="H61" s="36">
        <v>735</v>
      </c>
      <c r="I61" s="36">
        <v>181</v>
      </c>
      <c r="J61" s="36">
        <v>554</v>
      </c>
      <c r="K61" s="36">
        <v>150</v>
      </c>
      <c r="L61" s="36">
        <v>34</v>
      </c>
      <c r="M61" s="36">
        <v>116</v>
      </c>
      <c r="N61" s="36">
        <v>6</v>
      </c>
      <c r="O61" s="36">
        <v>0</v>
      </c>
      <c r="P61" s="36">
        <v>6</v>
      </c>
      <c r="Q61" s="36">
        <v>6</v>
      </c>
      <c r="R61" s="36">
        <v>1</v>
      </c>
      <c r="S61" s="36">
        <v>5</v>
      </c>
      <c r="T61" s="36">
        <v>40552</v>
      </c>
      <c r="U61" s="36">
        <v>6773</v>
      </c>
      <c r="V61" s="36">
        <v>33779</v>
      </c>
      <c r="W61" s="36">
        <v>33496</v>
      </c>
      <c r="X61" s="36">
        <v>4100</v>
      </c>
      <c r="Y61" s="36">
        <v>29396</v>
      </c>
      <c r="Z61" s="36">
        <v>0</v>
      </c>
      <c r="AA61" s="36">
        <v>0</v>
      </c>
      <c r="AB61" s="36">
        <v>0</v>
      </c>
      <c r="AC61" s="36">
        <v>7053</v>
      </c>
      <c r="AD61" s="36">
        <v>2672</v>
      </c>
      <c r="AE61" s="36">
        <v>4381</v>
      </c>
      <c r="AF61" s="36">
        <v>3</v>
      </c>
      <c r="AG61" s="36">
        <v>1</v>
      </c>
      <c r="AH61" s="36">
        <v>2</v>
      </c>
      <c r="AI61" s="36">
        <v>0</v>
      </c>
      <c r="AJ61" s="36">
        <v>0</v>
      </c>
      <c r="AK61" s="36">
        <v>0</v>
      </c>
      <c r="AL61" s="36">
        <v>47838</v>
      </c>
      <c r="AM61" s="36">
        <v>5707</v>
      </c>
      <c r="AN61" s="36">
        <v>42131</v>
      </c>
      <c r="AO61" s="36">
        <v>44051</v>
      </c>
      <c r="AP61" s="36">
        <v>4432</v>
      </c>
      <c r="AQ61" s="36">
        <v>39619</v>
      </c>
      <c r="AR61" s="36">
        <v>0</v>
      </c>
      <c r="AS61" s="36">
        <v>0</v>
      </c>
      <c r="AT61" s="36">
        <v>0</v>
      </c>
      <c r="AU61" s="36">
        <v>3725</v>
      </c>
      <c r="AV61" s="36">
        <v>1244</v>
      </c>
      <c r="AW61" s="36">
        <v>2481</v>
      </c>
      <c r="AX61" s="36">
        <v>44</v>
      </c>
      <c r="AY61" s="36">
        <v>20</v>
      </c>
      <c r="AZ61" s="36">
        <v>24</v>
      </c>
      <c r="BA61" s="36">
        <v>18</v>
      </c>
      <c r="BB61" s="36">
        <v>11</v>
      </c>
      <c r="BC61" s="36">
        <v>7</v>
      </c>
    </row>
    <row r="62" spans="1:55" ht="16" customHeight="1" x14ac:dyDescent="0.2">
      <c r="A62" s="35" t="s">
        <v>84</v>
      </c>
      <c r="B62" s="36">
        <v>4153</v>
      </c>
      <c r="C62" s="36">
        <v>883</v>
      </c>
      <c r="D62" s="36">
        <v>3270</v>
      </c>
      <c r="E62" s="36">
        <v>3756</v>
      </c>
      <c r="F62" s="36">
        <v>769</v>
      </c>
      <c r="G62" s="36">
        <v>2987</v>
      </c>
      <c r="H62" s="36">
        <v>339</v>
      </c>
      <c r="I62" s="36">
        <v>102</v>
      </c>
      <c r="J62" s="36">
        <v>237</v>
      </c>
      <c r="K62" s="36">
        <v>42</v>
      </c>
      <c r="L62" s="36">
        <v>10</v>
      </c>
      <c r="M62" s="36">
        <v>32</v>
      </c>
      <c r="N62" s="36">
        <v>14</v>
      </c>
      <c r="O62" s="36">
        <v>2</v>
      </c>
      <c r="P62" s="36">
        <v>12</v>
      </c>
      <c r="Q62" s="36">
        <v>2</v>
      </c>
      <c r="R62" s="36">
        <v>0</v>
      </c>
      <c r="S62" s="36">
        <v>2</v>
      </c>
      <c r="T62" s="36">
        <v>25432</v>
      </c>
      <c r="U62" s="36">
        <v>4896</v>
      </c>
      <c r="V62" s="36">
        <v>20536</v>
      </c>
      <c r="W62" s="36">
        <v>21807</v>
      </c>
      <c r="X62" s="36">
        <v>3847</v>
      </c>
      <c r="Y62" s="36">
        <v>17960</v>
      </c>
      <c r="Z62" s="36">
        <v>0</v>
      </c>
      <c r="AA62" s="36">
        <v>0</v>
      </c>
      <c r="AB62" s="36">
        <v>0</v>
      </c>
      <c r="AC62" s="36">
        <v>3625</v>
      </c>
      <c r="AD62" s="36">
        <v>1049</v>
      </c>
      <c r="AE62" s="36">
        <v>2576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26968</v>
      </c>
      <c r="AM62" s="36">
        <v>4637</v>
      </c>
      <c r="AN62" s="36">
        <v>22331</v>
      </c>
      <c r="AO62" s="36">
        <v>25262</v>
      </c>
      <c r="AP62" s="36">
        <v>4045</v>
      </c>
      <c r="AQ62" s="36">
        <v>21217</v>
      </c>
      <c r="AR62" s="36">
        <v>0</v>
      </c>
      <c r="AS62" s="36">
        <v>0</v>
      </c>
      <c r="AT62" s="36">
        <v>0</v>
      </c>
      <c r="AU62" s="36">
        <v>1689</v>
      </c>
      <c r="AV62" s="36">
        <v>578</v>
      </c>
      <c r="AW62" s="36">
        <v>1111</v>
      </c>
      <c r="AX62" s="36">
        <v>11</v>
      </c>
      <c r="AY62" s="36">
        <v>9</v>
      </c>
      <c r="AZ62" s="36">
        <v>2</v>
      </c>
      <c r="BA62" s="36">
        <v>6</v>
      </c>
      <c r="BB62" s="36">
        <v>5</v>
      </c>
      <c r="BC62" s="36">
        <v>1</v>
      </c>
    </row>
    <row r="63" spans="1:55" ht="16" customHeight="1" x14ac:dyDescent="0.2">
      <c r="A63" s="35" t="s">
        <v>86</v>
      </c>
      <c r="B63" s="36">
        <v>9278</v>
      </c>
      <c r="C63" s="36">
        <v>2280</v>
      </c>
      <c r="D63" s="36">
        <v>6998</v>
      </c>
      <c r="E63" s="36">
        <v>8343</v>
      </c>
      <c r="F63" s="36">
        <v>1745</v>
      </c>
      <c r="G63" s="36">
        <v>6598</v>
      </c>
      <c r="H63" s="36">
        <v>560</v>
      </c>
      <c r="I63" s="36">
        <v>283</v>
      </c>
      <c r="J63" s="36">
        <v>277</v>
      </c>
      <c r="K63" s="36">
        <v>366</v>
      </c>
      <c r="L63" s="36">
        <v>246</v>
      </c>
      <c r="M63" s="36">
        <v>120</v>
      </c>
      <c r="N63" s="36">
        <v>5</v>
      </c>
      <c r="O63" s="36">
        <v>2</v>
      </c>
      <c r="P63" s="36">
        <v>3</v>
      </c>
      <c r="Q63" s="36">
        <v>4</v>
      </c>
      <c r="R63" s="36">
        <v>4</v>
      </c>
      <c r="S63" s="36">
        <v>0</v>
      </c>
      <c r="T63" s="36">
        <v>47952</v>
      </c>
      <c r="U63" s="36">
        <v>10949</v>
      </c>
      <c r="V63" s="36">
        <v>37003</v>
      </c>
      <c r="W63" s="36">
        <v>46623</v>
      </c>
      <c r="X63" s="36">
        <v>10185</v>
      </c>
      <c r="Y63" s="36">
        <v>36438</v>
      </c>
      <c r="Z63" s="36">
        <v>0</v>
      </c>
      <c r="AA63" s="36">
        <v>0</v>
      </c>
      <c r="AB63" s="36">
        <v>0</v>
      </c>
      <c r="AC63" s="36">
        <v>1326</v>
      </c>
      <c r="AD63" s="36">
        <v>762</v>
      </c>
      <c r="AE63" s="36">
        <v>564</v>
      </c>
      <c r="AF63" s="36">
        <v>3</v>
      </c>
      <c r="AG63" s="36">
        <v>2</v>
      </c>
      <c r="AH63" s="36">
        <v>1</v>
      </c>
      <c r="AI63" s="36">
        <v>0</v>
      </c>
      <c r="AJ63" s="36">
        <v>0</v>
      </c>
      <c r="AK63" s="36">
        <v>0</v>
      </c>
      <c r="AL63" s="36">
        <v>50439</v>
      </c>
      <c r="AM63" s="36">
        <v>9513</v>
      </c>
      <c r="AN63" s="36">
        <v>40926</v>
      </c>
      <c r="AO63" s="36">
        <v>48763</v>
      </c>
      <c r="AP63" s="36">
        <v>8790</v>
      </c>
      <c r="AQ63" s="36">
        <v>39973</v>
      </c>
      <c r="AR63" s="36">
        <v>0</v>
      </c>
      <c r="AS63" s="36">
        <v>0</v>
      </c>
      <c r="AT63" s="36">
        <v>0</v>
      </c>
      <c r="AU63" s="36">
        <v>1645</v>
      </c>
      <c r="AV63" s="36">
        <v>701</v>
      </c>
      <c r="AW63" s="36">
        <v>944</v>
      </c>
      <c r="AX63" s="36">
        <v>26</v>
      </c>
      <c r="AY63" s="36">
        <v>18</v>
      </c>
      <c r="AZ63" s="36">
        <v>8</v>
      </c>
      <c r="BA63" s="36">
        <v>5</v>
      </c>
      <c r="BB63" s="36">
        <v>4</v>
      </c>
      <c r="BC63" s="36">
        <v>1</v>
      </c>
    </row>
    <row r="64" spans="1:55" ht="16" customHeight="1" x14ac:dyDescent="0.2">
      <c r="A64" s="35" t="s">
        <v>124</v>
      </c>
      <c r="B64" s="36">
        <v>42813</v>
      </c>
      <c r="C64" s="36">
        <v>5699</v>
      </c>
      <c r="D64" s="36">
        <v>37114</v>
      </c>
      <c r="E64" s="36">
        <v>31877</v>
      </c>
      <c r="F64" s="36">
        <v>4535</v>
      </c>
      <c r="G64" s="36">
        <v>27342</v>
      </c>
      <c r="H64" s="36">
        <v>6523</v>
      </c>
      <c r="I64" s="36">
        <v>782</v>
      </c>
      <c r="J64" s="36">
        <v>5741</v>
      </c>
      <c r="K64" s="36">
        <v>4333</v>
      </c>
      <c r="L64" s="36">
        <v>372</v>
      </c>
      <c r="M64" s="36">
        <v>3961</v>
      </c>
      <c r="N64" s="36">
        <v>73</v>
      </c>
      <c r="O64" s="36">
        <v>9</v>
      </c>
      <c r="P64" s="36">
        <v>64</v>
      </c>
      <c r="Q64" s="36">
        <v>7</v>
      </c>
      <c r="R64" s="36">
        <v>1</v>
      </c>
      <c r="S64" s="36">
        <v>6</v>
      </c>
      <c r="T64" s="36">
        <v>71964</v>
      </c>
      <c r="U64" s="36">
        <v>14537</v>
      </c>
      <c r="V64" s="36">
        <v>57427</v>
      </c>
      <c r="W64" s="36">
        <v>69703</v>
      </c>
      <c r="X64" s="36">
        <v>13282</v>
      </c>
      <c r="Y64" s="36">
        <v>56421</v>
      </c>
      <c r="Z64" s="36">
        <v>0</v>
      </c>
      <c r="AA64" s="36">
        <v>0</v>
      </c>
      <c r="AB64" s="36">
        <v>0</v>
      </c>
      <c r="AC64" s="36">
        <v>2260</v>
      </c>
      <c r="AD64" s="36">
        <v>1255</v>
      </c>
      <c r="AE64" s="36">
        <v>1005</v>
      </c>
      <c r="AF64" s="36">
        <v>1</v>
      </c>
      <c r="AG64" s="36">
        <v>0</v>
      </c>
      <c r="AH64" s="36">
        <v>1</v>
      </c>
      <c r="AI64" s="36">
        <v>0</v>
      </c>
      <c r="AJ64" s="36">
        <v>0</v>
      </c>
      <c r="AK64" s="36">
        <v>0</v>
      </c>
      <c r="AL64" s="36">
        <v>59866</v>
      </c>
      <c r="AM64" s="36">
        <v>9343</v>
      </c>
      <c r="AN64" s="36">
        <v>50523</v>
      </c>
      <c r="AO64" s="36">
        <v>57623</v>
      </c>
      <c r="AP64" s="36">
        <v>8543</v>
      </c>
      <c r="AQ64" s="36">
        <v>49080</v>
      </c>
      <c r="AR64" s="36">
        <v>0</v>
      </c>
      <c r="AS64" s="36">
        <v>0</v>
      </c>
      <c r="AT64" s="36">
        <v>0</v>
      </c>
      <c r="AU64" s="36">
        <v>2164</v>
      </c>
      <c r="AV64" s="36">
        <v>750</v>
      </c>
      <c r="AW64" s="36">
        <v>1414</v>
      </c>
      <c r="AX64" s="36">
        <v>53</v>
      </c>
      <c r="AY64" s="36">
        <v>31</v>
      </c>
      <c r="AZ64" s="36">
        <v>22</v>
      </c>
      <c r="BA64" s="36">
        <v>26</v>
      </c>
      <c r="BB64" s="36">
        <v>19</v>
      </c>
      <c r="BC64" s="36">
        <v>7</v>
      </c>
    </row>
    <row r="65" spans="1:55" ht="16" customHeight="1" x14ac:dyDescent="0.2">
      <c r="A65" s="35" t="s">
        <v>146</v>
      </c>
      <c r="B65" s="36">
        <v>7399</v>
      </c>
      <c r="C65" s="36">
        <v>1220</v>
      </c>
      <c r="D65" s="36">
        <v>6179</v>
      </c>
      <c r="E65" s="36">
        <v>6607</v>
      </c>
      <c r="F65" s="36">
        <v>955</v>
      </c>
      <c r="G65" s="36">
        <v>5652</v>
      </c>
      <c r="H65" s="36">
        <v>656</v>
      </c>
      <c r="I65" s="36">
        <v>221</v>
      </c>
      <c r="J65" s="36">
        <v>435</v>
      </c>
      <c r="K65" s="36">
        <v>129</v>
      </c>
      <c r="L65" s="36">
        <v>41</v>
      </c>
      <c r="M65" s="36">
        <v>88</v>
      </c>
      <c r="N65" s="36">
        <v>4</v>
      </c>
      <c r="O65" s="36">
        <v>0</v>
      </c>
      <c r="P65" s="36">
        <v>4</v>
      </c>
      <c r="Q65" s="36">
        <v>3</v>
      </c>
      <c r="R65" s="36">
        <v>3</v>
      </c>
      <c r="S65" s="36">
        <v>0</v>
      </c>
      <c r="T65" s="36">
        <v>44510</v>
      </c>
      <c r="U65" s="36">
        <v>6803</v>
      </c>
      <c r="V65" s="36">
        <v>37707</v>
      </c>
      <c r="W65" s="36">
        <v>42719</v>
      </c>
      <c r="X65" s="36">
        <v>5770</v>
      </c>
      <c r="Y65" s="36">
        <v>36949</v>
      </c>
      <c r="Z65" s="36">
        <v>0</v>
      </c>
      <c r="AA65" s="36">
        <v>0</v>
      </c>
      <c r="AB65" s="36">
        <v>0</v>
      </c>
      <c r="AC65" s="36">
        <v>1789</v>
      </c>
      <c r="AD65" s="36">
        <v>1031</v>
      </c>
      <c r="AE65" s="36">
        <v>758</v>
      </c>
      <c r="AF65" s="36">
        <v>2</v>
      </c>
      <c r="AG65" s="36">
        <v>2</v>
      </c>
      <c r="AH65" s="36">
        <v>0</v>
      </c>
      <c r="AI65" s="36">
        <v>0</v>
      </c>
      <c r="AJ65" s="36">
        <v>0</v>
      </c>
      <c r="AK65" s="36">
        <v>0</v>
      </c>
      <c r="AL65" s="36">
        <v>36352</v>
      </c>
      <c r="AM65" s="36">
        <v>5583</v>
      </c>
      <c r="AN65" s="36">
        <v>30769</v>
      </c>
      <c r="AO65" s="36">
        <v>34586</v>
      </c>
      <c r="AP65" s="36">
        <v>4883</v>
      </c>
      <c r="AQ65" s="36">
        <v>29703</v>
      </c>
      <c r="AR65" s="36">
        <v>0</v>
      </c>
      <c r="AS65" s="36">
        <v>0</v>
      </c>
      <c r="AT65" s="36">
        <v>0</v>
      </c>
      <c r="AU65" s="36">
        <v>1726</v>
      </c>
      <c r="AV65" s="36">
        <v>671</v>
      </c>
      <c r="AW65" s="36">
        <v>1055</v>
      </c>
      <c r="AX65" s="36">
        <v>29</v>
      </c>
      <c r="AY65" s="36">
        <v>20</v>
      </c>
      <c r="AZ65" s="36">
        <v>9</v>
      </c>
      <c r="BA65" s="36">
        <v>11</v>
      </c>
      <c r="BB65" s="36">
        <v>9</v>
      </c>
      <c r="BC65" s="36">
        <v>2</v>
      </c>
    </row>
    <row r="66" spans="1:55" ht="16" customHeight="1" x14ac:dyDescent="0.2">
      <c r="A66" s="35" t="s">
        <v>148</v>
      </c>
      <c r="B66" s="36">
        <v>13006</v>
      </c>
      <c r="C66" s="36">
        <v>2286</v>
      </c>
      <c r="D66" s="36">
        <v>10720</v>
      </c>
      <c r="E66" s="36">
        <v>11094</v>
      </c>
      <c r="F66" s="36">
        <v>1640</v>
      </c>
      <c r="G66" s="36">
        <v>9454</v>
      </c>
      <c r="H66" s="36">
        <v>1421</v>
      </c>
      <c r="I66" s="36">
        <v>544</v>
      </c>
      <c r="J66" s="36">
        <v>877</v>
      </c>
      <c r="K66" s="36">
        <v>459</v>
      </c>
      <c r="L66" s="36">
        <v>100</v>
      </c>
      <c r="M66" s="36">
        <v>359</v>
      </c>
      <c r="N66" s="36">
        <v>27</v>
      </c>
      <c r="O66" s="36">
        <v>2</v>
      </c>
      <c r="P66" s="36">
        <v>25</v>
      </c>
      <c r="Q66" s="36">
        <v>5</v>
      </c>
      <c r="R66" s="36">
        <v>0</v>
      </c>
      <c r="S66" s="36">
        <v>5</v>
      </c>
      <c r="T66" s="36">
        <v>83320</v>
      </c>
      <c r="U66" s="36">
        <v>30310</v>
      </c>
      <c r="V66" s="36">
        <v>53010</v>
      </c>
      <c r="W66" s="36">
        <v>72743</v>
      </c>
      <c r="X66" s="36">
        <v>22660</v>
      </c>
      <c r="Y66" s="36">
        <v>50083</v>
      </c>
      <c r="Z66" s="36">
        <v>0</v>
      </c>
      <c r="AA66" s="36">
        <v>0</v>
      </c>
      <c r="AB66" s="36">
        <v>0</v>
      </c>
      <c r="AC66" s="36">
        <v>10541</v>
      </c>
      <c r="AD66" s="36">
        <v>7632</v>
      </c>
      <c r="AE66" s="36">
        <v>2909</v>
      </c>
      <c r="AF66" s="36">
        <v>23</v>
      </c>
      <c r="AG66" s="36">
        <v>13</v>
      </c>
      <c r="AH66" s="36">
        <v>10</v>
      </c>
      <c r="AI66" s="36">
        <v>13</v>
      </c>
      <c r="AJ66" s="36">
        <v>5</v>
      </c>
      <c r="AK66" s="36">
        <v>8</v>
      </c>
      <c r="AL66" s="36">
        <v>67979</v>
      </c>
      <c r="AM66" s="36">
        <v>21589</v>
      </c>
      <c r="AN66" s="36">
        <v>46390</v>
      </c>
      <c r="AO66" s="36">
        <v>61131</v>
      </c>
      <c r="AP66" s="36">
        <v>17489</v>
      </c>
      <c r="AQ66" s="36">
        <v>43642</v>
      </c>
      <c r="AR66" s="36">
        <v>0</v>
      </c>
      <c r="AS66" s="36">
        <v>0</v>
      </c>
      <c r="AT66" s="36">
        <v>0</v>
      </c>
      <c r="AU66" s="36">
        <v>6668</v>
      </c>
      <c r="AV66" s="36">
        <v>3984</v>
      </c>
      <c r="AW66" s="36">
        <v>2684</v>
      </c>
      <c r="AX66" s="36">
        <v>86</v>
      </c>
      <c r="AY66" s="36">
        <v>49</v>
      </c>
      <c r="AZ66" s="36">
        <v>37</v>
      </c>
      <c r="BA66" s="36">
        <v>94</v>
      </c>
      <c r="BB66" s="36">
        <v>67</v>
      </c>
      <c r="BC66" s="36">
        <v>27</v>
      </c>
    </row>
    <row r="67" spans="1:55" ht="16" customHeight="1" x14ac:dyDescent="0.2">
      <c r="A67" s="35" t="s">
        <v>88</v>
      </c>
      <c r="B67" s="36">
        <v>22245</v>
      </c>
      <c r="C67" s="36">
        <v>3866</v>
      </c>
      <c r="D67" s="36">
        <v>18379</v>
      </c>
      <c r="E67" s="36">
        <v>17976</v>
      </c>
      <c r="F67" s="36">
        <v>3032</v>
      </c>
      <c r="G67" s="36">
        <v>14944</v>
      </c>
      <c r="H67" s="36">
        <v>2717</v>
      </c>
      <c r="I67" s="36">
        <v>616</v>
      </c>
      <c r="J67" s="36">
        <v>2101</v>
      </c>
      <c r="K67" s="36">
        <v>1458</v>
      </c>
      <c r="L67" s="36">
        <v>210</v>
      </c>
      <c r="M67" s="36">
        <v>1248</v>
      </c>
      <c r="N67" s="36">
        <v>61</v>
      </c>
      <c r="O67" s="36">
        <v>4</v>
      </c>
      <c r="P67" s="36">
        <v>57</v>
      </c>
      <c r="Q67" s="36">
        <v>33</v>
      </c>
      <c r="R67" s="36">
        <v>4</v>
      </c>
      <c r="S67" s="36">
        <v>29</v>
      </c>
      <c r="T67" s="36">
        <v>107805</v>
      </c>
      <c r="U67" s="36">
        <v>24367</v>
      </c>
      <c r="V67" s="36">
        <v>83438</v>
      </c>
      <c r="W67" s="36">
        <v>103408</v>
      </c>
      <c r="X67" s="36">
        <v>21581</v>
      </c>
      <c r="Y67" s="36">
        <v>81827</v>
      </c>
      <c r="Z67" s="36">
        <v>0</v>
      </c>
      <c r="AA67" s="36">
        <v>0</v>
      </c>
      <c r="AB67" s="36">
        <v>0</v>
      </c>
      <c r="AC67" s="36">
        <v>4391</v>
      </c>
      <c r="AD67" s="36">
        <v>2784</v>
      </c>
      <c r="AE67" s="36">
        <v>1607</v>
      </c>
      <c r="AF67" s="36">
        <v>4</v>
      </c>
      <c r="AG67" s="36">
        <v>0</v>
      </c>
      <c r="AH67" s="36">
        <v>4</v>
      </c>
      <c r="AI67" s="36">
        <v>2</v>
      </c>
      <c r="AJ67" s="36">
        <v>2</v>
      </c>
      <c r="AK67" s="36">
        <v>0</v>
      </c>
      <c r="AL67" s="36">
        <v>95104</v>
      </c>
      <c r="AM67" s="36">
        <v>18609</v>
      </c>
      <c r="AN67" s="36">
        <v>76495</v>
      </c>
      <c r="AO67" s="36">
        <v>90329</v>
      </c>
      <c r="AP67" s="36">
        <v>16520</v>
      </c>
      <c r="AQ67" s="36">
        <v>73809</v>
      </c>
      <c r="AR67" s="36">
        <v>0</v>
      </c>
      <c r="AS67" s="36">
        <v>0</v>
      </c>
      <c r="AT67" s="36">
        <v>0</v>
      </c>
      <c r="AU67" s="36">
        <v>4644</v>
      </c>
      <c r="AV67" s="36">
        <v>1991</v>
      </c>
      <c r="AW67" s="36">
        <v>2653</v>
      </c>
      <c r="AX67" s="36">
        <v>91</v>
      </c>
      <c r="AY67" s="36">
        <v>65</v>
      </c>
      <c r="AZ67" s="36">
        <v>26</v>
      </c>
      <c r="BA67" s="36">
        <v>40</v>
      </c>
      <c r="BB67" s="36">
        <v>33</v>
      </c>
      <c r="BC67" s="36">
        <v>7</v>
      </c>
    </row>
    <row r="68" spans="1:55" ht="16" customHeight="1" x14ac:dyDescent="0.2">
      <c r="A68" s="35" t="s">
        <v>140</v>
      </c>
      <c r="B68" s="36">
        <v>7126</v>
      </c>
      <c r="C68" s="36">
        <v>1149</v>
      </c>
      <c r="D68" s="36">
        <v>5977</v>
      </c>
      <c r="E68" s="36">
        <v>6235</v>
      </c>
      <c r="F68" s="36">
        <v>930</v>
      </c>
      <c r="G68" s="36">
        <v>5305</v>
      </c>
      <c r="H68" s="36">
        <v>627</v>
      </c>
      <c r="I68" s="36">
        <v>163</v>
      </c>
      <c r="J68" s="36">
        <v>464</v>
      </c>
      <c r="K68" s="36">
        <v>258</v>
      </c>
      <c r="L68" s="36">
        <v>55</v>
      </c>
      <c r="M68" s="36">
        <v>203</v>
      </c>
      <c r="N68" s="36">
        <v>5</v>
      </c>
      <c r="O68" s="36">
        <v>0</v>
      </c>
      <c r="P68" s="36">
        <v>5</v>
      </c>
      <c r="Q68" s="36">
        <v>1</v>
      </c>
      <c r="R68" s="36">
        <v>1</v>
      </c>
      <c r="S68" s="36">
        <v>0</v>
      </c>
      <c r="T68" s="36">
        <v>32208</v>
      </c>
      <c r="U68" s="36">
        <v>5870</v>
      </c>
      <c r="V68" s="36">
        <v>26338</v>
      </c>
      <c r="W68" s="36">
        <v>31965</v>
      </c>
      <c r="X68" s="36">
        <v>5715</v>
      </c>
      <c r="Y68" s="36">
        <v>26250</v>
      </c>
      <c r="Z68" s="36">
        <v>0</v>
      </c>
      <c r="AA68" s="36">
        <v>0</v>
      </c>
      <c r="AB68" s="36">
        <v>0</v>
      </c>
      <c r="AC68" s="36">
        <v>242</v>
      </c>
      <c r="AD68" s="36">
        <v>154</v>
      </c>
      <c r="AE68" s="36">
        <v>88</v>
      </c>
      <c r="AF68" s="36">
        <v>1</v>
      </c>
      <c r="AG68" s="36">
        <v>1</v>
      </c>
      <c r="AH68" s="36">
        <v>0</v>
      </c>
      <c r="AI68" s="36">
        <v>0</v>
      </c>
      <c r="AJ68" s="36">
        <v>0</v>
      </c>
      <c r="AK68" s="36">
        <v>0</v>
      </c>
      <c r="AL68" s="36">
        <v>39424</v>
      </c>
      <c r="AM68" s="36">
        <v>4743</v>
      </c>
      <c r="AN68" s="36">
        <v>34681</v>
      </c>
      <c r="AO68" s="36">
        <v>38139</v>
      </c>
      <c r="AP68" s="36">
        <v>4344</v>
      </c>
      <c r="AQ68" s="36">
        <v>33795</v>
      </c>
      <c r="AR68" s="36">
        <v>0</v>
      </c>
      <c r="AS68" s="36">
        <v>0</v>
      </c>
      <c r="AT68" s="36">
        <v>0</v>
      </c>
      <c r="AU68" s="36">
        <v>1252</v>
      </c>
      <c r="AV68" s="36">
        <v>380</v>
      </c>
      <c r="AW68" s="36">
        <v>872</v>
      </c>
      <c r="AX68" s="36">
        <v>24</v>
      </c>
      <c r="AY68" s="36">
        <v>11</v>
      </c>
      <c r="AZ68" s="36">
        <v>13</v>
      </c>
      <c r="BA68" s="36">
        <v>9</v>
      </c>
      <c r="BB68" s="36">
        <v>8</v>
      </c>
      <c r="BC68" s="36">
        <v>1</v>
      </c>
    </row>
  </sheetData>
  <mergeCells count="22">
    <mergeCell ref="AL1:BC1"/>
    <mergeCell ref="AL2:AN2"/>
    <mergeCell ref="AO2:AQ2"/>
    <mergeCell ref="AR2:AT2"/>
    <mergeCell ref="AU2:AW2"/>
    <mergeCell ref="AX2:AZ2"/>
    <mergeCell ref="BA2:BC2"/>
    <mergeCell ref="A1:A3"/>
    <mergeCell ref="B1:S1"/>
    <mergeCell ref="T1:AK1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8BE-35C0-40A5-B073-99FEA693DBB1}">
  <dimension ref="A1:U66"/>
  <sheetViews>
    <sheetView workbookViewId="0">
      <pane ySplit="1" topLeftCell="A2" activePane="bottomLeft" state="frozen"/>
      <selection pane="bottomLeft" activeCell="F16" sqref="F16"/>
    </sheetView>
  </sheetViews>
  <sheetFormatPr baseColWidth="10" defaultColWidth="11.5" defaultRowHeight="15" x14ac:dyDescent="0.2"/>
  <cols>
    <col min="4" max="4" width="20.1640625" style="2" bestFit="1" customWidth="1"/>
    <col min="5" max="5" width="13.83203125" style="2" bestFit="1" customWidth="1"/>
    <col min="6" max="6" width="20.5" style="2" bestFit="1" customWidth="1"/>
    <col min="7" max="7" width="16.5" style="2" bestFit="1" customWidth="1"/>
    <col min="8" max="8" width="12.33203125" style="2" bestFit="1" customWidth="1"/>
    <col min="9" max="9" width="18" style="2" bestFit="1" customWidth="1"/>
    <col min="10" max="10" width="17.83203125" style="2" bestFit="1" customWidth="1"/>
    <col min="11" max="11" width="19.33203125" style="2" bestFit="1" customWidth="1"/>
    <col min="12" max="12" width="15.33203125" style="2" bestFit="1" customWidth="1"/>
    <col min="13" max="13" width="18.5" style="2" bestFit="1" customWidth="1"/>
    <col min="14" max="14" width="19.5" style="2" bestFit="1" customWidth="1"/>
    <col min="15" max="16" width="18.1640625" style="2" bestFit="1" customWidth="1"/>
    <col min="17" max="17" width="20.33203125" style="2" bestFit="1" customWidth="1"/>
    <col min="18" max="18" width="9.6640625" style="2" bestFit="1" customWidth="1"/>
    <col min="19" max="19" width="20.1640625" style="2" bestFit="1" customWidth="1"/>
    <col min="20" max="20" width="18.5" style="2" bestFit="1" customWidth="1"/>
    <col min="21" max="21" width="13" style="2" bestFit="1" customWidth="1"/>
  </cols>
  <sheetData>
    <row r="1" spans="1:21" ht="6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28316</v>
      </c>
      <c r="D2" s="2">
        <v>0</v>
      </c>
      <c r="E2" s="2">
        <v>1590</v>
      </c>
      <c r="F2" s="2">
        <v>34</v>
      </c>
      <c r="G2" s="2">
        <v>5</v>
      </c>
      <c r="H2" s="2">
        <v>9</v>
      </c>
      <c r="I2" s="2">
        <v>13753</v>
      </c>
      <c r="J2" s="2">
        <v>349</v>
      </c>
      <c r="K2" s="2">
        <v>4168</v>
      </c>
      <c r="L2" s="2">
        <v>57</v>
      </c>
      <c r="M2" s="2">
        <v>464</v>
      </c>
      <c r="N2" s="2">
        <v>2</v>
      </c>
      <c r="O2" s="2">
        <v>292</v>
      </c>
      <c r="P2" s="2">
        <v>195</v>
      </c>
      <c r="Q2" s="2">
        <v>292</v>
      </c>
      <c r="R2" s="2">
        <v>1400</v>
      </c>
      <c r="S2" s="2">
        <v>351</v>
      </c>
      <c r="T2" s="2">
        <v>97</v>
      </c>
      <c r="U2" s="2">
        <v>5258</v>
      </c>
    </row>
    <row r="3" spans="1:21" x14ac:dyDescent="0.2">
      <c r="A3" t="s">
        <v>23</v>
      </c>
      <c r="B3" t="s">
        <v>24</v>
      </c>
      <c r="C3">
        <v>75513</v>
      </c>
      <c r="D3" s="2">
        <v>3</v>
      </c>
      <c r="E3" s="2">
        <v>5029</v>
      </c>
      <c r="F3" s="2">
        <v>97</v>
      </c>
      <c r="G3" s="2">
        <v>17</v>
      </c>
      <c r="H3" s="2">
        <v>83</v>
      </c>
      <c r="I3" s="2">
        <v>38909</v>
      </c>
      <c r="J3" s="2">
        <v>711</v>
      </c>
      <c r="K3" s="2">
        <v>11915</v>
      </c>
      <c r="L3" s="2">
        <v>185</v>
      </c>
      <c r="M3" s="2">
        <v>1045</v>
      </c>
      <c r="N3" s="2">
        <v>20</v>
      </c>
      <c r="O3" s="2">
        <v>697</v>
      </c>
      <c r="P3" s="2">
        <v>580</v>
      </c>
      <c r="Q3" s="2">
        <v>488</v>
      </c>
      <c r="R3" s="2">
        <v>3436</v>
      </c>
      <c r="S3" s="2">
        <v>1006</v>
      </c>
      <c r="T3" s="2">
        <v>214</v>
      </c>
      <c r="U3" s="2">
        <v>11078</v>
      </c>
    </row>
    <row r="4" spans="1:21" x14ac:dyDescent="0.2">
      <c r="A4" t="s">
        <v>25</v>
      </c>
      <c r="B4" t="s">
        <v>26</v>
      </c>
      <c r="C4">
        <v>53376</v>
      </c>
      <c r="D4" s="2">
        <v>3</v>
      </c>
      <c r="E4" s="2">
        <v>3258</v>
      </c>
      <c r="F4" s="2">
        <v>78</v>
      </c>
      <c r="G4" s="2">
        <v>5</v>
      </c>
      <c r="H4" s="2">
        <v>5</v>
      </c>
      <c r="I4" s="2">
        <v>32787</v>
      </c>
      <c r="J4" s="2">
        <v>426</v>
      </c>
      <c r="K4" s="2">
        <v>5950</v>
      </c>
      <c r="L4" s="2">
        <v>86</v>
      </c>
      <c r="M4" s="2">
        <v>375</v>
      </c>
      <c r="N4" s="2">
        <v>14</v>
      </c>
      <c r="O4" s="2">
        <v>271</v>
      </c>
      <c r="P4" s="2">
        <v>214</v>
      </c>
      <c r="Q4" s="2">
        <v>334</v>
      </c>
      <c r="R4" s="2">
        <v>2530</v>
      </c>
      <c r="S4" s="2">
        <v>521</v>
      </c>
      <c r="T4" s="2">
        <v>98</v>
      </c>
      <c r="U4" s="2">
        <v>6421</v>
      </c>
    </row>
    <row r="5" spans="1:21" x14ac:dyDescent="0.2">
      <c r="A5" t="s">
        <v>27</v>
      </c>
      <c r="B5" t="s">
        <v>28</v>
      </c>
      <c r="C5">
        <v>23287</v>
      </c>
      <c r="D5" s="2">
        <v>11</v>
      </c>
      <c r="E5" s="2">
        <v>1425</v>
      </c>
      <c r="F5" s="2">
        <v>5</v>
      </c>
      <c r="G5" s="2">
        <v>4</v>
      </c>
      <c r="H5" s="2">
        <v>0</v>
      </c>
      <c r="I5" s="2">
        <v>10733</v>
      </c>
      <c r="J5" s="2">
        <v>196</v>
      </c>
      <c r="K5" s="2">
        <v>4087</v>
      </c>
      <c r="L5" s="2">
        <v>62</v>
      </c>
      <c r="M5" s="2">
        <v>281</v>
      </c>
      <c r="N5" s="2">
        <v>4</v>
      </c>
      <c r="O5" s="2">
        <v>212</v>
      </c>
      <c r="P5" s="2">
        <v>154</v>
      </c>
      <c r="Q5" s="2">
        <v>220</v>
      </c>
      <c r="R5" s="2">
        <v>1217</v>
      </c>
      <c r="S5" s="2">
        <v>269</v>
      </c>
      <c r="T5" s="2">
        <v>74</v>
      </c>
      <c r="U5" s="2">
        <v>4333</v>
      </c>
    </row>
    <row r="6" spans="1:21" x14ac:dyDescent="0.2">
      <c r="A6" t="s">
        <v>29</v>
      </c>
      <c r="B6" t="s">
        <v>30</v>
      </c>
      <c r="C6">
        <v>51037</v>
      </c>
      <c r="D6" s="2">
        <v>15</v>
      </c>
      <c r="E6" s="2">
        <v>2410</v>
      </c>
      <c r="F6" s="2">
        <v>31</v>
      </c>
      <c r="G6" s="2">
        <v>3</v>
      </c>
      <c r="H6" s="2">
        <v>12</v>
      </c>
      <c r="I6" s="2">
        <v>24521</v>
      </c>
      <c r="J6" s="2">
        <v>845</v>
      </c>
      <c r="K6" s="2">
        <v>8198</v>
      </c>
      <c r="L6" s="2">
        <v>136</v>
      </c>
      <c r="M6" s="2">
        <v>805</v>
      </c>
      <c r="N6" s="2">
        <v>2</v>
      </c>
      <c r="O6" s="2">
        <v>468</v>
      </c>
      <c r="P6" s="2">
        <v>431</v>
      </c>
      <c r="Q6" s="2">
        <v>414</v>
      </c>
      <c r="R6" s="2">
        <v>2338</v>
      </c>
      <c r="S6" s="2">
        <v>504</v>
      </c>
      <c r="T6" s="2">
        <v>194</v>
      </c>
      <c r="U6" s="2">
        <v>9710</v>
      </c>
    </row>
    <row r="7" spans="1:21" x14ac:dyDescent="0.2">
      <c r="A7" t="s">
        <v>31</v>
      </c>
      <c r="B7" t="s">
        <v>32</v>
      </c>
      <c r="C7">
        <v>36090</v>
      </c>
      <c r="D7" s="2">
        <v>15</v>
      </c>
      <c r="E7" s="2">
        <v>2999</v>
      </c>
      <c r="F7" s="2">
        <v>65</v>
      </c>
      <c r="G7" s="2">
        <v>7</v>
      </c>
      <c r="H7" s="2">
        <v>18</v>
      </c>
      <c r="I7" s="2">
        <v>16665</v>
      </c>
      <c r="J7" s="2">
        <v>456</v>
      </c>
      <c r="K7" s="2">
        <v>5180</v>
      </c>
      <c r="L7" s="2">
        <v>127</v>
      </c>
      <c r="M7" s="2">
        <v>567</v>
      </c>
      <c r="N7" s="2">
        <v>6</v>
      </c>
      <c r="O7" s="2">
        <v>364</v>
      </c>
      <c r="P7" s="2">
        <v>287</v>
      </c>
      <c r="Q7" s="2">
        <v>338</v>
      </c>
      <c r="R7" s="2">
        <v>1968</v>
      </c>
      <c r="S7" s="2">
        <v>813</v>
      </c>
      <c r="T7" s="2">
        <v>89</v>
      </c>
      <c r="U7" s="2">
        <v>6126</v>
      </c>
    </row>
    <row r="8" spans="1:21" x14ac:dyDescent="0.2">
      <c r="A8" t="s">
        <v>33</v>
      </c>
      <c r="B8" t="s">
        <v>34</v>
      </c>
      <c r="C8">
        <v>11367</v>
      </c>
      <c r="D8" s="2">
        <v>0</v>
      </c>
      <c r="E8" s="2">
        <v>835</v>
      </c>
      <c r="F8" s="2">
        <v>7</v>
      </c>
      <c r="G8" s="2">
        <v>4</v>
      </c>
      <c r="H8" s="2">
        <v>3</v>
      </c>
      <c r="I8" s="2">
        <v>4339</v>
      </c>
      <c r="J8" s="2">
        <v>95</v>
      </c>
      <c r="K8" s="2">
        <v>2078</v>
      </c>
      <c r="L8" s="2">
        <v>46</v>
      </c>
      <c r="M8" s="2">
        <v>163</v>
      </c>
      <c r="N8" s="2">
        <v>2</v>
      </c>
      <c r="O8" s="2">
        <v>65</v>
      </c>
      <c r="P8" s="2">
        <v>46</v>
      </c>
      <c r="Q8" s="2">
        <v>298</v>
      </c>
      <c r="R8" s="2">
        <v>1449</v>
      </c>
      <c r="S8" s="2">
        <v>205</v>
      </c>
      <c r="T8" s="2">
        <v>24</v>
      </c>
      <c r="U8" s="2">
        <v>1708</v>
      </c>
    </row>
    <row r="9" spans="1:21" x14ac:dyDescent="0.2">
      <c r="A9" t="s">
        <v>35</v>
      </c>
      <c r="B9" t="s">
        <v>36</v>
      </c>
      <c r="C9">
        <v>69880</v>
      </c>
      <c r="D9" s="2">
        <v>5</v>
      </c>
      <c r="E9" s="2">
        <v>6278</v>
      </c>
      <c r="F9" s="2">
        <v>38</v>
      </c>
      <c r="G9" s="2">
        <v>2</v>
      </c>
      <c r="H9" s="2">
        <v>28</v>
      </c>
      <c r="I9" s="2">
        <v>40029</v>
      </c>
      <c r="J9" s="2">
        <v>441</v>
      </c>
      <c r="K9" s="2">
        <v>6474</v>
      </c>
      <c r="L9" s="2">
        <v>171</v>
      </c>
      <c r="M9" s="2">
        <v>517</v>
      </c>
      <c r="N9" s="2">
        <v>18</v>
      </c>
      <c r="O9" s="2">
        <v>408</v>
      </c>
      <c r="P9" s="2">
        <v>636</v>
      </c>
      <c r="Q9" s="2">
        <v>393</v>
      </c>
      <c r="R9" s="2">
        <v>2787</v>
      </c>
      <c r="S9" s="2">
        <v>802</v>
      </c>
      <c r="T9" s="2">
        <v>108</v>
      </c>
      <c r="U9" s="2">
        <v>10745</v>
      </c>
    </row>
    <row r="10" spans="1:21" x14ac:dyDescent="0.2">
      <c r="A10" t="s">
        <v>37</v>
      </c>
      <c r="B10" t="s">
        <v>38</v>
      </c>
      <c r="C10">
        <v>75344</v>
      </c>
      <c r="D10" s="2">
        <v>1</v>
      </c>
      <c r="E10" s="2">
        <v>5837</v>
      </c>
      <c r="F10" s="2">
        <v>65</v>
      </c>
      <c r="G10" s="2">
        <v>12</v>
      </c>
      <c r="H10" s="2">
        <v>38</v>
      </c>
      <c r="I10" s="2">
        <v>37729</v>
      </c>
      <c r="J10" s="2">
        <v>837</v>
      </c>
      <c r="K10" s="2">
        <v>12721</v>
      </c>
      <c r="L10" s="2">
        <v>183</v>
      </c>
      <c r="M10" s="2">
        <v>1122</v>
      </c>
      <c r="N10" s="2">
        <v>28</v>
      </c>
      <c r="O10" s="2">
        <v>520</v>
      </c>
      <c r="P10" s="2">
        <v>704</v>
      </c>
      <c r="Q10" s="2">
        <v>395</v>
      </c>
      <c r="R10" s="2">
        <v>3148</v>
      </c>
      <c r="S10" s="2">
        <v>879</v>
      </c>
      <c r="T10" s="2">
        <v>91</v>
      </c>
      <c r="U10" s="2">
        <v>11034</v>
      </c>
    </row>
    <row r="11" spans="1:21" x14ac:dyDescent="0.2">
      <c r="A11" t="s">
        <v>39</v>
      </c>
      <c r="B11" t="s">
        <v>40</v>
      </c>
      <c r="C11">
        <v>282630</v>
      </c>
      <c r="D11" s="2">
        <v>143</v>
      </c>
      <c r="E11" s="2">
        <v>24025</v>
      </c>
      <c r="F11" s="2">
        <v>176</v>
      </c>
      <c r="G11" s="2">
        <v>108</v>
      </c>
      <c r="H11" s="2">
        <v>186</v>
      </c>
      <c r="I11" s="2">
        <v>163267</v>
      </c>
      <c r="J11" s="2">
        <v>3701</v>
      </c>
      <c r="K11" s="2">
        <v>30207</v>
      </c>
      <c r="L11" s="2">
        <v>1207</v>
      </c>
      <c r="M11" s="2">
        <v>2458</v>
      </c>
      <c r="N11" s="2">
        <v>371</v>
      </c>
      <c r="O11" s="2">
        <v>2799</v>
      </c>
      <c r="P11" s="2">
        <v>3430</v>
      </c>
      <c r="Q11" s="2">
        <v>1022</v>
      </c>
      <c r="R11" s="2">
        <v>8375</v>
      </c>
      <c r="S11" s="2">
        <v>3358</v>
      </c>
      <c r="T11" s="2">
        <v>538</v>
      </c>
      <c r="U11" s="2">
        <v>37259</v>
      </c>
    </row>
    <row r="12" spans="1:21" x14ac:dyDescent="0.2">
      <c r="A12" t="s">
        <v>41</v>
      </c>
      <c r="B12" t="s">
        <v>42</v>
      </c>
      <c r="C12">
        <v>124482</v>
      </c>
      <c r="D12" s="2">
        <v>9</v>
      </c>
      <c r="E12" s="2">
        <v>11189</v>
      </c>
      <c r="F12" s="2">
        <v>65</v>
      </c>
      <c r="G12" s="2">
        <v>50</v>
      </c>
      <c r="H12" s="2">
        <v>64</v>
      </c>
      <c r="I12" s="2">
        <v>61576</v>
      </c>
      <c r="J12" s="2">
        <v>1543</v>
      </c>
      <c r="K12" s="2">
        <v>16187</v>
      </c>
      <c r="L12" s="2">
        <v>380</v>
      </c>
      <c r="M12" s="2">
        <v>1799</v>
      </c>
      <c r="N12" s="2">
        <v>167</v>
      </c>
      <c r="O12" s="2">
        <v>834</v>
      </c>
      <c r="P12" s="2">
        <v>1447</v>
      </c>
      <c r="Q12" s="2">
        <v>853</v>
      </c>
      <c r="R12" s="2">
        <v>6640</v>
      </c>
      <c r="S12" s="2">
        <v>1906</v>
      </c>
      <c r="T12" s="2">
        <v>140</v>
      </c>
      <c r="U12" s="2">
        <v>19633</v>
      </c>
    </row>
    <row r="13" spans="1:21" x14ac:dyDescent="0.2">
      <c r="A13" t="s">
        <v>43</v>
      </c>
      <c r="B13" t="s">
        <v>44</v>
      </c>
      <c r="C13">
        <v>53812</v>
      </c>
      <c r="D13" s="2">
        <v>754</v>
      </c>
      <c r="E13" s="2">
        <v>3469</v>
      </c>
      <c r="F13" s="2">
        <v>59</v>
      </c>
      <c r="G13" s="2">
        <v>31</v>
      </c>
      <c r="H13" s="2">
        <v>19</v>
      </c>
      <c r="I13" s="2">
        <v>30609</v>
      </c>
      <c r="J13" s="2">
        <v>597</v>
      </c>
      <c r="K13" s="2">
        <v>6293</v>
      </c>
      <c r="L13" s="2">
        <v>192</v>
      </c>
      <c r="M13" s="2">
        <v>411</v>
      </c>
      <c r="N13" s="2">
        <v>117</v>
      </c>
      <c r="O13" s="2">
        <v>310</v>
      </c>
      <c r="P13" s="2">
        <v>473</v>
      </c>
      <c r="Q13" s="2">
        <v>337</v>
      </c>
      <c r="R13" s="2">
        <v>2399</v>
      </c>
      <c r="S13" s="2">
        <v>649</v>
      </c>
      <c r="T13" s="2">
        <v>69</v>
      </c>
      <c r="U13" s="2">
        <v>7024</v>
      </c>
    </row>
    <row r="14" spans="1:21" x14ac:dyDescent="0.2">
      <c r="A14" t="s">
        <v>45</v>
      </c>
      <c r="B14" t="s">
        <v>46</v>
      </c>
      <c r="C14">
        <v>50877</v>
      </c>
      <c r="D14" s="2">
        <v>19</v>
      </c>
      <c r="E14" s="2">
        <v>4312</v>
      </c>
      <c r="F14" s="2">
        <v>24</v>
      </c>
      <c r="G14" s="2">
        <v>5</v>
      </c>
      <c r="H14" s="2">
        <v>70</v>
      </c>
      <c r="I14" s="2">
        <v>26254</v>
      </c>
      <c r="J14" s="2">
        <v>406</v>
      </c>
      <c r="K14" s="2">
        <v>8279</v>
      </c>
      <c r="L14" s="2">
        <v>137</v>
      </c>
      <c r="M14" s="2">
        <v>524</v>
      </c>
      <c r="N14" s="2">
        <v>104</v>
      </c>
      <c r="O14" s="2">
        <v>271</v>
      </c>
      <c r="P14" s="2">
        <v>623</v>
      </c>
      <c r="Q14" s="2">
        <v>323</v>
      </c>
      <c r="R14" s="2">
        <v>2474</v>
      </c>
      <c r="S14" s="2">
        <v>588</v>
      </c>
      <c r="T14" s="2">
        <v>132</v>
      </c>
      <c r="U14" s="2">
        <v>6332</v>
      </c>
    </row>
    <row r="15" spans="1:21" x14ac:dyDescent="0.2">
      <c r="A15" t="s">
        <v>47</v>
      </c>
      <c r="B15" t="s">
        <v>48</v>
      </c>
      <c r="C15">
        <v>20953</v>
      </c>
      <c r="D15" s="2">
        <v>1</v>
      </c>
      <c r="E15" s="2">
        <v>2735</v>
      </c>
      <c r="F15" s="2">
        <v>22</v>
      </c>
      <c r="G15" s="2">
        <v>2</v>
      </c>
      <c r="H15" s="2">
        <v>10</v>
      </c>
      <c r="I15" s="2">
        <v>7802</v>
      </c>
      <c r="J15" s="2">
        <v>110</v>
      </c>
      <c r="K15" s="2">
        <v>3694</v>
      </c>
      <c r="L15" s="2">
        <v>79</v>
      </c>
      <c r="M15" s="2">
        <v>209</v>
      </c>
      <c r="N15" s="2">
        <v>5</v>
      </c>
      <c r="O15" s="2">
        <v>112</v>
      </c>
      <c r="P15" s="2">
        <v>117</v>
      </c>
      <c r="Q15" s="2">
        <v>353</v>
      </c>
      <c r="R15" s="2">
        <v>2442</v>
      </c>
      <c r="S15" s="2">
        <v>311</v>
      </c>
      <c r="T15" s="2">
        <v>78</v>
      </c>
      <c r="U15" s="2">
        <v>2871</v>
      </c>
    </row>
    <row r="16" spans="1:21" x14ac:dyDescent="0.2">
      <c r="A16" t="s">
        <v>49</v>
      </c>
      <c r="B16" t="s">
        <v>50</v>
      </c>
      <c r="C16">
        <v>57826</v>
      </c>
      <c r="D16" s="2">
        <v>4</v>
      </c>
      <c r="E16" s="2">
        <v>4180</v>
      </c>
      <c r="F16" s="2">
        <v>67</v>
      </c>
      <c r="G16" s="2">
        <v>7</v>
      </c>
      <c r="H16" s="2">
        <v>87</v>
      </c>
      <c r="I16" s="2">
        <v>29512</v>
      </c>
      <c r="J16" s="2">
        <v>1798</v>
      </c>
      <c r="K16" s="2">
        <v>10855</v>
      </c>
      <c r="L16" s="2">
        <v>95</v>
      </c>
      <c r="M16" s="2">
        <v>576</v>
      </c>
      <c r="N16" s="2">
        <v>145</v>
      </c>
      <c r="O16" s="2">
        <v>476</v>
      </c>
      <c r="P16" s="2">
        <v>401</v>
      </c>
      <c r="Q16" s="2">
        <v>186</v>
      </c>
      <c r="R16" s="2">
        <v>2303</v>
      </c>
      <c r="S16" s="2">
        <v>588</v>
      </c>
      <c r="T16" s="2">
        <v>114</v>
      </c>
      <c r="U16" s="2">
        <v>6432</v>
      </c>
    </row>
    <row r="17" spans="1:21" x14ac:dyDescent="0.2">
      <c r="A17" t="s">
        <v>51</v>
      </c>
      <c r="B17" t="s">
        <v>52</v>
      </c>
      <c r="C17">
        <v>86348</v>
      </c>
      <c r="D17" s="2">
        <v>3</v>
      </c>
      <c r="E17" s="2">
        <v>7067</v>
      </c>
      <c r="F17" s="2">
        <v>124</v>
      </c>
      <c r="G17" s="2">
        <v>6</v>
      </c>
      <c r="H17" s="2">
        <v>108</v>
      </c>
      <c r="I17" s="2">
        <v>41475</v>
      </c>
      <c r="J17" s="2">
        <v>1730</v>
      </c>
      <c r="K17" s="2">
        <v>16802</v>
      </c>
      <c r="L17" s="2">
        <v>192</v>
      </c>
      <c r="M17" s="2">
        <v>889</v>
      </c>
      <c r="N17" s="2">
        <v>90</v>
      </c>
      <c r="O17" s="2">
        <v>1053</v>
      </c>
      <c r="P17" s="2">
        <v>802</v>
      </c>
      <c r="Q17" s="2">
        <v>516</v>
      </c>
      <c r="R17" s="2">
        <v>3978</v>
      </c>
      <c r="S17" s="2">
        <v>907</v>
      </c>
      <c r="T17" s="2">
        <v>215</v>
      </c>
      <c r="U17" s="2">
        <v>10391</v>
      </c>
    </row>
    <row r="18" spans="1:21" x14ac:dyDescent="0.2">
      <c r="A18" t="s">
        <v>53</v>
      </c>
      <c r="B18" t="s">
        <v>54</v>
      </c>
      <c r="C18">
        <v>16702</v>
      </c>
      <c r="D18" s="2">
        <v>0</v>
      </c>
      <c r="E18" s="2">
        <v>2053</v>
      </c>
      <c r="F18" s="2">
        <v>26</v>
      </c>
      <c r="G18" s="2">
        <v>3</v>
      </c>
      <c r="H18" s="2">
        <v>17</v>
      </c>
      <c r="I18" s="2">
        <v>7080</v>
      </c>
      <c r="J18" s="2">
        <v>127</v>
      </c>
      <c r="K18" s="2">
        <v>1797</v>
      </c>
      <c r="L18" s="2">
        <v>49</v>
      </c>
      <c r="M18" s="2">
        <v>297</v>
      </c>
      <c r="N18" s="2">
        <v>2</v>
      </c>
      <c r="O18" s="2">
        <v>64</v>
      </c>
      <c r="P18" s="2">
        <v>80</v>
      </c>
      <c r="Q18" s="2">
        <v>536</v>
      </c>
      <c r="R18" s="2">
        <v>2359</v>
      </c>
      <c r="S18" s="2">
        <v>177</v>
      </c>
      <c r="T18" s="2">
        <v>80</v>
      </c>
      <c r="U18" s="2">
        <v>1955</v>
      </c>
    </row>
    <row r="19" spans="1:21" x14ac:dyDescent="0.2">
      <c r="A19" t="s">
        <v>55</v>
      </c>
      <c r="B19" t="s">
        <v>56</v>
      </c>
      <c r="C19">
        <v>539613</v>
      </c>
      <c r="D19" s="2">
        <v>9</v>
      </c>
      <c r="E19" s="2">
        <v>51191</v>
      </c>
      <c r="F19" s="2">
        <v>349</v>
      </c>
      <c r="G19" s="2">
        <v>451</v>
      </c>
      <c r="H19" s="2">
        <v>1255</v>
      </c>
      <c r="I19" s="2">
        <v>326940</v>
      </c>
      <c r="J19" s="2">
        <v>6224</v>
      </c>
      <c r="K19" s="2">
        <v>45249</v>
      </c>
      <c r="L19" s="2">
        <v>4566</v>
      </c>
      <c r="M19" s="2">
        <v>5915</v>
      </c>
      <c r="N19" s="2">
        <v>1954</v>
      </c>
      <c r="O19" s="2">
        <v>7297</v>
      </c>
      <c r="P19" s="2">
        <v>8291</v>
      </c>
      <c r="Q19" s="2">
        <v>1220</v>
      </c>
      <c r="R19" s="2">
        <v>10834</v>
      </c>
      <c r="S19" s="2">
        <v>7129</v>
      </c>
      <c r="T19" s="2">
        <v>1539</v>
      </c>
      <c r="U19" s="2">
        <v>59200</v>
      </c>
    </row>
    <row r="20" spans="1:21" x14ac:dyDescent="0.2">
      <c r="A20" t="s">
        <v>57</v>
      </c>
      <c r="B20" t="s">
        <v>58</v>
      </c>
      <c r="C20">
        <v>57962</v>
      </c>
      <c r="D20" s="2">
        <v>1</v>
      </c>
      <c r="E20" s="2">
        <v>4227</v>
      </c>
      <c r="F20" s="2">
        <v>70</v>
      </c>
      <c r="G20" s="2">
        <v>3</v>
      </c>
      <c r="H20" s="2">
        <v>21</v>
      </c>
      <c r="I20" s="2">
        <v>32425</v>
      </c>
      <c r="J20" s="2">
        <v>1182</v>
      </c>
      <c r="K20" s="2">
        <v>5005</v>
      </c>
      <c r="L20" s="2">
        <v>157</v>
      </c>
      <c r="M20" s="2">
        <v>626</v>
      </c>
      <c r="N20" s="2">
        <v>7</v>
      </c>
      <c r="O20" s="2">
        <v>406</v>
      </c>
      <c r="P20" s="2">
        <v>605</v>
      </c>
      <c r="Q20" s="2">
        <v>405</v>
      </c>
      <c r="R20" s="2">
        <v>2256</v>
      </c>
      <c r="S20" s="2">
        <v>705</v>
      </c>
      <c r="T20" s="2">
        <v>61</v>
      </c>
      <c r="U20" s="2">
        <v>9800</v>
      </c>
    </row>
    <row r="21" spans="1:21" x14ac:dyDescent="0.2">
      <c r="A21" t="s">
        <v>59</v>
      </c>
      <c r="B21" t="s">
        <v>60</v>
      </c>
      <c r="C21">
        <v>122763</v>
      </c>
      <c r="D21" s="2">
        <v>11</v>
      </c>
      <c r="E21" s="2">
        <v>8436</v>
      </c>
      <c r="F21" s="2">
        <v>60</v>
      </c>
      <c r="G21" s="2">
        <v>43</v>
      </c>
      <c r="H21" s="2">
        <v>99</v>
      </c>
      <c r="I21" s="2">
        <v>77194</v>
      </c>
      <c r="J21" s="2">
        <v>917</v>
      </c>
      <c r="K21" s="2">
        <v>11948</v>
      </c>
      <c r="L21" s="2">
        <v>399</v>
      </c>
      <c r="M21" s="2">
        <v>861</v>
      </c>
      <c r="N21" s="2">
        <v>353</v>
      </c>
      <c r="O21" s="2">
        <v>1363</v>
      </c>
      <c r="P21" s="2">
        <v>1091</v>
      </c>
      <c r="Q21" s="2">
        <v>307</v>
      </c>
      <c r="R21" s="2">
        <v>3128</v>
      </c>
      <c r="S21" s="2">
        <v>1080</v>
      </c>
      <c r="T21" s="2">
        <v>628</v>
      </c>
      <c r="U21" s="2">
        <v>14845</v>
      </c>
    </row>
    <row r="22" spans="1:21" x14ac:dyDescent="0.2">
      <c r="A22" t="s">
        <v>61</v>
      </c>
      <c r="B22" t="s">
        <v>62</v>
      </c>
      <c r="C22">
        <v>33932</v>
      </c>
      <c r="D22" s="2">
        <v>0</v>
      </c>
      <c r="E22" s="2">
        <v>2620</v>
      </c>
      <c r="F22" s="2">
        <v>41</v>
      </c>
      <c r="G22" s="2">
        <v>8</v>
      </c>
      <c r="H22" s="2">
        <v>9</v>
      </c>
      <c r="I22" s="2">
        <v>17391</v>
      </c>
      <c r="J22" s="2">
        <v>593</v>
      </c>
      <c r="K22" s="2">
        <v>3073</v>
      </c>
      <c r="L22" s="2">
        <v>67</v>
      </c>
      <c r="M22" s="2">
        <v>383</v>
      </c>
      <c r="N22" s="2">
        <v>0</v>
      </c>
      <c r="O22" s="2">
        <v>200</v>
      </c>
      <c r="P22" s="2">
        <v>319</v>
      </c>
      <c r="Q22" s="2">
        <v>256</v>
      </c>
      <c r="R22" s="2">
        <v>1490</v>
      </c>
      <c r="S22" s="2">
        <v>639</v>
      </c>
      <c r="T22" s="2">
        <v>50</v>
      </c>
      <c r="U22" s="2">
        <v>6793</v>
      </c>
    </row>
    <row r="23" spans="1:21" x14ac:dyDescent="0.2">
      <c r="A23" t="s">
        <v>63</v>
      </c>
      <c r="B23" t="s">
        <v>64</v>
      </c>
      <c r="C23">
        <v>62223</v>
      </c>
      <c r="D23" s="2">
        <v>0</v>
      </c>
      <c r="E23" s="2">
        <v>4730</v>
      </c>
      <c r="F23" s="2">
        <v>53</v>
      </c>
      <c r="G23" s="2">
        <v>10</v>
      </c>
      <c r="H23" s="2">
        <v>64</v>
      </c>
      <c r="I23" s="2">
        <v>39450</v>
      </c>
      <c r="J23" s="2">
        <v>594</v>
      </c>
      <c r="K23" s="2">
        <v>2979</v>
      </c>
      <c r="L23" s="2">
        <v>245</v>
      </c>
      <c r="M23" s="2">
        <v>703</v>
      </c>
      <c r="N23" s="2">
        <v>76</v>
      </c>
      <c r="O23" s="2">
        <v>432</v>
      </c>
      <c r="P23" s="2">
        <v>437</v>
      </c>
      <c r="Q23" s="2">
        <v>322</v>
      </c>
      <c r="R23" s="2">
        <v>3346</v>
      </c>
      <c r="S23" s="2">
        <v>822</v>
      </c>
      <c r="T23" s="2">
        <v>53</v>
      </c>
      <c r="U23" s="2">
        <v>7907</v>
      </c>
    </row>
    <row r="24" spans="1:21" x14ac:dyDescent="0.2">
      <c r="A24" t="s">
        <v>65</v>
      </c>
      <c r="B24" t="s">
        <v>66</v>
      </c>
      <c r="C24">
        <v>71713</v>
      </c>
      <c r="D24" s="2">
        <v>1</v>
      </c>
      <c r="E24" s="2">
        <v>6961</v>
      </c>
      <c r="F24" s="2">
        <v>97</v>
      </c>
      <c r="G24" s="2">
        <v>30</v>
      </c>
      <c r="H24" s="2">
        <v>34</v>
      </c>
      <c r="I24" s="2">
        <v>42091</v>
      </c>
      <c r="J24" s="2">
        <v>677</v>
      </c>
      <c r="K24" s="2">
        <v>5313</v>
      </c>
      <c r="L24" s="2">
        <v>333</v>
      </c>
      <c r="M24" s="2">
        <v>647</v>
      </c>
      <c r="N24" s="2">
        <v>102</v>
      </c>
      <c r="O24" s="2">
        <v>424</v>
      </c>
      <c r="P24" s="2">
        <v>564</v>
      </c>
      <c r="Q24" s="2">
        <v>514</v>
      </c>
      <c r="R24" s="2">
        <v>3271</v>
      </c>
      <c r="S24" s="2">
        <v>885</v>
      </c>
      <c r="T24" s="2">
        <v>86</v>
      </c>
      <c r="U24" s="2">
        <v>9683</v>
      </c>
    </row>
    <row r="25" spans="1:21" x14ac:dyDescent="0.2">
      <c r="A25" t="s">
        <v>67</v>
      </c>
      <c r="B25" t="s">
        <v>68</v>
      </c>
      <c r="C25">
        <v>34006</v>
      </c>
      <c r="D25" s="2">
        <v>1</v>
      </c>
      <c r="E25" s="2">
        <v>2356</v>
      </c>
      <c r="F25" s="2">
        <v>33</v>
      </c>
      <c r="G25" s="2">
        <v>2</v>
      </c>
      <c r="H25" s="2">
        <v>32</v>
      </c>
      <c r="I25" s="2">
        <v>18120</v>
      </c>
      <c r="J25" s="2">
        <v>836</v>
      </c>
      <c r="K25" s="2">
        <v>3154</v>
      </c>
      <c r="L25" s="2">
        <v>118</v>
      </c>
      <c r="M25" s="2">
        <v>352</v>
      </c>
      <c r="N25" s="2">
        <v>1</v>
      </c>
      <c r="O25" s="2">
        <v>237</v>
      </c>
      <c r="P25" s="2">
        <v>351</v>
      </c>
      <c r="Q25" s="2">
        <v>221</v>
      </c>
      <c r="R25" s="2">
        <v>1296</v>
      </c>
      <c r="S25" s="2">
        <v>460</v>
      </c>
      <c r="T25" s="2">
        <v>54</v>
      </c>
      <c r="U25" s="2">
        <v>6382</v>
      </c>
    </row>
    <row r="26" spans="1:21" x14ac:dyDescent="0.2">
      <c r="A26" t="s">
        <v>69</v>
      </c>
      <c r="B26" t="s">
        <v>70</v>
      </c>
      <c r="C26">
        <v>34569</v>
      </c>
      <c r="D26" s="2">
        <v>0</v>
      </c>
      <c r="E26" s="2">
        <v>3703</v>
      </c>
      <c r="F26" s="2">
        <v>33</v>
      </c>
      <c r="G26" s="2">
        <v>3</v>
      </c>
      <c r="H26" s="2">
        <v>21</v>
      </c>
      <c r="I26" s="2">
        <v>18509</v>
      </c>
      <c r="J26" s="2">
        <v>330</v>
      </c>
      <c r="K26" s="2">
        <v>2322</v>
      </c>
      <c r="L26" s="2">
        <v>109</v>
      </c>
      <c r="M26" s="2">
        <v>508</v>
      </c>
      <c r="N26" s="2">
        <v>52</v>
      </c>
      <c r="O26" s="2">
        <v>380</v>
      </c>
      <c r="P26" s="2">
        <v>470</v>
      </c>
      <c r="Q26" s="2">
        <v>330</v>
      </c>
      <c r="R26" s="2">
        <v>1490</v>
      </c>
      <c r="S26" s="2">
        <v>441</v>
      </c>
      <c r="T26" s="2">
        <v>126</v>
      </c>
      <c r="U26" s="2">
        <v>5742</v>
      </c>
    </row>
    <row r="27" spans="1:21" x14ac:dyDescent="0.2">
      <c r="A27" t="s">
        <v>71</v>
      </c>
      <c r="B27" t="s">
        <v>72</v>
      </c>
      <c r="C27">
        <v>37683</v>
      </c>
      <c r="D27" s="2">
        <v>1</v>
      </c>
      <c r="E27" s="2">
        <v>3779</v>
      </c>
      <c r="F27" s="2">
        <v>37</v>
      </c>
      <c r="G27" s="2">
        <v>7</v>
      </c>
      <c r="H27" s="2">
        <v>7</v>
      </c>
      <c r="I27" s="2">
        <v>20426</v>
      </c>
      <c r="J27" s="2">
        <v>303</v>
      </c>
      <c r="K27" s="2">
        <v>3515</v>
      </c>
      <c r="L27" s="2">
        <v>156</v>
      </c>
      <c r="M27" s="2">
        <v>570</v>
      </c>
      <c r="N27" s="2">
        <v>19</v>
      </c>
      <c r="O27" s="2">
        <v>277</v>
      </c>
      <c r="P27" s="2">
        <v>670</v>
      </c>
      <c r="Q27" s="2">
        <v>311</v>
      </c>
      <c r="R27" s="2">
        <v>1276</v>
      </c>
      <c r="S27" s="2">
        <v>421</v>
      </c>
      <c r="T27" s="2">
        <v>169</v>
      </c>
      <c r="U27" s="2">
        <v>5739</v>
      </c>
    </row>
    <row r="28" spans="1:21" x14ac:dyDescent="0.2">
      <c r="A28" t="s">
        <v>73</v>
      </c>
      <c r="B28" t="s">
        <v>74</v>
      </c>
      <c r="C28">
        <v>142957</v>
      </c>
      <c r="D28" s="2">
        <v>3</v>
      </c>
      <c r="E28" s="2">
        <v>10767</v>
      </c>
      <c r="F28" s="2">
        <v>79</v>
      </c>
      <c r="G28" s="2">
        <v>403</v>
      </c>
      <c r="H28" s="2">
        <v>73</v>
      </c>
      <c r="I28" s="2">
        <v>84610</v>
      </c>
      <c r="J28" s="2">
        <v>2184</v>
      </c>
      <c r="K28" s="2">
        <v>12809</v>
      </c>
      <c r="L28" s="2">
        <v>328</v>
      </c>
      <c r="M28" s="2">
        <v>1311</v>
      </c>
      <c r="N28" s="2">
        <v>92</v>
      </c>
      <c r="O28" s="2">
        <v>852</v>
      </c>
      <c r="P28" s="2">
        <v>1079</v>
      </c>
      <c r="Q28" s="2">
        <v>554</v>
      </c>
      <c r="R28" s="2">
        <v>6734</v>
      </c>
      <c r="S28" s="2">
        <v>1533</v>
      </c>
      <c r="T28" s="2">
        <v>326</v>
      </c>
      <c r="U28" s="2">
        <v>19220</v>
      </c>
    </row>
    <row r="29" spans="1:21" x14ac:dyDescent="0.2">
      <c r="A29" t="s">
        <v>75</v>
      </c>
      <c r="B29" t="s">
        <v>76</v>
      </c>
      <c r="C29">
        <v>113063</v>
      </c>
      <c r="D29" s="2">
        <v>29</v>
      </c>
      <c r="E29" s="2">
        <v>15289</v>
      </c>
      <c r="F29" s="2">
        <v>111</v>
      </c>
      <c r="G29" s="2">
        <v>24</v>
      </c>
      <c r="H29" s="2">
        <v>90</v>
      </c>
      <c r="I29" s="2">
        <v>65622</v>
      </c>
      <c r="J29" s="2">
        <v>1394</v>
      </c>
      <c r="K29" s="2">
        <v>11148</v>
      </c>
      <c r="L29" s="2">
        <v>360</v>
      </c>
      <c r="M29" s="2">
        <v>1114</v>
      </c>
      <c r="N29" s="2">
        <v>257</v>
      </c>
      <c r="O29" s="2">
        <v>752</v>
      </c>
      <c r="P29" s="2">
        <v>1051</v>
      </c>
      <c r="Q29" s="2">
        <v>250</v>
      </c>
      <c r="R29" s="2">
        <v>2134</v>
      </c>
      <c r="S29" s="2">
        <v>923</v>
      </c>
      <c r="T29" s="2">
        <v>347</v>
      </c>
      <c r="U29" s="2">
        <v>12168</v>
      </c>
    </row>
    <row r="30" spans="1:21" x14ac:dyDescent="0.2">
      <c r="A30" t="s">
        <v>77</v>
      </c>
      <c r="B30" t="s">
        <v>78</v>
      </c>
      <c r="C30">
        <v>66694</v>
      </c>
      <c r="D30" s="2">
        <v>2</v>
      </c>
      <c r="E30" s="2">
        <v>8182</v>
      </c>
      <c r="F30" s="2">
        <v>36</v>
      </c>
      <c r="G30" s="2">
        <v>8</v>
      </c>
      <c r="H30" s="2">
        <v>19</v>
      </c>
      <c r="I30" s="2">
        <v>39255</v>
      </c>
      <c r="J30" s="2">
        <v>666</v>
      </c>
      <c r="K30" s="2">
        <v>4485</v>
      </c>
      <c r="L30" s="2">
        <v>254</v>
      </c>
      <c r="M30" s="2">
        <v>485</v>
      </c>
      <c r="N30" s="2">
        <v>31</v>
      </c>
      <c r="O30" s="2">
        <v>430</v>
      </c>
      <c r="P30" s="2">
        <v>583</v>
      </c>
      <c r="Q30" s="2">
        <v>293</v>
      </c>
      <c r="R30" s="2">
        <v>2367</v>
      </c>
      <c r="S30" s="2">
        <v>845</v>
      </c>
      <c r="T30" s="2">
        <v>115</v>
      </c>
      <c r="U30" s="2">
        <v>8638</v>
      </c>
    </row>
    <row r="31" spans="1:21" x14ac:dyDescent="0.2">
      <c r="A31" t="s">
        <v>79</v>
      </c>
      <c r="B31" t="s">
        <v>80</v>
      </c>
      <c r="C31">
        <v>49674</v>
      </c>
      <c r="D31" s="2">
        <v>6</v>
      </c>
      <c r="E31" s="2">
        <v>3891</v>
      </c>
      <c r="F31" s="2">
        <v>30</v>
      </c>
      <c r="G31" s="2">
        <v>11</v>
      </c>
      <c r="H31" s="2">
        <v>20</v>
      </c>
      <c r="I31" s="2">
        <v>28399</v>
      </c>
      <c r="J31" s="2">
        <v>421</v>
      </c>
      <c r="K31" s="2">
        <v>4939</v>
      </c>
      <c r="L31" s="2">
        <v>111</v>
      </c>
      <c r="M31" s="2">
        <v>420</v>
      </c>
      <c r="N31" s="2">
        <v>2</v>
      </c>
      <c r="O31" s="2">
        <v>383</v>
      </c>
      <c r="P31" s="2">
        <v>272</v>
      </c>
      <c r="Q31" s="2">
        <v>416</v>
      </c>
      <c r="R31" s="2">
        <v>2817</v>
      </c>
      <c r="S31" s="2">
        <v>529</v>
      </c>
      <c r="T31" s="2">
        <v>85</v>
      </c>
      <c r="U31" s="2">
        <v>6922</v>
      </c>
    </row>
    <row r="32" spans="1:21" x14ac:dyDescent="0.2">
      <c r="A32" t="s">
        <v>81</v>
      </c>
      <c r="B32" t="s">
        <v>82</v>
      </c>
      <c r="C32">
        <v>33013</v>
      </c>
      <c r="D32" s="2">
        <v>0</v>
      </c>
      <c r="E32" s="2">
        <v>2834</v>
      </c>
      <c r="F32" s="2">
        <v>13</v>
      </c>
      <c r="G32" s="2">
        <v>5</v>
      </c>
      <c r="H32" s="2">
        <v>17</v>
      </c>
      <c r="I32" s="2">
        <v>18394</v>
      </c>
      <c r="J32" s="2">
        <v>1064</v>
      </c>
      <c r="K32" s="2">
        <v>2078</v>
      </c>
      <c r="L32" s="2">
        <v>213</v>
      </c>
      <c r="M32" s="2">
        <v>415</v>
      </c>
      <c r="N32" s="2">
        <v>4</v>
      </c>
      <c r="O32" s="2">
        <v>206</v>
      </c>
      <c r="P32" s="2">
        <v>417</v>
      </c>
      <c r="Q32" s="2">
        <v>283</v>
      </c>
      <c r="R32" s="2">
        <v>1282</v>
      </c>
      <c r="S32" s="2">
        <v>540</v>
      </c>
      <c r="T32" s="2">
        <v>130</v>
      </c>
      <c r="U32" s="2">
        <v>5118</v>
      </c>
    </row>
    <row r="33" spans="1:21" x14ac:dyDescent="0.2">
      <c r="A33" t="s">
        <v>83</v>
      </c>
      <c r="B33" t="s">
        <v>84</v>
      </c>
      <c r="C33">
        <v>32704</v>
      </c>
      <c r="D33" s="2">
        <v>0</v>
      </c>
      <c r="E33" s="2">
        <v>2376</v>
      </c>
      <c r="F33" s="2">
        <v>48</v>
      </c>
      <c r="G33" s="2">
        <v>2</v>
      </c>
      <c r="H33" s="2">
        <v>9</v>
      </c>
      <c r="I33" s="2">
        <v>17074</v>
      </c>
      <c r="J33" s="2">
        <v>602</v>
      </c>
      <c r="K33" s="2">
        <v>3711</v>
      </c>
      <c r="L33" s="2">
        <v>113</v>
      </c>
      <c r="M33" s="2">
        <v>351</v>
      </c>
      <c r="N33" s="2">
        <v>29</v>
      </c>
      <c r="O33" s="2">
        <v>246</v>
      </c>
      <c r="P33" s="2">
        <v>335</v>
      </c>
      <c r="Q33" s="2">
        <v>236</v>
      </c>
      <c r="R33" s="2">
        <v>1319</v>
      </c>
      <c r="S33" s="2">
        <v>299</v>
      </c>
      <c r="T33" s="2">
        <v>66</v>
      </c>
      <c r="U33" s="2">
        <v>5888</v>
      </c>
    </row>
    <row r="34" spans="1:21" x14ac:dyDescent="0.2">
      <c r="A34" t="s">
        <v>85</v>
      </c>
      <c r="B34" t="s">
        <v>86</v>
      </c>
      <c r="C34">
        <v>43290</v>
      </c>
      <c r="D34" s="2">
        <v>8</v>
      </c>
      <c r="E34" s="2">
        <v>3847</v>
      </c>
      <c r="F34" s="2">
        <v>29</v>
      </c>
      <c r="G34" s="2">
        <v>12</v>
      </c>
      <c r="H34" s="2">
        <v>159</v>
      </c>
      <c r="I34" s="2">
        <v>26621</v>
      </c>
      <c r="J34" s="2">
        <v>464</v>
      </c>
      <c r="K34" s="2">
        <v>2487</v>
      </c>
      <c r="L34" s="2">
        <v>156</v>
      </c>
      <c r="M34" s="2">
        <v>319</v>
      </c>
      <c r="N34" s="2">
        <v>60</v>
      </c>
      <c r="O34" s="2">
        <v>301</v>
      </c>
      <c r="P34" s="2">
        <v>257</v>
      </c>
      <c r="Q34" s="2">
        <v>253</v>
      </c>
      <c r="R34" s="2">
        <v>2470</v>
      </c>
      <c r="S34" s="2">
        <v>442</v>
      </c>
      <c r="T34" s="2">
        <v>34</v>
      </c>
      <c r="U34" s="2">
        <v>5371</v>
      </c>
    </row>
    <row r="35" spans="1:21" x14ac:dyDescent="0.2">
      <c r="A35" t="s">
        <v>87</v>
      </c>
      <c r="B35" t="s">
        <v>88</v>
      </c>
      <c r="C35">
        <v>111353</v>
      </c>
      <c r="D35" s="2">
        <v>11</v>
      </c>
      <c r="E35" s="2">
        <v>12676</v>
      </c>
      <c r="F35" s="2">
        <v>47</v>
      </c>
      <c r="G35" s="2">
        <v>11</v>
      </c>
      <c r="H35" s="2">
        <v>172</v>
      </c>
      <c r="I35" s="2">
        <v>63800</v>
      </c>
      <c r="J35" s="2">
        <v>957</v>
      </c>
      <c r="K35" s="2">
        <v>7492</v>
      </c>
      <c r="L35" s="2">
        <v>347</v>
      </c>
      <c r="M35" s="2">
        <v>1193</v>
      </c>
      <c r="N35" s="2">
        <v>52</v>
      </c>
      <c r="O35" s="2">
        <v>647</v>
      </c>
      <c r="P35" s="2">
        <v>846</v>
      </c>
      <c r="Q35" s="2">
        <v>610</v>
      </c>
      <c r="R35" s="2">
        <v>4750</v>
      </c>
      <c r="S35" s="2">
        <v>1380</v>
      </c>
      <c r="T35" s="2">
        <v>140</v>
      </c>
      <c r="U35" s="2">
        <v>16222</v>
      </c>
    </row>
    <row r="36" spans="1:21" x14ac:dyDescent="0.2">
      <c r="A36" t="s">
        <v>89</v>
      </c>
      <c r="B36" t="s">
        <v>90</v>
      </c>
      <c r="C36">
        <v>46826</v>
      </c>
      <c r="D36" s="2">
        <v>1</v>
      </c>
      <c r="E36" s="2">
        <v>2707</v>
      </c>
      <c r="F36" s="2">
        <v>97</v>
      </c>
      <c r="G36" s="2">
        <v>20</v>
      </c>
      <c r="H36" s="2">
        <v>14</v>
      </c>
      <c r="I36" s="2">
        <v>24075</v>
      </c>
      <c r="J36" s="2">
        <v>573</v>
      </c>
      <c r="K36" s="2">
        <v>5945</v>
      </c>
      <c r="L36" s="2">
        <v>120</v>
      </c>
      <c r="M36" s="2">
        <v>607</v>
      </c>
      <c r="N36" s="2">
        <v>17</v>
      </c>
      <c r="O36" s="2">
        <v>639</v>
      </c>
      <c r="P36" s="2">
        <v>332</v>
      </c>
      <c r="Q36" s="2">
        <v>410</v>
      </c>
      <c r="R36" s="2">
        <v>2568</v>
      </c>
      <c r="S36" s="2">
        <v>1112</v>
      </c>
      <c r="T36" s="2">
        <v>136</v>
      </c>
      <c r="U36" s="2">
        <v>7453</v>
      </c>
    </row>
    <row r="37" spans="1:21" x14ac:dyDescent="0.2">
      <c r="A37" t="s">
        <v>91</v>
      </c>
      <c r="B37" t="s">
        <v>92</v>
      </c>
      <c r="C37">
        <v>36439</v>
      </c>
      <c r="D37" s="2">
        <v>0</v>
      </c>
      <c r="E37" s="2">
        <v>2201</v>
      </c>
      <c r="F37" s="2">
        <v>39</v>
      </c>
      <c r="G37" s="2">
        <v>7</v>
      </c>
      <c r="H37" s="2">
        <v>9</v>
      </c>
      <c r="I37" s="2">
        <v>21699</v>
      </c>
      <c r="J37" s="2">
        <v>881</v>
      </c>
      <c r="K37" s="2">
        <v>4915</v>
      </c>
      <c r="L37" s="2">
        <v>102</v>
      </c>
      <c r="M37" s="2">
        <v>265</v>
      </c>
      <c r="N37" s="2">
        <v>3</v>
      </c>
      <c r="O37" s="2">
        <v>167</v>
      </c>
      <c r="P37" s="2">
        <v>229</v>
      </c>
      <c r="Q37" s="2">
        <v>234</v>
      </c>
      <c r="R37" s="2">
        <v>955</v>
      </c>
      <c r="S37" s="2">
        <v>679</v>
      </c>
      <c r="T37" s="2">
        <v>25</v>
      </c>
      <c r="U37" s="2">
        <v>4029</v>
      </c>
    </row>
    <row r="38" spans="1:21" x14ac:dyDescent="0.2">
      <c r="A38" t="s">
        <v>93</v>
      </c>
      <c r="B38" t="s">
        <v>94</v>
      </c>
      <c r="C38">
        <v>103877</v>
      </c>
      <c r="D38" s="2">
        <v>0</v>
      </c>
      <c r="E38" s="2">
        <v>8197</v>
      </c>
      <c r="F38" s="2">
        <v>45</v>
      </c>
      <c r="G38" s="2">
        <v>24</v>
      </c>
      <c r="H38" s="2">
        <v>53</v>
      </c>
      <c r="I38" s="2">
        <v>57242</v>
      </c>
      <c r="J38" s="2">
        <v>1397</v>
      </c>
      <c r="K38" s="2">
        <v>11563</v>
      </c>
      <c r="L38" s="2">
        <v>549</v>
      </c>
      <c r="M38" s="2">
        <v>953</v>
      </c>
      <c r="N38" s="2">
        <v>29</v>
      </c>
      <c r="O38" s="2">
        <v>848</v>
      </c>
      <c r="P38" s="2">
        <v>703</v>
      </c>
      <c r="Q38" s="2">
        <v>602</v>
      </c>
      <c r="R38" s="2">
        <v>3629</v>
      </c>
      <c r="S38" s="2">
        <v>3585</v>
      </c>
      <c r="T38" s="2">
        <v>356</v>
      </c>
      <c r="U38" s="2">
        <v>14102</v>
      </c>
    </row>
    <row r="39" spans="1:21" x14ac:dyDescent="0.2">
      <c r="A39" t="s">
        <v>95</v>
      </c>
      <c r="B39" t="s">
        <v>96</v>
      </c>
      <c r="C39">
        <v>61001</v>
      </c>
      <c r="D39" s="2">
        <v>0</v>
      </c>
      <c r="E39" s="2">
        <v>4960</v>
      </c>
      <c r="F39" s="2">
        <v>25</v>
      </c>
      <c r="G39" s="2">
        <v>3</v>
      </c>
      <c r="H39" s="2">
        <v>75</v>
      </c>
      <c r="I39" s="2">
        <v>32345</v>
      </c>
      <c r="J39" s="2">
        <v>1070</v>
      </c>
      <c r="K39" s="2">
        <v>8738</v>
      </c>
      <c r="L39" s="2">
        <v>254</v>
      </c>
      <c r="M39" s="2">
        <v>436</v>
      </c>
      <c r="N39" s="2">
        <v>12</v>
      </c>
      <c r="O39" s="2">
        <v>370</v>
      </c>
      <c r="P39" s="2">
        <v>346</v>
      </c>
      <c r="Q39" s="2">
        <v>353</v>
      </c>
      <c r="R39" s="2">
        <v>2243</v>
      </c>
      <c r="S39" s="2">
        <v>1585</v>
      </c>
      <c r="T39" s="2">
        <v>121</v>
      </c>
      <c r="U39" s="2">
        <v>8065</v>
      </c>
    </row>
    <row r="40" spans="1:21" x14ac:dyDescent="0.2">
      <c r="A40" t="s">
        <v>97</v>
      </c>
      <c r="B40" t="s">
        <v>98</v>
      </c>
      <c r="C40">
        <v>94283</v>
      </c>
      <c r="D40" s="2">
        <v>15</v>
      </c>
      <c r="E40" s="2">
        <v>6065</v>
      </c>
      <c r="F40" s="2">
        <v>132</v>
      </c>
      <c r="G40" s="2">
        <v>49</v>
      </c>
      <c r="H40" s="2">
        <v>85</v>
      </c>
      <c r="I40" s="2">
        <v>54024</v>
      </c>
      <c r="J40" s="2">
        <v>1186</v>
      </c>
      <c r="K40" s="2">
        <v>9153</v>
      </c>
      <c r="L40" s="2">
        <v>520</v>
      </c>
      <c r="M40" s="2">
        <v>1064</v>
      </c>
      <c r="N40" s="2">
        <v>200</v>
      </c>
      <c r="O40" s="2">
        <v>1841</v>
      </c>
      <c r="P40" s="2">
        <v>817</v>
      </c>
      <c r="Q40" s="2">
        <v>702</v>
      </c>
      <c r="R40" s="2">
        <v>3907</v>
      </c>
      <c r="S40" s="2">
        <v>2215</v>
      </c>
      <c r="T40" s="2">
        <v>292</v>
      </c>
      <c r="U40" s="2">
        <v>12016</v>
      </c>
    </row>
    <row r="41" spans="1:21" x14ac:dyDescent="0.2">
      <c r="A41" t="s">
        <v>99</v>
      </c>
      <c r="B41" t="s">
        <v>100</v>
      </c>
      <c r="C41">
        <v>57113</v>
      </c>
      <c r="D41" s="2">
        <v>0</v>
      </c>
      <c r="E41" s="2">
        <v>4433</v>
      </c>
      <c r="F41" s="2">
        <v>24</v>
      </c>
      <c r="G41" s="2">
        <v>12</v>
      </c>
      <c r="H41" s="2">
        <v>33</v>
      </c>
      <c r="I41" s="2">
        <v>34116</v>
      </c>
      <c r="J41" s="2">
        <v>1438</v>
      </c>
      <c r="K41" s="2">
        <v>4764</v>
      </c>
      <c r="L41" s="2">
        <v>245</v>
      </c>
      <c r="M41" s="2">
        <v>595</v>
      </c>
      <c r="N41" s="2">
        <v>19</v>
      </c>
      <c r="O41" s="2">
        <v>647</v>
      </c>
      <c r="P41" s="2">
        <v>500</v>
      </c>
      <c r="Q41" s="2">
        <v>356</v>
      </c>
      <c r="R41" s="2">
        <v>1882</v>
      </c>
      <c r="S41" s="2">
        <v>1082</v>
      </c>
      <c r="T41" s="2">
        <v>136</v>
      </c>
      <c r="U41" s="2">
        <v>6831</v>
      </c>
    </row>
    <row r="42" spans="1:21" x14ac:dyDescent="0.2">
      <c r="A42" t="s">
        <v>101</v>
      </c>
      <c r="B42" t="s">
        <v>102</v>
      </c>
      <c r="C42">
        <v>30094</v>
      </c>
      <c r="D42" s="2">
        <v>0</v>
      </c>
      <c r="E42" s="2">
        <v>2294</v>
      </c>
      <c r="F42" s="2">
        <v>17</v>
      </c>
      <c r="G42" s="2">
        <v>2</v>
      </c>
      <c r="H42" s="2">
        <v>7</v>
      </c>
      <c r="I42" s="2">
        <v>16927</v>
      </c>
      <c r="J42" s="2">
        <v>358</v>
      </c>
      <c r="K42" s="2">
        <v>2856</v>
      </c>
      <c r="L42" s="2">
        <v>75</v>
      </c>
      <c r="M42" s="2">
        <v>266</v>
      </c>
      <c r="N42" s="2">
        <v>6</v>
      </c>
      <c r="O42" s="2">
        <v>159</v>
      </c>
      <c r="P42" s="2">
        <v>241</v>
      </c>
      <c r="Q42" s="2">
        <v>211</v>
      </c>
      <c r="R42" s="2">
        <v>1349</v>
      </c>
      <c r="S42" s="2">
        <v>620</v>
      </c>
      <c r="T42" s="2">
        <v>29</v>
      </c>
      <c r="U42" s="2">
        <v>4677</v>
      </c>
    </row>
    <row r="43" spans="1:21" x14ac:dyDescent="0.2">
      <c r="A43" t="s">
        <v>103</v>
      </c>
      <c r="B43" t="s">
        <v>104</v>
      </c>
      <c r="C43">
        <v>18988</v>
      </c>
      <c r="D43" s="2">
        <v>0</v>
      </c>
      <c r="E43" s="2">
        <v>1239</v>
      </c>
      <c r="F43" s="2">
        <v>7</v>
      </c>
      <c r="G43" s="2">
        <v>2</v>
      </c>
      <c r="H43" s="2">
        <v>24</v>
      </c>
      <c r="I43" s="2">
        <v>11100</v>
      </c>
      <c r="J43" s="2">
        <v>921</v>
      </c>
      <c r="K43" s="2">
        <v>1607</v>
      </c>
      <c r="L43" s="2">
        <v>56</v>
      </c>
      <c r="M43" s="2">
        <v>193</v>
      </c>
      <c r="N43" s="2">
        <v>4</v>
      </c>
      <c r="O43" s="2">
        <v>200</v>
      </c>
      <c r="P43" s="2">
        <v>94</v>
      </c>
      <c r="Q43" s="2">
        <v>211</v>
      </c>
      <c r="R43" s="2">
        <v>702</v>
      </c>
      <c r="S43" s="2">
        <v>389</v>
      </c>
      <c r="T43" s="2">
        <v>11</v>
      </c>
      <c r="U43" s="2">
        <v>2228</v>
      </c>
    </row>
    <row r="44" spans="1:21" x14ac:dyDescent="0.2">
      <c r="A44" t="s">
        <v>105</v>
      </c>
      <c r="B44" t="s">
        <v>106</v>
      </c>
      <c r="C44">
        <v>22166</v>
      </c>
      <c r="D44" s="2">
        <v>0</v>
      </c>
      <c r="E44" s="2">
        <v>1858</v>
      </c>
      <c r="F44" s="2">
        <v>14</v>
      </c>
      <c r="G44" s="2">
        <v>2</v>
      </c>
      <c r="H44" s="2">
        <v>7</v>
      </c>
      <c r="I44" s="2">
        <v>12293</v>
      </c>
      <c r="J44" s="2">
        <v>568</v>
      </c>
      <c r="K44" s="2">
        <v>1557</v>
      </c>
      <c r="L44" s="2">
        <v>48</v>
      </c>
      <c r="M44" s="2">
        <v>210</v>
      </c>
      <c r="N44" s="2">
        <v>2</v>
      </c>
      <c r="O44" s="2">
        <v>169</v>
      </c>
      <c r="P44" s="2">
        <v>182</v>
      </c>
      <c r="Q44" s="2">
        <v>160</v>
      </c>
      <c r="R44" s="2">
        <v>941</v>
      </c>
      <c r="S44" s="2">
        <v>516</v>
      </c>
      <c r="T44" s="2">
        <v>21</v>
      </c>
      <c r="U44" s="2">
        <v>3618</v>
      </c>
    </row>
    <row r="45" spans="1:21" x14ac:dyDescent="0.2">
      <c r="A45" t="s">
        <v>107</v>
      </c>
      <c r="B45" t="s">
        <v>108</v>
      </c>
      <c r="C45">
        <v>52924</v>
      </c>
      <c r="D45" s="2">
        <v>6</v>
      </c>
      <c r="E45" s="2">
        <v>4513</v>
      </c>
      <c r="F45" s="2">
        <v>82</v>
      </c>
      <c r="G45" s="2">
        <v>4</v>
      </c>
      <c r="H45" s="2">
        <v>8</v>
      </c>
      <c r="I45" s="2">
        <v>28828</v>
      </c>
      <c r="J45" s="2">
        <v>737</v>
      </c>
      <c r="K45" s="2">
        <v>3462</v>
      </c>
      <c r="L45" s="2">
        <v>248</v>
      </c>
      <c r="M45" s="2">
        <v>670</v>
      </c>
      <c r="N45" s="2">
        <v>9</v>
      </c>
      <c r="O45" s="2">
        <v>549</v>
      </c>
      <c r="P45" s="2">
        <v>431</v>
      </c>
      <c r="Q45" s="2">
        <v>365</v>
      </c>
      <c r="R45" s="2">
        <v>2338</v>
      </c>
      <c r="S45" s="2">
        <v>1709</v>
      </c>
      <c r="T45" s="2">
        <v>135</v>
      </c>
      <c r="U45" s="2">
        <v>8830</v>
      </c>
    </row>
    <row r="46" spans="1:21" x14ac:dyDescent="0.2">
      <c r="A46" t="s">
        <v>109</v>
      </c>
      <c r="B46" t="s">
        <v>110</v>
      </c>
      <c r="C46">
        <v>102806</v>
      </c>
      <c r="D46" s="2">
        <v>31</v>
      </c>
      <c r="E46" s="2">
        <v>12622</v>
      </c>
      <c r="F46" s="2">
        <v>59</v>
      </c>
      <c r="G46" s="2">
        <v>16</v>
      </c>
      <c r="H46" s="2">
        <v>199</v>
      </c>
      <c r="I46" s="2">
        <v>59639</v>
      </c>
      <c r="J46" s="2">
        <v>1129</v>
      </c>
      <c r="K46" s="2">
        <v>3952</v>
      </c>
      <c r="L46" s="2">
        <v>330</v>
      </c>
      <c r="M46" s="2">
        <v>1050</v>
      </c>
      <c r="N46" s="2">
        <v>87</v>
      </c>
      <c r="O46" s="2">
        <v>808</v>
      </c>
      <c r="P46" s="2">
        <v>837</v>
      </c>
      <c r="Q46" s="2">
        <v>581</v>
      </c>
      <c r="R46" s="2">
        <v>4632</v>
      </c>
      <c r="S46" s="2">
        <v>1855</v>
      </c>
      <c r="T46" s="2">
        <v>138</v>
      </c>
      <c r="U46" s="2">
        <v>14841</v>
      </c>
    </row>
    <row r="47" spans="1:21" x14ac:dyDescent="0.2">
      <c r="A47" t="s">
        <v>111</v>
      </c>
      <c r="B47" t="s">
        <v>112</v>
      </c>
      <c r="C47">
        <v>32781</v>
      </c>
      <c r="D47" s="2">
        <v>0</v>
      </c>
      <c r="E47" s="2">
        <v>2714</v>
      </c>
      <c r="F47" s="2">
        <v>10</v>
      </c>
      <c r="G47" s="2">
        <v>11</v>
      </c>
      <c r="H47" s="2">
        <v>31</v>
      </c>
      <c r="I47" s="2">
        <v>20265</v>
      </c>
      <c r="J47" s="2">
        <v>475</v>
      </c>
      <c r="K47" s="2">
        <v>1285</v>
      </c>
      <c r="L47" s="2">
        <v>103</v>
      </c>
      <c r="M47" s="2">
        <v>356</v>
      </c>
      <c r="N47" s="2">
        <v>7</v>
      </c>
      <c r="O47" s="2">
        <v>217</v>
      </c>
      <c r="P47" s="2">
        <v>196</v>
      </c>
      <c r="Q47" s="2">
        <v>211</v>
      </c>
      <c r="R47" s="2">
        <v>1308</v>
      </c>
      <c r="S47" s="2">
        <v>580</v>
      </c>
      <c r="T47" s="2">
        <v>36</v>
      </c>
      <c r="U47" s="2">
        <v>4976</v>
      </c>
    </row>
    <row r="48" spans="1:21" x14ac:dyDescent="0.2">
      <c r="A48" t="s">
        <v>113</v>
      </c>
      <c r="B48" t="s">
        <v>114</v>
      </c>
      <c r="C48">
        <v>69889</v>
      </c>
      <c r="D48" s="2">
        <v>1</v>
      </c>
      <c r="E48" s="2">
        <v>6460</v>
      </c>
      <c r="F48" s="2">
        <v>42</v>
      </c>
      <c r="G48" s="2">
        <v>177</v>
      </c>
      <c r="H48" s="2">
        <v>37</v>
      </c>
      <c r="I48" s="2">
        <v>37868</v>
      </c>
      <c r="J48" s="2">
        <v>632</v>
      </c>
      <c r="K48" s="2">
        <v>4505</v>
      </c>
      <c r="L48" s="2">
        <v>252</v>
      </c>
      <c r="M48" s="2">
        <v>866</v>
      </c>
      <c r="N48" s="2">
        <v>2</v>
      </c>
      <c r="O48" s="2">
        <v>460</v>
      </c>
      <c r="P48" s="2">
        <v>559</v>
      </c>
      <c r="Q48" s="2">
        <v>504</v>
      </c>
      <c r="R48" s="2">
        <v>3504</v>
      </c>
      <c r="S48" s="2">
        <v>1536</v>
      </c>
      <c r="T48" s="2">
        <v>134</v>
      </c>
      <c r="U48" s="2">
        <v>12350</v>
      </c>
    </row>
    <row r="49" spans="1:21" x14ac:dyDescent="0.2">
      <c r="A49" t="s">
        <v>115</v>
      </c>
      <c r="B49" t="s">
        <v>116</v>
      </c>
      <c r="C49">
        <v>47892</v>
      </c>
      <c r="D49" s="2">
        <v>8</v>
      </c>
      <c r="E49" s="2">
        <v>4190</v>
      </c>
      <c r="F49" s="2">
        <v>41</v>
      </c>
      <c r="G49" s="2">
        <v>5</v>
      </c>
      <c r="H49" s="2">
        <v>111</v>
      </c>
      <c r="I49" s="2">
        <v>25696</v>
      </c>
      <c r="J49" s="2">
        <v>699</v>
      </c>
      <c r="K49" s="2">
        <v>4285</v>
      </c>
      <c r="L49" s="2">
        <v>123</v>
      </c>
      <c r="M49" s="2">
        <v>509</v>
      </c>
      <c r="N49" s="2">
        <v>3</v>
      </c>
      <c r="O49" s="2">
        <v>385</v>
      </c>
      <c r="P49" s="2">
        <v>532</v>
      </c>
      <c r="Q49" s="2">
        <v>329</v>
      </c>
      <c r="R49" s="2">
        <v>2164</v>
      </c>
      <c r="S49" s="2">
        <v>939</v>
      </c>
      <c r="T49" s="2">
        <v>71</v>
      </c>
      <c r="U49" s="2">
        <v>7802</v>
      </c>
    </row>
    <row r="50" spans="1:21" x14ac:dyDescent="0.2">
      <c r="A50" t="s">
        <v>117</v>
      </c>
      <c r="B50" t="s">
        <v>118</v>
      </c>
      <c r="C50">
        <v>46968</v>
      </c>
      <c r="D50" s="2">
        <v>12</v>
      </c>
      <c r="E50" s="2">
        <v>4149</v>
      </c>
      <c r="F50" s="2">
        <v>40</v>
      </c>
      <c r="G50" s="2">
        <v>48</v>
      </c>
      <c r="H50" s="2">
        <v>21</v>
      </c>
      <c r="I50" s="2">
        <v>26833</v>
      </c>
      <c r="J50" s="2">
        <v>411</v>
      </c>
      <c r="K50" s="2">
        <v>3554</v>
      </c>
      <c r="L50" s="2">
        <v>186</v>
      </c>
      <c r="M50" s="2">
        <v>489</v>
      </c>
      <c r="N50" s="2">
        <v>10</v>
      </c>
      <c r="O50" s="2">
        <v>218</v>
      </c>
      <c r="P50" s="2">
        <v>367</v>
      </c>
      <c r="Q50" s="2">
        <v>294</v>
      </c>
      <c r="R50" s="2">
        <v>1907</v>
      </c>
      <c r="S50" s="2">
        <v>821</v>
      </c>
      <c r="T50" s="2">
        <v>131</v>
      </c>
      <c r="U50" s="2">
        <v>7477</v>
      </c>
    </row>
    <row r="51" spans="1:21" x14ac:dyDescent="0.2">
      <c r="A51" t="s">
        <v>119</v>
      </c>
      <c r="B51" t="s">
        <v>120</v>
      </c>
      <c r="C51">
        <v>74023</v>
      </c>
      <c r="D51" s="2">
        <v>8</v>
      </c>
      <c r="E51" s="2">
        <v>10407</v>
      </c>
      <c r="F51" s="2">
        <v>51</v>
      </c>
      <c r="G51" s="2">
        <v>13</v>
      </c>
      <c r="H51" s="2">
        <v>60</v>
      </c>
      <c r="I51" s="2">
        <v>40483</v>
      </c>
      <c r="J51" s="2">
        <v>969</v>
      </c>
      <c r="K51" s="2">
        <v>5145</v>
      </c>
      <c r="L51" s="2">
        <v>301</v>
      </c>
      <c r="M51" s="2">
        <v>728</v>
      </c>
      <c r="N51" s="2">
        <v>85</v>
      </c>
      <c r="O51" s="2">
        <v>401</v>
      </c>
      <c r="P51" s="2">
        <v>778</v>
      </c>
      <c r="Q51" s="2">
        <v>514</v>
      </c>
      <c r="R51" s="2">
        <v>2977</v>
      </c>
      <c r="S51" s="2">
        <v>1007</v>
      </c>
      <c r="T51" s="2">
        <v>300</v>
      </c>
      <c r="U51" s="2">
        <v>9796</v>
      </c>
    </row>
    <row r="52" spans="1:21" x14ac:dyDescent="0.2">
      <c r="A52" t="s">
        <v>121</v>
      </c>
      <c r="B52" t="s">
        <v>122</v>
      </c>
      <c r="C52">
        <v>80030</v>
      </c>
      <c r="D52" s="2">
        <v>6</v>
      </c>
      <c r="E52" s="2">
        <v>6710</v>
      </c>
      <c r="F52" s="2">
        <v>67</v>
      </c>
      <c r="G52" s="2">
        <v>33</v>
      </c>
      <c r="H52" s="2">
        <v>44</v>
      </c>
      <c r="I52" s="2">
        <v>43026</v>
      </c>
      <c r="J52" s="2">
        <v>1427</v>
      </c>
      <c r="K52" s="2">
        <v>6568</v>
      </c>
      <c r="L52" s="2">
        <v>383</v>
      </c>
      <c r="M52" s="2">
        <v>945</v>
      </c>
      <c r="N52" s="2">
        <v>23</v>
      </c>
      <c r="O52" s="2">
        <v>585</v>
      </c>
      <c r="P52" s="2">
        <v>919</v>
      </c>
      <c r="Q52" s="2">
        <v>616</v>
      </c>
      <c r="R52" s="2">
        <v>3893</v>
      </c>
      <c r="S52" s="2">
        <v>1936</v>
      </c>
      <c r="T52" s="2">
        <v>275</v>
      </c>
      <c r="U52" s="2">
        <v>12574</v>
      </c>
    </row>
    <row r="53" spans="1:21" x14ac:dyDescent="0.2">
      <c r="A53" t="s">
        <v>123</v>
      </c>
      <c r="B53" t="s">
        <v>124</v>
      </c>
      <c r="C53">
        <v>84293</v>
      </c>
      <c r="D53" s="2">
        <v>2</v>
      </c>
      <c r="E53" s="2">
        <v>19210</v>
      </c>
      <c r="F53" s="2">
        <v>63</v>
      </c>
      <c r="G53" s="2">
        <v>6</v>
      </c>
      <c r="H53" s="2">
        <v>38</v>
      </c>
      <c r="I53" s="2">
        <v>44110</v>
      </c>
      <c r="J53" s="2">
        <v>742</v>
      </c>
      <c r="K53" s="2">
        <v>3465</v>
      </c>
      <c r="L53" s="2">
        <v>203</v>
      </c>
      <c r="M53" s="2">
        <v>525</v>
      </c>
      <c r="N53" s="2">
        <v>14</v>
      </c>
      <c r="O53" s="2">
        <v>585</v>
      </c>
      <c r="P53" s="2">
        <v>471</v>
      </c>
      <c r="Q53" s="2">
        <v>377</v>
      </c>
      <c r="R53" s="2">
        <v>3563</v>
      </c>
      <c r="S53" s="2">
        <v>1040</v>
      </c>
      <c r="T53" s="2">
        <v>36</v>
      </c>
      <c r="U53" s="2">
        <v>9843</v>
      </c>
    </row>
    <row r="54" spans="1:21" x14ac:dyDescent="0.2">
      <c r="A54" t="s">
        <v>125</v>
      </c>
      <c r="B54" t="s">
        <v>126</v>
      </c>
      <c r="C54">
        <v>103180</v>
      </c>
      <c r="D54" s="2">
        <v>3</v>
      </c>
      <c r="E54" s="2">
        <v>7968</v>
      </c>
      <c r="F54" s="2">
        <v>56</v>
      </c>
      <c r="G54" s="2">
        <v>90</v>
      </c>
      <c r="H54" s="2">
        <v>187</v>
      </c>
      <c r="I54" s="2">
        <v>57880</v>
      </c>
      <c r="J54" s="2">
        <v>1618</v>
      </c>
      <c r="K54" s="2">
        <v>6780</v>
      </c>
      <c r="L54" s="2">
        <v>267</v>
      </c>
      <c r="M54" s="2">
        <v>1118</v>
      </c>
      <c r="N54" s="2">
        <v>99</v>
      </c>
      <c r="O54" s="2">
        <v>697</v>
      </c>
      <c r="P54" s="2">
        <v>977</v>
      </c>
      <c r="Q54" s="2">
        <v>773</v>
      </c>
      <c r="R54" s="2">
        <v>4984</v>
      </c>
      <c r="S54" s="2">
        <v>2782</v>
      </c>
      <c r="T54" s="2">
        <v>155</v>
      </c>
      <c r="U54" s="2">
        <v>16746</v>
      </c>
    </row>
    <row r="55" spans="1:21" x14ac:dyDescent="0.2">
      <c r="A55" t="s">
        <v>127</v>
      </c>
      <c r="B55" t="s">
        <v>128</v>
      </c>
      <c r="C55">
        <v>67701</v>
      </c>
      <c r="D55" s="2">
        <v>2</v>
      </c>
      <c r="E55" s="2">
        <v>5551</v>
      </c>
      <c r="F55" s="2">
        <v>33</v>
      </c>
      <c r="G55" s="2">
        <v>8</v>
      </c>
      <c r="H55" s="2">
        <v>13</v>
      </c>
      <c r="I55" s="2">
        <v>38912</v>
      </c>
      <c r="J55" s="2">
        <v>1357</v>
      </c>
      <c r="K55" s="2">
        <v>4701</v>
      </c>
      <c r="L55" s="2">
        <v>180</v>
      </c>
      <c r="M55" s="2">
        <v>696</v>
      </c>
      <c r="N55" s="2">
        <v>4</v>
      </c>
      <c r="O55" s="2">
        <v>531</v>
      </c>
      <c r="P55" s="2">
        <v>508</v>
      </c>
      <c r="Q55" s="2">
        <v>294</v>
      </c>
      <c r="R55" s="2">
        <v>3574</v>
      </c>
      <c r="S55" s="2">
        <v>1473</v>
      </c>
      <c r="T55" s="2">
        <v>60</v>
      </c>
      <c r="U55" s="2">
        <v>9804</v>
      </c>
    </row>
    <row r="56" spans="1:21" x14ac:dyDescent="0.2">
      <c r="A56" t="s">
        <v>129</v>
      </c>
      <c r="B56" t="s">
        <v>130</v>
      </c>
      <c r="C56">
        <v>56655</v>
      </c>
      <c r="D56" s="2">
        <v>13</v>
      </c>
      <c r="E56" s="2">
        <v>3616</v>
      </c>
      <c r="F56" s="2">
        <v>39</v>
      </c>
      <c r="G56" s="2">
        <v>95</v>
      </c>
      <c r="H56" s="2">
        <v>41</v>
      </c>
      <c r="I56" s="2">
        <v>33295</v>
      </c>
      <c r="J56" s="2">
        <v>1277</v>
      </c>
      <c r="K56" s="2">
        <v>3747</v>
      </c>
      <c r="L56" s="2">
        <v>279</v>
      </c>
      <c r="M56" s="2">
        <v>511</v>
      </c>
      <c r="N56" s="2">
        <v>6</v>
      </c>
      <c r="O56" s="2">
        <v>426</v>
      </c>
      <c r="P56" s="2">
        <v>376</v>
      </c>
      <c r="Q56" s="2">
        <v>397</v>
      </c>
      <c r="R56" s="2">
        <v>3060</v>
      </c>
      <c r="S56" s="2">
        <v>887</v>
      </c>
      <c r="T56" s="2">
        <v>48</v>
      </c>
      <c r="U56" s="2">
        <v>8542</v>
      </c>
    </row>
    <row r="57" spans="1:21" x14ac:dyDescent="0.2">
      <c r="A57" t="s">
        <v>131</v>
      </c>
      <c r="B57" t="s">
        <v>132</v>
      </c>
      <c r="C57">
        <v>38289</v>
      </c>
      <c r="D57" s="2">
        <v>14</v>
      </c>
      <c r="E57" s="2">
        <v>2522</v>
      </c>
      <c r="F57" s="2">
        <v>22</v>
      </c>
      <c r="G57" s="2">
        <v>15</v>
      </c>
      <c r="H57" s="2">
        <v>20</v>
      </c>
      <c r="I57" s="2">
        <v>22474</v>
      </c>
      <c r="J57" s="2">
        <v>1090</v>
      </c>
      <c r="K57" s="2">
        <v>2574</v>
      </c>
      <c r="L57" s="2">
        <v>120</v>
      </c>
      <c r="M57" s="2">
        <v>367</v>
      </c>
      <c r="N57" s="2">
        <v>4</v>
      </c>
      <c r="O57" s="2">
        <v>359</v>
      </c>
      <c r="P57" s="2">
        <v>262</v>
      </c>
      <c r="Q57" s="2">
        <v>267</v>
      </c>
      <c r="R57" s="2">
        <v>2007</v>
      </c>
      <c r="S57" s="2">
        <v>806</v>
      </c>
      <c r="T57" s="2">
        <v>22</v>
      </c>
      <c r="U57" s="2">
        <v>5344</v>
      </c>
    </row>
    <row r="58" spans="1:21" x14ac:dyDescent="0.2">
      <c r="A58" t="s">
        <v>133</v>
      </c>
      <c r="B58" t="s">
        <v>134</v>
      </c>
      <c r="C58">
        <v>54263</v>
      </c>
      <c r="D58" s="2">
        <v>153</v>
      </c>
      <c r="E58" s="2">
        <v>3780</v>
      </c>
      <c r="F58" s="2">
        <v>25</v>
      </c>
      <c r="G58" s="2">
        <v>5</v>
      </c>
      <c r="H58" s="2">
        <v>13</v>
      </c>
      <c r="I58" s="2">
        <v>31832</v>
      </c>
      <c r="J58" s="2">
        <v>562</v>
      </c>
      <c r="K58" s="2">
        <v>2957</v>
      </c>
      <c r="L58" s="2">
        <v>166</v>
      </c>
      <c r="M58" s="2">
        <v>555</v>
      </c>
      <c r="N58" s="2">
        <v>1</v>
      </c>
      <c r="O58" s="2">
        <v>351</v>
      </c>
      <c r="P58" s="2">
        <v>373</v>
      </c>
      <c r="Q58" s="2">
        <v>367</v>
      </c>
      <c r="R58" s="2">
        <v>3647</v>
      </c>
      <c r="S58" s="2">
        <v>1089</v>
      </c>
      <c r="T58" s="2">
        <v>84</v>
      </c>
      <c r="U58" s="2">
        <v>8303</v>
      </c>
    </row>
    <row r="59" spans="1:21" x14ac:dyDescent="0.2">
      <c r="A59" t="s">
        <v>135</v>
      </c>
      <c r="B59" t="s">
        <v>136</v>
      </c>
      <c r="C59">
        <v>31741</v>
      </c>
      <c r="D59" s="2">
        <v>2065</v>
      </c>
      <c r="E59" s="2">
        <v>2121</v>
      </c>
      <c r="F59" s="2">
        <v>17</v>
      </c>
      <c r="G59" s="2">
        <v>2</v>
      </c>
      <c r="H59" s="2">
        <v>10</v>
      </c>
      <c r="I59" s="2">
        <v>16754</v>
      </c>
      <c r="J59" s="2">
        <v>772</v>
      </c>
      <c r="K59" s="2">
        <v>2116</v>
      </c>
      <c r="L59" s="2">
        <v>46</v>
      </c>
      <c r="M59" s="2">
        <v>279</v>
      </c>
      <c r="N59" s="2">
        <v>6</v>
      </c>
      <c r="O59" s="2">
        <v>188</v>
      </c>
      <c r="P59" s="2">
        <v>276</v>
      </c>
      <c r="Q59" s="2">
        <v>295</v>
      </c>
      <c r="R59" s="2">
        <v>1786</v>
      </c>
      <c r="S59" s="2">
        <v>394</v>
      </c>
      <c r="T59" s="2">
        <v>21</v>
      </c>
      <c r="U59" s="2">
        <v>4593</v>
      </c>
    </row>
    <row r="60" spans="1:21" x14ac:dyDescent="0.2">
      <c r="A60" t="s">
        <v>137</v>
      </c>
      <c r="B60" t="s">
        <v>138</v>
      </c>
      <c r="C60">
        <v>89857</v>
      </c>
      <c r="D60" s="2">
        <v>5</v>
      </c>
      <c r="E60" s="2">
        <v>6139</v>
      </c>
      <c r="F60" s="2">
        <v>71</v>
      </c>
      <c r="G60" s="2">
        <v>11</v>
      </c>
      <c r="H60" s="2">
        <v>292</v>
      </c>
      <c r="I60" s="2">
        <v>53800</v>
      </c>
      <c r="J60" s="2">
        <v>1332</v>
      </c>
      <c r="K60" s="2">
        <v>6177</v>
      </c>
      <c r="L60" s="2">
        <v>399</v>
      </c>
      <c r="M60" s="2">
        <v>1155</v>
      </c>
      <c r="N60" s="2">
        <v>41</v>
      </c>
      <c r="O60" s="2">
        <v>584</v>
      </c>
      <c r="P60" s="2">
        <v>641</v>
      </c>
      <c r="Q60" s="2">
        <v>510</v>
      </c>
      <c r="R60" s="2">
        <v>4085</v>
      </c>
      <c r="S60" s="2">
        <v>1779</v>
      </c>
      <c r="T60" s="2">
        <v>121</v>
      </c>
      <c r="U60" s="2">
        <v>12715</v>
      </c>
    </row>
    <row r="61" spans="1:21" x14ac:dyDescent="0.2">
      <c r="A61" t="s">
        <v>139</v>
      </c>
      <c r="B61" t="s">
        <v>140</v>
      </c>
      <c r="C61">
        <v>42925</v>
      </c>
      <c r="D61" s="2">
        <v>0</v>
      </c>
      <c r="E61" s="2">
        <v>3911</v>
      </c>
      <c r="F61" s="2">
        <v>15</v>
      </c>
      <c r="G61" s="2">
        <v>14</v>
      </c>
      <c r="H61" s="2">
        <v>34</v>
      </c>
      <c r="I61" s="2">
        <v>22720</v>
      </c>
      <c r="J61" s="2">
        <v>701</v>
      </c>
      <c r="K61" s="2">
        <v>4659</v>
      </c>
      <c r="L61" s="2">
        <v>89</v>
      </c>
      <c r="M61" s="2">
        <v>352</v>
      </c>
      <c r="N61" s="2">
        <v>5</v>
      </c>
      <c r="O61" s="2">
        <v>270</v>
      </c>
      <c r="P61" s="2">
        <v>307</v>
      </c>
      <c r="Q61" s="2">
        <v>348</v>
      </c>
      <c r="R61" s="2">
        <v>2287</v>
      </c>
      <c r="S61" s="2">
        <v>775</v>
      </c>
      <c r="T61" s="2">
        <v>34</v>
      </c>
      <c r="U61" s="2">
        <v>6404</v>
      </c>
    </row>
    <row r="62" spans="1:21" x14ac:dyDescent="0.2">
      <c r="A62" t="s">
        <v>141</v>
      </c>
      <c r="B62" t="s">
        <v>142</v>
      </c>
      <c r="C62">
        <v>48023</v>
      </c>
      <c r="D62" s="2">
        <v>13</v>
      </c>
      <c r="E62" s="2">
        <v>3643</v>
      </c>
      <c r="F62" s="2">
        <v>35</v>
      </c>
      <c r="G62" s="2">
        <v>8</v>
      </c>
      <c r="H62" s="2">
        <v>43</v>
      </c>
      <c r="I62" s="2">
        <v>27765</v>
      </c>
      <c r="J62" s="2">
        <v>521</v>
      </c>
      <c r="K62" s="2">
        <v>3612</v>
      </c>
      <c r="L62" s="2">
        <v>215</v>
      </c>
      <c r="M62" s="2">
        <v>300</v>
      </c>
      <c r="N62" s="2">
        <v>6</v>
      </c>
      <c r="O62" s="2">
        <v>329</v>
      </c>
      <c r="P62" s="2">
        <v>450</v>
      </c>
      <c r="Q62" s="2">
        <v>338</v>
      </c>
      <c r="R62" s="2">
        <v>3017</v>
      </c>
      <c r="S62" s="2">
        <v>605</v>
      </c>
      <c r="T62" s="2">
        <v>34</v>
      </c>
      <c r="U62" s="2">
        <v>7089</v>
      </c>
    </row>
    <row r="63" spans="1:21" x14ac:dyDescent="0.2">
      <c r="A63" t="s">
        <v>143</v>
      </c>
      <c r="B63" t="s">
        <v>144</v>
      </c>
      <c r="C63">
        <v>52380</v>
      </c>
      <c r="D63" s="2">
        <v>0</v>
      </c>
      <c r="E63" s="2">
        <v>4848</v>
      </c>
      <c r="F63" s="2">
        <v>38</v>
      </c>
      <c r="G63" s="2">
        <v>3</v>
      </c>
      <c r="H63" s="2">
        <v>80</v>
      </c>
      <c r="I63" s="2">
        <v>29784</v>
      </c>
      <c r="J63" s="2">
        <v>801</v>
      </c>
      <c r="K63" s="2">
        <v>3890</v>
      </c>
      <c r="L63" s="2">
        <v>297</v>
      </c>
      <c r="M63" s="2">
        <v>435</v>
      </c>
      <c r="N63" s="2">
        <v>7</v>
      </c>
      <c r="O63" s="2">
        <v>321</v>
      </c>
      <c r="P63" s="2">
        <v>737</v>
      </c>
      <c r="Q63" s="2">
        <v>374</v>
      </c>
      <c r="R63" s="2">
        <v>2970</v>
      </c>
      <c r="S63" s="2">
        <v>608</v>
      </c>
      <c r="T63" s="2">
        <v>65</v>
      </c>
      <c r="U63" s="2">
        <v>7122</v>
      </c>
    </row>
    <row r="64" spans="1:21" x14ac:dyDescent="0.2">
      <c r="A64" t="s">
        <v>145</v>
      </c>
      <c r="B64" t="s">
        <v>146</v>
      </c>
      <c r="C64">
        <v>50175</v>
      </c>
      <c r="D64" s="2">
        <v>136</v>
      </c>
      <c r="E64" s="2">
        <v>3536</v>
      </c>
      <c r="F64" s="2">
        <v>67</v>
      </c>
      <c r="G64" s="2">
        <v>6</v>
      </c>
      <c r="H64" s="2">
        <v>243</v>
      </c>
      <c r="I64" s="2">
        <v>28422</v>
      </c>
      <c r="J64" s="2">
        <v>573</v>
      </c>
      <c r="K64" s="2">
        <v>3767</v>
      </c>
      <c r="L64" s="2">
        <v>127</v>
      </c>
      <c r="M64" s="2">
        <v>412</v>
      </c>
      <c r="N64" s="2">
        <v>39</v>
      </c>
      <c r="O64" s="2">
        <v>311</v>
      </c>
      <c r="P64" s="2">
        <v>350</v>
      </c>
      <c r="Q64" s="2">
        <v>409</v>
      </c>
      <c r="R64" s="2">
        <v>3447</v>
      </c>
      <c r="S64" s="2">
        <v>611</v>
      </c>
      <c r="T64" s="2">
        <v>112</v>
      </c>
      <c r="U64" s="2">
        <v>7607</v>
      </c>
    </row>
    <row r="65" spans="1:21" x14ac:dyDescent="0.2">
      <c r="A65" t="s">
        <v>147</v>
      </c>
      <c r="B65" t="s">
        <v>148</v>
      </c>
      <c r="C65">
        <v>111457</v>
      </c>
      <c r="D65" s="2">
        <v>10309</v>
      </c>
      <c r="E65" s="2">
        <v>6794</v>
      </c>
      <c r="F65" s="2">
        <v>36</v>
      </c>
      <c r="G65" s="2">
        <v>19</v>
      </c>
      <c r="H65" s="2">
        <v>201</v>
      </c>
      <c r="I65" s="2">
        <v>63121</v>
      </c>
      <c r="J65" s="2">
        <v>1382</v>
      </c>
      <c r="K65" s="2">
        <v>6902</v>
      </c>
      <c r="L65" s="2">
        <v>622</v>
      </c>
      <c r="M65" s="2">
        <v>941</v>
      </c>
      <c r="N65" s="2">
        <v>111</v>
      </c>
      <c r="O65" s="2">
        <v>744</v>
      </c>
      <c r="P65" s="2">
        <v>1406</v>
      </c>
      <c r="Q65" s="2">
        <v>552</v>
      </c>
      <c r="R65" s="2">
        <v>4014</v>
      </c>
      <c r="S65" s="2">
        <v>1219</v>
      </c>
      <c r="T65" s="2">
        <v>113</v>
      </c>
      <c r="U65" s="2">
        <v>12971</v>
      </c>
    </row>
    <row r="66" spans="1:21" x14ac:dyDescent="0.2">
      <c r="C66">
        <f>SUM(C1:C65)</f>
        <v>4514091</v>
      </c>
      <c r="D66">
        <f t="shared" ref="D66:U66" si="0">SUM(D1:D65)</f>
        <v>13872</v>
      </c>
      <c r="E66">
        <f t="shared" si="0"/>
        <v>395914</v>
      </c>
      <c r="F66">
        <f t="shared" si="0"/>
        <v>3458</v>
      </c>
      <c r="G66">
        <f t="shared" si="0"/>
        <v>2014</v>
      </c>
      <c r="H66">
        <f t="shared" si="0"/>
        <v>4891</v>
      </c>
      <c r="I66">
        <f t="shared" si="0"/>
        <v>2540689</v>
      </c>
      <c r="J66">
        <f t="shared" si="0"/>
        <v>61375</v>
      </c>
      <c r="K66">
        <f t="shared" si="0"/>
        <v>425793</v>
      </c>
      <c r="L66">
        <f t="shared" si="0"/>
        <v>18321</v>
      </c>
      <c r="M66">
        <f t="shared" si="0"/>
        <v>46523</v>
      </c>
      <c r="N66">
        <f t="shared" si="0"/>
        <v>5049</v>
      </c>
      <c r="O66">
        <f t="shared" si="0"/>
        <v>38408</v>
      </c>
      <c r="P66">
        <f t="shared" si="0"/>
        <v>43455</v>
      </c>
      <c r="Q66">
        <f t="shared" si="0"/>
        <v>26033</v>
      </c>
      <c r="R66">
        <f t="shared" si="0"/>
        <v>186843</v>
      </c>
      <c r="S66">
        <f t="shared" si="0"/>
        <v>69141</v>
      </c>
      <c r="T66">
        <f t="shared" si="0"/>
        <v>9616</v>
      </c>
      <c r="U66">
        <f t="shared" si="0"/>
        <v>622696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AD3C-04D6-4873-B95E-BF27D7F63E23}">
  <dimension ref="A1:U66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4" max="4" width="20.6640625" style="2" customWidth="1"/>
    <col min="5" max="5" width="13.83203125" style="2" bestFit="1" customWidth="1"/>
    <col min="6" max="7" width="20.6640625" style="2" customWidth="1"/>
    <col min="8" max="8" width="12.33203125" style="2" bestFit="1" customWidth="1"/>
    <col min="9" max="9" width="20.6640625" style="2" customWidth="1"/>
    <col min="10" max="10" width="17.83203125" style="2" bestFit="1" customWidth="1"/>
    <col min="11" max="12" width="20.6640625" style="2" customWidth="1"/>
    <col min="13" max="13" width="18.5" style="2" bestFit="1" customWidth="1"/>
    <col min="14" max="14" width="19.5" style="2" bestFit="1" customWidth="1"/>
    <col min="15" max="17" width="20.6640625" style="2" customWidth="1"/>
    <col min="18" max="18" width="9.6640625" style="2" bestFit="1" customWidth="1"/>
    <col min="19" max="19" width="20.6640625" style="2" customWidth="1"/>
    <col min="20" max="20" width="18.5" style="2" bestFit="1" customWidth="1"/>
    <col min="21" max="21" width="13" style="2" bestFit="1" customWidth="1"/>
  </cols>
  <sheetData>
    <row r="1" spans="1:21" ht="4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7750</v>
      </c>
      <c r="D2" s="2">
        <v>0</v>
      </c>
      <c r="E2" s="2">
        <v>536</v>
      </c>
      <c r="F2" s="2">
        <v>12</v>
      </c>
      <c r="G2" s="2">
        <v>4</v>
      </c>
      <c r="H2" s="2">
        <v>9</v>
      </c>
      <c r="I2" s="2">
        <v>4033</v>
      </c>
      <c r="J2" s="2">
        <v>126</v>
      </c>
      <c r="K2" s="2">
        <v>1125</v>
      </c>
      <c r="L2" s="2">
        <v>28</v>
      </c>
      <c r="M2" s="2">
        <v>170</v>
      </c>
      <c r="N2" s="2">
        <v>1</v>
      </c>
      <c r="O2" s="2">
        <v>191</v>
      </c>
      <c r="P2" s="2">
        <v>102</v>
      </c>
      <c r="Q2" s="2">
        <v>207</v>
      </c>
      <c r="R2" s="2">
        <v>165</v>
      </c>
      <c r="S2" s="2">
        <v>145</v>
      </c>
      <c r="T2" s="2">
        <v>83</v>
      </c>
      <c r="U2" s="2">
        <v>813</v>
      </c>
    </row>
    <row r="3" spans="1:21" x14ac:dyDescent="0.2">
      <c r="A3" t="s">
        <v>23</v>
      </c>
      <c r="B3" t="s">
        <v>24</v>
      </c>
      <c r="C3">
        <v>26618</v>
      </c>
      <c r="D3" s="2">
        <v>1</v>
      </c>
      <c r="E3" s="2">
        <v>1892</v>
      </c>
      <c r="F3" s="2">
        <v>52</v>
      </c>
      <c r="G3" s="2">
        <v>9</v>
      </c>
      <c r="H3" s="2">
        <v>54</v>
      </c>
      <c r="I3" s="2">
        <v>13994</v>
      </c>
      <c r="J3" s="2">
        <v>325</v>
      </c>
      <c r="K3" s="2">
        <v>4059</v>
      </c>
      <c r="L3" s="2">
        <v>129</v>
      </c>
      <c r="M3" s="2">
        <v>506</v>
      </c>
      <c r="N3" s="2">
        <v>19</v>
      </c>
      <c r="O3" s="2">
        <v>386</v>
      </c>
      <c r="P3" s="2">
        <v>314</v>
      </c>
      <c r="Q3" s="2">
        <v>363</v>
      </c>
      <c r="R3" s="2">
        <v>806</v>
      </c>
      <c r="S3" s="2">
        <v>485</v>
      </c>
      <c r="T3" s="2">
        <v>154</v>
      </c>
      <c r="U3" s="2">
        <v>3070</v>
      </c>
    </row>
    <row r="4" spans="1:21" x14ac:dyDescent="0.2">
      <c r="A4" t="s">
        <v>25</v>
      </c>
      <c r="B4" t="s">
        <v>26</v>
      </c>
      <c r="C4">
        <v>9611</v>
      </c>
      <c r="D4" s="2">
        <v>0</v>
      </c>
      <c r="E4" s="2">
        <v>648</v>
      </c>
      <c r="F4" s="2">
        <v>18</v>
      </c>
      <c r="G4" s="2">
        <v>3</v>
      </c>
      <c r="H4" s="2">
        <v>1</v>
      </c>
      <c r="I4" s="2">
        <v>5764</v>
      </c>
      <c r="J4" s="2">
        <v>121</v>
      </c>
      <c r="K4" s="2">
        <v>1106</v>
      </c>
      <c r="L4" s="2">
        <v>43</v>
      </c>
      <c r="M4" s="2">
        <v>166</v>
      </c>
      <c r="N4" s="2">
        <v>10</v>
      </c>
      <c r="O4" s="2">
        <v>121</v>
      </c>
      <c r="P4" s="2">
        <v>108</v>
      </c>
      <c r="Q4" s="2">
        <v>205</v>
      </c>
      <c r="R4" s="2">
        <v>219</v>
      </c>
      <c r="S4" s="2">
        <v>172</v>
      </c>
      <c r="T4" s="2">
        <v>61</v>
      </c>
      <c r="U4" s="2">
        <v>845</v>
      </c>
    </row>
    <row r="5" spans="1:21" x14ac:dyDescent="0.2">
      <c r="A5" t="s">
        <v>27</v>
      </c>
      <c r="B5" t="s">
        <v>28</v>
      </c>
      <c r="C5">
        <v>5825</v>
      </c>
      <c r="D5" s="2">
        <v>11</v>
      </c>
      <c r="E5" s="2">
        <v>434</v>
      </c>
      <c r="F5" s="2">
        <v>2</v>
      </c>
      <c r="G5" s="2">
        <v>2</v>
      </c>
      <c r="H5" s="2">
        <v>0</v>
      </c>
      <c r="I5" s="2">
        <v>2854</v>
      </c>
      <c r="J5" s="2">
        <v>73</v>
      </c>
      <c r="K5" s="2">
        <v>994</v>
      </c>
      <c r="L5" s="2">
        <v>31</v>
      </c>
      <c r="M5" s="2">
        <v>123</v>
      </c>
      <c r="N5" s="2">
        <v>0</v>
      </c>
      <c r="O5" s="2">
        <v>76</v>
      </c>
      <c r="P5" s="2">
        <v>66</v>
      </c>
      <c r="Q5" s="2">
        <v>137</v>
      </c>
      <c r="R5" s="2">
        <v>178</v>
      </c>
      <c r="S5" s="2">
        <v>75</v>
      </c>
      <c r="T5" s="2">
        <v>50</v>
      </c>
      <c r="U5" s="2">
        <v>719</v>
      </c>
    </row>
    <row r="6" spans="1:21" x14ac:dyDescent="0.2">
      <c r="A6" t="s">
        <v>29</v>
      </c>
      <c r="B6" t="s">
        <v>30</v>
      </c>
      <c r="C6">
        <v>12517</v>
      </c>
      <c r="D6" s="2">
        <v>11</v>
      </c>
      <c r="E6" s="2">
        <v>821</v>
      </c>
      <c r="F6" s="2">
        <v>15</v>
      </c>
      <c r="G6" s="2">
        <v>2</v>
      </c>
      <c r="H6" s="2">
        <v>10</v>
      </c>
      <c r="I6" s="2">
        <v>5990</v>
      </c>
      <c r="J6" s="2">
        <v>162</v>
      </c>
      <c r="K6" s="2">
        <v>2256</v>
      </c>
      <c r="L6" s="2">
        <v>74</v>
      </c>
      <c r="M6" s="2">
        <v>348</v>
      </c>
      <c r="N6" s="2">
        <v>1</v>
      </c>
      <c r="O6" s="2">
        <v>258</v>
      </c>
      <c r="P6" s="2">
        <v>222</v>
      </c>
      <c r="Q6" s="2">
        <v>254</v>
      </c>
      <c r="R6" s="2">
        <v>271</v>
      </c>
      <c r="S6" s="2">
        <v>204</v>
      </c>
      <c r="T6" s="2">
        <v>182</v>
      </c>
      <c r="U6" s="2">
        <v>1436</v>
      </c>
    </row>
    <row r="7" spans="1:21" x14ac:dyDescent="0.2">
      <c r="A7" t="s">
        <v>31</v>
      </c>
      <c r="B7" t="s">
        <v>32</v>
      </c>
      <c r="C7">
        <v>9571</v>
      </c>
      <c r="D7" s="2">
        <v>0</v>
      </c>
      <c r="E7" s="2">
        <v>864</v>
      </c>
      <c r="F7" s="2">
        <v>31</v>
      </c>
      <c r="G7" s="2">
        <v>5</v>
      </c>
      <c r="H7" s="2">
        <v>10</v>
      </c>
      <c r="I7" s="2">
        <v>4913</v>
      </c>
      <c r="J7" s="2">
        <v>123</v>
      </c>
      <c r="K7" s="2">
        <v>1190</v>
      </c>
      <c r="L7" s="2">
        <v>58</v>
      </c>
      <c r="M7" s="2">
        <v>214</v>
      </c>
      <c r="N7" s="2">
        <v>5</v>
      </c>
      <c r="O7" s="2">
        <v>208</v>
      </c>
      <c r="P7" s="2">
        <v>133</v>
      </c>
      <c r="Q7" s="2">
        <v>228</v>
      </c>
      <c r="R7" s="2">
        <v>269</v>
      </c>
      <c r="S7" s="2">
        <v>250</v>
      </c>
      <c r="T7" s="2">
        <v>42</v>
      </c>
      <c r="U7" s="2">
        <v>1028</v>
      </c>
    </row>
    <row r="8" spans="1:21" x14ac:dyDescent="0.2">
      <c r="A8" t="s">
        <v>33</v>
      </c>
      <c r="B8" t="s">
        <v>34</v>
      </c>
      <c r="C8">
        <v>4863</v>
      </c>
      <c r="D8" s="2">
        <v>0</v>
      </c>
      <c r="E8" s="2">
        <v>499</v>
      </c>
      <c r="F8" s="2">
        <v>5</v>
      </c>
      <c r="G8" s="2">
        <v>3</v>
      </c>
      <c r="H8" s="2">
        <v>1</v>
      </c>
      <c r="I8" s="2">
        <v>2152</v>
      </c>
      <c r="J8" s="2">
        <v>63</v>
      </c>
      <c r="K8" s="2">
        <v>735</v>
      </c>
      <c r="L8" s="2">
        <v>28</v>
      </c>
      <c r="M8" s="2">
        <v>91</v>
      </c>
      <c r="N8" s="2">
        <v>0</v>
      </c>
      <c r="O8" s="2">
        <v>51</v>
      </c>
      <c r="P8" s="2">
        <v>35</v>
      </c>
      <c r="Q8" s="2">
        <v>196</v>
      </c>
      <c r="R8" s="2">
        <v>267</v>
      </c>
      <c r="S8" s="2">
        <v>86</v>
      </c>
      <c r="T8" s="2">
        <v>23</v>
      </c>
      <c r="U8" s="2">
        <v>628</v>
      </c>
    </row>
    <row r="9" spans="1:21" x14ac:dyDescent="0.2">
      <c r="A9" t="s">
        <v>35</v>
      </c>
      <c r="B9" t="s">
        <v>36</v>
      </c>
      <c r="C9">
        <v>14692</v>
      </c>
      <c r="D9" s="2">
        <v>0</v>
      </c>
      <c r="E9" s="2">
        <v>1523</v>
      </c>
      <c r="F9" s="2">
        <v>15</v>
      </c>
      <c r="G9" s="2">
        <v>0</v>
      </c>
      <c r="H9" s="2">
        <v>5</v>
      </c>
      <c r="I9" s="2">
        <v>8936</v>
      </c>
      <c r="J9" s="2">
        <v>151</v>
      </c>
      <c r="K9" s="2">
        <v>977</v>
      </c>
      <c r="L9" s="2">
        <v>59</v>
      </c>
      <c r="M9" s="2">
        <v>193</v>
      </c>
      <c r="N9" s="2">
        <v>5</v>
      </c>
      <c r="O9" s="2">
        <v>99</v>
      </c>
      <c r="P9" s="2">
        <v>172</v>
      </c>
      <c r="Q9" s="2">
        <v>233</v>
      </c>
      <c r="R9" s="2">
        <v>378</v>
      </c>
      <c r="S9" s="2">
        <v>206</v>
      </c>
      <c r="T9" s="2">
        <v>62</v>
      </c>
      <c r="U9" s="2">
        <v>1678</v>
      </c>
    </row>
    <row r="10" spans="1:21" x14ac:dyDescent="0.2">
      <c r="A10" t="s">
        <v>37</v>
      </c>
      <c r="B10" t="s">
        <v>38</v>
      </c>
      <c r="C10">
        <v>20650</v>
      </c>
      <c r="D10" s="2">
        <v>0</v>
      </c>
      <c r="E10" s="2">
        <v>1778</v>
      </c>
      <c r="F10" s="2">
        <v>29</v>
      </c>
      <c r="G10" s="2">
        <v>7</v>
      </c>
      <c r="H10" s="2">
        <v>16</v>
      </c>
      <c r="I10" s="2">
        <v>11135</v>
      </c>
      <c r="J10" s="2">
        <v>290</v>
      </c>
      <c r="K10" s="2">
        <v>2788</v>
      </c>
      <c r="L10" s="2">
        <v>81</v>
      </c>
      <c r="M10" s="2">
        <v>411</v>
      </c>
      <c r="N10" s="2">
        <v>21</v>
      </c>
      <c r="O10" s="2">
        <v>260</v>
      </c>
      <c r="P10" s="2">
        <v>241</v>
      </c>
      <c r="Q10" s="2">
        <v>248</v>
      </c>
      <c r="R10" s="2">
        <v>561</v>
      </c>
      <c r="S10" s="2">
        <v>352</v>
      </c>
      <c r="T10" s="2">
        <v>40</v>
      </c>
      <c r="U10" s="2">
        <v>2392</v>
      </c>
    </row>
    <row r="11" spans="1:21" x14ac:dyDescent="0.2">
      <c r="A11" t="s">
        <v>39</v>
      </c>
      <c r="B11" t="s">
        <v>40</v>
      </c>
      <c r="C11">
        <v>155577</v>
      </c>
      <c r="D11" s="2">
        <v>43</v>
      </c>
      <c r="E11" s="2">
        <v>11868</v>
      </c>
      <c r="F11" s="2">
        <v>85</v>
      </c>
      <c r="G11" s="2">
        <v>81</v>
      </c>
      <c r="H11" s="2">
        <v>170</v>
      </c>
      <c r="I11" s="2">
        <v>97429</v>
      </c>
      <c r="J11" s="2">
        <v>2491</v>
      </c>
      <c r="K11" s="2">
        <v>13881</v>
      </c>
      <c r="L11" s="2">
        <v>920</v>
      </c>
      <c r="M11" s="2">
        <v>1604</v>
      </c>
      <c r="N11" s="2">
        <v>299</v>
      </c>
      <c r="O11" s="2">
        <v>2208</v>
      </c>
      <c r="P11" s="2">
        <v>1990</v>
      </c>
      <c r="Q11" s="2">
        <v>676</v>
      </c>
      <c r="R11" s="2">
        <v>3031</v>
      </c>
      <c r="S11" s="2">
        <v>1732</v>
      </c>
      <c r="T11" s="2">
        <v>316</v>
      </c>
      <c r="U11" s="2">
        <v>16753</v>
      </c>
    </row>
    <row r="12" spans="1:21" x14ac:dyDescent="0.2">
      <c r="A12" t="s">
        <v>41</v>
      </c>
      <c r="B12" t="s">
        <v>42</v>
      </c>
      <c r="C12">
        <v>32120</v>
      </c>
      <c r="D12" s="2">
        <v>3</v>
      </c>
      <c r="E12" s="2">
        <v>2992</v>
      </c>
      <c r="F12" s="2">
        <v>39</v>
      </c>
      <c r="G12" s="2">
        <v>14</v>
      </c>
      <c r="H12" s="2">
        <v>35</v>
      </c>
      <c r="I12" s="2">
        <v>18387</v>
      </c>
      <c r="J12" s="2">
        <v>265</v>
      </c>
      <c r="K12" s="2">
        <v>2791</v>
      </c>
      <c r="L12" s="2">
        <v>179</v>
      </c>
      <c r="M12" s="2">
        <v>653</v>
      </c>
      <c r="N12" s="2">
        <v>106</v>
      </c>
      <c r="O12" s="2">
        <v>304</v>
      </c>
      <c r="P12" s="2">
        <v>396</v>
      </c>
      <c r="Q12" s="2">
        <v>532</v>
      </c>
      <c r="R12" s="2">
        <v>1101</v>
      </c>
      <c r="S12" s="2">
        <v>624</v>
      </c>
      <c r="T12" s="2">
        <v>46</v>
      </c>
      <c r="U12" s="2">
        <v>3653</v>
      </c>
    </row>
    <row r="13" spans="1:21" x14ac:dyDescent="0.2">
      <c r="A13" t="s">
        <v>43</v>
      </c>
      <c r="B13" t="s">
        <v>44</v>
      </c>
      <c r="C13">
        <v>15682</v>
      </c>
      <c r="D13" s="2">
        <v>12</v>
      </c>
      <c r="E13" s="2">
        <v>1083</v>
      </c>
      <c r="F13" s="2">
        <v>33</v>
      </c>
      <c r="G13" s="2">
        <v>11</v>
      </c>
      <c r="H13" s="2">
        <v>4</v>
      </c>
      <c r="I13" s="2">
        <v>9333</v>
      </c>
      <c r="J13" s="2">
        <v>276</v>
      </c>
      <c r="K13" s="2">
        <v>1791</v>
      </c>
      <c r="L13" s="2">
        <v>84</v>
      </c>
      <c r="M13" s="2">
        <v>213</v>
      </c>
      <c r="N13" s="2">
        <v>31</v>
      </c>
      <c r="O13" s="2">
        <v>145</v>
      </c>
      <c r="P13" s="2">
        <v>208</v>
      </c>
      <c r="Q13" s="2">
        <v>199</v>
      </c>
      <c r="R13" s="2">
        <v>417</v>
      </c>
      <c r="S13" s="2">
        <v>201</v>
      </c>
      <c r="T13" s="2">
        <v>36</v>
      </c>
      <c r="U13" s="2">
        <v>1605</v>
      </c>
    </row>
    <row r="14" spans="1:21" x14ac:dyDescent="0.2">
      <c r="A14" t="s">
        <v>45</v>
      </c>
      <c r="B14" t="s">
        <v>46</v>
      </c>
      <c r="C14">
        <v>19356</v>
      </c>
      <c r="D14" s="2">
        <v>3</v>
      </c>
      <c r="E14" s="2">
        <v>1346</v>
      </c>
      <c r="F14" s="2">
        <v>9</v>
      </c>
      <c r="G14" s="2">
        <v>4</v>
      </c>
      <c r="H14" s="2">
        <v>29</v>
      </c>
      <c r="I14" s="2">
        <v>12141</v>
      </c>
      <c r="J14" s="2">
        <v>175</v>
      </c>
      <c r="K14" s="2">
        <v>2118</v>
      </c>
      <c r="L14" s="2">
        <v>78</v>
      </c>
      <c r="M14" s="2">
        <v>293</v>
      </c>
      <c r="N14" s="2">
        <v>49</v>
      </c>
      <c r="O14" s="2">
        <v>125</v>
      </c>
      <c r="P14" s="2">
        <v>237</v>
      </c>
      <c r="Q14" s="2">
        <v>184</v>
      </c>
      <c r="R14" s="2">
        <v>506</v>
      </c>
      <c r="S14" s="2">
        <v>292</v>
      </c>
      <c r="T14" s="2">
        <v>42</v>
      </c>
      <c r="U14" s="2">
        <v>1725</v>
      </c>
    </row>
    <row r="15" spans="1:21" x14ac:dyDescent="0.2">
      <c r="A15" t="s">
        <v>47</v>
      </c>
      <c r="B15" t="s">
        <v>48</v>
      </c>
      <c r="C15">
        <v>8670</v>
      </c>
      <c r="D15" s="2">
        <v>0</v>
      </c>
      <c r="E15" s="2">
        <v>902</v>
      </c>
      <c r="F15" s="2">
        <v>16</v>
      </c>
      <c r="G15" s="2">
        <v>1</v>
      </c>
      <c r="H15" s="2">
        <v>8</v>
      </c>
      <c r="I15" s="2">
        <v>3711</v>
      </c>
      <c r="J15" s="2">
        <v>72</v>
      </c>
      <c r="K15" s="2">
        <v>1540</v>
      </c>
      <c r="L15" s="2">
        <v>61</v>
      </c>
      <c r="M15" s="2">
        <v>146</v>
      </c>
      <c r="N15" s="2">
        <v>3</v>
      </c>
      <c r="O15" s="2">
        <v>74</v>
      </c>
      <c r="P15" s="2">
        <v>77</v>
      </c>
      <c r="Q15" s="2">
        <v>259</v>
      </c>
      <c r="R15" s="2">
        <v>517</v>
      </c>
      <c r="S15" s="2">
        <v>165</v>
      </c>
      <c r="T15" s="2">
        <v>32</v>
      </c>
      <c r="U15" s="2">
        <v>1086</v>
      </c>
    </row>
    <row r="16" spans="1:21" x14ac:dyDescent="0.2">
      <c r="A16" t="s">
        <v>49</v>
      </c>
      <c r="B16" t="s">
        <v>50</v>
      </c>
      <c r="C16">
        <v>13645</v>
      </c>
      <c r="D16" s="2">
        <v>0</v>
      </c>
      <c r="E16" s="2">
        <v>1044</v>
      </c>
      <c r="F16" s="2">
        <v>26</v>
      </c>
      <c r="G16" s="2">
        <v>4</v>
      </c>
      <c r="H16" s="2">
        <v>41</v>
      </c>
      <c r="I16" s="2">
        <v>7296</v>
      </c>
      <c r="J16" s="2">
        <v>531</v>
      </c>
      <c r="K16" s="2">
        <v>1902</v>
      </c>
      <c r="L16" s="2">
        <v>54</v>
      </c>
      <c r="M16" s="2">
        <v>227</v>
      </c>
      <c r="N16" s="2">
        <v>110</v>
      </c>
      <c r="O16" s="2">
        <v>278</v>
      </c>
      <c r="P16" s="2">
        <v>133</v>
      </c>
      <c r="Q16" s="2">
        <v>109</v>
      </c>
      <c r="R16" s="2">
        <v>355</v>
      </c>
      <c r="S16" s="2">
        <v>257</v>
      </c>
      <c r="T16" s="2">
        <v>49</v>
      </c>
      <c r="U16" s="2">
        <v>1229</v>
      </c>
    </row>
    <row r="17" spans="1:21" x14ac:dyDescent="0.2">
      <c r="A17" t="s">
        <v>51</v>
      </c>
      <c r="B17" t="s">
        <v>52</v>
      </c>
      <c r="C17">
        <v>19126</v>
      </c>
      <c r="D17" s="2">
        <v>1</v>
      </c>
      <c r="E17" s="2">
        <v>1541</v>
      </c>
      <c r="F17" s="2">
        <v>26</v>
      </c>
      <c r="G17" s="2">
        <v>4</v>
      </c>
      <c r="H17" s="2">
        <v>34</v>
      </c>
      <c r="I17" s="2">
        <v>9927</v>
      </c>
      <c r="J17" s="2">
        <v>528</v>
      </c>
      <c r="K17" s="2">
        <v>2567</v>
      </c>
      <c r="L17" s="2">
        <v>62</v>
      </c>
      <c r="M17" s="2">
        <v>366</v>
      </c>
      <c r="N17" s="2">
        <v>51</v>
      </c>
      <c r="O17" s="2">
        <v>779</v>
      </c>
      <c r="P17" s="2">
        <v>221</v>
      </c>
      <c r="Q17" s="2">
        <v>298</v>
      </c>
      <c r="R17" s="2">
        <v>583</v>
      </c>
      <c r="S17" s="2">
        <v>350</v>
      </c>
      <c r="T17" s="2">
        <v>66</v>
      </c>
      <c r="U17" s="2">
        <v>1722</v>
      </c>
    </row>
    <row r="18" spans="1:21" x14ac:dyDescent="0.2">
      <c r="A18" t="s">
        <v>53</v>
      </c>
      <c r="B18" t="s">
        <v>54</v>
      </c>
      <c r="C18">
        <v>4914</v>
      </c>
      <c r="D18" s="2">
        <v>0</v>
      </c>
      <c r="E18" s="2">
        <v>756</v>
      </c>
      <c r="F18" s="2">
        <v>16</v>
      </c>
      <c r="G18" s="2">
        <v>3</v>
      </c>
      <c r="H18" s="2">
        <v>10</v>
      </c>
      <c r="I18" s="2">
        <v>2141</v>
      </c>
      <c r="J18" s="2">
        <v>41</v>
      </c>
      <c r="K18" s="2">
        <v>468</v>
      </c>
      <c r="L18" s="2">
        <v>30</v>
      </c>
      <c r="M18" s="2">
        <v>142</v>
      </c>
      <c r="N18" s="2">
        <v>1</v>
      </c>
      <c r="O18" s="2">
        <v>41</v>
      </c>
      <c r="P18" s="2">
        <v>41</v>
      </c>
      <c r="Q18" s="2">
        <v>286</v>
      </c>
      <c r="R18" s="2">
        <v>346</v>
      </c>
      <c r="S18" s="2">
        <v>54</v>
      </c>
      <c r="T18" s="2">
        <v>34</v>
      </c>
      <c r="U18" s="2">
        <v>504</v>
      </c>
    </row>
    <row r="19" spans="1:21" x14ac:dyDescent="0.2">
      <c r="A19" t="s">
        <v>55</v>
      </c>
      <c r="B19" t="s">
        <v>56</v>
      </c>
      <c r="C19">
        <v>364124</v>
      </c>
      <c r="D19" s="2">
        <v>7</v>
      </c>
      <c r="E19" s="2">
        <v>33012</v>
      </c>
      <c r="F19" s="2">
        <v>266</v>
      </c>
      <c r="G19" s="2">
        <v>394</v>
      </c>
      <c r="H19" s="2">
        <v>1157</v>
      </c>
      <c r="I19" s="2">
        <v>223002</v>
      </c>
      <c r="J19" s="2">
        <v>4911</v>
      </c>
      <c r="K19" s="2">
        <v>27678</v>
      </c>
      <c r="L19" s="2">
        <v>4059</v>
      </c>
      <c r="M19" s="2">
        <v>4646</v>
      </c>
      <c r="N19" s="2">
        <v>1380</v>
      </c>
      <c r="O19" s="2">
        <v>6210</v>
      </c>
      <c r="P19" s="2">
        <v>6816</v>
      </c>
      <c r="Q19" s="2">
        <v>1027</v>
      </c>
      <c r="R19" s="2">
        <v>7175</v>
      </c>
      <c r="S19" s="2">
        <v>5779</v>
      </c>
      <c r="T19" s="2">
        <v>1139</v>
      </c>
      <c r="U19" s="2">
        <v>35466</v>
      </c>
    </row>
    <row r="20" spans="1:21" x14ac:dyDescent="0.2">
      <c r="A20" t="s">
        <v>57</v>
      </c>
      <c r="B20" t="s">
        <v>58</v>
      </c>
      <c r="C20">
        <v>16181</v>
      </c>
      <c r="D20" s="2">
        <v>0</v>
      </c>
      <c r="E20" s="2">
        <v>1299</v>
      </c>
      <c r="F20" s="2">
        <v>38</v>
      </c>
      <c r="G20" s="2">
        <v>3</v>
      </c>
      <c r="H20" s="2">
        <v>8</v>
      </c>
      <c r="I20" s="2">
        <v>9614</v>
      </c>
      <c r="J20" s="2">
        <v>306</v>
      </c>
      <c r="K20" s="2">
        <v>1178</v>
      </c>
      <c r="L20" s="2">
        <v>71</v>
      </c>
      <c r="M20" s="2">
        <v>297</v>
      </c>
      <c r="N20" s="2">
        <v>2</v>
      </c>
      <c r="O20" s="2">
        <v>196</v>
      </c>
      <c r="P20" s="2">
        <v>263</v>
      </c>
      <c r="Q20" s="2">
        <v>306</v>
      </c>
      <c r="R20" s="2">
        <v>426</v>
      </c>
      <c r="S20" s="2">
        <v>285</v>
      </c>
      <c r="T20" s="2">
        <v>47</v>
      </c>
      <c r="U20" s="2">
        <v>1842</v>
      </c>
    </row>
    <row r="21" spans="1:21" x14ac:dyDescent="0.2">
      <c r="A21" t="s">
        <v>59</v>
      </c>
      <c r="B21" t="s">
        <v>60</v>
      </c>
      <c r="C21">
        <v>75090</v>
      </c>
      <c r="D21" s="2">
        <v>3</v>
      </c>
      <c r="E21" s="2">
        <v>4938</v>
      </c>
      <c r="F21" s="2">
        <v>35</v>
      </c>
      <c r="G21" s="2">
        <v>23</v>
      </c>
      <c r="H21" s="2">
        <v>64</v>
      </c>
      <c r="I21" s="2">
        <v>48564</v>
      </c>
      <c r="J21" s="2">
        <v>588</v>
      </c>
      <c r="K21" s="2">
        <v>7921</v>
      </c>
      <c r="L21" s="2">
        <v>263</v>
      </c>
      <c r="M21" s="2">
        <v>529</v>
      </c>
      <c r="N21" s="2">
        <v>135</v>
      </c>
      <c r="O21" s="2">
        <v>1065</v>
      </c>
      <c r="P21" s="2">
        <v>697</v>
      </c>
      <c r="Q21" s="2">
        <v>213</v>
      </c>
      <c r="R21" s="2">
        <v>1498</v>
      </c>
      <c r="S21" s="2">
        <v>689</v>
      </c>
      <c r="T21" s="2">
        <v>447</v>
      </c>
      <c r="U21" s="2">
        <v>7418</v>
      </c>
    </row>
    <row r="22" spans="1:21" x14ac:dyDescent="0.2">
      <c r="A22" t="s">
        <v>61</v>
      </c>
      <c r="B22" t="s">
        <v>62</v>
      </c>
      <c r="C22">
        <v>7836</v>
      </c>
      <c r="D22" s="2">
        <v>0</v>
      </c>
      <c r="E22" s="2">
        <v>765</v>
      </c>
      <c r="F22" s="2">
        <v>25</v>
      </c>
      <c r="G22" s="2">
        <v>5</v>
      </c>
      <c r="H22" s="2">
        <v>6</v>
      </c>
      <c r="I22" s="2">
        <v>4327</v>
      </c>
      <c r="J22" s="2">
        <v>147</v>
      </c>
      <c r="K22" s="2">
        <v>725</v>
      </c>
      <c r="L22" s="2">
        <v>34</v>
      </c>
      <c r="M22" s="2">
        <v>157</v>
      </c>
      <c r="N22" s="2">
        <v>0</v>
      </c>
      <c r="O22" s="2">
        <v>70</v>
      </c>
      <c r="P22" s="2">
        <v>151</v>
      </c>
      <c r="Q22" s="2">
        <v>173</v>
      </c>
      <c r="R22" s="2">
        <v>195</v>
      </c>
      <c r="S22" s="2">
        <v>185</v>
      </c>
      <c r="T22" s="2">
        <v>35</v>
      </c>
      <c r="U22" s="2">
        <v>836</v>
      </c>
    </row>
    <row r="23" spans="1:21" x14ac:dyDescent="0.2">
      <c r="A23" t="s">
        <v>63</v>
      </c>
      <c r="B23" t="s">
        <v>64</v>
      </c>
      <c r="C23">
        <v>15790</v>
      </c>
      <c r="D23" s="2">
        <v>0</v>
      </c>
      <c r="E23" s="2">
        <v>1577</v>
      </c>
      <c r="F23" s="2">
        <v>26</v>
      </c>
      <c r="G23" s="2">
        <v>6</v>
      </c>
      <c r="H23" s="2">
        <v>20</v>
      </c>
      <c r="I23" s="2">
        <v>9646</v>
      </c>
      <c r="J23" s="2">
        <v>155</v>
      </c>
      <c r="K23" s="2">
        <v>820</v>
      </c>
      <c r="L23" s="2">
        <v>93</v>
      </c>
      <c r="M23" s="2">
        <v>273</v>
      </c>
      <c r="N23" s="2">
        <v>19</v>
      </c>
      <c r="O23" s="2">
        <v>150</v>
      </c>
      <c r="P23" s="2">
        <v>195</v>
      </c>
      <c r="Q23" s="2">
        <v>208</v>
      </c>
      <c r="R23" s="2">
        <v>640</v>
      </c>
      <c r="S23" s="2">
        <v>233</v>
      </c>
      <c r="T23" s="2">
        <v>34</v>
      </c>
      <c r="U23" s="2">
        <v>1695</v>
      </c>
    </row>
    <row r="24" spans="1:21" x14ac:dyDescent="0.2">
      <c r="A24" t="s">
        <v>65</v>
      </c>
      <c r="B24" t="s">
        <v>66</v>
      </c>
      <c r="C24">
        <v>23514</v>
      </c>
      <c r="D24" s="2">
        <v>0</v>
      </c>
      <c r="E24" s="2">
        <v>2955</v>
      </c>
      <c r="F24" s="2">
        <v>54</v>
      </c>
      <c r="G24" s="2">
        <v>9</v>
      </c>
      <c r="H24" s="2">
        <v>21</v>
      </c>
      <c r="I24" s="2">
        <v>14213</v>
      </c>
      <c r="J24" s="2">
        <v>247</v>
      </c>
      <c r="K24" s="2">
        <v>1489</v>
      </c>
      <c r="L24" s="2">
        <v>159</v>
      </c>
      <c r="M24" s="2">
        <v>340</v>
      </c>
      <c r="N24" s="2">
        <v>60</v>
      </c>
      <c r="O24" s="2">
        <v>176</v>
      </c>
      <c r="P24" s="2">
        <v>266</v>
      </c>
      <c r="Q24" s="2">
        <v>349</v>
      </c>
      <c r="R24" s="2">
        <v>568</v>
      </c>
      <c r="S24" s="2">
        <v>341</v>
      </c>
      <c r="T24" s="2">
        <v>51</v>
      </c>
      <c r="U24" s="2">
        <v>2216</v>
      </c>
    </row>
    <row r="25" spans="1:21" x14ac:dyDescent="0.2">
      <c r="A25" t="s">
        <v>67</v>
      </c>
      <c r="B25" t="s">
        <v>68</v>
      </c>
      <c r="C25">
        <v>8283</v>
      </c>
      <c r="D25" s="2">
        <v>0</v>
      </c>
      <c r="E25" s="2">
        <v>761</v>
      </c>
      <c r="F25" s="2">
        <v>16</v>
      </c>
      <c r="G25" s="2">
        <v>2</v>
      </c>
      <c r="H25" s="2">
        <v>10</v>
      </c>
      <c r="I25" s="2">
        <v>4680</v>
      </c>
      <c r="J25" s="2">
        <v>107</v>
      </c>
      <c r="K25" s="2">
        <v>697</v>
      </c>
      <c r="L25" s="2">
        <v>48</v>
      </c>
      <c r="M25" s="2">
        <v>164</v>
      </c>
      <c r="N25" s="2">
        <v>0</v>
      </c>
      <c r="O25" s="2">
        <v>101</v>
      </c>
      <c r="P25" s="2">
        <v>149</v>
      </c>
      <c r="Q25" s="2">
        <v>141</v>
      </c>
      <c r="R25" s="2">
        <v>197</v>
      </c>
      <c r="S25" s="2">
        <v>174</v>
      </c>
      <c r="T25" s="2">
        <v>47</v>
      </c>
      <c r="U25" s="2">
        <v>989</v>
      </c>
    </row>
    <row r="26" spans="1:21" x14ac:dyDescent="0.2">
      <c r="A26" t="s">
        <v>69</v>
      </c>
      <c r="B26" t="s">
        <v>70</v>
      </c>
      <c r="C26">
        <v>6671</v>
      </c>
      <c r="D26" s="2">
        <v>0</v>
      </c>
      <c r="E26" s="2">
        <v>653</v>
      </c>
      <c r="F26" s="2">
        <v>9</v>
      </c>
      <c r="G26" s="2">
        <v>0</v>
      </c>
      <c r="H26" s="2">
        <v>3</v>
      </c>
      <c r="I26" s="2">
        <v>3667</v>
      </c>
      <c r="J26" s="2">
        <v>81</v>
      </c>
      <c r="K26" s="2">
        <v>384</v>
      </c>
      <c r="L26" s="2">
        <v>35</v>
      </c>
      <c r="M26" s="2">
        <v>163</v>
      </c>
      <c r="N26" s="2">
        <v>12</v>
      </c>
      <c r="O26" s="2">
        <v>167</v>
      </c>
      <c r="P26" s="2">
        <v>115</v>
      </c>
      <c r="Q26" s="2">
        <v>200</v>
      </c>
      <c r="R26" s="2">
        <v>218</v>
      </c>
      <c r="S26" s="2">
        <v>126</v>
      </c>
      <c r="T26" s="2">
        <v>74</v>
      </c>
      <c r="U26" s="2">
        <v>764</v>
      </c>
    </row>
    <row r="27" spans="1:21" x14ac:dyDescent="0.2">
      <c r="A27" t="s">
        <v>71</v>
      </c>
      <c r="B27" t="s">
        <v>72</v>
      </c>
      <c r="C27">
        <v>6254</v>
      </c>
      <c r="D27" s="2">
        <v>0</v>
      </c>
      <c r="E27" s="2">
        <v>681</v>
      </c>
      <c r="F27" s="2">
        <v>5</v>
      </c>
      <c r="G27" s="2">
        <v>6</v>
      </c>
      <c r="H27" s="2">
        <v>0</v>
      </c>
      <c r="I27" s="2">
        <v>3599</v>
      </c>
      <c r="J27" s="2">
        <v>51</v>
      </c>
      <c r="K27" s="2">
        <v>396</v>
      </c>
      <c r="L27" s="2">
        <v>34</v>
      </c>
      <c r="M27" s="2">
        <v>128</v>
      </c>
      <c r="N27" s="2">
        <v>1</v>
      </c>
      <c r="O27" s="2">
        <v>93</v>
      </c>
      <c r="P27" s="2">
        <v>138</v>
      </c>
      <c r="Q27" s="2">
        <v>161</v>
      </c>
      <c r="R27" s="2">
        <v>129</v>
      </c>
      <c r="S27" s="2">
        <v>85</v>
      </c>
      <c r="T27" s="2">
        <v>116</v>
      </c>
      <c r="U27" s="2">
        <v>631</v>
      </c>
    </row>
    <row r="28" spans="1:21" x14ac:dyDescent="0.2">
      <c r="A28" t="s">
        <v>73</v>
      </c>
      <c r="B28" t="s">
        <v>74</v>
      </c>
      <c r="C28">
        <v>36518</v>
      </c>
      <c r="D28" s="2">
        <v>0</v>
      </c>
      <c r="E28" s="2">
        <v>2806</v>
      </c>
      <c r="F28" s="2">
        <v>35</v>
      </c>
      <c r="G28" s="2">
        <v>19</v>
      </c>
      <c r="H28" s="2">
        <v>46</v>
      </c>
      <c r="I28" s="2">
        <v>21688</v>
      </c>
      <c r="J28" s="2">
        <v>911</v>
      </c>
      <c r="K28" s="2">
        <v>3360</v>
      </c>
      <c r="L28" s="2">
        <v>147</v>
      </c>
      <c r="M28" s="2">
        <v>495</v>
      </c>
      <c r="N28" s="2">
        <v>47</v>
      </c>
      <c r="O28" s="2">
        <v>307</v>
      </c>
      <c r="P28" s="2">
        <v>547</v>
      </c>
      <c r="Q28" s="2">
        <v>354</v>
      </c>
      <c r="R28" s="2">
        <v>1098</v>
      </c>
      <c r="S28" s="2">
        <v>665</v>
      </c>
      <c r="T28" s="2">
        <v>248</v>
      </c>
      <c r="U28" s="2">
        <v>3745</v>
      </c>
    </row>
    <row r="29" spans="1:21" x14ac:dyDescent="0.2">
      <c r="A29" t="s">
        <v>75</v>
      </c>
      <c r="B29" t="s">
        <v>76</v>
      </c>
      <c r="C29">
        <v>46853</v>
      </c>
      <c r="D29" s="2">
        <v>9</v>
      </c>
      <c r="E29" s="2">
        <v>6699</v>
      </c>
      <c r="F29" s="2">
        <v>56</v>
      </c>
      <c r="G29" s="2">
        <v>19</v>
      </c>
      <c r="H29" s="2">
        <v>26</v>
      </c>
      <c r="I29" s="2">
        <v>27896</v>
      </c>
      <c r="J29" s="2">
        <v>714</v>
      </c>
      <c r="K29" s="2">
        <v>4278</v>
      </c>
      <c r="L29" s="2">
        <v>193</v>
      </c>
      <c r="M29" s="2">
        <v>512</v>
      </c>
      <c r="N29" s="2">
        <v>72</v>
      </c>
      <c r="O29" s="2">
        <v>262</v>
      </c>
      <c r="P29" s="2">
        <v>484</v>
      </c>
      <c r="Q29" s="2">
        <v>134</v>
      </c>
      <c r="R29" s="2">
        <v>721</v>
      </c>
      <c r="S29" s="2">
        <v>415</v>
      </c>
      <c r="T29" s="2">
        <v>162</v>
      </c>
      <c r="U29" s="2">
        <v>4201</v>
      </c>
    </row>
    <row r="30" spans="1:21" x14ac:dyDescent="0.2">
      <c r="A30" t="s">
        <v>77</v>
      </c>
      <c r="B30" t="s">
        <v>78</v>
      </c>
      <c r="C30">
        <v>21202</v>
      </c>
      <c r="D30" s="2">
        <v>0</v>
      </c>
      <c r="E30" s="2">
        <v>2065</v>
      </c>
      <c r="F30" s="2">
        <v>19</v>
      </c>
      <c r="G30" s="2">
        <v>4</v>
      </c>
      <c r="H30" s="2">
        <v>14</v>
      </c>
      <c r="I30" s="2">
        <v>13508</v>
      </c>
      <c r="J30" s="2">
        <v>280</v>
      </c>
      <c r="K30" s="2">
        <v>1443</v>
      </c>
      <c r="L30" s="2">
        <v>134</v>
      </c>
      <c r="M30" s="2">
        <v>227</v>
      </c>
      <c r="N30" s="2">
        <v>15</v>
      </c>
      <c r="O30" s="2">
        <v>190</v>
      </c>
      <c r="P30" s="2">
        <v>254</v>
      </c>
      <c r="Q30" s="2">
        <v>176</v>
      </c>
      <c r="R30" s="2">
        <v>464</v>
      </c>
      <c r="S30" s="2">
        <v>307</v>
      </c>
      <c r="T30" s="2">
        <v>73</v>
      </c>
      <c r="U30" s="2">
        <v>2029</v>
      </c>
    </row>
    <row r="31" spans="1:21" x14ac:dyDescent="0.2">
      <c r="A31" t="s">
        <v>79</v>
      </c>
      <c r="B31" t="s">
        <v>80</v>
      </c>
      <c r="C31">
        <v>11562</v>
      </c>
      <c r="D31" s="2">
        <v>0</v>
      </c>
      <c r="E31" s="2">
        <v>1112</v>
      </c>
      <c r="F31" s="2">
        <v>13</v>
      </c>
      <c r="G31" s="2">
        <v>2</v>
      </c>
      <c r="H31" s="2">
        <v>15</v>
      </c>
      <c r="I31" s="2">
        <v>6577</v>
      </c>
      <c r="J31" s="2">
        <v>81</v>
      </c>
      <c r="K31" s="2">
        <v>1060</v>
      </c>
      <c r="L31" s="2">
        <v>57</v>
      </c>
      <c r="M31" s="2">
        <v>209</v>
      </c>
      <c r="N31" s="2">
        <v>0</v>
      </c>
      <c r="O31" s="2">
        <v>204</v>
      </c>
      <c r="P31" s="2">
        <v>154</v>
      </c>
      <c r="Q31" s="2">
        <v>295</v>
      </c>
      <c r="R31" s="2">
        <v>347</v>
      </c>
      <c r="S31" s="2">
        <v>195</v>
      </c>
      <c r="T31" s="2">
        <v>70</v>
      </c>
      <c r="U31" s="2">
        <v>1171</v>
      </c>
    </row>
    <row r="32" spans="1:21" x14ac:dyDescent="0.2">
      <c r="A32" t="s">
        <v>81</v>
      </c>
      <c r="B32" t="s">
        <v>82</v>
      </c>
      <c r="C32">
        <v>7839</v>
      </c>
      <c r="D32" s="2">
        <v>0</v>
      </c>
      <c r="E32" s="2">
        <v>818</v>
      </c>
      <c r="F32" s="2">
        <v>7</v>
      </c>
      <c r="G32" s="2">
        <v>5</v>
      </c>
      <c r="H32" s="2">
        <v>12</v>
      </c>
      <c r="I32" s="2">
        <v>4249</v>
      </c>
      <c r="J32" s="2">
        <v>277</v>
      </c>
      <c r="K32" s="2">
        <v>448</v>
      </c>
      <c r="L32" s="2">
        <v>86</v>
      </c>
      <c r="M32" s="2">
        <v>155</v>
      </c>
      <c r="N32" s="2">
        <v>3</v>
      </c>
      <c r="O32" s="2">
        <v>60</v>
      </c>
      <c r="P32" s="2">
        <v>129</v>
      </c>
      <c r="Q32" s="2">
        <v>157</v>
      </c>
      <c r="R32" s="2">
        <v>197</v>
      </c>
      <c r="S32" s="2">
        <v>202</v>
      </c>
      <c r="T32" s="2">
        <v>107</v>
      </c>
      <c r="U32" s="2">
        <v>927</v>
      </c>
    </row>
    <row r="33" spans="1:21" x14ac:dyDescent="0.2">
      <c r="A33" t="s">
        <v>83</v>
      </c>
      <c r="B33" t="s">
        <v>84</v>
      </c>
      <c r="C33">
        <v>6237</v>
      </c>
      <c r="D33" s="2">
        <v>0</v>
      </c>
      <c r="E33" s="2">
        <v>589</v>
      </c>
      <c r="F33" s="2">
        <v>25</v>
      </c>
      <c r="G33" s="2">
        <v>1</v>
      </c>
      <c r="H33" s="2">
        <v>3</v>
      </c>
      <c r="I33" s="2">
        <v>3278</v>
      </c>
      <c r="J33" s="2">
        <v>64</v>
      </c>
      <c r="K33" s="2">
        <v>724</v>
      </c>
      <c r="L33" s="2">
        <v>58</v>
      </c>
      <c r="M33" s="2">
        <v>158</v>
      </c>
      <c r="N33" s="2">
        <v>6</v>
      </c>
      <c r="O33" s="2">
        <v>113</v>
      </c>
      <c r="P33" s="2">
        <v>86</v>
      </c>
      <c r="Q33" s="2">
        <v>150</v>
      </c>
      <c r="R33" s="2">
        <v>166</v>
      </c>
      <c r="S33" s="2">
        <v>75</v>
      </c>
      <c r="T33" s="2">
        <v>55</v>
      </c>
      <c r="U33" s="2">
        <v>686</v>
      </c>
    </row>
    <row r="34" spans="1:21" x14ac:dyDescent="0.2">
      <c r="A34" t="s">
        <v>85</v>
      </c>
      <c r="B34" t="s">
        <v>86</v>
      </c>
      <c r="C34">
        <v>12526</v>
      </c>
      <c r="D34" s="2">
        <v>0</v>
      </c>
      <c r="E34" s="2">
        <v>1428</v>
      </c>
      <c r="F34" s="2">
        <v>19</v>
      </c>
      <c r="G34" s="2">
        <v>4</v>
      </c>
      <c r="H34" s="2">
        <v>93</v>
      </c>
      <c r="I34" s="2">
        <v>7772</v>
      </c>
      <c r="J34" s="2">
        <v>102</v>
      </c>
      <c r="K34" s="2">
        <v>739</v>
      </c>
      <c r="L34" s="2">
        <v>59</v>
      </c>
      <c r="M34" s="2">
        <v>122</v>
      </c>
      <c r="N34" s="2">
        <v>26</v>
      </c>
      <c r="O34" s="2">
        <v>124</v>
      </c>
      <c r="P34" s="2">
        <v>122</v>
      </c>
      <c r="Q34" s="2">
        <v>167</v>
      </c>
      <c r="R34" s="2">
        <v>504</v>
      </c>
      <c r="S34" s="2">
        <v>150</v>
      </c>
      <c r="T34" s="2">
        <v>13</v>
      </c>
      <c r="U34" s="2">
        <v>1082</v>
      </c>
    </row>
    <row r="35" spans="1:21" x14ac:dyDescent="0.2">
      <c r="A35" t="s">
        <v>87</v>
      </c>
      <c r="B35" t="s">
        <v>88</v>
      </c>
      <c r="C35">
        <v>28215</v>
      </c>
      <c r="D35" s="2">
        <v>7</v>
      </c>
      <c r="E35" s="2">
        <v>2693</v>
      </c>
      <c r="F35" s="2">
        <v>22</v>
      </c>
      <c r="G35" s="2">
        <v>3</v>
      </c>
      <c r="H35" s="2">
        <v>90</v>
      </c>
      <c r="I35" s="2">
        <v>17448</v>
      </c>
      <c r="J35" s="2">
        <v>225</v>
      </c>
      <c r="K35" s="2">
        <v>1507</v>
      </c>
      <c r="L35" s="2">
        <v>177</v>
      </c>
      <c r="M35" s="2">
        <v>451</v>
      </c>
      <c r="N35" s="2">
        <v>46</v>
      </c>
      <c r="O35" s="2">
        <v>216</v>
      </c>
      <c r="P35" s="2">
        <v>331</v>
      </c>
      <c r="Q35" s="2">
        <v>387</v>
      </c>
      <c r="R35" s="2">
        <v>1008</v>
      </c>
      <c r="S35" s="2">
        <v>494</v>
      </c>
      <c r="T35" s="2">
        <v>21</v>
      </c>
      <c r="U35" s="2">
        <v>3089</v>
      </c>
    </row>
    <row r="36" spans="1:21" x14ac:dyDescent="0.2">
      <c r="A36" t="s">
        <v>89</v>
      </c>
      <c r="B36" t="s">
        <v>90</v>
      </c>
      <c r="C36">
        <v>9453</v>
      </c>
      <c r="D36" s="2">
        <v>0</v>
      </c>
      <c r="E36" s="2">
        <v>749</v>
      </c>
      <c r="F36" s="2">
        <v>40</v>
      </c>
      <c r="G36" s="2">
        <v>11</v>
      </c>
      <c r="H36" s="2">
        <v>4</v>
      </c>
      <c r="I36" s="2">
        <v>4364</v>
      </c>
      <c r="J36" s="2">
        <v>86</v>
      </c>
      <c r="K36" s="2">
        <v>1110</v>
      </c>
      <c r="L36" s="2">
        <v>63</v>
      </c>
      <c r="M36" s="2">
        <v>237</v>
      </c>
      <c r="N36" s="2">
        <v>8</v>
      </c>
      <c r="O36" s="2">
        <v>456</v>
      </c>
      <c r="P36" s="2">
        <v>166</v>
      </c>
      <c r="Q36" s="2">
        <v>265</v>
      </c>
      <c r="R36" s="2">
        <v>367</v>
      </c>
      <c r="S36" s="2">
        <v>267</v>
      </c>
      <c r="T36" s="2">
        <v>101</v>
      </c>
      <c r="U36" s="2">
        <v>1159</v>
      </c>
    </row>
    <row r="37" spans="1:21" x14ac:dyDescent="0.2">
      <c r="A37" t="s">
        <v>91</v>
      </c>
      <c r="B37" t="s">
        <v>92</v>
      </c>
      <c r="C37">
        <v>10492</v>
      </c>
      <c r="D37" s="2">
        <v>0</v>
      </c>
      <c r="E37" s="2">
        <v>820</v>
      </c>
      <c r="F37" s="2">
        <v>25</v>
      </c>
      <c r="G37" s="2">
        <v>5</v>
      </c>
      <c r="H37" s="2">
        <v>5</v>
      </c>
      <c r="I37" s="2">
        <v>6241</v>
      </c>
      <c r="J37" s="2">
        <v>235</v>
      </c>
      <c r="K37" s="2">
        <v>1136</v>
      </c>
      <c r="L37" s="2">
        <v>53</v>
      </c>
      <c r="M37" s="2">
        <v>156</v>
      </c>
      <c r="N37" s="2">
        <v>3</v>
      </c>
      <c r="O37" s="2">
        <v>85</v>
      </c>
      <c r="P37" s="2">
        <v>114</v>
      </c>
      <c r="Q37" s="2">
        <v>156</v>
      </c>
      <c r="R37" s="2">
        <v>236</v>
      </c>
      <c r="S37" s="2">
        <v>241</v>
      </c>
      <c r="T37" s="2">
        <v>13</v>
      </c>
      <c r="U37" s="2">
        <v>968</v>
      </c>
    </row>
    <row r="38" spans="1:21" x14ac:dyDescent="0.2">
      <c r="A38" t="s">
        <v>93</v>
      </c>
      <c r="B38" t="s">
        <v>94</v>
      </c>
      <c r="C38">
        <v>30631</v>
      </c>
      <c r="D38" s="2">
        <v>0</v>
      </c>
      <c r="E38" s="2">
        <v>2637</v>
      </c>
      <c r="F38" s="2">
        <v>29</v>
      </c>
      <c r="G38" s="2">
        <v>13</v>
      </c>
      <c r="H38" s="2">
        <v>26</v>
      </c>
      <c r="I38" s="2">
        <v>18073</v>
      </c>
      <c r="J38" s="2">
        <v>496</v>
      </c>
      <c r="K38" s="2">
        <v>2468</v>
      </c>
      <c r="L38" s="2">
        <v>296</v>
      </c>
      <c r="M38" s="2">
        <v>462</v>
      </c>
      <c r="N38" s="2">
        <v>21</v>
      </c>
      <c r="O38" s="2">
        <v>406</v>
      </c>
      <c r="P38" s="2">
        <v>367</v>
      </c>
      <c r="Q38" s="2">
        <v>341</v>
      </c>
      <c r="R38" s="2">
        <v>694</v>
      </c>
      <c r="S38" s="2">
        <v>889</v>
      </c>
      <c r="T38" s="2">
        <v>291</v>
      </c>
      <c r="U38" s="2">
        <v>3122</v>
      </c>
    </row>
    <row r="39" spans="1:21" x14ac:dyDescent="0.2">
      <c r="A39" t="s">
        <v>95</v>
      </c>
      <c r="B39" t="s">
        <v>96</v>
      </c>
      <c r="C39">
        <v>16635</v>
      </c>
      <c r="D39" s="2">
        <v>0</v>
      </c>
      <c r="E39" s="2">
        <v>1561</v>
      </c>
      <c r="F39" s="2">
        <v>15</v>
      </c>
      <c r="G39" s="2">
        <v>3</v>
      </c>
      <c r="H39" s="2">
        <v>54</v>
      </c>
      <c r="I39" s="2">
        <v>9393</v>
      </c>
      <c r="J39" s="2">
        <v>299</v>
      </c>
      <c r="K39" s="2">
        <v>1857</v>
      </c>
      <c r="L39" s="2">
        <v>121</v>
      </c>
      <c r="M39" s="2">
        <v>207</v>
      </c>
      <c r="N39" s="2">
        <v>7</v>
      </c>
      <c r="O39" s="2">
        <v>160</v>
      </c>
      <c r="P39" s="2">
        <v>153</v>
      </c>
      <c r="Q39" s="2">
        <v>200</v>
      </c>
      <c r="R39" s="2">
        <v>429</v>
      </c>
      <c r="S39" s="2">
        <v>389</v>
      </c>
      <c r="T39" s="2">
        <v>79</v>
      </c>
      <c r="U39" s="2">
        <v>1708</v>
      </c>
    </row>
    <row r="40" spans="1:21" x14ac:dyDescent="0.2">
      <c r="A40" t="s">
        <v>97</v>
      </c>
      <c r="B40" t="s">
        <v>98</v>
      </c>
      <c r="C40">
        <v>44287</v>
      </c>
      <c r="D40" s="2">
        <v>4</v>
      </c>
      <c r="E40" s="2">
        <v>3037</v>
      </c>
      <c r="F40" s="2">
        <v>83</v>
      </c>
      <c r="G40" s="2">
        <v>42</v>
      </c>
      <c r="H40" s="2">
        <v>61</v>
      </c>
      <c r="I40" s="2">
        <v>25570</v>
      </c>
      <c r="J40" s="2">
        <v>816</v>
      </c>
      <c r="K40" s="2">
        <v>3940</v>
      </c>
      <c r="L40" s="2">
        <v>361</v>
      </c>
      <c r="M40" s="2">
        <v>607</v>
      </c>
      <c r="N40" s="2">
        <v>54</v>
      </c>
      <c r="O40" s="2">
        <v>1522</v>
      </c>
      <c r="P40" s="2">
        <v>522</v>
      </c>
      <c r="Q40" s="2">
        <v>494</v>
      </c>
      <c r="R40" s="2">
        <v>1584</v>
      </c>
      <c r="S40" s="2">
        <v>910</v>
      </c>
      <c r="T40" s="2">
        <v>196</v>
      </c>
      <c r="U40" s="2">
        <v>4484</v>
      </c>
    </row>
    <row r="41" spans="1:21" x14ac:dyDescent="0.2">
      <c r="A41" t="s">
        <v>99</v>
      </c>
      <c r="B41" t="s">
        <v>100</v>
      </c>
      <c r="C41">
        <v>13655</v>
      </c>
      <c r="D41" s="2">
        <v>0</v>
      </c>
      <c r="E41" s="2">
        <v>1273</v>
      </c>
      <c r="F41" s="2">
        <v>12</v>
      </c>
      <c r="G41" s="2">
        <v>5</v>
      </c>
      <c r="H41" s="2">
        <v>23</v>
      </c>
      <c r="I41" s="2">
        <v>8155</v>
      </c>
      <c r="J41" s="2">
        <v>411</v>
      </c>
      <c r="K41" s="2">
        <v>754</v>
      </c>
      <c r="L41" s="2">
        <v>97</v>
      </c>
      <c r="M41" s="2">
        <v>212</v>
      </c>
      <c r="N41" s="2">
        <v>13</v>
      </c>
      <c r="O41" s="2">
        <v>396</v>
      </c>
      <c r="P41" s="2">
        <v>176</v>
      </c>
      <c r="Q41" s="2">
        <v>190</v>
      </c>
      <c r="R41" s="2">
        <v>295</v>
      </c>
      <c r="S41" s="2">
        <v>298</v>
      </c>
      <c r="T41" s="2">
        <v>108</v>
      </c>
      <c r="U41" s="2">
        <v>1237</v>
      </c>
    </row>
    <row r="42" spans="1:21" x14ac:dyDescent="0.2">
      <c r="A42" t="s">
        <v>101</v>
      </c>
      <c r="B42" t="s">
        <v>102</v>
      </c>
      <c r="C42">
        <v>6860</v>
      </c>
      <c r="D42" s="2">
        <v>0</v>
      </c>
      <c r="E42" s="2">
        <v>558</v>
      </c>
      <c r="F42" s="2">
        <v>9</v>
      </c>
      <c r="G42" s="2">
        <v>2</v>
      </c>
      <c r="H42" s="2">
        <v>2</v>
      </c>
      <c r="I42" s="2">
        <v>4160</v>
      </c>
      <c r="J42" s="2">
        <v>103</v>
      </c>
      <c r="K42" s="2">
        <v>521</v>
      </c>
      <c r="L42" s="2">
        <v>30</v>
      </c>
      <c r="M42" s="2">
        <v>101</v>
      </c>
      <c r="N42" s="2">
        <v>4</v>
      </c>
      <c r="O42" s="2">
        <v>47</v>
      </c>
      <c r="P42" s="2">
        <v>87</v>
      </c>
      <c r="Q42" s="2">
        <v>134</v>
      </c>
      <c r="R42" s="2">
        <v>190</v>
      </c>
      <c r="S42" s="2">
        <v>167</v>
      </c>
      <c r="T42" s="2">
        <v>13</v>
      </c>
      <c r="U42" s="2">
        <v>732</v>
      </c>
    </row>
    <row r="43" spans="1:21" x14ac:dyDescent="0.2">
      <c r="A43" t="s">
        <v>103</v>
      </c>
      <c r="B43" t="s">
        <v>104</v>
      </c>
      <c r="C43">
        <v>4851</v>
      </c>
      <c r="D43" s="2">
        <v>0</v>
      </c>
      <c r="E43" s="2">
        <v>350</v>
      </c>
      <c r="F43" s="2">
        <v>4</v>
      </c>
      <c r="G43" s="2">
        <v>2</v>
      </c>
      <c r="H43" s="2">
        <v>8</v>
      </c>
      <c r="I43" s="2">
        <v>2805</v>
      </c>
      <c r="J43" s="2">
        <v>224</v>
      </c>
      <c r="K43" s="2">
        <v>355</v>
      </c>
      <c r="L43" s="2">
        <v>23</v>
      </c>
      <c r="M43" s="2">
        <v>99</v>
      </c>
      <c r="N43" s="2">
        <v>1</v>
      </c>
      <c r="O43" s="2">
        <v>141</v>
      </c>
      <c r="P43" s="2">
        <v>54</v>
      </c>
      <c r="Q43" s="2">
        <v>113</v>
      </c>
      <c r="R43" s="2">
        <v>107</v>
      </c>
      <c r="S43" s="2">
        <v>112</v>
      </c>
      <c r="T43" s="2">
        <v>2</v>
      </c>
      <c r="U43" s="2">
        <v>451</v>
      </c>
    </row>
    <row r="44" spans="1:21" x14ac:dyDescent="0.2">
      <c r="A44" t="s">
        <v>105</v>
      </c>
      <c r="B44" t="s">
        <v>106</v>
      </c>
      <c r="C44">
        <v>4342</v>
      </c>
      <c r="D44" s="2">
        <v>0</v>
      </c>
      <c r="E44" s="2">
        <v>415</v>
      </c>
      <c r="F44" s="2">
        <v>5</v>
      </c>
      <c r="G44" s="2">
        <v>0</v>
      </c>
      <c r="H44" s="2">
        <v>2</v>
      </c>
      <c r="I44" s="2">
        <v>2438</v>
      </c>
      <c r="J44" s="2">
        <v>65</v>
      </c>
      <c r="K44" s="2">
        <v>309</v>
      </c>
      <c r="L44" s="2">
        <v>14</v>
      </c>
      <c r="M44" s="2">
        <v>90</v>
      </c>
      <c r="N44" s="2">
        <v>2</v>
      </c>
      <c r="O44" s="2">
        <v>51</v>
      </c>
      <c r="P44" s="2">
        <v>85</v>
      </c>
      <c r="Q44" s="2">
        <v>103</v>
      </c>
      <c r="R44" s="2">
        <v>126</v>
      </c>
      <c r="S44" s="2">
        <v>138</v>
      </c>
      <c r="T44" s="2">
        <v>13</v>
      </c>
      <c r="U44" s="2">
        <v>486</v>
      </c>
    </row>
    <row r="45" spans="1:21" x14ac:dyDescent="0.2">
      <c r="A45" t="s">
        <v>107</v>
      </c>
      <c r="B45" t="s">
        <v>108</v>
      </c>
      <c r="C45">
        <v>9765</v>
      </c>
      <c r="D45" s="2">
        <v>1</v>
      </c>
      <c r="E45" s="2">
        <v>899</v>
      </c>
      <c r="F45" s="2">
        <v>21</v>
      </c>
      <c r="G45" s="2">
        <v>2</v>
      </c>
      <c r="H45" s="2">
        <v>7</v>
      </c>
      <c r="I45" s="2">
        <v>5348</v>
      </c>
      <c r="J45" s="2">
        <v>103</v>
      </c>
      <c r="K45" s="2">
        <v>739</v>
      </c>
      <c r="L45" s="2">
        <v>101</v>
      </c>
      <c r="M45" s="2">
        <v>221</v>
      </c>
      <c r="N45" s="2">
        <v>6</v>
      </c>
      <c r="O45" s="2">
        <v>266</v>
      </c>
      <c r="P45" s="2">
        <v>159</v>
      </c>
      <c r="Q45" s="2">
        <v>197</v>
      </c>
      <c r="R45" s="2">
        <v>260</v>
      </c>
      <c r="S45" s="2">
        <v>340</v>
      </c>
      <c r="T45" s="2">
        <v>48</v>
      </c>
      <c r="U45" s="2">
        <v>1047</v>
      </c>
    </row>
    <row r="46" spans="1:21" x14ac:dyDescent="0.2">
      <c r="A46" t="s">
        <v>109</v>
      </c>
      <c r="B46" t="s">
        <v>110</v>
      </c>
      <c r="C46">
        <v>35814</v>
      </c>
      <c r="D46" s="2">
        <v>20</v>
      </c>
      <c r="E46" s="2">
        <v>3622</v>
      </c>
      <c r="F46" s="2">
        <v>41</v>
      </c>
      <c r="G46" s="2">
        <v>7</v>
      </c>
      <c r="H46" s="2">
        <v>120</v>
      </c>
      <c r="I46" s="2">
        <v>22400</v>
      </c>
      <c r="J46" s="2">
        <v>433</v>
      </c>
      <c r="K46" s="2">
        <v>1452</v>
      </c>
      <c r="L46" s="2">
        <v>214</v>
      </c>
      <c r="M46" s="2">
        <v>464</v>
      </c>
      <c r="N46" s="2">
        <v>51</v>
      </c>
      <c r="O46" s="2">
        <v>302</v>
      </c>
      <c r="P46" s="2">
        <v>415</v>
      </c>
      <c r="Q46" s="2">
        <v>430</v>
      </c>
      <c r="R46" s="2">
        <v>1226</v>
      </c>
      <c r="S46" s="2">
        <v>717</v>
      </c>
      <c r="T46" s="2">
        <v>79</v>
      </c>
      <c r="U46" s="2">
        <v>3821</v>
      </c>
    </row>
    <row r="47" spans="1:21" x14ac:dyDescent="0.2">
      <c r="A47" t="s">
        <v>111</v>
      </c>
      <c r="B47" t="s">
        <v>112</v>
      </c>
      <c r="C47">
        <v>9710</v>
      </c>
      <c r="D47" s="2">
        <v>0</v>
      </c>
      <c r="E47" s="2">
        <v>905</v>
      </c>
      <c r="F47" s="2">
        <v>6</v>
      </c>
      <c r="G47" s="2">
        <v>9</v>
      </c>
      <c r="H47" s="2">
        <v>7</v>
      </c>
      <c r="I47" s="2">
        <v>6035</v>
      </c>
      <c r="J47" s="2">
        <v>97</v>
      </c>
      <c r="K47" s="2">
        <v>484</v>
      </c>
      <c r="L47" s="2">
        <v>59</v>
      </c>
      <c r="M47" s="2">
        <v>174</v>
      </c>
      <c r="N47" s="2">
        <v>2</v>
      </c>
      <c r="O47" s="2">
        <v>88</v>
      </c>
      <c r="P47" s="2">
        <v>105</v>
      </c>
      <c r="Q47" s="2">
        <v>161</v>
      </c>
      <c r="R47" s="2">
        <v>301</v>
      </c>
      <c r="S47" s="2">
        <v>215</v>
      </c>
      <c r="T47" s="2">
        <v>10</v>
      </c>
      <c r="U47" s="2">
        <v>1052</v>
      </c>
    </row>
    <row r="48" spans="1:21" x14ac:dyDescent="0.2">
      <c r="A48" t="s">
        <v>113</v>
      </c>
      <c r="B48" t="s">
        <v>114</v>
      </c>
      <c r="C48">
        <v>14828</v>
      </c>
      <c r="D48" s="2">
        <v>0</v>
      </c>
      <c r="E48" s="2">
        <v>1689</v>
      </c>
      <c r="F48" s="2">
        <v>19</v>
      </c>
      <c r="G48" s="2">
        <v>15</v>
      </c>
      <c r="H48" s="2">
        <v>30</v>
      </c>
      <c r="I48" s="2">
        <v>8631</v>
      </c>
      <c r="J48" s="2">
        <v>141</v>
      </c>
      <c r="K48" s="2">
        <v>789</v>
      </c>
      <c r="L48" s="2">
        <v>95</v>
      </c>
      <c r="M48" s="2">
        <v>326</v>
      </c>
      <c r="N48" s="2">
        <v>1</v>
      </c>
      <c r="O48" s="2">
        <v>120</v>
      </c>
      <c r="P48" s="2">
        <v>212</v>
      </c>
      <c r="Q48" s="2">
        <v>317</v>
      </c>
      <c r="R48" s="2">
        <v>383</v>
      </c>
      <c r="S48" s="2">
        <v>399</v>
      </c>
      <c r="T48" s="2">
        <v>23</v>
      </c>
      <c r="U48" s="2">
        <v>1638</v>
      </c>
    </row>
    <row r="49" spans="1:21" x14ac:dyDescent="0.2">
      <c r="A49" t="s">
        <v>115</v>
      </c>
      <c r="B49" t="s">
        <v>116</v>
      </c>
      <c r="C49">
        <v>13430</v>
      </c>
      <c r="D49" s="2">
        <v>6</v>
      </c>
      <c r="E49" s="2">
        <v>1463</v>
      </c>
      <c r="F49" s="2">
        <v>18</v>
      </c>
      <c r="G49" s="2">
        <v>0</v>
      </c>
      <c r="H49" s="2">
        <v>77</v>
      </c>
      <c r="I49" s="2">
        <v>7246</v>
      </c>
      <c r="J49" s="2">
        <v>255</v>
      </c>
      <c r="K49" s="2">
        <v>1141</v>
      </c>
      <c r="L49" s="2">
        <v>56</v>
      </c>
      <c r="M49" s="2">
        <v>239</v>
      </c>
      <c r="N49" s="2">
        <v>2</v>
      </c>
      <c r="O49" s="2">
        <v>130</v>
      </c>
      <c r="P49" s="2">
        <v>258</v>
      </c>
      <c r="Q49" s="2">
        <v>219</v>
      </c>
      <c r="R49" s="2">
        <v>402</v>
      </c>
      <c r="S49" s="2">
        <v>422</v>
      </c>
      <c r="T49" s="2">
        <v>20</v>
      </c>
      <c r="U49" s="2">
        <v>1476</v>
      </c>
    </row>
    <row r="50" spans="1:21" x14ac:dyDescent="0.2">
      <c r="A50" t="s">
        <v>117</v>
      </c>
      <c r="B50" t="s">
        <v>118</v>
      </c>
      <c r="C50">
        <v>12185</v>
      </c>
      <c r="D50" s="2">
        <v>9</v>
      </c>
      <c r="E50" s="2">
        <v>1398</v>
      </c>
      <c r="F50" s="2">
        <v>12</v>
      </c>
      <c r="G50" s="2">
        <v>1</v>
      </c>
      <c r="H50" s="2">
        <v>10</v>
      </c>
      <c r="I50" s="2">
        <v>6784</v>
      </c>
      <c r="J50" s="2">
        <v>159</v>
      </c>
      <c r="K50" s="2">
        <v>952</v>
      </c>
      <c r="L50" s="2">
        <v>64</v>
      </c>
      <c r="M50" s="2">
        <v>225</v>
      </c>
      <c r="N50" s="2">
        <v>4</v>
      </c>
      <c r="O50" s="2">
        <v>66</v>
      </c>
      <c r="P50" s="2">
        <v>175</v>
      </c>
      <c r="Q50" s="2">
        <v>195</v>
      </c>
      <c r="R50" s="2">
        <v>419</v>
      </c>
      <c r="S50" s="2">
        <v>286</v>
      </c>
      <c r="T50" s="2">
        <v>40</v>
      </c>
      <c r="U50" s="2">
        <v>1386</v>
      </c>
    </row>
    <row r="51" spans="1:21" x14ac:dyDescent="0.2">
      <c r="A51" t="s">
        <v>119</v>
      </c>
      <c r="B51" t="s">
        <v>120</v>
      </c>
      <c r="C51">
        <v>21984</v>
      </c>
      <c r="D51" s="2">
        <v>3</v>
      </c>
      <c r="E51" s="2">
        <v>2835</v>
      </c>
      <c r="F51" s="2">
        <v>24</v>
      </c>
      <c r="G51" s="2">
        <v>5</v>
      </c>
      <c r="H51" s="2">
        <v>18</v>
      </c>
      <c r="I51" s="2">
        <v>12739</v>
      </c>
      <c r="J51" s="2">
        <v>254</v>
      </c>
      <c r="K51" s="2">
        <v>1297</v>
      </c>
      <c r="L51" s="2">
        <v>141</v>
      </c>
      <c r="M51" s="2">
        <v>344</v>
      </c>
      <c r="N51" s="2">
        <v>65</v>
      </c>
      <c r="O51" s="2">
        <v>133</v>
      </c>
      <c r="P51" s="2">
        <v>306</v>
      </c>
      <c r="Q51" s="2">
        <v>350</v>
      </c>
      <c r="R51" s="2">
        <v>636</v>
      </c>
      <c r="S51" s="2">
        <v>404</v>
      </c>
      <c r="T51" s="2">
        <v>253</v>
      </c>
      <c r="U51" s="2">
        <v>2177</v>
      </c>
    </row>
    <row r="52" spans="1:21" x14ac:dyDescent="0.2">
      <c r="A52" t="s">
        <v>121</v>
      </c>
      <c r="B52" t="s">
        <v>122</v>
      </c>
      <c r="C52">
        <v>34963</v>
      </c>
      <c r="D52" s="2">
        <v>6</v>
      </c>
      <c r="E52" s="2">
        <v>3530</v>
      </c>
      <c r="F52" s="2">
        <v>47</v>
      </c>
      <c r="G52" s="2">
        <v>26</v>
      </c>
      <c r="H52" s="2">
        <v>42</v>
      </c>
      <c r="I52" s="2">
        <v>19133</v>
      </c>
      <c r="J52" s="2">
        <v>757</v>
      </c>
      <c r="K52" s="2">
        <v>2160</v>
      </c>
      <c r="L52" s="2">
        <v>227</v>
      </c>
      <c r="M52" s="2">
        <v>617</v>
      </c>
      <c r="N52" s="2">
        <v>18</v>
      </c>
      <c r="O52" s="2">
        <v>257</v>
      </c>
      <c r="P52" s="2">
        <v>630</v>
      </c>
      <c r="Q52" s="2">
        <v>473</v>
      </c>
      <c r="R52" s="2">
        <v>1444</v>
      </c>
      <c r="S52" s="2">
        <v>1046</v>
      </c>
      <c r="T52" s="2">
        <v>131</v>
      </c>
      <c r="U52" s="2">
        <v>4419</v>
      </c>
    </row>
    <row r="53" spans="1:21" x14ac:dyDescent="0.2">
      <c r="A53" t="s">
        <v>123</v>
      </c>
      <c r="B53" t="s">
        <v>124</v>
      </c>
      <c r="C53">
        <v>17945</v>
      </c>
      <c r="D53" s="2">
        <v>0</v>
      </c>
      <c r="E53" s="2">
        <v>2392</v>
      </c>
      <c r="F53" s="2">
        <v>24</v>
      </c>
      <c r="G53" s="2">
        <v>5</v>
      </c>
      <c r="H53" s="2">
        <v>22</v>
      </c>
      <c r="I53" s="2">
        <v>11064</v>
      </c>
      <c r="J53" s="2">
        <v>187</v>
      </c>
      <c r="K53" s="2">
        <v>876</v>
      </c>
      <c r="L53" s="2">
        <v>104</v>
      </c>
      <c r="M53" s="2">
        <v>237</v>
      </c>
      <c r="N53" s="2">
        <v>9</v>
      </c>
      <c r="O53" s="2">
        <v>178</v>
      </c>
      <c r="P53" s="2">
        <v>169</v>
      </c>
      <c r="Q53" s="2">
        <v>247</v>
      </c>
      <c r="R53" s="2">
        <v>499</v>
      </c>
      <c r="S53" s="2">
        <v>294</v>
      </c>
      <c r="T53" s="2">
        <v>14</v>
      </c>
      <c r="U53" s="2">
        <v>1624</v>
      </c>
    </row>
    <row r="54" spans="1:21" x14ac:dyDescent="0.2">
      <c r="A54" t="s">
        <v>125</v>
      </c>
      <c r="B54" t="s">
        <v>126</v>
      </c>
      <c r="C54">
        <v>27589</v>
      </c>
      <c r="D54" s="2">
        <v>0</v>
      </c>
      <c r="E54" s="2">
        <v>2463</v>
      </c>
      <c r="F54" s="2">
        <v>25</v>
      </c>
      <c r="G54" s="2">
        <v>27</v>
      </c>
      <c r="H54" s="2">
        <v>159</v>
      </c>
      <c r="I54" s="2">
        <v>15961</v>
      </c>
      <c r="J54" s="2">
        <v>549</v>
      </c>
      <c r="K54" s="2">
        <v>2077</v>
      </c>
      <c r="L54" s="2">
        <v>149</v>
      </c>
      <c r="M54" s="2">
        <v>490</v>
      </c>
      <c r="N54" s="2">
        <v>39</v>
      </c>
      <c r="O54" s="2">
        <v>185</v>
      </c>
      <c r="P54" s="2">
        <v>404</v>
      </c>
      <c r="Q54" s="2">
        <v>489</v>
      </c>
      <c r="R54" s="2">
        <v>828</v>
      </c>
      <c r="S54" s="2">
        <v>657</v>
      </c>
      <c r="T54" s="2">
        <v>81</v>
      </c>
      <c r="U54" s="2">
        <v>3006</v>
      </c>
    </row>
    <row r="55" spans="1:21" x14ac:dyDescent="0.2">
      <c r="A55" t="s">
        <v>127</v>
      </c>
      <c r="B55" t="s">
        <v>128</v>
      </c>
      <c r="C55">
        <v>10558</v>
      </c>
      <c r="D55" s="2">
        <v>0</v>
      </c>
      <c r="E55" s="2">
        <v>929</v>
      </c>
      <c r="F55" s="2">
        <v>13</v>
      </c>
      <c r="G55" s="2">
        <v>1</v>
      </c>
      <c r="H55" s="2">
        <v>7</v>
      </c>
      <c r="I55" s="2">
        <v>6058</v>
      </c>
      <c r="J55" s="2">
        <v>162</v>
      </c>
      <c r="K55" s="2">
        <v>743</v>
      </c>
      <c r="L55" s="2">
        <v>40</v>
      </c>
      <c r="M55" s="2">
        <v>184</v>
      </c>
      <c r="N55" s="2">
        <v>0</v>
      </c>
      <c r="O55" s="2">
        <v>139</v>
      </c>
      <c r="P55" s="2">
        <v>152</v>
      </c>
      <c r="Q55" s="2">
        <v>173</v>
      </c>
      <c r="R55" s="2">
        <v>328</v>
      </c>
      <c r="S55" s="2">
        <v>216</v>
      </c>
      <c r="T55" s="2">
        <v>26</v>
      </c>
      <c r="U55" s="2">
        <v>1387</v>
      </c>
    </row>
    <row r="56" spans="1:21" x14ac:dyDescent="0.2">
      <c r="A56" t="s">
        <v>129</v>
      </c>
      <c r="B56" t="s">
        <v>130</v>
      </c>
      <c r="C56">
        <v>12342</v>
      </c>
      <c r="D56" s="2">
        <v>4</v>
      </c>
      <c r="E56" s="2">
        <v>915</v>
      </c>
      <c r="F56" s="2">
        <v>8</v>
      </c>
      <c r="G56" s="2">
        <v>8</v>
      </c>
      <c r="H56" s="2">
        <v>27</v>
      </c>
      <c r="I56" s="2">
        <v>7360</v>
      </c>
      <c r="J56" s="2">
        <v>347</v>
      </c>
      <c r="K56" s="2">
        <v>900</v>
      </c>
      <c r="L56" s="2">
        <v>70</v>
      </c>
      <c r="M56" s="2">
        <v>203</v>
      </c>
      <c r="N56" s="2">
        <v>1</v>
      </c>
      <c r="O56" s="2">
        <v>123</v>
      </c>
      <c r="P56" s="2">
        <v>138</v>
      </c>
      <c r="Q56" s="2">
        <v>202</v>
      </c>
      <c r="R56" s="2">
        <v>427</v>
      </c>
      <c r="S56" s="2">
        <v>198</v>
      </c>
      <c r="T56" s="2">
        <v>15</v>
      </c>
      <c r="U56" s="2">
        <v>1396</v>
      </c>
    </row>
    <row r="57" spans="1:21" x14ac:dyDescent="0.2">
      <c r="A57" t="s">
        <v>131</v>
      </c>
      <c r="B57" t="s">
        <v>132</v>
      </c>
      <c r="C57">
        <v>7068</v>
      </c>
      <c r="D57" s="2">
        <v>6</v>
      </c>
      <c r="E57" s="2">
        <v>624</v>
      </c>
      <c r="F57" s="2">
        <v>10</v>
      </c>
      <c r="G57" s="2">
        <v>3</v>
      </c>
      <c r="H57" s="2">
        <v>10</v>
      </c>
      <c r="I57" s="2">
        <v>4152</v>
      </c>
      <c r="J57" s="2">
        <v>212</v>
      </c>
      <c r="K57" s="2">
        <v>462</v>
      </c>
      <c r="L57" s="2">
        <v>43</v>
      </c>
      <c r="M57" s="2">
        <v>118</v>
      </c>
      <c r="N57" s="2">
        <v>0</v>
      </c>
      <c r="O57" s="2">
        <v>124</v>
      </c>
      <c r="P57" s="2">
        <v>75</v>
      </c>
      <c r="Q57" s="2">
        <v>152</v>
      </c>
      <c r="R57" s="2">
        <v>203</v>
      </c>
      <c r="S57" s="2">
        <v>129</v>
      </c>
      <c r="T57" s="2">
        <v>7</v>
      </c>
      <c r="U57" s="2">
        <v>738</v>
      </c>
    </row>
    <row r="58" spans="1:21" x14ac:dyDescent="0.2">
      <c r="A58" t="s">
        <v>133</v>
      </c>
      <c r="B58" t="s">
        <v>134</v>
      </c>
      <c r="C58">
        <v>14101</v>
      </c>
      <c r="D58" s="2">
        <v>0</v>
      </c>
      <c r="E58" s="2">
        <v>1293</v>
      </c>
      <c r="F58" s="2">
        <v>10</v>
      </c>
      <c r="G58" s="2">
        <v>4</v>
      </c>
      <c r="H58" s="2">
        <v>10</v>
      </c>
      <c r="I58" s="2">
        <v>8357</v>
      </c>
      <c r="J58" s="2">
        <v>226</v>
      </c>
      <c r="K58" s="2">
        <v>735</v>
      </c>
      <c r="L58" s="2">
        <v>78</v>
      </c>
      <c r="M58" s="2">
        <v>239</v>
      </c>
      <c r="N58" s="2">
        <v>0</v>
      </c>
      <c r="O58" s="2">
        <v>105</v>
      </c>
      <c r="P58" s="2">
        <v>162</v>
      </c>
      <c r="Q58" s="2">
        <v>213</v>
      </c>
      <c r="R58" s="2">
        <v>511</v>
      </c>
      <c r="S58" s="2">
        <v>425</v>
      </c>
      <c r="T58" s="2">
        <v>64</v>
      </c>
      <c r="U58" s="2">
        <v>1669</v>
      </c>
    </row>
    <row r="59" spans="1:21" x14ac:dyDescent="0.2">
      <c r="A59" t="s">
        <v>135</v>
      </c>
      <c r="B59" t="s">
        <v>136</v>
      </c>
      <c r="C59">
        <v>6002</v>
      </c>
      <c r="D59" s="2">
        <v>22</v>
      </c>
      <c r="E59" s="2">
        <v>566</v>
      </c>
      <c r="F59" s="2">
        <v>8</v>
      </c>
      <c r="G59" s="2">
        <v>2</v>
      </c>
      <c r="H59" s="2">
        <v>5</v>
      </c>
      <c r="I59" s="2">
        <v>3494</v>
      </c>
      <c r="J59" s="2">
        <v>93</v>
      </c>
      <c r="K59" s="2">
        <v>392</v>
      </c>
      <c r="L59" s="2">
        <v>29</v>
      </c>
      <c r="M59" s="2">
        <v>123</v>
      </c>
      <c r="N59" s="2">
        <v>2</v>
      </c>
      <c r="O59" s="2">
        <v>51</v>
      </c>
      <c r="P59" s="2">
        <v>92</v>
      </c>
      <c r="Q59" s="2">
        <v>171</v>
      </c>
      <c r="R59" s="2">
        <v>176</v>
      </c>
      <c r="S59" s="2">
        <v>123</v>
      </c>
      <c r="T59" s="2">
        <v>4</v>
      </c>
      <c r="U59" s="2">
        <v>649</v>
      </c>
    </row>
    <row r="60" spans="1:21" x14ac:dyDescent="0.2">
      <c r="A60" t="s">
        <v>137</v>
      </c>
      <c r="B60" t="s">
        <v>138</v>
      </c>
      <c r="C60">
        <v>31289</v>
      </c>
      <c r="D60" s="2">
        <v>0</v>
      </c>
      <c r="E60" s="2">
        <v>2282</v>
      </c>
      <c r="F60" s="2">
        <v>34</v>
      </c>
      <c r="G60" s="2">
        <v>7</v>
      </c>
      <c r="H60" s="2">
        <v>284</v>
      </c>
      <c r="I60" s="2">
        <v>18844</v>
      </c>
      <c r="J60" s="2">
        <v>505</v>
      </c>
      <c r="K60" s="2">
        <v>2347</v>
      </c>
      <c r="L60" s="2">
        <v>164</v>
      </c>
      <c r="M60" s="2">
        <v>459</v>
      </c>
      <c r="N60" s="2">
        <v>33</v>
      </c>
      <c r="O60" s="2">
        <v>199</v>
      </c>
      <c r="P60" s="2">
        <v>348</v>
      </c>
      <c r="Q60" s="2">
        <v>288</v>
      </c>
      <c r="R60" s="2">
        <v>979</v>
      </c>
      <c r="S60" s="2">
        <v>860</v>
      </c>
      <c r="T60" s="2">
        <v>92</v>
      </c>
      <c r="U60" s="2">
        <v>3564</v>
      </c>
    </row>
    <row r="61" spans="1:21" x14ac:dyDescent="0.2">
      <c r="A61" t="s">
        <v>139</v>
      </c>
      <c r="B61" t="s">
        <v>140</v>
      </c>
      <c r="C61">
        <v>8831</v>
      </c>
      <c r="D61" s="2">
        <v>0</v>
      </c>
      <c r="E61" s="2">
        <v>915</v>
      </c>
      <c r="F61" s="2">
        <v>11</v>
      </c>
      <c r="G61" s="2">
        <v>1</v>
      </c>
      <c r="H61" s="2">
        <v>12</v>
      </c>
      <c r="I61" s="2">
        <v>5026</v>
      </c>
      <c r="J61" s="2">
        <v>144</v>
      </c>
      <c r="K61" s="2">
        <v>862</v>
      </c>
      <c r="L61" s="2">
        <v>52</v>
      </c>
      <c r="M61" s="2">
        <v>136</v>
      </c>
      <c r="N61" s="2">
        <v>3</v>
      </c>
      <c r="O61" s="2">
        <v>68</v>
      </c>
      <c r="P61" s="2">
        <v>98</v>
      </c>
      <c r="Q61" s="2">
        <v>182</v>
      </c>
      <c r="R61" s="2">
        <v>234</v>
      </c>
      <c r="S61" s="2">
        <v>195</v>
      </c>
      <c r="T61" s="2">
        <v>10</v>
      </c>
      <c r="U61" s="2">
        <v>882</v>
      </c>
    </row>
    <row r="62" spans="1:21" x14ac:dyDescent="0.2">
      <c r="A62" t="s">
        <v>141</v>
      </c>
      <c r="B62" t="s">
        <v>142</v>
      </c>
      <c r="C62">
        <v>12580</v>
      </c>
      <c r="D62" s="2">
        <v>1</v>
      </c>
      <c r="E62" s="2">
        <v>942</v>
      </c>
      <c r="F62" s="2">
        <v>17</v>
      </c>
      <c r="G62" s="2">
        <v>4</v>
      </c>
      <c r="H62" s="2">
        <v>3</v>
      </c>
      <c r="I62" s="2">
        <v>8107</v>
      </c>
      <c r="J62" s="2">
        <v>151</v>
      </c>
      <c r="K62" s="2">
        <v>924</v>
      </c>
      <c r="L62" s="2">
        <v>84</v>
      </c>
      <c r="M62" s="2">
        <v>143</v>
      </c>
      <c r="N62" s="2">
        <v>2</v>
      </c>
      <c r="O62" s="2">
        <v>132</v>
      </c>
      <c r="P62" s="2">
        <v>163</v>
      </c>
      <c r="Q62" s="2">
        <v>182</v>
      </c>
      <c r="R62" s="2">
        <v>306</v>
      </c>
      <c r="S62" s="2">
        <v>188</v>
      </c>
      <c r="T62" s="2">
        <v>12</v>
      </c>
      <c r="U62" s="2">
        <v>1219</v>
      </c>
    </row>
    <row r="63" spans="1:21" x14ac:dyDescent="0.2">
      <c r="A63" t="s">
        <v>143</v>
      </c>
      <c r="B63" t="s">
        <v>144</v>
      </c>
      <c r="C63">
        <v>13153</v>
      </c>
      <c r="D63" s="2">
        <v>0</v>
      </c>
      <c r="E63" s="2">
        <v>1047</v>
      </c>
      <c r="F63" s="2">
        <v>15</v>
      </c>
      <c r="G63" s="2">
        <v>2</v>
      </c>
      <c r="H63" s="2">
        <v>26</v>
      </c>
      <c r="I63" s="2">
        <v>8341</v>
      </c>
      <c r="J63" s="2">
        <v>210</v>
      </c>
      <c r="K63" s="2">
        <v>829</v>
      </c>
      <c r="L63" s="2">
        <v>120</v>
      </c>
      <c r="M63" s="2">
        <v>213</v>
      </c>
      <c r="N63" s="2">
        <v>6</v>
      </c>
      <c r="O63" s="2">
        <v>123</v>
      </c>
      <c r="P63" s="2">
        <v>297</v>
      </c>
      <c r="Q63" s="2">
        <v>207</v>
      </c>
      <c r="R63" s="2">
        <v>254</v>
      </c>
      <c r="S63" s="2">
        <v>186</v>
      </c>
      <c r="T63" s="2">
        <v>39</v>
      </c>
      <c r="U63" s="2">
        <v>1238</v>
      </c>
    </row>
    <row r="64" spans="1:21" x14ac:dyDescent="0.2">
      <c r="A64" t="s">
        <v>145</v>
      </c>
      <c r="B64" t="s">
        <v>146</v>
      </c>
      <c r="C64">
        <v>9391</v>
      </c>
      <c r="D64" s="2">
        <v>2</v>
      </c>
      <c r="E64" s="2">
        <v>891</v>
      </c>
      <c r="F64" s="2">
        <v>33</v>
      </c>
      <c r="G64" s="2">
        <v>3</v>
      </c>
      <c r="H64" s="2">
        <v>27</v>
      </c>
      <c r="I64" s="2">
        <v>5112</v>
      </c>
      <c r="J64" s="2">
        <v>101</v>
      </c>
      <c r="K64" s="2">
        <v>909</v>
      </c>
      <c r="L64" s="2">
        <v>47</v>
      </c>
      <c r="M64" s="2">
        <v>176</v>
      </c>
      <c r="N64" s="2">
        <v>3</v>
      </c>
      <c r="O64" s="2">
        <v>91</v>
      </c>
      <c r="P64" s="2">
        <v>134</v>
      </c>
      <c r="Q64" s="2">
        <v>283</v>
      </c>
      <c r="R64" s="2">
        <v>258</v>
      </c>
      <c r="S64" s="2">
        <v>195</v>
      </c>
      <c r="T64" s="2">
        <v>76</v>
      </c>
      <c r="U64" s="2">
        <v>1050</v>
      </c>
    </row>
    <row r="65" spans="1:21" x14ac:dyDescent="0.2">
      <c r="A65" t="s">
        <v>147</v>
      </c>
      <c r="B65" t="s">
        <v>148</v>
      </c>
      <c r="C65">
        <v>37016</v>
      </c>
      <c r="D65" s="2">
        <v>645</v>
      </c>
      <c r="E65" s="2">
        <v>1702</v>
      </c>
      <c r="F65" s="2">
        <v>11</v>
      </c>
      <c r="G65" s="2">
        <v>11</v>
      </c>
      <c r="H65" s="2">
        <v>107</v>
      </c>
      <c r="I65" s="2">
        <v>23817</v>
      </c>
      <c r="J65" s="2">
        <v>368</v>
      </c>
      <c r="K65" s="2">
        <v>2481</v>
      </c>
      <c r="L65" s="2">
        <v>395</v>
      </c>
      <c r="M65" s="2">
        <v>619</v>
      </c>
      <c r="N65" s="2">
        <v>64</v>
      </c>
      <c r="O65" s="2">
        <v>406</v>
      </c>
      <c r="P65" s="2">
        <v>837</v>
      </c>
      <c r="Q65" s="2">
        <v>378</v>
      </c>
      <c r="R65" s="2">
        <v>701</v>
      </c>
      <c r="S65" s="2">
        <v>622</v>
      </c>
      <c r="T65" s="2">
        <v>71</v>
      </c>
      <c r="U65" s="2">
        <v>3781</v>
      </c>
    </row>
    <row r="66" spans="1:21" x14ac:dyDescent="0.2">
      <c r="C66">
        <f>SUM(C1:C65)</f>
        <v>1577632</v>
      </c>
      <c r="D66">
        <f t="shared" ref="D66:U66" si="0">SUM(D1:D65)</f>
        <v>840</v>
      </c>
      <c r="E66">
        <f t="shared" si="0"/>
        <v>140080</v>
      </c>
      <c r="F66">
        <f t="shared" si="0"/>
        <v>1728</v>
      </c>
      <c r="G66">
        <f t="shared" si="0"/>
        <v>888</v>
      </c>
      <c r="H66">
        <f t="shared" si="0"/>
        <v>3220</v>
      </c>
      <c r="I66">
        <f t="shared" si="0"/>
        <v>939072</v>
      </c>
      <c r="J66">
        <f t="shared" si="0"/>
        <v>23249</v>
      </c>
      <c r="K66">
        <f t="shared" si="0"/>
        <v>133136</v>
      </c>
      <c r="L66">
        <f t="shared" si="0"/>
        <v>11096</v>
      </c>
      <c r="M66">
        <f t="shared" si="0"/>
        <v>23013</v>
      </c>
      <c r="N66">
        <f t="shared" si="0"/>
        <v>2960</v>
      </c>
      <c r="O66">
        <f t="shared" si="0"/>
        <v>21858</v>
      </c>
      <c r="P66">
        <f t="shared" si="0"/>
        <v>22646</v>
      </c>
      <c r="Q66">
        <f t="shared" si="0"/>
        <v>16717</v>
      </c>
      <c r="R66">
        <f t="shared" si="0"/>
        <v>40324</v>
      </c>
      <c r="S66">
        <f t="shared" si="0"/>
        <v>27578</v>
      </c>
      <c r="T66">
        <f t="shared" si="0"/>
        <v>5988</v>
      </c>
      <c r="U66">
        <f t="shared" si="0"/>
        <v>163239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C56B-7110-C64C-9F5C-34D1E9F6730C}">
  <dimension ref="A1:O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ColWidth="11.5" defaultRowHeight="15" x14ac:dyDescent="0.2"/>
  <cols>
    <col min="3" max="3" width="20.6640625" style="2" customWidth="1"/>
    <col min="4" max="4" width="13.83203125" style="2" bestFit="1" customWidth="1"/>
    <col min="5" max="5" width="12.33203125" style="2" bestFit="1" customWidth="1"/>
    <col min="6" max="6" width="20.6640625" style="2" customWidth="1"/>
    <col min="7" max="7" width="17.83203125" style="2" bestFit="1" customWidth="1"/>
    <col min="8" max="9" width="20.6640625" style="2" customWidth="1"/>
    <col min="10" max="10" width="18.5" style="2" bestFit="1" customWidth="1"/>
    <col min="11" max="11" width="19.5" style="2" bestFit="1" customWidth="1"/>
    <col min="12" max="13" width="20.6640625" style="2" customWidth="1"/>
    <col min="14" max="14" width="18.5" style="2" bestFit="1" customWidth="1"/>
    <col min="15" max="15" width="13" style="2" bestFit="1" customWidth="1"/>
  </cols>
  <sheetData>
    <row r="1" spans="1:15" ht="48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</row>
    <row r="2" spans="1:15" x14ac:dyDescent="0.2">
      <c r="A2" t="s">
        <v>21</v>
      </c>
      <c r="B2" t="s">
        <v>22</v>
      </c>
      <c r="C2" s="2">
        <v>0</v>
      </c>
      <c r="D2" s="2">
        <v>536</v>
      </c>
      <c r="E2" s="2">
        <v>9</v>
      </c>
      <c r="F2" s="2">
        <v>4033</v>
      </c>
      <c r="G2" s="2">
        <v>126</v>
      </c>
      <c r="H2" s="2">
        <v>1125</v>
      </c>
      <c r="I2" s="2">
        <v>28</v>
      </c>
      <c r="J2" s="2">
        <v>170</v>
      </c>
      <c r="K2" s="2">
        <v>1</v>
      </c>
      <c r="L2" s="2">
        <v>191</v>
      </c>
      <c r="M2" s="2">
        <v>102</v>
      </c>
      <c r="N2" s="2">
        <v>83</v>
      </c>
      <c r="O2" s="2">
        <v>813</v>
      </c>
    </row>
    <row r="3" spans="1:15" x14ac:dyDescent="0.2">
      <c r="A3" t="s">
        <v>23</v>
      </c>
      <c r="B3" t="s">
        <v>24</v>
      </c>
      <c r="C3" s="2">
        <v>1</v>
      </c>
      <c r="D3" s="2">
        <v>1892</v>
      </c>
      <c r="E3" s="2">
        <v>54</v>
      </c>
      <c r="F3" s="2">
        <v>13994</v>
      </c>
      <c r="G3" s="2">
        <v>325</v>
      </c>
      <c r="H3" s="2">
        <v>4059</v>
      </c>
      <c r="I3" s="2">
        <v>129</v>
      </c>
      <c r="J3" s="2">
        <v>506</v>
      </c>
      <c r="K3" s="2">
        <v>19</v>
      </c>
      <c r="L3" s="2">
        <v>386</v>
      </c>
      <c r="M3" s="2">
        <v>314</v>
      </c>
      <c r="N3" s="2">
        <v>154</v>
      </c>
      <c r="O3" s="2">
        <v>3070</v>
      </c>
    </row>
    <row r="4" spans="1:15" x14ac:dyDescent="0.2">
      <c r="A4" t="s">
        <v>25</v>
      </c>
      <c r="B4" t="s">
        <v>26</v>
      </c>
      <c r="C4" s="2">
        <v>0</v>
      </c>
      <c r="D4" s="2">
        <v>648</v>
      </c>
      <c r="E4" s="2">
        <v>1</v>
      </c>
      <c r="F4" s="2">
        <v>5764</v>
      </c>
      <c r="G4" s="2">
        <v>121</v>
      </c>
      <c r="H4" s="2">
        <v>1106</v>
      </c>
      <c r="I4" s="2">
        <v>43</v>
      </c>
      <c r="J4" s="2">
        <v>166</v>
      </c>
      <c r="K4" s="2">
        <v>10</v>
      </c>
      <c r="L4" s="2">
        <v>121</v>
      </c>
      <c r="M4" s="2">
        <v>108</v>
      </c>
      <c r="N4" s="2">
        <v>61</v>
      </c>
      <c r="O4" s="2">
        <v>845</v>
      </c>
    </row>
    <row r="5" spans="1:15" x14ac:dyDescent="0.2">
      <c r="A5" t="s">
        <v>27</v>
      </c>
      <c r="B5" t="s">
        <v>28</v>
      </c>
      <c r="C5" s="2">
        <v>11</v>
      </c>
      <c r="D5" s="2">
        <v>434</v>
      </c>
      <c r="E5" s="2">
        <v>0</v>
      </c>
      <c r="F5" s="2">
        <v>2854</v>
      </c>
      <c r="G5" s="2">
        <v>73</v>
      </c>
      <c r="H5" s="2">
        <v>994</v>
      </c>
      <c r="I5" s="2">
        <v>31</v>
      </c>
      <c r="J5" s="2">
        <v>123</v>
      </c>
      <c r="K5" s="2">
        <v>0</v>
      </c>
      <c r="L5" s="2">
        <v>76</v>
      </c>
      <c r="M5" s="2">
        <v>66</v>
      </c>
      <c r="N5" s="2">
        <v>50</v>
      </c>
      <c r="O5" s="2">
        <v>719</v>
      </c>
    </row>
    <row r="6" spans="1:15" x14ac:dyDescent="0.2">
      <c r="A6" t="s">
        <v>29</v>
      </c>
      <c r="B6" t="s">
        <v>30</v>
      </c>
      <c r="C6" s="2">
        <v>11</v>
      </c>
      <c r="D6" s="2">
        <v>821</v>
      </c>
      <c r="E6" s="2">
        <v>10</v>
      </c>
      <c r="F6" s="2">
        <v>5990</v>
      </c>
      <c r="G6" s="2">
        <v>162</v>
      </c>
      <c r="H6" s="2">
        <v>2256</v>
      </c>
      <c r="I6" s="2">
        <v>74</v>
      </c>
      <c r="J6" s="2">
        <v>348</v>
      </c>
      <c r="K6" s="2">
        <v>1</v>
      </c>
      <c r="L6" s="2">
        <v>258</v>
      </c>
      <c r="M6" s="2">
        <v>222</v>
      </c>
      <c r="N6" s="2">
        <v>182</v>
      </c>
      <c r="O6" s="2">
        <v>1436</v>
      </c>
    </row>
    <row r="7" spans="1:15" x14ac:dyDescent="0.2">
      <c r="A7" t="s">
        <v>31</v>
      </c>
      <c r="B7" t="s">
        <v>32</v>
      </c>
      <c r="C7" s="2">
        <v>0</v>
      </c>
      <c r="D7" s="2">
        <v>864</v>
      </c>
      <c r="E7" s="2">
        <v>10</v>
      </c>
      <c r="F7" s="2">
        <v>4913</v>
      </c>
      <c r="G7" s="2">
        <v>123</v>
      </c>
      <c r="H7" s="2">
        <v>1190</v>
      </c>
      <c r="I7" s="2">
        <v>58</v>
      </c>
      <c r="J7" s="2">
        <v>214</v>
      </c>
      <c r="K7" s="2">
        <v>5</v>
      </c>
      <c r="L7" s="2">
        <v>208</v>
      </c>
      <c r="M7" s="2">
        <v>133</v>
      </c>
      <c r="N7" s="2">
        <v>42</v>
      </c>
      <c r="O7" s="2">
        <v>1028</v>
      </c>
    </row>
    <row r="8" spans="1:15" x14ac:dyDescent="0.2">
      <c r="A8" t="s">
        <v>33</v>
      </c>
      <c r="B8" t="s">
        <v>34</v>
      </c>
      <c r="C8" s="2">
        <v>0</v>
      </c>
      <c r="D8" s="2">
        <v>499</v>
      </c>
      <c r="E8" s="2">
        <v>1</v>
      </c>
      <c r="F8" s="2">
        <v>2152</v>
      </c>
      <c r="G8" s="2">
        <v>63</v>
      </c>
      <c r="H8" s="2">
        <v>735</v>
      </c>
      <c r="I8" s="2">
        <v>28</v>
      </c>
      <c r="J8" s="2">
        <v>91</v>
      </c>
      <c r="K8" s="2">
        <v>0</v>
      </c>
      <c r="L8" s="2">
        <v>51</v>
      </c>
      <c r="M8" s="2">
        <v>35</v>
      </c>
      <c r="N8" s="2">
        <v>23</v>
      </c>
      <c r="O8" s="2">
        <v>628</v>
      </c>
    </row>
    <row r="9" spans="1:15" x14ac:dyDescent="0.2">
      <c r="A9" t="s">
        <v>35</v>
      </c>
      <c r="B9" t="s">
        <v>36</v>
      </c>
      <c r="C9" s="2">
        <v>0</v>
      </c>
      <c r="D9" s="2">
        <v>1523</v>
      </c>
      <c r="E9" s="2">
        <v>5</v>
      </c>
      <c r="F9" s="2">
        <v>8936</v>
      </c>
      <c r="G9" s="2">
        <v>151</v>
      </c>
      <c r="H9" s="2">
        <v>977</v>
      </c>
      <c r="I9" s="2">
        <v>59</v>
      </c>
      <c r="J9" s="2">
        <v>193</v>
      </c>
      <c r="K9" s="2">
        <v>5</v>
      </c>
      <c r="L9" s="2">
        <v>99</v>
      </c>
      <c r="M9" s="2">
        <v>172</v>
      </c>
      <c r="N9" s="2">
        <v>62</v>
      </c>
      <c r="O9" s="2">
        <v>1678</v>
      </c>
    </row>
    <row r="10" spans="1:15" x14ac:dyDescent="0.2">
      <c r="A10" t="s">
        <v>37</v>
      </c>
      <c r="B10" t="s">
        <v>38</v>
      </c>
      <c r="C10" s="2">
        <v>0</v>
      </c>
      <c r="D10" s="2">
        <v>1778</v>
      </c>
      <c r="E10" s="2">
        <v>16</v>
      </c>
      <c r="F10" s="2">
        <v>11135</v>
      </c>
      <c r="G10" s="2">
        <v>290</v>
      </c>
      <c r="H10" s="2">
        <v>2788</v>
      </c>
      <c r="I10" s="2">
        <v>81</v>
      </c>
      <c r="J10" s="2">
        <v>411</v>
      </c>
      <c r="K10" s="2">
        <v>21</v>
      </c>
      <c r="L10" s="2">
        <v>260</v>
      </c>
      <c r="M10" s="2">
        <v>241</v>
      </c>
      <c r="N10" s="2">
        <v>40</v>
      </c>
      <c r="O10" s="2">
        <v>2392</v>
      </c>
    </row>
    <row r="11" spans="1:15" x14ac:dyDescent="0.2">
      <c r="A11" t="s">
        <v>39</v>
      </c>
      <c r="B11" t="s">
        <v>40</v>
      </c>
      <c r="C11" s="2">
        <v>43</v>
      </c>
      <c r="D11" s="2">
        <v>11868</v>
      </c>
      <c r="E11" s="2">
        <v>170</v>
      </c>
      <c r="F11" s="2">
        <v>97429</v>
      </c>
      <c r="G11" s="2">
        <v>2491</v>
      </c>
      <c r="H11" s="2">
        <v>13881</v>
      </c>
      <c r="I11" s="2">
        <v>920</v>
      </c>
      <c r="J11" s="2">
        <v>1604</v>
      </c>
      <c r="K11" s="2">
        <v>299</v>
      </c>
      <c r="L11" s="2">
        <v>2208</v>
      </c>
      <c r="M11" s="2">
        <v>1990</v>
      </c>
      <c r="N11" s="2">
        <v>316</v>
      </c>
      <c r="O11" s="2">
        <v>16753</v>
      </c>
    </row>
    <row r="12" spans="1:15" x14ac:dyDescent="0.2">
      <c r="A12" t="s">
        <v>41</v>
      </c>
      <c r="B12" t="s">
        <v>42</v>
      </c>
      <c r="C12" s="2">
        <v>3</v>
      </c>
      <c r="D12" s="2">
        <v>2992</v>
      </c>
      <c r="E12" s="2">
        <v>35</v>
      </c>
      <c r="F12" s="2">
        <v>18387</v>
      </c>
      <c r="G12" s="2">
        <v>265</v>
      </c>
      <c r="H12" s="2">
        <v>2791</v>
      </c>
      <c r="I12" s="2">
        <v>179</v>
      </c>
      <c r="J12" s="2">
        <v>653</v>
      </c>
      <c r="K12" s="2">
        <v>106</v>
      </c>
      <c r="L12" s="2">
        <v>304</v>
      </c>
      <c r="M12" s="2">
        <v>396</v>
      </c>
      <c r="N12" s="2">
        <v>46</v>
      </c>
      <c r="O12" s="2">
        <v>3653</v>
      </c>
    </row>
    <row r="13" spans="1:15" x14ac:dyDescent="0.2">
      <c r="A13" t="s">
        <v>43</v>
      </c>
      <c r="B13" t="s">
        <v>44</v>
      </c>
      <c r="C13" s="2">
        <v>12</v>
      </c>
      <c r="D13" s="2">
        <v>1083</v>
      </c>
      <c r="E13" s="2">
        <v>4</v>
      </c>
      <c r="F13" s="2">
        <v>9333</v>
      </c>
      <c r="G13" s="2">
        <v>276</v>
      </c>
      <c r="H13" s="2">
        <v>1791</v>
      </c>
      <c r="I13" s="2">
        <v>84</v>
      </c>
      <c r="J13" s="2">
        <v>213</v>
      </c>
      <c r="K13" s="2">
        <v>31</v>
      </c>
      <c r="L13" s="2">
        <v>145</v>
      </c>
      <c r="M13" s="2">
        <v>208</v>
      </c>
      <c r="N13" s="2">
        <v>36</v>
      </c>
      <c r="O13" s="2">
        <v>1605</v>
      </c>
    </row>
    <row r="14" spans="1:15" x14ac:dyDescent="0.2">
      <c r="A14" t="s">
        <v>45</v>
      </c>
      <c r="B14" t="s">
        <v>46</v>
      </c>
      <c r="C14" s="2">
        <v>3</v>
      </c>
      <c r="D14" s="2">
        <v>1346</v>
      </c>
      <c r="E14" s="2">
        <v>29</v>
      </c>
      <c r="F14" s="2">
        <v>12141</v>
      </c>
      <c r="G14" s="2">
        <v>175</v>
      </c>
      <c r="H14" s="2">
        <v>2118</v>
      </c>
      <c r="I14" s="2">
        <v>78</v>
      </c>
      <c r="J14" s="2">
        <v>293</v>
      </c>
      <c r="K14" s="2">
        <v>49</v>
      </c>
      <c r="L14" s="2">
        <v>125</v>
      </c>
      <c r="M14" s="2">
        <v>237</v>
      </c>
      <c r="N14" s="2">
        <v>42</v>
      </c>
      <c r="O14" s="2">
        <v>1725</v>
      </c>
    </row>
    <row r="15" spans="1:15" x14ac:dyDescent="0.2">
      <c r="A15" t="s">
        <v>47</v>
      </c>
      <c r="B15" t="s">
        <v>48</v>
      </c>
      <c r="C15" s="2">
        <v>0</v>
      </c>
      <c r="D15" s="2">
        <v>902</v>
      </c>
      <c r="E15" s="2">
        <v>8</v>
      </c>
      <c r="F15" s="2">
        <v>3711</v>
      </c>
      <c r="G15" s="2">
        <v>72</v>
      </c>
      <c r="H15" s="2">
        <v>1540</v>
      </c>
      <c r="I15" s="2">
        <v>61</v>
      </c>
      <c r="J15" s="2">
        <v>146</v>
      </c>
      <c r="K15" s="2">
        <v>3</v>
      </c>
      <c r="L15" s="2">
        <v>74</v>
      </c>
      <c r="M15" s="2">
        <v>77</v>
      </c>
      <c r="N15" s="2">
        <v>32</v>
      </c>
      <c r="O15" s="2">
        <v>1086</v>
      </c>
    </row>
    <row r="16" spans="1:15" x14ac:dyDescent="0.2">
      <c r="A16" t="s">
        <v>49</v>
      </c>
      <c r="B16" t="s">
        <v>50</v>
      </c>
      <c r="C16" s="2">
        <v>0</v>
      </c>
      <c r="D16" s="2">
        <v>1044</v>
      </c>
      <c r="E16" s="2">
        <v>41</v>
      </c>
      <c r="F16" s="2">
        <v>7296</v>
      </c>
      <c r="G16" s="2">
        <v>531</v>
      </c>
      <c r="H16" s="2">
        <v>1902</v>
      </c>
      <c r="I16" s="2">
        <v>54</v>
      </c>
      <c r="J16" s="2">
        <v>227</v>
      </c>
      <c r="K16" s="2">
        <v>110</v>
      </c>
      <c r="L16" s="2">
        <v>278</v>
      </c>
      <c r="M16" s="2">
        <v>133</v>
      </c>
      <c r="N16" s="2">
        <v>49</v>
      </c>
      <c r="O16" s="2">
        <v>1229</v>
      </c>
    </row>
    <row r="17" spans="1:15" x14ac:dyDescent="0.2">
      <c r="A17" t="s">
        <v>51</v>
      </c>
      <c r="B17" t="s">
        <v>52</v>
      </c>
      <c r="C17" s="2">
        <v>1</v>
      </c>
      <c r="D17" s="2">
        <v>1541</v>
      </c>
      <c r="E17" s="2">
        <v>34</v>
      </c>
      <c r="F17" s="2">
        <v>9927</v>
      </c>
      <c r="G17" s="2">
        <v>528</v>
      </c>
      <c r="H17" s="2">
        <v>2567</v>
      </c>
      <c r="I17" s="2">
        <v>62</v>
      </c>
      <c r="J17" s="2">
        <v>366</v>
      </c>
      <c r="K17" s="2">
        <v>51</v>
      </c>
      <c r="L17" s="2">
        <v>779</v>
      </c>
      <c r="M17" s="2">
        <v>221</v>
      </c>
      <c r="N17" s="2">
        <v>66</v>
      </c>
      <c r="O17" s="2">
        <v>1722</v>
      </c>
    </row>
    <row r="18" spans="1:15" x14ac:dyDescent="0.2">
      <c r="A18" t="s">
        <v>53</v>
      </c>
      <c r="B18" t="s">
        <v>54</v>
      </c>
      <c r="C18" s="2">
        <v>0</v>
      </c>
      <c r="D18" s="2">
        <v>756</v>
      </c>
      <c r="E18" s="2">
        <v>10</v>
      </c>
      <c r="F18" s="2">
        <v>2141</v>
      </c>
      <c r="G18" s="2">
        <v>41</v>
      </c>
      <c r="H18" s="2">
        <v>468</v>
      </c>
      <c r="I18" s="2">
        <v>30</v>
      </c>
      <c r="J18" s="2">
        <v>142</v>
      </c>
      <c r="K18" s="2">
        <v>1</v>
      </c>
      <c r="L18" s="2">
        <v>41</v>
      </c>
      <c r="M18" s="2">
        <v>41</v>
      </c>
      <c r="N18" s="2">
        <v>34</v>
      </c>
      <c r="O18" s="2">
        <v>504</v>
      </c>
    </row>
    <row r="19" spans="1:15" x14ac:dyDescent="0.2">
      <c r="A19" t="s">
        <v>55</v>
      </c>
      <c r="B19" t="s">
        <v>56</v>
      </c>
      <c r="C19" s="2">
        <v>7</v>
      </c>
      <c r="D19" s="2">
        <v>33012</v>
      </c>
      <c r="E19" s="2">
        <v>1157</v>
      </c>
      <c r="F19" s="2">
        <v>223002</v>
      </c>
      <c r="G19" s="2">
        <v>4911</v>
      </c>
      <c r="H19" s="2">
        <v>27678</v>
      </c>
      <c r="I19" s="2">
        <v>4059</v>
      </c>
      <c r="J19" s="2">
        <v>4646</v>
      </c>
      <c r="K19" s="2">
        <v>1380</v>
      </c>
      <c r="L19" s="2">
        <v>6210</v>
      </c>
      <c r="M19" s="2">
        <v>6816</v>
      </c>
      <c r="N19" s="2">
        <v>1139</v>
      </c>
      <c r="O19" s="2">
        <v>35466</v>
      </c>
    </row>
    <row r="20" spans="1:15" x14ac:dyDescent="0.2">
      <c r="A20" t="s">
        <v>57</v>
      </c>
      <c r="B20" t="s">
        <v>58</v>
      </c>
      <c r="C20" s="2">
        <v>0</v>
      </c>
      <c r="D20" s="2">
        <v>1299</v>
      </c>
      <c r="E20" s="2">
        <v>8</v>
      </c>
      <c r="F20" s="2">
        <v>9614</v>
      </c>
      <c r="G20" s="2">
        <v>306</v>
      </c>
      <c r="H20" s="2">
        <v>1178</v>
      </c>
      <c r="I20" s="2">
        <v>71</v>
      </c>
      <c r="J20" s="2">
        <v>297</v>
      </c>
      <c r="K20" s="2">
        <v>2</v>
      </c>
      <c r="L20" s="2">
        <v>196</v>
      </c>
      <c r="M20" s="2">
        <v>263</v>
      </c>
      <c r="N20" s="2">
        <v>47</v>
      </c>
      <c r="O20" s="2">
        <v>1842</v>
      </c>
    </row>
    <row r="21" spans="1:15" x14ac:dyDescent="0.2">
      <c r="A21" t="s">
        <v>59</v>
      </c>
      <c r="B21" t="s">
        <v>60</v>
      </c>
      <c r="C21" s="2">
        <v>3</v>
      </c>
      <c r="D21" s="2">
        <v>4938</v>
      </c>
      <c r="E21" s="2">
        <v>64</v>
      </c>
      <c r="F21" s="2">
        <v>48564</v>
      </c>
      <c r="G21" s="2">
        <v>588</v>
      </c>
      <c r="H21" s="2">
        <v>7921</v>
      </c>
      <c r="I21" s="2">
        <v>263</v>
      </c>
      <c r="J21" s="2">
        <v>529</v>
      </c>
      <c r="K21" s="2">
        <v>135</v>
      </c>
      <c r="L21" s="2">
        <v>1065</v>
      </c>
      <c r="M21" s="2">
        <v>697</v>
      </c>
      <c r="N21" s="2">
        <v>447</v>
      </c>
      <c r="O21" s="2">
        <v>7418</v>
      </c>
    </row>
    <row r="22" spans="1:15" x14ac:dyDescent="0.2">
      <c r="A22" t="s">
        <v>61</v>
      </c>
      <c r="B22" t="s">
        <v>62</v>
      </c>
      <c r="C22" s="2">
        <v>0</v>
      </c>
      <c r="D22" s="2">
        <v>765</v>
      </c>
      <c r="E22" s="2">
        <v>6</v>
      </c>
      <c r="F22" s="2">
        <v>4327</v>
      </c>
      <c r="G22" s="2">
        <v>147</v>
      </c>
      <c r="H22" s="2">
        <v>725</v>
      </c>
      <c r="I22" s="2">
        <v>34</v>
      </c>
      <c r="J22" s="2">
        <v>157</v>
      </c>
      <c r="K22" s="2">
        <v>0</v>
      </c>
      <c r="L22" s="2">
        <v>70</v>
      </c>
      <c r="M22" s="2">
        <v>151</v>
      </c>
      <c r="N22" s="2">
        <v>35</v>
      </c>
      <c r="O22" s="2">
        <v>836</v>
      </c>
    </row>
    <row r="23" spans="1:15" x14ac:dyDescent="0.2">
      <c r="A23" t="s">
        <v>63</v>
      </c>
      <c r="B23" t="s">
        <v>64</v>
      </c>
      <c r="C23" s="2">
        <v>0</v>
      </c>
      <c r="D23" s="2">
        <v>1577</v>
      </c>
      <c r="E23" s="2">
        <v>20</v>
      </c>
      <c r="F23" s="2">
        <v>9646</v>
      </c>
      <c r="G23" s="2">
        <v>155</v>
      </c>
      <c r="H23" s="2">
        <v>820</v>
      </c>
      <c r="I23" s="2">
        <v>93</v>
      </c>
      <c r="J23" s="2">
        <v>273</v>
      </c>
      <c r="K23" s="2">
        <v>19</v>
      </c>
      <c r="L23" s="2">
        <v>150</v>
      </c>
      <c r="M23" s="2">
        <v>195</v>
      </c>
      <c r="N23" s="2">
        <v>34</v>
      </c>
      <c r="O23" s="2">
        <v>1695</v>
      </c>
    </row>
    <row r="24" spans="1:15" x14ac:dyDescent="0.2">
      <c r="A24" t="s">
        <v>65</v>
      </c>
      <c r="B24" t="s">
        <v>66</v>
      </c>
      <c r="C24" s="2">
        <v>0</v>
      </c>
      <c r="D24" s="2">
        <v>2955</v>
      </c>
      <c r="E24" s="2">
        <v>21</v>
      </c>
      <c r="F24" s="2">
        <v>14213</v>
      </c>
      <c r="G24" s="2">
        <v>247</v>
      </c>
      <c r="H24" s="2">
        <v>1489</v>
      </c>
      <c r="I24" s="2">
        <v>159</v>
      </c>
      <c r="J24" s="2">
        <v>340</v>
      </c>
      <c r="K24" s="2">
        <v>60</v>
      </c>
      <c r="L24" s="2">
        <v>176</v>
      </c>
      <c r="M24" s="2">
        <v>266</v>
      </c>
      <c r="N24" s="2">
        <v>51</v>
      </c>
      <c r="O24" s="2">
        <v>2216</v>
      </c>
    </row>
    <row r="25" spans="1:15" x14ac:dyDescent="0.2">
      <c r="A25" t="s">
        <v>67</v>
      </c>
      <c r="B25" t="s">
        <v>68</v>
      </c>
      <c r="C25" s="2">
        <v>0</v>
      </c>
      <c r="D25" s="2">
        <v>761</v>
      </c>
      <c r="E25" s="2">
        <v>10</v>
      </c>
      <c r="F25" s="2">
        <v>4680</v>
      </c>
      <c r="G25" s="2">
        <v>107</v>
      </c>
      <c r="H25" s="2">
        <v>697</v>
      </c>
      <c r="I25" s="2">
        <v>48</v>
      </c>
      <c r="J25" s="2">
        <v>164</v>
      </c>
      <c r="K25" s="2">
        <v>0</v>
      </c>
      <c r="L25" s="2">
        <v>101</v>
      </c>
      <c r="M25" s="2">
        <v>149</v>
      </c>
      <c r="N25" s="2">
        <v>47</v>
      </c>
      <c r="O25" s="2">
        <v>989</v>
      </c>
    </row>
    <row r="26" spans="1:15" x14ac:dyDescent="0.2">
      <c r="A26" t="s">
        <v>69</v>
      </c>
      <c r="B26" t="s">
        <v>70</v>
      </c>
      <c r="C26" s="2">
        <v>0</v>
      </c>
      <c r="D26" s="2">
        <v>653</v>
      </c>
      <c r="E26" s="2">
        <v>3</v>
      </c>
      <c r="F26" s="2">
        <v>3667</v>
      </c>
      <c r="G26" s="2">
        <v>81</v>
      </c>
      <c r="H26" s="2">
        <v>384</v>
      </c>
      <c r="I26" s="2">
        <v>35</v>
      </c>
      <c r="J26" s="2">
        <v>163</v>
      </c>
      <c r="K26" s="2">
        <v>12</v>
      </c>
      <c r="L26" s="2">
        <v>167</v>
      </c>
      <c r="M26" s="2">
        <v>115</v>
      </c>
      <c r="N26" s="2">
        <v>74</v>
      </c>
      <c r="O26" s="2">
        <v>764</v>
      </c>
    </row>
    <row r="27" spans="1:15" x14ac:dyDescent="0.2">
      <c r="A27" t="s">
        <v>71</v>
      </c>
      <c r="B27" t="s">
        <v>72</v>
      </c>
      <c r="C27" s="2">
        <v>0</v>
      </c>
      <c r="D27" s="2">
        <v>681</v>
      </c>
      <c r="E27" s="2">
        <v>0</v>
      </c>
      <c r="F27" s="2">
        <v>3599</v>
      </c>
      <c r="G27" s="2">
        <v>51</v>
      </c>
      <c r="H27" s="2">
        <v>396</v>
      </c>
      <c r="I27" s="2">
        <v>34</v>
      </c>
      <c r="J27" s="2">
        <v>128</v>
      </c>
      <c r="K27" s="2">
        <v>1</v>
      </c>
      <c r="L27" s="2">
        <v>93</v>
      </c>
      <c r="M27" s="2">
        <v>138</v>
      </c>
      <c r="N27" s="2">
        <v>116</v>
      </c>
      <c r="O27" s="2">
        <v>631</v>
      </c>
    </row>
    <row r="28" spans="1:15" x14ac:dyDescent="0.2">
      <c r="A28" t="s">
        <v>73</v>
      </c>
      <c r="B28" t="s">
        <v>74</v>
      </c>
      <c r="C28" s="2">
        <v>0</v>
      </c>
      <c r="D28" s="2">
        <v>2806</v>
      </c>
      <c r="E28" s="2">
        <v>46</v>
      </c>
      <c r="F28" s="2">
        <v>21688</v>
      </c>
      <c r="G28" s="2">
        <v>911</v>
      </c>
      <c r="H28" s="2">
        <v>3360</v>
      </c>
      <c r="I28" s="2">
        <v>147</v>
      </c>
      <c r="J28" s="2">
        <v>495</v>
      </c>
      <c r="K28" s="2">
        <v>47</v>
      </c>
      <c r="L28" s="2">
        <v>307</v>
      </c>
      <c r="M28" s="2">
        <v>547</v>
      </c>
      <c r="N28" s="2">
        <v>248</v>
      </c>
      <c r="O28" s="2">
        <v>3745</v>
      </c>
    </row>
    <row r="29" spans="1:15" x14ac:dyDescent="0.2">
      <c r="A29" t="s">
        <v>75</v>
      </c>
      <c r="B29" t="s">
        <v>76</v>
      </c>
      <c r="C29" s="2">
        <v>9</v>
      </c>
      <c r="D29" s="2">
        <v>6699</v>
      </c>
      <c r="E29" s="2">
        <v>26</v>
      </c>
      <c r="F29" s="2">
        <v>27896</v>
      </c>
      <c r="G29" s="2">
        <v>714</v>
      </c>
      <c r="H29" s="2">
        <v>4278</v>
      </c>
      <c r="I29" s="2">
        <v>193</v>
      </c>
      <c r="J29" s="2">
        <v>512</v>
      </c>
      <c r="K29" s="2">
        <v>72</v>
      </c>
      <c r="L29" s="2">
        <v>262</v>
      </c>
      <c r="M29" s="2">
        <v>484</v>
      </c>
      <c r="N29" s="2">
        <v>162</v>
      </c>
      <c r="O29" s="2">
        <v>4201</v>
      </c>
    </row>
    <row r="30" spans="1:15" x14ac:dyDescent="0.2">
      <c r="A30" t="s">
        <v>77</v>
      </c>
      <c r="B30" t="s">
        <v>78</v>
      </c>
      <c r="C30" s="2">
        <v>0</v>
      </c>
      <c r="D30" s="2">
        <v>2065</v>
      </c>
      <c r="E30" s="2">
        <v>14</v>
      </c>
      <c r="F30" s="2">
        <v>13508</v>
      </c>
      <c r="G30" s="2">
        <v>280</v>
      </c>
      <c r="H30" s="2">
        <v>1443</v>
      </c>
      <c r="I30" s="2">
        <v>134</v>
      </c>
      <c r="J30" s="2">
        <v>227</v>
      </c>
      <c r="K30" s="2">
        <v>15</v>
      </c>
      <c r="L30" s="2">
        <v>190</v>
      </c>
      <c r="M30" s="2">
        <v>254</v>
      </c>
      <c r="N30" s="2">
        <v>73</v>
      </c>
      <c r="O30" s="2">
        <v>2029</v>
      </c>
    </row>
    <row r="31" spans="1:15" x14ac:dyDescent="0.2">
      <c r="A31" t="s">
        <v>79</v>
      </c>
      <c r="B31" t="s">
        <v>80</v>
      </c>
      <c r="C31" s="2">
        <v>0</v>
      </c>
      <c r="D31" s="2">
        <v>1112</v>
      </c>
      <c r="E31" s="2">
        <v>15</v>
      </c>
      <c r="F31" s="2">
        <v>6577</v>
      </c>
      <c r="G31" s="2">
        <v>81</v>
      </c>
      <c r="H31" s="2">
        <v>1060</v>
      </c>
      <c r="I31" s="2">
        <v>57</v>
      </c>
      <c r="J31" s="2">
        <v>209</v>
      </c>
      <c r="K31" s="2">
        <v>0</v>
      </c>
      <c r="L31" s="2">
        <v>204</v>
      </c>
      <c r="M31" s="2">
        <v>154</v>
      </c>
      <c r="N31" s="2">
        <v>70</v>
      </c>
      <c r="O31" s="2">
        <v>1171</v>
      </c>
    </row>
    <row r="32" spans="1:15" x14ac:dyDescent="0.2">
      <c r="A32" t="s">
        <v>81</v>
      </c>
      <c r="B32" t="s">
        <v>82</v>
      </c>
      <c r="C32" s="2">
        <v>0</v>
      </c>
      <c r="D32" s="2">
        <v>818</v>
      </c>
      <c r="E32" s="2">
        <v>12</v>
      </c>
      <c r="F32" s="2">
        <v>4249</v>
      </c>
      <c r="G32" s="2">
        <v>277</v>
      </c>
      <c r="H32" s="2">
        <v>448</v>
      </c>
      <c r="I32" s="2">
        <v>86</v>
      </c>
      <c r="J32" s="2">
        <v>155</v>
      </c>
      <c r="K32" s="2">
        <v>3</v>
      </c>
      <c r="L32" s="2">
        <v>60</v>
      </c>
      <c r="M32" s="2">
        <v>129</v>
      </c>
      <c r="N32" s="2">
        <v>107</v>
      </c>
      <c r="O32" s="2">
        <v>927</v>
      </c>
    </row>
    <row r="33" spans="1:15" x14ac:dyDescent="0.2">
      <c r="A33" t="s">
        <v>83</v>
      </c>
      <c r="B33" t="s">
        <v>84</v>
      </c>
      <c r="C33" s="2">
        <v>0</v>
      </c>
      <c r="D33" s="2">
        <v>589</v>
      </c>
      <c r="E33" s="2">
        <v>3</v>
      </c>
      <c r="F33" s="2">
        <v>3278</v>
      </c>
      <c r="G33" s="2">
        <v>64</v>
      </c>
      <c r="H33" s="2">
        <v>724</v>
      </c>
      <c r="I33" s="2">
        <v>58</v>
      </c>
      <c r="J33" s="2">
        <v>158</v>
      </c>
      <c r="K33" s="2">
        <v>6</v>
      </c>
      <c r="L33" s="2">
        <v>113</v>
      </c>
      <c r="M33" s="2">
        <v>86</v>
      </c>
      <c r="N33" s="2">
        <v>55</v>
      </c>
      <c r="O33" s="2">
        <v>686</v>
      </c>
    </row>
    <row r="34" spans="1:15" x14ac:dyDescent="0.2">
      <c r="A34" t="s">
        <v>85</v>
      </c>
      <c r="B34" t="s">
        <v>86</v>
      </c>
      <c r="C34" s="2">
        <v>0</v>
      </c>
      <c r="D34" s="2">
        <v>1428</v>
      </c>
      <c r="E34" s="2">
        <v>93</v>
      </c>
      <c r="F34" s="2">
        <v>7772</v>
      </c>
      <c r="G34" s="2">
        <v>102</v>
      </c>
      <c r="H34" s="2">
        <v>739</v>
      </c>
      <c r="I34" s="2">
        <v>59</v>
      </c>
      <c r="J34" s="2">
        <v>122</v>
      </c>
      <c r="K34" s="2">
        <v>26</v>
      </c>
      <c r="L34" s="2">
        <v>124</v>
      </c>
      <c r="M34" s="2">
        <v>122</v>
      </c>
      <c r="N34" s="2">
        <v>13</v>
      </c>
      <c r="O34" s="2">
        <v>1082</v>
      </c>
    </row>
    <row r="35" spans="1:15" x14ac:dyDescent="0.2">
      <c r="A35" t="s">
        <v>87</v>
      </c>
      <c r="B35" t="s">
        <v>88</v>
      </c>
      <c r="C35" s="2">
        <v>7</v>
      </c>
      <c r="D35" s="2">
        <v>2693</v>
      </c>
      <c r="E35" s="2">
        <v>90</v>
      </c>
      <c r="F35" s="2">
        <v>17448</v>
      </c>
      <c r="G35" s="2">
        <v>225</v>
      </c>
      <c r="H35" s="2">
        <v>1507</v>
      </c>
      <c r="I35" s="2">
        <v>177</v>
      </c>
      <c r="J35" s="2">
        <v>451</v>
      </c>
      <c r="K35" s="2">
        <v>46</v>
      </c>
      <c r="L35" s="2">
        <v>216</v>
      </c>
      <c r="M35" s="2">
        <v>331</v>
      </c>
      <c r="N35" s="2">
        <v>21</v>
      </c>
      <c r="O35" s="2">
        <v>3089</v>
      </c>
    </row>
    <row r="36" spans="1:15" x14ac:dyDescent="0.2">
      <c r="A36" t="s">
        <v>89</v>
      </c>
      <c r="B36" t="s">
        <v>90</v>
      </c>
      <c r="C36" s="2">
        <v>0</v>
      </c>
      <c r="D36" s="2">
        <v>749</v>
      </c>
      <c r="E36" s="2">
        <v>4</v>
      </c>
      <c r="F36" s="2">
        <v>4364</v>
      </c>
      <c r="G36" s="2">
        <v>86</v>
      </c>
      <c r="H36" s="2">
        <v>1110</v>
      </c>
      <c r="I36" s="2">
        <v>63</v>
      </c>
      <c r="J36" s="2">
        <v>237</v>
      </c>
      <c r="K36" s="2">
        <v>8</v>
      </c>
      <c r="L36" s="2">
        <v>456</v>
      </c>
      <c r="M36" s="2">
        <v>166</v>
      </c>
      <c r="N36" s="2">
        <v>101</v>
      </c>
      <c r="O36" s="2">
        <v>1159</v>
      </c>
    </row>
    <row r="37" spans="1:15" x14ac:dyDescent="0.2">
      <c r="A37" t="s">
        <v>91</v>
      </c>
      <c r="B37" t="s">
        <v>92</v>
      </c>
      <c r="C37" s="2">
        <v>0</v>
      </c>
      <c r="D37" s="2">
        <v>820</v>
      </c>
      <c r="E37" s="2">
        <v>5</v>
      </c>
      <c r="F37" s="2">
        <v>6241</v>
      </c>
      <c r="G37" s="2">
        <v>235</v>
      </c>
      <c r="H37" s="2">
        <v>1136</v>
      </c>
      <c r="I37" s="2">
        <v>53</v>
      </c>
      <c r="J37" s="2">
        <v>156</v>
      </c>
      <c r="K37" s="2">
        <v>3</v>
      </c>
      <c r="L37" s="2">
        <v>85</v>
      </c>
      <c r="M37" s="2">
        <v>114</v>
      </c>
      <c r="N37" s="2">
        <v>13</v>
      </c>
      <c r="O37" s="2">
        <v>968</v>
      </c>
    </row>
    <row r="38" spans="1:15" x14ac:dyDescent="0.2">
      <c r="A38" t="s">
        <v>93</v>
      </c>
      <c r="B38" t="s">
        <v>94</v>
      </c>
      <c r="C38" s="2">
        <v>0</v>
      </c>
      <c r="D38" s="2">
        <v>2637</v>
      </c>
      <c r="E38" s="2">
        <v>26</v>
      </c>
      <c r="F38" s="2">
        <v>18073</v>
      </c>
      <c r="G38" s="2">
        <v>496</v>
      </c>
      <c r="H38" s="2">
        <v>2468</v>
      </c>
      <c r="I38" s="2">
        <v>296</v>
      </c>
      <c r="J38" s="2">
        <v>462</v>
      </c>
      <c r="K38" s="2">
        <v>21</v>
      </c>
      <c r="L38" s="2">
        <v>406</v>
      </c>
      <c r="M38" s="2">
        <v>367</v>
      </c>
      <c r="N38" s="2">
        <v>291</v>
      </c>
      <c r="O38" s="2">
        <v>3122</v>
      </c>
    </row>
    <row r="39" spans="1:15" x14ac:dyDescent="0.2">
      <c r="A39" t="s">
        <v>95</v>
      </c>
      <c r="B39" t="s">
        <v>96</v>
      </c>
      <c r="C39" s="2">
        <v>0</v>
      </c>
      <c r="D39" s="2">
        <v>1561</v>
      </c>
      <c r="E39" s="2">
        <v>54</v>
      </c>
      <c r="F39" s="2">
        <v>9393</v>
      </c>
      <c r="G39" s="2">
        <v>299</v>
      </c>
      <c r="H39" s="2">
        <v>1857</v>
      </c>
      <c r="I39" s="2">
        <v>121</v>
      </c>
      <c r="J39" s="2">
        <v>207</v>
      </c>
      <c r="K39" s="2">
        <v>7</v>
      </c>
      <c r="L39" s="2">
        <v>160</v>
      </c>
      <c r="M39" s="2">
        <v>153</v>
      </c>
      <c r="N39" s="2">
        <v>79</v>
      </c>
      <c r="O39" s="2">
        <v>1708</v>
      </c>
    </row>
    <row r="40" spans="1:15" x14ac:dyDescent="0.2">
      <c r="A40" t="s">
        <v>97</v>
      </c>
      <c r="B40" t="s">
        <v>98</v>
      </c>
      <c r="C40" s="2">
        <v>4</v>
      </c>
      <c r="D40" s="2">
        <v>3037</v>
      </c>
      <c r="E40" s="2">
        <v>61</v>
      </c>
      <c r="F40" s="2">
        <v>25570</v>
      </c>
      <c r="G40" s="2">
        <v>816</v>
      </c>
      <c r="H40" s="2">
        <v>3940</v>
      </c>
      <c r="I40" s="2">
        <v>361</v>
      </c>
      <c r="J40" s="2">
        <v>607</v>
      </c>
      <c r="K40" s="2">
        <v>54</v>
      </c>
      <c r="L40" s="2">
        <v>1522</v>
      </c>
      <c r="M40" s="2">
        <v>522</v>
      </c>
      <c r="N40" s="2">
        <v>196</v>
      </c>
      <c r="O40" s="2">
        <v>4484</v>
      </c>
    </row>
    <row r="41" spans="1:15" x14ac:dyDescent="0.2">
      <c r="A41" t="s">
        <v>99</v>
      </c>
      <c r="B41" t="s">
        <v>100</v>
      </c>
      <c r="C41" s="2">
        <v>0</v>
      </c>
      <c r="D41" s="2">
        <v>1273</v>
      </c>
      <c r="E41" s="2">
        <v>23</v>
      </c>
      <c r="F41" s="2">
        <v>8155</v>
      </c>
      <c r="G41" s="2">
        <v>411</v>
      </c>
      <c r="H41" s="2">
        <v>754</v>
      </c>
      <c r="I41" s="2">
        <v>97</v>
      </c>
      <c r="J41" s="2">
        <v>212</v>
      </c>
      <c r="K41" s="2">
        <v>13</v>
      </c>
      <c r="L41" s="2">
        <v>396</v>
      </c>
      <c r="M41" s="2">
        <v>176</v>
      </c>
      <c r="N41" s="2">
        <v>108</v>
      </c>
      <c r="O41" s="2">
        <v>1237</v>
      </c>
    </row>
    <row r="42" spans="1:15" x14ac:dyDescent="0.2">
      <c r="A42" t="s">
        <v>101</v>
      </c>
      <c r="B42" t="s">
        <v>102</v>
      </c>
      <c r="C42" s="2">
        <v>0</v>
      </c>
      <c r="D42" s="2">
        <v>558</v>
      </c>
      <c r="E42" s="2">
        <v>2</v>
      </c>
      <c r="F42" s="2">
        <v>4160</v>
      </c>
      <c r="G42" s="2">
        <v>103</v>
      </c>
      <c r="H42" s="2">
        <v>521</v>
      </c>
      <c r="I42" s="2">
        <v>30</v>
      </c>
      <c r="J42" s="2">
        <v>101</v>
      </c>
      <c r="K42" s="2">
        <v>4</v>
      </c>
      <c r="L42" s="2">
        <v>47</v>
      </c>
      <c r="M42" s="2">
        <v>87</v>
      </c>
      <c r="N42" s="2">
        <v>13</v>
      </c>
      <c r="O42" s="2">
        <v>732</v>
      </c>
    </row>
    <row r="43" spans="1:15" x14ac:dyDescent="0.2">
      <c r="A43" t="s">
        <v>103</v>
      </c>
      <c r="B43" t="s">
        <v>104</v>
      </c>
      <c r="C43" s="2">
        <v>0</v>
      </c>
      <c r="D43" s="2">
        <v>350</v>
      </c>
      <c r="E43" s="2">
        <v>8</v>
      </c>
      <c r="F43" s="2">
        <v>2805</v>
      </c>
      <c r="G43" s="2">
        <v>224</v>
      </c>
      <c r="H43" s="2">
        <v>355</v>
      </c>
      <c r="I43" s="2">
        <v>23</v>
      </c>
      <c r="J43" s="2">
        <v>99</v>
      </c>
      <c r="K43" s="2">
        <v>1</v>
      </c>
      <c r="L43" s="2">
        <v>141</v>
      </c>
      <c r="M43" s="2">
        <v>54</v>
      </c>
      <c r="N43" s="2">
        <v>2</v>
      </c>
      <c r="O43" s="2">
        <v>451</v>
      </c>
    </row>
    <row r="44" spans="1:15" x14ac:dyDescent="0.2">
      <c r="A44" t="s">
        <v>105</v>
      </c>
      <c r="B44" t="s">
        <v>106</v>
      </c>
      <c r="C44" s="2">
        <v>0</v>
      </c>
      <c r="D44" s="2">
        <v>415</v>
      </c>
      <c r="E44" s="2">
        <v>2</v>
      </c>
      <c r="F44" s="2">
        <v>2438</v>
      </c>
      <c r="G44" s="2">
        <v>65</v>
      </c>
      <c r="H44" s="2">
        <v>309</v>
      </c>
      <c r="I44" s="2">
        <v>14</v>
      </c>
      <c r="J44" s="2">
        <v>90</v>
      </c>
      <c r="K44" s="2">
        <v>2</v>
      </c>
      <c r="L44" s="2">
        <v>51</v>
      </c>
      <c r="M44" s="2">
        <v>85</v>
      </c>
      <c r="N44" s="2">
        <v>13</v>
      </c>
      <c r="O44" s="2">
        <v>486</v>
      </c>
    </row>
    <row r="45" spans="1:15" x14ac:dyDescent="0.2">
      <c r="A45" t="s">
        <v>107</v>
      </c>
      <c r="B45" t="s">
        <v>108</v>
      </c>
      <c r="C45" s="2">
        <v>1</v>
      </c>
      <c r="D45" s="2">
        <v>899</v>
      </c>
      <c r="E45" s="2">
        <v>7</v>
      </c>
      <c r="F45" s="2">
        <v>5348</v>
      </c>
      <c r="G45" s="2">
        <v>103</v>
      </c>
      <c r="H45" s="2">
        <v>739</v>
      </c>
      <c r="I45" s="2">
        <v>101</v>
      </c>
      <c r="J45" s="2">
        <v>221</v>
      </c>
      <c r="K45" s="2">
        <v>6</v>
      </c>
      <c r="L45" s="2">
        <v>266</v>
      </c>
      <c r="M45" s="2">
        <v>159</v>
      </c>
      <c r="N45" s="2">
        <v>48</v>
      </c>
      <c r="O45" s="2">
        <v>1047</v>
      </c>
    </row>
    <row r="46" spans="1:15" x14ac:dyDescent="0.2">
      <c r="A46" t="s">
        <v>109</v>
      </c>
      <c r="B46" t="s">
        <v>110</v>
      </c>
      <c r="C46" s="2">
        <v>20</v>
      </c>
      <c r="D46" s="2">
        <v>3622</v>
      </c>
      <c r="E46" s="2">
        <v>120</v>
      </c>
      <c r="F46" s="2">
        <v>22400</v>
      </c>
      <c r="G46" s="2">
        <v>433</v>
      </c>
      <c r="H46" s="2">
        <v>1452</v>
      </c>
      <c r="I46" s="2">
        <v>214</v>
      </c>
      <c r="J46" s="2">
        <v>464</v>
      </c>
      <c r="K46" s="2">
        <v>51</v>
      </c>
      <c r="L46" s="2">
        <v>302</v>
      </c>
      <c r="M46" s="2">
        <v>415</v>
      </c>
      <c r="N46" s="2">
        <v>79</v>
      </c>
      <c r="O46" s="2">
        <v>3821</v>
      </c>
    </row>
    <row r="47" spans="1:15" x14ac:dyDescent="0.2">
      <c r="A47" t="s">
        <v>111</v>
      </c>
      <c r="B47" t="s">
        <v>112</v>
      </c>
      <c r="C47" s="2">
        <v>0</v>
      </c>
      <c r="D47" s="2">
        <v>905</v>
      </c>
      <c r="E47" s="2">
        <v>7</v>
      </c>
      <c r="F47" s="2">
        <v>6035</v>
      </c>
      <c r="G47" s="2">
        <v>97</v>
      </c>
      <c r="H47" s="2">
        <v>484</v>
      </c>
      <c r="I47" s="2">
        <v>59</v>
      </c>
      <c r="J47" s="2">
        <v>174</v>
      </c>
      <c r="K47" s="2">
        <v>2</v>
      </c>
      <c r="L47" s="2">
        <v>88</v>
      </c>
      <c r="M47" s="2">
        <v>105</v>
      </c>
      <c r="N47" s="2">
        <v>10</v>
      </c>
      <c r="O47" s="2">
        <v>1052</v>
      </c>
    </row>
    <row r="48" spans="1:15" x14ac:dyDescent="0.2">
      <c r="A48" t="s">
        <v>113</v>
      </c>
      <c r="B48" t="s">
        <v>114</v>
      </c>
      <c r="C48" s="2">
        <v>0</v>
      </c>
      <c r="D48" s="2">
        <v>1689</v>
      </c>
      <c r="E48" s="2">
        <v>30</v>
      </c>
      <c r="F48" s="2">
        <v>8631</v>
      </c>
      <c r="G48" s="2">
        <v>141</v>
      </c>
      <c r="H48" s="2">
        <v>789</v>
      </c>
      <c r="I48" s="2">
        <v>95</v>
      </c>
      <c r="J48" s="2">
        <v>326</v>
      </c>
      <c r="K48" s="2">
        <v>1</v>
      </c>
      <c r="L48" s="2">
        <v>120</v>
      </c>
      <c r="M48" s="2">
        <v>212</v>
      </c>
      <c r="N48" s="2">
        <v>23</v>
      </c>
      <c r="O48" s="2">
        <v>1638</v>
      </c>
    </row>
    <row r="49" spans="1:15" x14ac:dyDescent="0.2">
      <c r="A49" t="s">
        <v>115</v>
      </c>
      <c r="B49" t="s">
        <v>116</v>
      </c>
      <c r="C49" s="2">
        <v>6</v>
      </c>
      <c r="D49" s="2">
        <v>1463</v>
      </c>
      <c r="E49" s="2">
        <v>77</v>
      </c>
      <c r="F49" s="2">
        <v>7246</v>
      </c>
      <c r="G49" s="2">
        <v>255</v>
      </c>
      <c r="H49" s="2">
        <v>1141</v>
      </c>
      <c r="I49" s="2">
        <v>56</v>
      </c>
      <c r="J49" s="2">
        <v>239</v>
      </c>
      <c r="K49" s="2">
        <v>2</v>
      </c>
      <c r="L49" s="2">
        <v>130</v>
      </c>
      <c r="M49" s="2">
        <v>258</v>
      </c>
      <c r="N49" s="2">
        <v>20</v>
      </c>
      <c r="O49" s="2">
        <v>1476</v>
      </c>
    </row>
    <row r="50" spans="1:15" x14ac:dyDescent="0.2">
      <c r="A50" t="s">
        <v>117</v>
      </c>
      <c r="B50" t="s">
        <v>118</v>
      </c>
      <c r="C50" s="2">
        <v>9</v>
      </c>
      <c r="D50" s="2">
        <v>1398</v>
      </c>
      <c r="E50" s="2">
        <v>10</v>
      </c>
      <c r="F50" s="2">
        <v>6784</v>
      </c>
      <c r="G50" s="2">
        <v>159</v>
      </c>
      <c r="H50" s="2">
        <v>952</v>
      </c>
      <c r="I50" s="2">
        <v>64</v>
      </c>
      <c r="J50" s="2">
        <v>225</v>
      </c>
      <c r="K50" s="2">
        <v>4</v>
      </c>
      <c r="L50" s="2">
        <v>66</v>
      </c>
      <c r="M50" s="2">
        <v>175</v>
      </c>
      <c r="N50" s="2">
        <v>40</v>
      </c>
      <c r="O50" s="2">
        <v>1386</v>
      </c>
    </row>
    <row r="51" spans="1:15" x14ac:dyDescent="0.2">
      <c r="A51" t="s">
        <v>119</v>
      </c>
      <c r="B51" t="s">
        <v>120</v>
      </c>
      <c r="C51" s="2">
        <v>3</v>
      </c>
      <c r="D51" s="2">
        <v>2835</v>
      </c>
      <c r="E51" s="2">
        <v>18</v>
      </c>
      <c r="F51" s="2">
        <v>12739</v>
      </c>
      <c r="G51" s="2">
        <v>254</v>
      </c>
      <c r="H51" s="2">
        <v>1297</v>
      </c>
      <c r="I51" s="2">
        <v>141</v>
      </c>
      <c r="J51" s="2">
        <v>344</v>
      </c>
      <c r="K51" s="2">
        <v>65</v>
      </c>
      <c r="L51" s="2">
        <v>133</v>
      </c>
      <c r="M51" s="2">
        <v>306</v>
      </c>
      <c r="N51" s="2">
        <v>253</v>
      </c>
      <c r="O51" s="2">
        <v>2177</v>
      </c>
    </row>
    <row r="52" spans="1:15" x14ac:dyDescent="0.2">
      <c r="A52" t="s">
        <v>121</v>
      </c>
      <c r="B52" t="s">
        <v>122</v>
      </c>
      <c r="C52" s="2">
        <v>6</v>
      </c>
      <c r="D52" s="2">
        <v>3530</v>
      </c>
      <c r="E52" s="2">
        <v>42</v>
      </c>
      <c r="F52" s="2">
        <v>19133</v>
      </c>
      <c r="G52" s="2">
        <v>757</v>
      </c>
      <c r="H52" s="2">
        <v>2160</v>
      </c>
      <c r="I52" s="2">
        <v>227</v>
      </c>
      <c r="J52" s="2">
        <v>617</v>
      </c>
      <c r="K52" s="2">
        <v>18</v>
      </c>
      <c r="L52" s="2">
        <v>257</v>
      </c>
      <c r="M52" s="2">
        <v>630</v>
      </c>
      <c r="N52" s="2">
        <v>131</v>
      </c>
      <c r="O52" s="2">
        <v>4419</v>
      </c>
    </row>
    <row r="53" spans="1:15" x14ac:dyDescent="0.2">
      <c r="A53" t="s">
        <v>123</v>
      </c>
      <c r="B53" t="s">
        <v>124</v>
      </c>
      <c r="C53" s="2">
        <v>0</v>
      </c>
      <c r="D53" s="2">
        <v>2392</v>
      </c>
      <c r="E53" s="2">
        <v>22</v>
      </c>
      <c r="F53" s="2">
        <v>11064</v>
      </c>
      <c r="G53" s="2">
        <v>187</v>
      </c>
      <c r="H53" s="2">
        <v>876</v>
      </c>
      <c r="I53" s="2">
        <v>104</v>
      </c>
      <c r="J53" s="2">
        <v>237</v>
      </c>
      <c r="K53" s="2">
        <v>9</v>
      </c>
      <c r="L53" s="2">
        <v>178</v>
      </c>
      <c r="M53" s="2">
        <v>169</v>
      </c>
      <c r="N53" s="2">
        <v>14</v>
      </c>
      <c r="O53" s="2">
        <v>1624</v>
      </c>
    </row>
    <row r="54" spans="1:15" x14ac:dyDescent="0.2">
      <c r="A54" t="s">
        <v>125</v>
      </c>
      <c r="B54" t="s">
        <v>126</v>
      </c>
      <c r="C54" s="2">
        <v>0</v>
      </c>
      <c r="D54" s="2">
        <v>2463</v>
      </c>
      <c r="E54" s="2">
        <v>159</v>
      </c>
      <c r="F54" s="2">
        <v>15961</v>
      </c>
      <c r="G54" s="2">
        <v>549</v>
      </c>
      <c r="H54" s="2">
        <v>2077</v>
      </c>
      <c r="I54" s="2">
        <v>149</v>
      </c>
      <c r="J54" s="2">
        <v>490</v>
      </c>
      <c r="K54" s="2">
        <v>39</v>
      </c>
      <c r="L54" s="2">
        <v>185</v>
      </c>
      <c r="M54" s="2">
        <v>404</v>
      </c>
      <c r="N54" s="2">
        <v>81</v>
      </c>
      <c r="O54" s="2">
        <v>3006</v>
      </c>
    </row>
    <row r="55" spans="1:15" x14ac:dyDescent="0.2">
      <c r="A55" t="s">
        <v>127</v>
      </c>
      <c r="B55" t="s">
        <v>128</v>
      </c>
      <c r="C55" s="2">
        <v>0</v>
      </c>
      <c r="D55" s="2">
        <v>929</v>
      </c>
      <c r="E55" s="2">
        <v>7</v>
      </c>
      <c r="F55" s="2">
        <v>6058</v>
      </c>
      <c r="G55" s="2">
        <v>162</v>
      </c>
      <c r="H55" s="2">
        <v>743</v>
      </c>
      <c r="I55" s="2">
        <v>40</v>
      </c>
      <c r="J55" s="2">
        <v>184</v>
      </c>
      <c r="K55" s="2">
        <v>0</v>
      </c>
      <c r="L55" s="2">
        <v>139</v>
      </c>
      <c r="M55" s="2">
        <v>152</v>
      </c>
      <c r="N55" s="2">
        <v>26</v>
      </c>
      <c r="O55" s="2">
        <v>1387</v>
      </c>
    </row>
    <row r="56" spans="1:15" x14ac:dyDescent="0.2">
      <c r="A56" t="s">
        <v>129</v>
      </c>
      <c r="B56" t="s">
        <v>130</v>
      </c>
      <c r="C56" s="2">
        <v>4</v>
      </c>
      <c r="D56" s="2">
        <v>915</v>
      </c>
      <c r="E56" s="2">
        <v>27</v>
      </c>
      <c r="F56" s="2">
        <v>7360</v>
      </c>
      <c r="G56" s="2">
        <v>347</v>
      </c>
      <c r="H56" s="2">
        <v>900</v>
      </c>
      <c r="I56" s="2">
        <v>70</v>
      </c>
      <c r="J56" s="2">
        <v>203</v>
      </c>
      <c r="K56" s="2">
        <v>1</v>
      </c>
      <c r="L56" s="2">
        <v>123</v>
      </c>
      <c r="M56" s="2">
        <v>138</v>
      </c>
      <c r="N56" s="2">
        <v>15</v>
      </c>
      <c r="O56" s="2">
        <v>1396</v>
      </c>
    </row>
    <row r="57" spans="1:15" x14ac:dyDescent="0.2">
      <c r="A57" t="s">
        <v>131</v>
      </c>
      <c r="B57" t="s">
        <v>132</v>
      </c>
      <c r="C57" s="2">
        <v>6</v>
      </c>
      <c r="D57" s="2">
        <v>624</v>
      </c>
      <c r="E57" s="2">
        <v>10</v>
      </c>
      <c r="F57" s="2">
        <v>4152</v>
      </c>
      <c r="G57" s="2">
        <v>212</v>
      </c>
      <c r="H57" s="2">
        <v>462</v>
      </c>
      <c r="I57" s="2">
        <v>43</v>
      </c>
      <c r="J57" s="2">
        <v>118</v>
      </c>
      <c r="K57" s="2">
        <v>0</v>
      </c>
      <c r="L57" s="2">
        <v>124</v>
      </c>
      <c r="M57" s="2">
        <v>75</v>
      </c>
      <c r="N57" s="2">
        <v>7</v>
      </c>
      <c r="O57" s="2">
        <v>738</v>
      </c>
    </row>
    <row r="58" spans="1:15" x14ac:dyDescent="0.2">
      <c r="A58" t="s">
        <v>133</v>
      </c>
      <c r="B58" t="s">
        <v>134</v>
      </c>
      <c r="C58" s="2">
        <v>0</v>
      </c>
      <c r="D58" s="2">
        <v>1293</v>
      </c>
      <c r="E58" s="2">
        <v>10</v>
      </c>
      <c r="F58" s="2">
        <v>8357</v>
      </c>
      <c r="G58" s="2">
        <v>226</v>
      </c>
      <c r="H58" s="2">
        <v>735</v>
      </c>
      <c r="I58" s="2">
        <v>78</v>
      </c>
      <c r="J58" s="2">
        <v>239</v>
      </c>
      <c r="K58" s="2">
        <v>0</v>
      </c>
      <c r="L58" s="2">
        <v>105</v>
      </c>
      <c r="M58" s="2">
        <v>162</v>
      </c>
      <c r="N58" s="2">
        <v>64</v>
      </c>
      <c r="O58" s="2">
        <v>1669</v>
      </c>
    </row>
    <row r="59" spans="1:15" x14ac:dyDescent="0.2">
      <c r="A59" t="s">
        <v>135</v>
      </c>
      <c r="B59" t="s">
        <v>136</v>
      </c>
      <c r="C59" s="2">
        <v>22</v>
      </c>
      <c r="D59" s="2">
        <v>566</v>
      </c>
      <c r="E59" s="2">
        <v>5</v>
      </c>
      <c r="F59" s="2">
        <v>3494</v>
      </c>
      <c r="G59" s="2">
        <v>93</v>
      </c>
      <c r="H59" s="2">
        <v>392</v>
      </c>
      <c r="I59" s="2">
        <v>29</v>
      </c>
      <c r="J59" s="2">
        <v>123</v>
      </c>
      <c r="K59" s="2">
        <v>2</v>
      </c>
      <c r="L59" s="2">
        <v>51</v>
      </c>
      <c r="M59" s="2">
        <v>92</v>
      </c>
      <c r="N59" s="2">
        <v>4</v>
      </c>
      <c r="O59" s="2">
        <v>649</v>
      </c>
    </row>
    <row r="60" spans="1:15" x14ac:dyDescent="0.2">
      <c r="A60" t="s">
        <v>137</v>
      </c>
      <c r="B60" t="s">
        <v>138</v>
      </c>
      <c r="C60" s="2">
        <v>0</v>
      </c>
      <c r="D60" s="2">
        <v>2282</v>
      </c>
      <c r="E60" s="2">
        <v>284</v>
      </c>
      <c r="F60" s="2">
        <v>18844</v>
      </c>
      <c r="G60" s="2">
        <v>505</v>
      </c>
      <c r="H60" s="2">
        <v>2347</v>
      </c>
      <c r="I60" s="2">
        <v>164</v>
      </c>
      <c r="J60" s="2">
        <v>459</v>
      </c>
      <c r="K60" s="2">
        <v>33</v>
      </c>
      <c r="L60" s="2">
        <v>199</v>
      </c>
      <c r="M60" s="2">
        <v>348</v>
      </c>
      <c r="N60" s="2">
        <v>92</v>
      </c>
      <c r="O60" s="2">
        <v>3564</v>
      </c>
    </row>
    <row r="61" spans="1:15" x14ac:dyDescent="0.2">
      <c r="A61" t="s">
        <v>139</v>
      </c>
      <c r="B61" t="s">
        <v>140</v>
      </c>
      <c r="C61" s="2">
        <v>0</v>
      </c>
      <c r="D61" s="2">
        <v>915</v>
      </c>
      <c r="E61" s="2">
        <v>12</v>
      </c>
      <c r="F61" s="2">
        <v>5026</v>
      </c>
      <c r="G61" s="2">
        <v>144</v>
      </c>
      <c r="H61" s="2">
        <v>862</v>
      </c>
      <c r="I61" s="2">
        <v>52</v>
      </c>
      <c r="J61" s="2">
        <v>136</v>
      </c>
      <c r="K61" s="2">
        <v>3</v>
      </c>
      <c r="L61" s="2">
        <v>68</v>
      </c>
      <c r="M61" s="2">
        <v>98</v>
      </c>
      <c r="N61" s="2">
        <v>10</v>
      </c>
      <c r="O61" s="2">
        <v>882</v>
      </c>
    </row>
    <row r="62" spans="1:15" x14ac:dyDescent="0.2">
      <c r="A62" t="s">
        <v>141</v>
      </c>
      <c r="B62" t="s">
        <v>142</v>
      </c>
      <c r="C62" s="2">
        <v>1</v>
      </c>
      <c r="D62" s="2">
        <v>942</v>
      </c>
      <c r="E62" s="2">
        <v>3</v>
      </c>
      <c r="F62" s="2">
        <v>8107</v>
      </c>
      <c r="G62" s="2">
        <v>151</v>
      </c>
      <c r="H62" s="2">
        <v>924</v>
      </c>
      <c r="I62" s="2">
        <v>84</v>
      </c>
      <c r="J62" s="2">
        <v>143</v>
      </c>
      <c r="K62" s="2">
        <v>2</v>
      </c>
      <c r="L62" s="2">
        <v>132</v>
      </c>
      <c r="M62" s="2">
        <v>163</v>
      </c>
      <c r="N62" s="2">
        <v>12</v>
      </c>
      <c r="O62" s="2">
        <v>1219</v>
      </c>
    </row>
    <row r="63" spans="1:15" x14ac:dyDescent="0.2">
      <c r="A63" t="s">
        <v>143</v>
      </c>
      <c r="B63" t="s">
        <v>144</v>
      </c>
      <c r="C63" s="2">
        <v>0</v>
      </c>
      <c r="D63" s="2">
        <v>1047</v>
      </c>
      <c r="E63" s="2">
        <v>26</v>
      </c>
      <c r="F63" s="2">
        <v>8341</v>
      </c>
      <c r="G63" s="2">
        <v>210</v>
      </c>
      <c r="H63" s="2">
        <v>829</v>
      </c>
      <c r="I63" s="2">
        <v>120</v>
      </c>
      <c r="J63" s="2">
        <v>213</v>
      </c>
      <c r="K63" s="2">
        <v>6</v>
      </c>
      <c r="L63" s="2">
        <v>123</v>
      </c>
      <c r="M63" s="2">
        <v>297</v>
      </c>
      <c r="N63" s="2">
        <v>39</v>
      </c>
      <c r="O63" s="2">
        <v>1238</v>
      </c>
    </row>
    <row r="64" spans="1:15" x14ac:dyDescent="0.2">
      <c r="A64" t="s">
        <v>145</v>
      </c>
      <c r="B64" t="s">
        <v>146</v>
      </c>
      <c r="C64" s="2">
        <v>2</v>
      </c>
      <c r="D64" s="2">
        <v>891</v>
      </c>
      <c r="E64" s="2">
        <v>27</v>
      </c>
      <c r="F64" s="2">
        <v>5112</v>
      </c>
      <c r="G64" s="2">
        <v>101</v>
      </c>
      <c r="H64" s="2">
        <v>909</v>
      </c>
      <c r="I64" s="2">
        <v>47</v>
      </c>
      <c r="J64" s="2">
        <v>176</v>
      </c>
      <c r="K64" s="2">
        <v>3</v>
      </c>
      <c r="L64" s="2">
        <v>91</v>
      </c>
      <c r="M64" s="2">
        <v>134</v>
      </c>
      <c r="N64" s="2">
        <v>76</v>
      </c>
      <c r="O64" s="2">
        <v>1050</v>
      </c>
    </row>
    <row r="65" spans="1:15" x14ac:dyDescent="0.2">
      <c r="A65" t="s">
        <v>147</v>
      </c>
      <c r="B65" t="s">
        <v>148</v>
      </c>
      <c r="C65" s="2">
        <v>645</v>
      </c>
      <c r="D65" s="2">
        <v>1702</v>
      </c>
      <c r="E65" s="2">
        <v>107</v>
      </c>
      <c r="F65" s="2">
        <v>23817</v>
      </c>
      <c r="G65" s="2">
        <v>368</v>
      </c>
      <c r="H65" s="2">
        <v>2481</v>
      </c>
      <c r="I65" s="2">
        <v>395</v>
      </c>
      <c r="J65" s="2">
        <v>619</v>
      </c>
      <c r="K65" s="2">
        <v>64</v>
      </c>
      <c r="L65" s="2">
        <v>406</v>
      </c>
      <c r="M65" s="2">
        <v>837</v>
      </c>
      <c r="N65" s="2">
        <v>71</v>
      </c>
      <c r="O65" s="2">
        <v>3781</v>
      </c>
    </row>
    <row r="67" spans="1:15" x14ac:dyDescent="0.2">
      <c r="C67" s="2">
        <f>SUM(C1:C65)</f>
        <v>840</v>
      </c>
      <c r="D67" s="2">
        <f t="shared" ref="D67:O67" si="0">SUM(D1:D65)</f>
        <v>140080</v>
      </c>
      <c r="E67" s="2">
        <f t="shared" si="0"/>
        <v>3220</v>
      </c>
      <c r="F67" s="2">
        <f t="shared" si="0"/>
        <v>939072</v>
      </c>
      <c r="G67" s="2">
        <f t="shared" si="0"/>
        <v>23249</v>
      </c>
      <c r="H67" s="2">
        <f t="shared" si="0"/>
        <v>133136</v>
      </c>
      <c r="I67" s="2">
        <f t="shared" si="0"/>
        <v>11096</v>
      </c>
      <c r="J67" s="2">
        <f t="shared" si="0"/>
        <v>23013</v>
      </c>
      <c r="K67" s="2">
        <f t="shared" si="0"/>
        <v>2960</v>
      </c>
      <c r="L67" s="2">
        <f t="shared" si="0"/>
        <v>21858</v>
      </c>
      <c r="M67" s="2">
        <f t="shared" si="0"/>
        <v>22646</v>
      </c>
      <c r="N67" s="2">
        <f t="shared" si="0"/>
        <v>5988</v>
      </c>
      <c r="O67" s="2">
        <f t="shared" si="0"/>
        <v>163239</v>
      </c>
    </row>
    <row r="68" spans="1:15" x14ac:dyDescent="0.2">
      <c r="C68" s="7">
        <f t="shared" ref="C68:O68" si="1">C67/SUM($C$67:$O$67)</f>
        <v>5.6360821982330881E-4</v>
      </c>
      <c r="D68" s="7">
        <f t="shared" si="1"/>
        <v>9.3988380277201314E-2</v>
      </c>
      <c r="E68" s="7">
        <f t="shared" si="1"/>
        <v>2.1604981759893505E-3</v>
      </c>
      <c r="F68" s="7">
        <f t="shared" si="1"/>
        <v>0.63008178357846933</v>
      </c>
      <c r="G68" s="7">
        <f t="shared" si="1"/>
        <v>1.5599199407942984E-2</v>
      </c>
      <c r="H68" s="7">
        <f t="shared" si="1"/>
        <v>8.932921899332863E-2</v>
      </c>
      <c r="I68" s="7">
        <f t="shared" si="1"/>
        <v>7.4449961989993272E-3</v>
      </c>
      <c r="J68" s="7">
        <f t="shared" si="1"/>
        <v>1.5440852336659292E-2</v>
      </c>
      <c r="K68" s="7">
        <f t="shared" si="1"/>
        <v>1.9860480127107073E-3</v>
      </c>
      <c r="L68" s="7">
        <f t="shared" si="1"/>
        <v>1.4665891034402244E-2</v>
      </c>
      <c r="M68" s="7">
        <f t="shared" si="1"/>
        <v>1.5194609221569823E-2</v>
      </c>
      <c r="N68" s="7">
        <f t="shared" si="1"/>
        <v>4.0177214527404442E-3</v>
      </c>
      <c r="O68" s="7">
        <f t="shared" si="1"/>
        <v>0.10952719309016322</v>
      </c>
    </row>
  </sheetData>
  <conditionalFormatting sqref="C68:O6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CA8F-6D4D-464E-AA32-ECEC06476041}">
  <dimension ref="A1:O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11.5" defaultRowHeight="15" x14ac:dyDescent="0.2"/>
  <cols>
    <col min="3" max="3" width="20.6640625" style="2" customWidth="1"/>
    <col min="4" max="4" width="13.83203125" style="2" bestFit="1" customWidth="1"/>
    <col min="5" max="5" width="12.33203125" style="2" bestFit="1" customWidth="1"/>
    <col min="6" max="6" width="20.6640625" style="2" customWidth="1"/>
    <col min="7" max="7" width="17.83203125" style="2" bestFit="1" customWidth="1"/>
    <col min="8" max="9" width="20.6640625" style="2" customWidth="1"/>
    <col min="10" max="10" width="18.5" style="2" bestFit="1" customWidth="1"/>
    <col min="11" max="11" width="19.5" style="2" bestFit="1" customWidth="1"/>
    <col min="12" max="13" width="20.6640625" style="2" customWidth="1"/>
    <col min="14" max="14" width="18.5" style="2" bestFit="1" customWidth="1"/>
    <col min="15" max="15" width="13" style="2" bestFit="1" customWidth="1"/>
  </cols>
  <sheetData>
    <row r="1" spans="1:15" ht="48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</row>
    <row r="2" spans="1:15" x14ac:dyDescent="0.2">
      <c r="A2" t="s">
        <v>21</v>
      </c>
      <c r="B2" t="s">
        <v>22</v>
      </c>
      <c r="C2" s="2">
        <f>MROUND(Urban_Establishments_Total!C2*(1-VLOOKUP(Urban_Establishments_Total!$B2,Estb_by_District_Size!$A:$BC,6,FALSE)/VLOOKUP(Urban_Establishments_Total!$B2,Estb_by_District_Size!$A:$BC,3,FALSE)),1)</f>
        <v>0</v>
      </c>
      <c r="D2" s="2">
        <f>MROUND(Urban_Establishments_Total!D2*(1-VLOOKUP(Urban_Establishments_Total!$B2,Estb_by_District_Size!$A:$BC,6,FALSE)/VLOOKUP(Urban_Establishments_Total!$B2,Estb_by_District_Size!$A:$BC,3,FALSE)),1)</f>
        <v>150</v>
      </c>
      <c r="E2" s="2">
        <f>MROUND(Urban_Establishments_Total!E2*(1-VLOOKUP(Urban_Establishments_Total!$B2,Estb_by_District_Size!$A:$BC,6,FALSE)/VLOOKUP(Urban_Establishments_Total!$B2,Estb_by_District_Size!$A:$BC,3,FALSE)),1)</f>
        <v>3</v>
      </c>
      <c r="F2" s="2">
        <f>MROUND(Urban_Establishments_Total!F2*(1-VLOOKUP(Urban_Establishments_Total!$B2,Estb_by_District_Size!$A:$BC,25,FALSE)/VLOOKUP(Urban_Establishments_Total!$B2,Estb_by_District_Size!$A:$BC,22,FALSE)),1)</f>
        <v>92</v>
      </c>
      <c r="G2" s="2">
        <f>MROUND(Urban_Establishments_Total!G2*(1-VLOOKUP(Urban_Establishments_Total!$B2,Estb_by_District_Size!$A:$BC,25,FALSE)/VLOOKUP(Urban_Establishments_Total!$B2,Estb_by_District_Size!$A:$BC,22,FALSE)),1)</f>
        <v>3</v>
      </c>
      <c r="H2" s="2">
        <f>MROUND(Urban_Establishments_Total!H2*(1-VLOOKUP(Urban_Establishments_Total!$B2,Estb_by_District_Size!$A:$BC,42,FALSE)/VLOOKUP(Urban_Establishments_Total!$B2,Estb_by_District_Size!$A:$BC,39,FALSE)),1)</f>
        <v>120</v>
      </c>
      <c r="I2" s="2">
        <f>MROUND(Urban_Establishments_Total!I2*(1-VLOOKUP(Urban_Establishments_Total!$B2,Estb_by_District_Size!$A:$BC,42,FALSE)/VLOOKUP(Urban_Establishments_Total!$B2,Estb_by_District_Size!$A:$BC,39,FALSE)),1)</f>
        <v>3</v>
      </c>
      <c r="J2" s="2">
        <f>MROUND(Urban_Establishments_Total!J2*(1-VLOOKUP(Urban_Establishments_Total!$B2,Estb_by_District_Size!$A:$BC,42,FALSE)/VLOOKUP(Urban_Establishments_Total!$B2,Estb_by_District_Size!$A:$BC,39,FALSE)),1)</f>
        <v>18</v>
      </c>
      <c r="K2" s="2">
        <f>MROUND(Urban_Establishments_Total!K2*(1-VLOOKUP(Urban_Establishments_Total!$B2,Estb_by_District_Size!$A:$BC,42,FALSE)/VLOOKUP(Urban_Establishments_Total!$B2,Estb_by_District_Size!$A:$BC,39,FALSE)),1)</f>
        <v>0</v>
      </c>
      <c r="L2" s="2">
        <f>MROUND(Urban_Establishments_Total!L2*(1-VLOOKUP(Urban_Establishments_Total!$B2,Estb_by_District_Size!$A:$BC,42,FALSE)/VLOOKUP(Urban_Establishments_Total!$B2,Estb_by_District_Size!$A:$BC,39,FALSE)),1)</f>
        <v>20</v>
      </c>
      <c r="M2" s="2">
        <f>MROUND(Urban_Establishments_Total!M2*(1-VLOOKUP(Urban_Establishments_Total!$B2,Estb_by_District_Size!$A:$BC,42,FALSE)/VLOOKUP(Urban_Establishments_Total!$B2,Estb_by_District_Size!$A:$BC,39,FALSE)),1)</f>
        <v>11</v>
      </c>
      <c r="N2" s="2">
        <f>MROUND(Urban_Establishments_Total!N2*(1-VLOOKUP(Urban_Establishments_Total!$B2,Estb_by_District_Size!$A:$BC,42,FALSE)/VLOOKUP(Urban_Establishments_Total!$B2,Estb_by_District_Size!$A:$BC,39,FALSE)),1)</f>
        <v>9</v>
      </c>
      <c r="O2" s="2">
        <f>MROUND(Urban_Establishments_Total!O2*(1-VLOOKUP(Urban_Establishments_Total!$B2,Estb_by_District_Size!$A:$BC,42,FALSE)/VLOOKUP(Urban_Establishments_Total!$B2,Estb_by_District_Size!$A:$BC,39,FALSE)),1)</f>
        <v>87</v>
      </c>
    </row>
    <row r="3" spans="1:15" x14ac:dyDescent="0.2">
      <c r="A3" t="s">
        <v>23</v>
      </c>
      <c r="B3" t="s">
        <v>24</v>
      </c>
      <c r="C3" s="2">
        <f>MROUND(Urban_Establishments_Total!C3*(1-VLOOKUP(Urban_Establishments_Total!$B3,Estb_by_District_Size!$A:$BC,6,FALSE)/VLOOKUP(Urban_Establishments_Total!$B3,Estb_by_District_Size!$A:$BC,3,FALSE)),1)</f>
        <v>0</v>
      </c>
      <c r="D3" s="2">
        <f>MROUND(Urban_Establishments_Total!D3*(1-VLOOKUP(Urban_Establishments_Total!$B3,Estb_by_District_Size!$A:$BC,6,FALSE)/VLOOKUP(Urban_Establishments_Total!$B3,Estb_by_District_Size!$A:$BC,3,FALSE)),1)</f>
        <v>313</v>
      </c>
      <c r="E3" s="2">
        <f>MROUND(Urban_Establishments_Total!E3*(1-VLOOKUP(Urban_Establishments_Total!$B3,Estb_by_District_Size!$A:$BC,6,FALSE)/VLOOKUP(Urban_Establishments_Total!$B3,Estb_by_District_Size!$A:$BC,3,FALSE)),1)</f>
        <v>9</v>
      </c>
      <c r="F3" s="2">
        <f>MROUND(Urban_Establishments_Total!F3*(1-VLOOKUP(Urban_Establishments_Total!$B3,Estb_by_District_Size!$A:$BC,25,FALSE)/VLOOKUP(Urban_Establishments_Total!$B3,Estb_by_District_Size!$A:$BC,22,FALSE)),1)</f>
        <v>1231</v>
      </c>
      <c r="G3" s="2">
        <f>MROUND(Urban_Establishments_Total!G3*(1-VLOOKUP(Urban_Establishments_Total!$B3,Estb_by_District_Size!$A:$BC,42,FALSE)/VLOOKUP(Urban_Establishments_Total!$B3,Estb_by_District_Size!$A:$BC,39,FALSE)),1)</f>
        <v>51</v>
      </c>
      <c r="H3" s="2">
        <f>MROUND(Urban_Establishments_Total!H3*(1-VLOOKUP(Urban_Establishments_Total!$B3,Estb_by_District_Size!$A:$BC,42,FALSE)/VLOOKUP(Urban_Establishments_Total!$B3,Estb_by_District_Size!$A:$BC,39,FALSE)),1)</f>
        <v>632</v>
      </c>
      <c r="I3" s="2">
        <f>MROUND(Urban_Establishments_Total!I3*(1-VLOOKUP(Urban_Establishments_Total!$B3,Estb_by_District_Size!$A:$BC,42,FALSE)/VLOOKUP(Urban_Establishments_Total!$B3,Estb_by_District_Size!$A:$BC,39,FALSE)),1)</f>
        <v>20</v>
      </c>
      <c r="J3" s="2">
        <f>MROUND(Urban_Establishments_Total!J3*(1-VLOOKUP(Urban_Establishments_Total!$B3,Estb_by_District_Size!$A:$BC,42,FALSE)/VLOOKUP(Urban_Establishments_Total!$B3,Estb_by_District_Size!$A:$BC,39,FALSE)),1)</f>
        <v>79</v>
      </c>
      <c r="K3" s="2">
        <f>MROUND(Urban_Establishments_Total!K3*(1-VLOOKUP(Urban_Establishments_Total!$B3,Estb_by_District_Size!$A:$BC,42,FALSE)/VLOOKUP(Urban_Establishments_Total!$B3,Estb_by_District_Size!$A:$BC,39,FALSE)),1)</f>
        <v>3</v>
      </c>
      <c r="L3" s="2">
        <f>MROUND(Urban_Establishments_Total!L3*(1-VLOOKUP(Urban_Establishments_Total!$B3,Estb_by_District_Size!$A:$BC,42,FALSE)/VLOOKUP(Urban_Establishments_Total!$B3,Estb_by_District_Size!$A:$BC,39,FALSE)),1)</f>
        <v>60</v>
      </c>
      <c r="M3" s="2">
        <f>MROUND(Urban_Establishments_Total!M3*(1-VLOOKUP(Urban_Establishments_Total!$B3,Estb_by_District_Size!$A:$BC,42,FALSE)/VLOOKUP(Urban_Establishments_Total!$B3,Estb_by_District_Size!$A:$BC,39,FALSE)),1)</f>
        <v>49</v>
      </c>
      <c r="N3" s="2">
        <f>MROUND(Urban_Establishments_Total!N3*(1-VLOOKUP(Urban_Establishments_Total!$B3,Estb_by_District_Size!$A:$BC,42,FALSE)/VLOOKUP(Urban_Establishments_Total!$B3,Estb_by_District_Size!$A:$BC,39,FALSE)),1)</f>
        <v>24</v>
      </c>
      <c r="O3" s="2">
        <f>MROUND(Urban_Establishments_Total!O3*(1-VLOOKUP(Urban_Establishments_Total!$B3,Estb_by_District_Size!$A:$BC,42,FALSE)/VLOOKUP(Urban_Establishments_Total!$B3,Estb_by_District_Size!$A:$BC,39,FALSE)),1)</f>
        <v>478</v>
      </c>
    </row>
    <row r="4" spans="1:15" x14ac:dyDescent="0.2">
      <c r="A4" t="s">
        <v>25</v>
      </c>
      <c r="B4" t="s">
        <v>26</v>
      </c>
      <c r="C4" s="2">
        <f>MROUND(Urban_Establishments_Total!C4*(1-VLOOKUP(Urban_Establishments_Total!$B4,Estb_by_District_Size!$A:$BC,6,FALSE)/VLOOKUP(Urban_Establishments_Total!$B4,Estb_by_District_Size!$A:$BC,3,FALSE)),1)</f>
        <v>0</v>
      </c>
      <c r="D4" s="2">
        <f>MROUND(Urban_Establishments_Total!D4*(1-VLOOKUP(Urban_Establishments_Total!$B4,Estb_by_District_Size!$A:$BC,6,FALSE)/VLOOKUP(Urban_Establishments_Total!$B4,Estb_by_District_Size!$A:$BC,3,FALSE)),1)</f>
        <v>60</v>
      </c>
      <c r="E4" s="2">
        <f>MROUND(Urban_Establishments_Total!E4*(1-VLOOKUP(Urban_Establishments_Total!$B4,Estb_by_District_Size!$A:$BC,6,FALSE)/VLOOKUP(Urban_Establishments_Total!$B4,Estb_by_District_Size!$A:$BC,3,FALSE)),1)</f>
        <v>0</v>
      </c>
      <c r="F4" s="2">
        <f>MROUND(Urban_Establishments_Total!F4*(1-VLOOKUP(Urban_Establishments_Total!$B4,Estb_by_District_Size!$A:$BC,25,FALSE)/VLOOKUP(Urban_Establishments_Total!$B4,Estb_by_District_Size!$A:$BC,22,FALSE)),1)</f>
        <v>448</v>
      </c>
      <c r="G4" s="2">
        <f>MROUND(Urban_Establishments_Total!G4*(1-VLOOKUP(Urban_Establishments_Total!$B4,Estb_by_District_Size!$A:$BC,42,FALSE)/VLOOKUP(Urban_Establishments_Total!$B4,Estb_by_District_Size!$A:$BC,39,FALSE)),1)</f>
        <v>19</v>
      </c>
      <c r="H4" s="2">
        <f>MROUND(Urban_Establishments_Total!H4*(1-VLOOKUP(Urban_Establishments_Total!$B4,Estb_by_District_Size!$A:$BC,42,FALSE)/VLOOKUP(Urban_Establishments_Total!$B4,Estb_by_District_Size!$A:$BC,39,FALSE)),1)</f>
        <v>173</v>
      </c>
      <c r="I4" s="2">
        <f>MROUND(Urban_Establishments_Total!I4*(1-VLOOKUP(Urban_Establishments_Total!$B4,Estb_by_District_Size!$A:$BC,42,FALSE)/VLOOKUP(Urban_Establishments_Total!$B4,Estb_by_District_Size!$A:$BC,39,FALSE)),1)</f>
        <v>7</v>
      </c>
      <c r="J4" s="2">
        <f>MROUND(Urban_Establishments_Total!J4*(1-VLOOKUP(Urban_Establishments_Total!$B4,Estb_by_District_Size!$A:$BC,42,FALSE)/VLOOKUP(Urban_Establishments_Total!$B4,Estb_by_District_Size!$A:$BC,39,FALSE)),1)</f>
        <v>26</v>
      </c>
      <c r="K4" s="2">
        <f>MROUND(Urban_Establishments_Total!K4*(1-VLOOKUP(Urban_Establishments_Total!$B4,Estb_by_District_Size!$A:$BC,42,FALSE)/VLOOKUP(Urban_Establishments_Total!$B4,Estb_by_District_Size!$A:$BC,39,FALSE)),1)</f>
        <v>2</v>
      </c>
      <c r="L4" s="2">
        <f>MROUND(Urban_Establishments_Total!L4*(1-VLOOKUP(Urban_Establishments_Total!$B4,Estb_by_District_Size!$A:$BC,42,FALSE)/VLOOKUP(Urban_Establishments_Total!$B4,Estb_by_District_Size!$A:$BC,39,FALSE)),1)</f>
        <v>19</v>
      </c>
      <c r="M4" s="2">
        <f>MROUND(Urban_Establishments_Total!M4*(1-VLOOKUP(Urban_Establishments_Total!$B4,Estb_by_District_Size!$A:$BC,42,FALSE)/VLOOKUP(Urban_Establishments_Total!$B4,Estb_by_District_Size!$A:$BC,39,FALSE)),1)</f>
        <v>17</v>
      </c>
      <c r="N4" s="2">
        <f>MROUND(Urban_Establishments_Total!N4*(1-VLOOKUP(Urban_Establishments_Total!$B4,Estb_by_District_Size!$A:$BC,42,FALSE)/VLOOKUP(Urban_Establishments_Total!$B4,Estb_by_District_Size!$A:$BC,39,FALSE)),1)</f>
        <v>10</v>
      </c>
      <c r="O4" s="2">
        <f>MROUND(Urban_Establishments_Total!O4*(1-VLOOKUP(Urban_Establishments_Total!$B4,Estb_by_District_Size!$A:$BC,42,FALSE)/VLOOKUP(Urban_Establishments_Total!$B4,Estb_by_District_Size!$A:$BC,39,FALSE)),1)</f>
        <v>132</v>
      </c>
    </row>
    <row r="5" spans="1:15" x14ac:dyDescent="0.2">
      <c r="A5" t="s">
        <v>27</v>
      </c>
      <c r="B5" t="s">
        <v>28</v>
      </c>
      <c r="C5" s="2">
        <f>MROUND(Urban_Establishments_Total!C5*(1-VLOOKUP(Urban_Establishments_Total!$B5,Estb_by_District_Size!$A:$BC,6,FALSE)/VLOOKUP(Urban_Establishments_Total!$B5,Estb_by_District_Size!$A:$BC,3,FALSE)),1)</f>
        <v>1</v>
      </c>
      <c r="D5" s="2">
        <f>MROUND(Urban_Establishments_Total!D5*(1-VLOOKUP(Urban_Establishments_Total!$B5,Estb_by_District_Size!$A:$BC,6,FALSE)/VLOOKUP(Urban_Establishments_Total!$B5,Estb_by_District_Size!$A:$BC,3,FALSE)),1)</f>
        <v>49</v>
      </c>
      <c r="E5" s="2">
        <f>MROUND(Urban_Establishments_Total!E5*(1-VLOOKUP(Urban_Establishments_Total!$B5,Estb_by_District_Size!$A:$BC,6,FALSE)/VLOOKUP(Urban_Establishments_Total!$B5,Estb_by_District_Size!$A:$BC,3,FALSE)),1)</f>
        <v>0</v>
      </c>
      <c r="F5" s="2">
        <f>MROUND(Urban_Establishments_Total!F5*(1-VLOOKUP(Urban_Establishments_Total!$B5,Estb_by_District_Size!$A:$BC,25,FALSE)/VLOOKUP(Urban_Establishments_Total!$B5,Estb_by_District_Size!$A:$BC,22,FALSE)),1)</f>
        <v>31</v>
      </c>
      <c r="G5" s="2">
        <f>MROUND(Urban_Establishments_Total!G5*(1-VLOOKUP(Urban_Establishments_Total!$B5,Estb_by_District_Size!$A:$BC,42,FALSE)/VLOOKUP(Urban_Establishments_Total!$B5,Estb_by_District_Size!$A:$BC,39,FALSE)),1)</f>
        <v>7</v>
      </c>
      <c r="H5" s="2">
        <f>MROUND(Urban_Establishments_Total!H5*(1-VLOOKUP(Urban_Establishments_Total!$B5,Estb_by_District_Size!$A:$BC,42,FALSE)/VLOOKUP(Urban_Establishments_Total!$B5,Estb_by_District_Size!$A:$BC,39,FALSE)),1)</f>
        <v>89</v>
      </c>
      <c r="I5" s="2">
        <f>MROUND(Urban_Establishments_Total!I5*(1-VLOOKUP(Urban_Establishments_Total!$B5,Estb_by_District_Size!$A:$BC,42,FALSE)/VLOOKUP(Urban_Establishments_Total!$B5,Estb_by_District_Size!$A:$BC,39,FALSE)),1)</f>
        <v>3</v>
      </c>
      <c r="J5" s="2">
        <f>MROUND(Urban_Establishments_Total!J5*(1-VLOOKUP(Urban_Establishments_Total!$B5,Estb_by_District_Size!$A:$BC,42,FALSE)/VLOOKUP(Urban_Establishments_Total!$B5,Estb_by_District_Size!$A:$BC,39,FALSE)),1)</f>
        <v>11</v>
      </c>
      <c r="K5" s="2">
        <f>MROUND(Urban_Establishments_Total!K5*(1-VLOOKUP(Urban_Establishments_Total!$B5,Estb_by_District_Size!$A:$BC,42,FALSE)/VLOOKUP(Urban_Establishments_Total!$B5,Estb_by_District_Size!$A:$BC,39,FALSE)),1)</f>
        <v>0</v>
      </c>
      <c r="L5" s="2">
        <f>MROUND(Urban_Establishments_Total!L5*(1-VLOOKUP(Urban_Establishments_Total!$B5,Estb_by_District_Size!$A:$BC,42,FALSE)/VLOOKUP(Urban_Establishments_Total!$B5,Estb_by_District_Size!$A:$BC,39,FALSE)),1)</f>
        <v>7</v>
      </c>
      <c r="M5" s="2">
        <f>MROUND(Urban_Establishments_Total!M5*(1-VLOOKUP(Urban_Establishments_Total!$B5,Estb_by_District_Size!$A:$BC,42,FALSE)/VLOOKUP(Urban_Establishments_Total!$B5,Estb_by_District_Size!$A:$BC,39,FALSE)),1)</f>
        <v>6</v>
      </c>
      <c r="N5" s="2">
        <f>MROUND(Urban_Establishments_Total!N5*(1-VLOOKUP(Urban_Establishments_Total!$B5,Estb_by_District_Size!$A:$BC,42,FALSE)/VLOOKUP(Urban_Establishments_Total!$B5,Estb_by_District_Size!$A:$BC,39,FALSE)),1)</f>
        <v>4</v>
      </c>
      <c r="O5" s="2">
        <f>MROUND(Urban_Establishments_Total!O5*(1-VLOOKUP(Urban_Establishments_Total!$B5,Estb_by_District_Size!$A:$BC,42,FALSE)/VLOOKUP(Urban_Establishments_Total!$B5,Estb_by_District_Size!$A:$BC,39,FALSE)),1)</f>
        <v>64</v>
      </c>
    </row>
    <row r="6" spans="1:15" x14ac:dyDescent="0.2">
      <c r="A6" t="s">
        <v>29</v>
      </c>
      <c r="B6" t="s">
        <v>30</v>
      </c>
      <c r="C6" s="2">
        <f>MROUND(Urban_Establishments_Total!C6*(1-VLOOKUP(Urban_Establishments_Total!$B6,Estb_by_District_Size!$A:$BC,6,FALSE)/VLOOKUP(Urban_Establishments_Total!$B6,Estb_by_District_Size!$A:$BC,3,FALSE)),1)</f>
        <v>2</v>
      </c>
      <c r="D6" s="2">
        <f>MROUND(Urban_Establishments_Total!D6*(1-VLOOKUP(Urban_Establishments_Total!$B6,Estb_by_District_Size!$A:$BC,6,FALSE)/VLOOKUP(Urban_Establishments_Total!$B6,Estb_by_District_Size!$A:$BC,3,FALSE)),1)</f>
        <v>113</v>
      </c>
      <c r="E6" s="2">
        <f>MROUND(Urban_Establishments_Total!E6*(1-VLOOKUP(Urban_Establishments_Total!$B6,Estb_by_District_Size!$A:$BC,6,FALSE)/VLOOKUP(Urban_Establishments_Total!$B6,Estb_by_District_Size!$A:$BC,3,FALSE)),1)</f>
        <v>1</v>
      </c>
      <c r="F6" s="2">
        <f>MROUND(Urban_Establishments_Total!F6*(1-VLOOKUP(Urban_Establishments_Total!$B6,Estb_by_District_Size!$A:$BC,25,FALSE)/VLOOKUP(Urban_Establishments_Total!$B6,Estb_by_District_Size!$A:$BC,22,FALSE)),1)</f>
        <v>128</v>
      </c>
      <c r="G6" s="2">
        <f>MROUND(Urban_Establishments_Total!G6*(1-VLOOKUP(Urban_Establishments_Total!$B6,Estb_by_District_Size!$A:$BC,42,FALSE)/VLOOKUP(Urban_Establishments_Total!$B6,Estb_by_District_Size!$A:$BC,39,FALSE)),1)</f>
        <v>15</v>
      </c>
      <c r="H6" s="2">
        <f>MROUND(Urban_Establishments_Total!H6*(1-VLOOKUP(Urban_Establishments_Total!$B6,Estb_by_District_Size!$A:$BC,42,FALSE)/VLOOKUP(Urban_Establishments_Total!$B6,Estb_by_District_Size!$A:$BC,39,FALSE)),1)</f>
        <v>206</v>
      </c>
      <c r="I6" s="2">
        <f>MROUND(Urban_Establishments_Total!I6*(1-VLOOKUP(Urban_Establishments_Total!$B6,Estb_by_District_Size!$A:$BC,42,FALSE)/VLOOKUP(Urban_Establishments_Total!$B6,Estb_by_District_Size!$A:$BC,39,FALSE)),1)</f>
        <v>7</v>
      </c>
      <c r="J6" s="2">
        <f>MROUND(Urban_Establishments_Total!J6*(1-VLOOKUP(Urban_Establishments_Total!$B6,Estb_by_District_Size!$A:$BC,42,FALSE)/VLOOKUP(Urban_Establishments_Total!$B6,Estb_by_District_Size!$A:$BC,39,FALSE)),1)</f>
        <v>32</v>
      </c>
      <c r="K6" s="2">
        <f>MROUND(Urban_Establishments_Total!K6*(1-VLOOKUP(Urban_Establishments_Total!$B6,Estb_by_District_Size!$A:$BC,42,FALSE)/VLOOKUP(Urban_Establishments_Total!$B6,Estb_by_District_Size!$A:$BC,39,FALSE)),1)</f>
        <v>0</v>
      </c>
      <c r="L6" s="2">
        <f>MROUND(Urban_Establishments_Total!L6*(1-VLOOKUP(Urban_Establishments_Total!$B6,Estb_by_District_Size!$A:$BC,42,FALSE)/VLOOKUP(Urban_Establishments_Total!$B6,Estb_by_District_Size!$A:$BC,39,FALSE)),1)</f>
        <v>24</v>
      </c>
      <c r="M6" s="2">
        <f>MROUND(Urban_Establishments_Total!M6*(1-VLOOKUP(Urban_Establishments_Total!$B6,Estb_by_District_Size!$A:$BC,42,FALSE)/VLOOKUP(Urban_Establishments_Total!$B6,Estb_by_District_Size!$A:$BC,39,FALSE)),1)</f>
        <v>20</v>
      </c>
      <c r="N6" s="2">
        <f>MROUND(Urban_Establishments_Total!N6*(1-VLOOKUP(Urban_Establishments_Total!$B6,Estb_by_District_Size!$A:$BC,42,FALSE)/VLOOKUP(Urban_Establishments_Total!$B6,Estb_by_District_Size!$A:$BC,39,FALSE)),1)</f>
        <v>17</v>
      </c>
      <c r="O6" s="2">
        <f>MROUND(Urban_Establishments_Total!O6*(1-VLOOKUP(Urban_Establishments_Total!$B6,Estb_by_District_Size!$A:$BC,42,FALSE)/VLOOKUP(Urban_Establishments_Total!$B6,Estb_by_District_Size!$A:$BC,39,FALSE)),1)</f>
        <v>131</v>
      </c>
    </row>
    <row r="7" spans="1:15" x14ac:dyDescent="0.2">
      <c r="A7" t="s">
        <v>31</v>
      </c>
      <c r="B7" t="s">
        <v>32</v>
      </c>
      <c r="C7" s="2">
        <f>MROUND(Urban_Establishments_Total!C7*(1-VLOOKUP(Urban_Establishments_Total!$B7,Estb_by_District_Size!$A:$BC,6,FALSE)/VLOOKUP(Urban_Establishments_Total!$B7,Estb_by_District_Size!$A:$BC,3,FALSE)),1)</f>
        <v>0</v>
      </c>
      <c r="D7" s="2">
        <f>MROUND(Urban_Establishments_Total!D7*(1-VLOOKUP(Urban_Establishments_Total!$B7,Estb_by_District_Size!$A:$BC,6,FALSE)/VLOOKUP(Urban_Establishments_Total!$B7,Estb_by_District_Size!$A:$BC,3,FALSE)),1)</f>
        <v>199</v>
      </c>
      <c r="E7" s="2">
        <f>MROUND(Urban_Establishments_Total!E7*(1-VLOOKUP(Urban_Establishments_Total!$B7,Estb_by_District_Size!$A:$BC,6,FALSE)/VLOOKUP(Urban_Establishments_Total!$B7,Estb_by_District_Size!$A:$BC,3,FALSE)),1)</f>
        <v>2</v>
      </c>
      <c r="F7" s="2">
        <f>MROUND(Urban_Establishments_Total!F7*(1-VLOOKUP(Urban_Establishments_Total!$B7,Estb_by_District_Size!$A:$BC,25,FALSE)/VLOOKUP(Urban_Establishments_Total!$B7,Estb_by_District_Size!$A:$BC,22,FALSE)),1)</f>
        <v>461</v>
      </c>
      <c r="G7" s="2">
        <f>MROUND(Urban_Establishments_Total!G7*(1-VLOOKUP(Urban_Establishments_Total!$B7,Estb_by_District_Size!$A:$BC,42,FALSE)/VLOOKUP(Urban_Establishments_Total!$B7,Estb_by_District_Size!$A:$BC,39,FALSE)),1)</f>
        <v>17</v>
      </c>
      <c r="H7" s="2">
        <f>MROUND(Urban_Establishments_Total!H7*(1-VLOOKUP(Urban_Establishments_Total!$B7,Estb_by_District_Size!$A:$BC,42,FALSE)/VLOOKUP(Urban_Establishments_Total!$B7,Estb_by_District_Size!$A:$BC,39,FALSE)),1)</f>
        <v>164</v>
      </c>
      <c r="I7" s="2">
        <f>MROUND(Urban_Establishments_Total!I7*(1-VLOOKUP(Urban_Establishments_Total!$B7,Estb_by_District_Size!$A:$BC,42,FALSE)/VLOOKUP(Urban_Establishments_Total!$B7,Estb_by_District_Size!$A:$BC,39,FALSE)),1)</f>
        <v>8</v>
      </c>
      <c r="J7" s="2">
        <f>MROUND(Urban_Establishments_Total!J7*(1-VLOOKUP(Urban_Establishments_Total!$B7,Estb_by_District_Size!$A:$BC,42,FALSE)/VLOOKUP(Urban_Establishments_Total!$B7,Estb_by_District_Size!$A:$BC,39,FALSE)),1)</f>
        <v>30</v>
      </c>
      <c r="K7" s="2">
        <f>MROUND(Urban_Establishments_Total!K7*(1-VLOOKUP(Urban_Establishments_Total!$B7,Estb_by_District_Size!$A:$BC,42,FALSE)/VLOOKUP(Urban_Establishments_Total!$B7,Estb_by_District_Size!$A:$BC,39,FALSE)),1)</f>
        <v>1</v>
      </c>
      <c r="L7" s="2">
        <f>MROUND(Urban_Establishments_Total!L7*(1-VLOOKUP(Urban_Establishments_Total!$B7,Estb_by_District_Size!$A:$BC,42,FALSE)/VLOOKUP(Urban_Establishments_Total!$B7,Estb_by_District_Size!$A:$BC,39,FALSE)),1)</f>
        <v>29</v>
      </c>
      <c r="M7" s="2">
        <f>MROUND(Urban_Establishments_Total!M7*(1-VLOOKUP(Urban_Establishments_Total!$B7,Estb_by_District_Size!$A:$BC,42,FALSE)/VLOOKUP(Urban_Establishments_Total!$B7,Estb_by_District_Size!$A:$BC,39,FALSE)),1)</f>
        <v>18</v>
      </c>
      <c r="N7" s="2">
        <f>MROUND(Urban_Establishments_Total!N7*(1-VLOOKUP(Urban_Establishments_Total!$B7,Estb_by_District_Size!$A:$BC,42,FALSE)/VLOOKUP(Urban_Establishments_Total!$B7,Estb_by_District_Size!$A:$BC,39,FALSE)),1)</f>
        <v>6</v>
      </c>
      <c r="O7" s="2">
        <f>MROUND(Urban_Establishments_Total!O7*(1-VLOOKUP(Urban_Establishments_Total!$B7,Estb_by_District_Size!$A:$BC,42,FALSE)/VLOOKUP(Urban_Establishments_Total!$B7,Estb_by_District_Size!$A:$BC,39,FALSE)),1)</f>
        <v>142</v>
      </c>
    </row>
    <row r="8" spans="1:15" x14ac:dyDescent="0.2">
      <c r="A8" t="s">
        <v>33</v>
      </c>
      <c r="B8" t="s">
        <v>34</v>
      </c>
      <c r="C8" s="2">
        <f>MROUND(Urban_Establishments_Total!C8*(1-VLOOKUP(Urban_Establishments_Total!$B8,Estb_by_District_Size!$A:$BC,6,FALSE)/VLOOKUP(Urban_Establishments_Total!$B8,Estb_by_District_Size!$A:$BC,3,FALSE)),1)</f>
        <v>0</v>
      </c>
      <c r="D8" s="2">
        <f>MROUND(Urban_Establishments_Total!D8*(1-VLOOKUP(Urban_Establishments_Total!$B8,Estb_by_District_Size!$A:$BC,6,FALSE)/VLOOKUP(Urban_Establishments_Total!$B8,Estb_by_District_Size!$A:$BC,3,FALSE)),1)</f>
        <v>97</v>
      </c>
      <c r="E8" s="2">
        <f>MROUND(Urban_Establishments_Total!E8*(1-VLOOKUP(Urban_Establishments_Total!$B8,Estb_by_District_Size!$A:$BC,6,FALSE)/VLOOKUP(Urban_Establishments_Total!$B8,Estb_by_District_Size!$A:$BC,3,FALSE)),1)</f>
        <v>0</v>
      </c>
      <c r="F8" s="2">
        <f>MROUND(Urban_Establishments_Total!F8*(1-VLOOKUP(Urban_Establishments_Total!$B8,Estb_by_District_Size!$A:$BC,25,FALSE)/VLOOKUP(Urban_Establishments_Total!$B8,Estb_by_District_Size!$A:$BC,22,FALSE)),1)</f>
        <v>385</v>
      </c>
      <c r="G8" s="2">
        <f>MROUND(Urban_Establishments_Total!G8*(1-VLOOKUP(Urban_Establishments_Total!$B8,Estb_by_District_Size!$A:$BC,42,FALSE)/VLOOKUP(Urban_Establishments_Total!$B8,Estb_by_District_Size!$A:$BC,39,FALSE)),1)</f>
        <v>13</v>
      </c>
      <c r="H8" s="2">
        <f>MROUND(Urban_Establishments_Total!H8*(1-VLOOKUP(Urban_Establishments_Total!$B8,Estb_by_District_Size!$A:$BC,42,FALSE)/VLOOKUP(Urban_Establishments_Total!$B8,Estb_by_District_Size!$A:$BC,39,FALSE)),1)</f>
        <v>151</v>
      </c>
      <c r="I8" s="2">
        <f>MROUND(Urban_Establishments_Total!I8*(1-VLOOKUP(Urban_Establishments_Total!$B8,Estb_by_District_Size!$A:$BC,42,FALSE)/VLOOKUP(Urban_Establishments_Total!$B8,Estb_by_District_Size!$A:$BC,39,FALSE)),1)</f>
        <v>6</v>
      </c>
      <c r="J8" s="2">
        <f>MROUND(Urban_Establishments_Total!J8*(1-VLOOKUP(Urban_Establishments_Total!$B8,Estb_by_District_Size!$A:$BC,42,FALSE)/VLOOKUP(Urban_Establishments_Total!$B8,Estb_by_District_Size!$A:$BC,39,FALSE)),1)</f>
        <v>19</v>
      </c>
      <c r="K8" s="2">
        <f>MROUND(Urban_Establishments_Total!K8*(1-VLOOKUP(Urban_Establishments_Total!$B8,Estb_by_District_Size!$A:$BC,42,FALSE)/VLOOKUP(Urban_Establishments_Total!$B8,Estb_by_District_Size!$A:$BC,39,FALSE)),1)</f>
        <v>0</v>
      </c>
      <c r="L8" s="2">
        <f>MROUND(Urban_Establishments_Total!L8*(1-VLOOKUP(Urban_Establishments_Total!$B8,Estb_by_District_Size!$A:$BC,42,FALSE)/VLOOKUP(Urban_Establishments_Total!$B8,Estb_by_District_Size!$A:$BC,39,FALSE)),1)</f>
        <v>11</v>
      </c>
      <c r="M8" s="2">
        <f>MROUND(Urban_Establishments_Total!M8*(1-VLOOKUP(Urban_Establishments_Total!$B8,Estb_by_District_Size!$A:$BC,42,FALSE)/VLOOKUP(Urban_Establishments_Total!$B8,Estb_by_District_Size!$A:$BC,39,FALSE)),1)</f>
        <v>7</v>
      </c>
      <c r="N8" s="2">
        <f>MROUND(Urban_Establishments_Total!N8*(1-VLOOKUP(Urban_Establishments_Total!$B8,Estb_by_District_Size!$A:$BC,42,FALSE)/VLOOKUP(Urban_Establishments_Total!$B8,Estb_by_District_Size!$A:$BC,39,FALSE)),1)</f>
        <v>5</v>
      </c>
      <c r="O8" s="2">
        <f>MROUND(Urban_Establishments_Total!O8*(1-VLOOKUP(Urban_Establishments_Total!$B8,Estb_by_District_Size!$A:$BC,42,FALSE)/VLOOKUP(Urban_Establishments_Total!$B8,Estb_by_District_Size!$A:$BC,39,FALSE)),1)</f>
        <v>129</v>
      </c>
    </row>
    <row r="9" spans="1:15" x14ac:dyDescent="0.2">
      <c r="A9" t="s">
        <v>35</v>
      </c>
      <c r="B9" t="s">
        <v>36</v>
      </c>
      <c r="C9" s="2">
        <f>MROUND(Urban_Establishments_Total!C9*(1-VLOOKUP(Urban_Establishments_Total!$B9,Estb_by_District_Size!$A:$BC,6,FALSE)/VLOOKUP(Urban_Establishments_Total!$B9,Estb_by_District_Size!$A:$BC,3,FALSE)),1)</f>
        <v>0</v>
      </c>
      <c r="D9" s="2">
        <f>MROUND(Urban_Establishments_Total!D9*(1-VLOOKUP(Urban_Establishments_Total!$B9,Estb_by_District_Size!$A:$BC,6,FALSE)/VLOOKUP(Urban_Establishments_Total!$B9,Estb_by_District_Size!$A:$BC,3,FALSE)),1)</f>
        <v>304</v>
      </c>
      <c r="E9" s="2">
        <f>MROUND(Urban_Establishments_Total!E9*(1-VLOOKUP(Urban_Establishments_Total!$B9,Estb_by_District_Size!$A:$BC,6,FALSE)/VLOOKUP(Urban_Establishments_Total!$B9,Estb_by_District_Size!$A:$BC,3,FALSE)),1)</f>
        <v>1</v>
      </c>
      <c r="F9" s="2">
        <f>MROUND(Urban_Establishments_Total!F9*(1-VLOOKUP(Urban_Establishments_Total!$B9,Estb_by_District_Size!$A:$BC,25,FALSE)/VLOOKUP(Urban_Establishments_Total!$B9,Estb_by_District_Size!$A:$BC,22,FALSE)),1)</f>
        <v>1143</v>
      </c>
      <c r="G9" s="2">
        <f>MROUND(Urban_Establishments_Total!G9*(1-VLOOKUP(Urban_Establishments_Total!$B9,Estb_by_District_Size!$A:$BC,42,FALSE)/VLOOKUP(Urban_Establishments_Total!$B9,Estb_by_District_Size!$A:$BC,39,FALSE)),1)</f>
        <v>21</v>
      </c>
      <c r="H9" s="2">
        <f>MROUND(Urban_Establishments_Total!H9*(1-VLOOKUP(Urban_Establishments_Total!$B9,Estb_by_District_Size!$A:$BC,42,FALSE)/VLOOKUP(Urban_Establishments_Total!$B9,Estb_by_District_Size!$A:$BC,39,FALSE)),1)</f>
        <v>136</v>
      </c>
      <c r="I9" s="2">
        <f>MROUND(Urban_Establishments_Total!I9*(1-VLOOKUP(Urban_Establishments_Total!$B9,Estb_by_District_Size!$A:$BC,42,FALSE)/VLOOKUP(Urban_Establishments_Total!$B9,Estb_by_District_Size!$A:$BC,39,FALSE)),1)</f>
        <v>8</v>
      </c>
      <c r="J9" s="2">
        <f>MROUND(Urban_Establishments_Total!J9*(1-VLOOKUP(Urban_Establishments_Total!$B9,Estb_by_District_Size!$A:$BC,42,FALSE)/VLOOKUP(Urban_Establishments_Total!$B9,Estb_by_District_Size!$A:$BC,39,FALSE)),1)</f>
        <v>27</v>
      </c>
      <c r="K9" s="2">
        <f>MROUND(Urban_Establishments_Total!K9*(1-VLOOKUP(Urban_Establishments_Total!$B9,Estb_by_District_Size!$A:$BC,42,FALSE)/VLOOKUP(Urban_Establishments_Total!$B9,Estb_by_District_Size!$A:$BC,39,FALSE)),1)</f>
        <v>1</v>
      </c>
      <c r="L9" s="2">
        <f>MROUND(Urban_Establishments_Total!L9*(1-VLOOKUP(Urban_Establishments_Total!$B9,Estb_by_District_Size!$A:$BC,42,FALSE)/VLOOKUP(Urban_Establishments_Total!$B9,Estb_by_District_Size!$A:$BC,39,FALSE)),1)</f>
        <v>14</v>
      </c>
      <c r="M9" s="2">
        <f>MROUND(Urban_Establishments_Total!M9*(1-VLOOKUP(Urban_Establishments_Total!$B9,Estb_by_District_Size!$A:$BC,42,FALSE)/VLOOKUP(Urban_Establishments_Total!$B9,Estb_by_District_Size!$A:$BC,39,FALSE)),1)</f>
        <v>24</v>
      </c>
      <c r="N9" s="2">
        <f>MROUND(Urban_Establishments_Total!N9*(1-VLOOKUP(Urban_Establishments_Total!$B9,Estb_by_District_Size!$A:$BC,42,FALSE)/VLOOKUP(Urban_Establishments_Total!$B9,Estb_by_District_Size!$A:$BC,39,FALSE)),1)</f>
        <v>9</v>
      </c>
      <c r="O9" s="2">
        <f>MROUND(Urban_Establishments_Total!O9*(1-VLOOKUP(Urban_Establishments_Total!$B9,Estb_by_District_Size!$A:$BC,42,FALSE)/VLOOKUP(Urban_Establishments_Total!$B9,Estb_by_District_Size!$A:$BC,39,FALSE)),1)</f>
        <v>234</v>
      </c>
    </row>
    <row r="10" spans="1:15" x14ac:dyDescent="0.2">
      <c r="A10" t="s">
        <v>37</v>
      </c>
      <c r="B10" t="s">
        <v>38</v>
      </c>
      <c r="C10" s="2">
        <f>MROUND(Urban_Establishments_Total!C10*(1-VLOOKUP(Urban_Establishments_Total!$B10,Estb_by_District_Size!$A:$BC,6,FALSE)/VLOOKUP(Urban_Establishments_Total!$B10,Estb_by_District_Size!$A:$BC,3,FALSE)),1)</f>
        <v>0</v>
      </c>
      <c r="D10" s="2">
        <f>MROUND(Urban_Establishments_Total!D10*(1-VLOOKUP(Urban_Establishments_Total!$B10,Estb_by_District_Size!$A:$BC,6,FALSE)/VLOOKUP(Urban_Establishments_Total!$B10,Estb_by_District_Size!$A:$BC,3,FALSE)),1)</f>
        <v>485</v>
      </c>
      <c r="E10" s="2">
        <f>MROUND(Urban_Establishments_Total!E10*(1-VLOOKUP(Urban_Establishments_Total!$B10,Estb_by_District_Size!$A:$BC,6,FALSE)/VLOOKUP(Urban_Establishments_Total!$B10,Estb_by_District_Size!$A:$BC,3,FALSE)),1)</f>
        <v>4</v>
      </c>
      <c r="F10" s="2">
        <f>MROUND(Urban_Establishments_Total!F10*(1-VLOOKUP(Urban_Establishments_Total!$B10,Estb_by_District_Size!$A:$BC,25,FALSE)/VLOOKUP(Urban_Establishments_Total!$B10,Estb_by_District_Size!$A:$BC,22,FALSE)),1)</f>
        <v>1854</v>
      </c>
      <c r="G10" s="2">
        <f>MROUND(Urban_Establishments_Total!G10*(1-VLOOKUP(Urban_Establishments_Total!$B10,Estb_by_District_Size!$A:$BC,42,FALSE)/VLOOKUP(Urban_Establishments_Total!$B10,Estb_by_District_Size!$A:$BC,39,FALSE)),1)</f>
        <v>40</v>
      </c>
      <c r="H10" s="2">
        <f>MROUND(Urban_Establishments_Total!H10*(1-VLOOKUP(Urban_Establishments_Total!$B10,Estb_by_District_Size!$A:$BC,42,FALSE)/VLOOKUP(Urban_Establishments_Total!$B10,Estb_by_District_Size!$A:$BC,39,FALSE)),1)</f>
        <v>387</v>
      </c>
      <c r="I10" s="2">
        <f>MROUND(Urban_Establishments_Total!I10*(1-VLOOKUP(Urban_Establishments_Total!$B10,Estb_by_District_Size!$A:$BC,42,FALSE)/VLOOKUP(Urban_Establishments_Total!$B10,Estb_by_District_Size!$A:$BC,39,FALSE)),1)</f>
        <v>11</v>
      </c>
      <c r="J10" s="2">
        <f>MROUND(Urban_Establishments_Total!J10*(1-VLOOKUP(Urban_Establishments_Total!$B10,Estb_by_District_Size!$A:$BC,42,FALSE)/VLOOKUP(Urban_Establishments_Total!$B10,Estb_by_District_Size!$A:$BC,39,FALSE)),1)</f>
        <v>57</v>
      </c>
      <c r="K10" s="2">
        <f>MROUND(Urban_Establishments_Total!K10*(1-VLOOKUP(Urban_Establishments_Total!$B10,Estb_by_District_Size!$A:$BC,42,FALSE)/VLOOKUP(Urban_Establishments_Total!$B10,Estb_by_District_Size!$A:$BC,39,FALSE)),1)</f>
        <v>3</v>
      </c>
      <c r="L10" s="2">
        <f>MROUND(Urban_Establishments_Total!L10*(1-VLOOKUP(Urban_Establishments_Total!$B10,Estb_by_District_Size!$A:$BC,42,FALSE)/VLOOKUP(Urban_Establishments_Total!$B10,Estb_by_District_Size!$A:$BC,39,FALSE)),1)</f>
        <v>36</v>
      </c>
      <c r="M10" s="2">
        <f>MROUND(Urban_Establishments_Total!M10*(1-VLOOKUP(Urban_Establishments_Total!$B10,Estb_by_District_Size!$A:$BC,42,FALSE)/VLOOKUP(Urban_Establishments_Total!$B10,Estb_by_District_Size!$A:$BC,39,FALSE)),1)</f>
        <v>33</v>
      </c>
      <c r="N10" s="2">
        <f>MROUND(Urban_Establishments_Total!N10*(1-VLOOKUP(Urban_Establishments_Total!$B10,Estb_by_District_Size!$A:$BC,42,FALSE)/VLOOKUP(Urban_Establishments_Total!$B10,Estb_by_District_Size!$A:$BC,39,FALSE)),1)</f>
        <v>6</v>
      </c>
      <c r="O10" s="2">
        <f>MROUND(Urban_Establishments_Total!O10*(1-VLOOKUP(Urban_Establishments_Total!$B10,Estb_by_District_Size!$A:$BC,42,FALSE)/VLOOKUP(Urban_Establishments_Total!$B10,Estb_by_District_Size!$A:$BC,39,FALSE)),1)</f>
        <v>332</v>
      </c>
    </row>
    <row r="11" spans="1:15" x14ac:dyDescent="0.2">
      <c r="A11" t="s">
        <v>39</v>
      </c>
      <c r="B11" t="s">
        <v>40</v>
      </c>
      <c r="C11" s="2">
        <f>MROUND(Urban_Establishments_Total!C11*(1-VLOOKUP(Urban_Establishments_Total!$B11,Estb_by_District_Size!$A:$BC,6,FALSE)/VLOOKUP(Urban_Establishments_Total!$B11,Estb_by_District_Size!$A:$BC,3,FALSE)),1)</f>
        <v>14</v>
      </c>
      <c r="D11" s="2">
        <f>MROUND(Urban_Establishments_Total!D11*(1-VLOOKUP(Urban_Establishments_Total!$B11,Estb_by_District_Size!$A:$BC,6,FALSE)/VLOOKUP(Urban_Establishments_Total!$B11,Estb_by_District_Size!$A:$BC,3,FALSE)),1)</f>
        <v>3735</v>
      </c>
      <c r="E11" s="2">
        <f>MROUND(Urban_Establishments_Total!E11*(1-VLOOKUP(Urban_Establishments_Total!$B11,Estb_by_District_Size!$A:$BC,6,FALSE)/VLOOKUP(Urban_Establishments_Total!$B11,Estb_by_District_Size!$A:$BC,3,FALSE)),1)</f>
        <v>54</v>
      </c>
      <c r="F11" s="2">
        <f>MROUND(Urban_Establishments_Total!F11*(1-VLOOKUP(Urban_Establishments_Total!$B11,Estb_by_District_Size!$A:$BC,25,FALSE)/VLOOKUP(Urban_Establishments_Total!$B11,Estb_by_District_Size!$A:$BC,22,FALSE)),1)</f>
        <v>13797</v>
      </c>
      <c r="G11" s="2">
        <f>MROUND(Urban_Establishments_Total!G11*(1-VLOOKUP(Urban_Establishments_Total!$B11,Estb_by_District_Size!$A:$BC,42,FALSE)/VLOOKUP(Urban_Establishments_Total!$B11,Estb_by_District_Size!$A:$BC,39,FALSE)),1)</f>
        <v>631</v>
      </c>
      <c r="H11" s="2">
        <f>MROUND(Urban_Establishments_Total!H11*(1-VLOOKUP(Urban_Establishments_Total!$B11,Estb_by_District_Size!$A:$BC,42,FALSE)/VLOOKUP(Urban_Establishments_Total!$B11,Estb_by_District_Size!$A:$BC,39,FALSE)),1)</f>
        <v>3518</v>
      </c>
      <c r="I11" s="2">
        <f>MROUND(Urban_Establishments_Total!I11*(1-VLOOKUP(Urban_Establishments_Total!$B11,Estb_by_District_Size!$A:$BC,42,FALSE)/VLOOKUP(Urban_Establishments_Total!$B11,Estb_by_District_Size!$A:$BC,39,FALSE)),1)</f>
        <v>233</v>
      </c>
      <c r="J11" s="2">
        <f>MROUND(Urban_Establishments_Total!J11*(1-VLOOKUP(Urban_Establishments_Total!$B11,Estb_by_District_Size!$A:$BC,42,FALSE)/VLOOKUP(Urban_Establishments_Total!$B11,Estb_by_District_Size!$A:$BC,39,FALSE)),1)</f>
        <v>407</v>
      </c>
      <c r="K11" s="2">
        <f>MROUND(Urban_Establishments_Total!K11*(1-VLOOKUP(Urban_Establishments_Total!$B11,Estb_by_District_Size!$A:$BC,42,FALSE)/VLOOKUP(Urban_Establishments_Total!$B11,Estb_by_District_Size!$A:$BC,39,FALSE)),1)</f>
        <v>76</v>
      </c>
      <c r="L11" s="2">
        <f>MROUND(Urban_Establishments_Total!L11*(1-VLOOKUP(Urban_Establishments_Total!$B11,Estb_by_District_Size!$A:$BC,42,FALSE)/VLOOKUP(Urban_Establishments_Total!$B11,Estb_by_District_Size!$A:$BC,39,FALSE)),1)</f>
        <v>560</v>
      </c>
      <c r="M11" s="2">
        <f>MROUND(Urban_Establishments_Total!M11*(1-VLOOKUP(Urban_Establishments_Total!$B11,Estb_by_District_Size!$A:$BC,42,FALSE)/VLOOKUP(Urban_Establishments_Total!$B11,Estb_by_District_Size!$A:$BC,39,FALSE)),1)</f>
        <v>504</v>
      </c>
      <c r="N11" s="2">
        <f>MROUND(Urban_Establishments_Total!N11*(1-VLOOKUP(Urban_Establishments_Total!$B11,Estb_by_District_Size!$A:$BC,42,FALSE)/VLOOKUP(Urban_Establishments_Total!$B11,Estb_by_District_Size!$A:$BC,39,FALSE)),1)</f>
        <v>80</v>
      </c>
      <c r="O11" s="2">
        <f>MROUND(Urban_Establishments_Total!O11*(1-VLOOKUP(Urban_Establishments_Total!$B11,Estb_by_District_Size!$A:$BC,42,FALSE)/VLOOKUP(Urban_Establishments_Total!$B11,Estb_by_District_Size!$A:$BC,39,FALSE)),1)</f>
        <v>4246</v>
      </c>
    </row>
    <row r="12" spans="1:15" x14ac:dyDescent="0.2">
      <c r="A12" t="s">
        <v>41</v>
      </c>
      <c r="B12" t="s">
        <v>42</v>
      </c>
      <c r="C12" s="2">
        <f>MROUND(Urban_Establishments_Total!C12*(1-VLOOKUP(Urban_Establishments_Total!$B12,Estb_by_District_Size!$A:$BC,6,FALSE)/VLOOKUP(Urban_Establishments_Total!$B12,Estb_by_District_Size!$A:$BC,3,FALSE)),1)</f>
        <v>1</v>
      </c>
      <c r="D12" s="2">
        <f>MROUND(Urban_Establishments_Total!D12*(1-VLOOKUP(Urban_Establishments_Total!$B12,Estb_by_District_Size!$A:$BC,6,FALSE)/VLOOKUP(Urban_Establishments_Total!$B12,Estb_by_District_Size!$A:$BC,3,FALSE)),1)</f>
        <v>1127</v>
      </c>
      <c r="E12" s="2">
        <f>MROUND(Urban_Establishments_Total!E12*(1-VLOOKUP(Urban_Establishments_Total!$B12,Estb_by_District_Size!$A:$BC,6,FALSE)/VLOOKUP(Urban_Establishments_Total!$B12,Estb_by_District_Size!$A:$BC,3,FALSE)),1)</f>
        <v>13</v>
      </c>
      <c r="F12" s="2">
        <f>MROUND(Urban_Establishments_Total!F12*(1-VLOOKUP(Urban_Establishments_Total!$B12,Estb_by_District_Size!$A:$BC,25,FALSE)/VLOOKUP(Urban_Establishments_Total!$B12,Estb_by_District_Size!$A:$BC,22,FALSE)),1)</f>
        <v>2267</v>
      </c>
      <c r="G12" s="2">
        <f>MROUND(Urban_Establishments_Total!G12*(1-VLOOKUP(Urban_Establishments_Total!$B12,Estb_by_District_Size!$A:$BC,42,FALSE)/VLOOKUP(Urban_Establishments_Total!$B12,Estb_by_District_Size!$A:$BC,39,FALSE)),1)</f>
        <v>46</v>
      </c>
      <c r="H12" s="2">
        <f>MROUND(Urban_Establishments_Total!H12*(1-VLOOKUP(Urban_Establishments_Total!$B12,Estb_by_District_Size!$A:$BC,42,FALSE)/VLOOKUP(Urban_Establishments_Total!$B12,Estb_by_District_Size!$A:$BC,39,FALSE)),1)</f>
        <v>490</v>
      </c>
      <c r="I12" s="2">
        <f>MROUND(Urban_Establishments_Total!I12*(1-VLOOKUP(Urban_Establishments_Total!$B12,Estb_by_District_Size!$A:$BC,42,FALSE)/VLOOKUP(Urban_Establishments_Total!$B12,Estb_by_District_Size!$A:$BC,39,FALSE)),1)</f>
        <v>31</v>
      </c>
      <c r="J12" s="2">
        <f>MROUND(Urban_Establishments_Total!J12*(1-VLOOKUP(Urban_Establishments_Total!$B12,Estb_by_District_Size!$A:$BC,42,FALSE)/VLOOKUP(Urban_Establishments_Total!$B12,Estb_by_District_Size!$A:$BC,39,FALSE)),1)</f>
        <v>115</v>
      </c>
      <c r="K12" s="2">
        <f>MROUND(Urban_Establishments_Total!K12*(1-VLOOKUP(Urban_Establishments_Total!$B12,Estb_by_District_Size!$A:$BC,42,FALSE)/VLOOKUP(Urban_Establishments_Total!$B12,Estb_by_District_Size!$A:$BC,39,FALSE)),1)</f>
        <v>19</v>
      </c>
      <c r="L12" s="2">
        <f>MROUND(Urban_Establishments_Total!L12*(1-VLOOKUP(Urban_Establishments_Total!$B12,Estb_by_District_Size!$A:$BC,42,FALSE)/VLOOKUP(Urban_Establishments_Total!$B12,Estb_by_District_Size!$A:$BC,39,FALSE)),1)</f>
        <v>53</v>
      </c>
      <c r="M12" s="2">
        <f>MROUND(Urban_Establishments_Total!M12*(1-VLOOKUP(Urban_Establishments_Total!$B12,Estb_by_District_Size!$A:$BC,42,FALSE)/VLOOKUP(Urban_Establishments_Total!$B12,Estb_by_District_Size!$A:$BC,39,FALSE)),1)</f>
        <v>69</v>
      </c>
      <c r="N12" s="2">
        <f>MROUND(Urban_Establishments_Total!N12*(1-VLOOKUP(Urban_Establishments_Total!$B12,Estb_by_District_Size!$A:$BC,42,FALSE)/VLOOKUP(Urban_Establishments_Total!$B12,Estb_by_District_Size!$A:$BC,39,FALSE)),1)</f>
        <v>8</v>
      </c>
      <c r="O12" s="2">
        <f>MROUND(Urban_Establishments_Total!O12*(1-VLOOKUP(Urban_Establishments_Total!$B12,Estb_by_District_Size!$A:$BC,42,FALSE)/VLOOKUP(Urban_Establishments_Total!$B12,Estb_by_District_Size!$A:$BC,39,FALSE)),1)</f>
        <v>641</v>
      </c>
    </row>
    <row r="13" spans="1:15" x14ac:dyDescent="0.2">
      <c r="A13" t="s">
        <v>43</v>
      </c>
      <c r="B13" t="s">
        <v>44</v>
      </c>
      <c r="C13" s="2">
        <f>MROUND(Urban_Establishments_Total!C13*(1-VLOOKUP(Urban_Establishments_Total!$B13,Estb_by_District_Size!$A:$BC,6,FALSE)/VLOOKUP(Urban_Establishments_Total!$B13,Estb_by_District_Size!$A:$BC,3,FALSE)),1)</f>
        <v>3</v>
      </c>
      <c r="D13" s="2">
        <f>MROUND(Urban_Establishments_Total!D13*(1-VLOOKUP(Urban_Establishments_Total!$B13,Estb_by_District_Size!$A:$BC,6,FALSE)/VLOOKUP(Urban_Establishments_Total!$B13,Estb_by_District_Size!$A:$BC,3,FALSE)),1)</f>
        <v>250</v>
      </c>
      <c r="E13" s="2">
        <f>MROUND(Urban_Establishments_Total!E13*(1-VLOOKUP(Urban_Establishments_Total!$B13,Estb_by_District_Size!$A:$BC,6,FALSE)/VLOOKUP(Urban_Establishments_Total!$B13,Estb_by_District_Size!$A:$BC,3,FALSE)),1)</f>
        <v>1</v>
      </c>
      <c r="F13" s="2">
        <f>MROUND(Urban_Establishments_Total!F13*(1-VLOOKUP(Urban_Establishments_Total!$B13,Estb_by_District_Size!$A:$BC,25,FALSE)/VLOOKUP(Urban_Establishments_Total!$B13,Estb_by_District_Size!$A:$BC,22,FALSE)),1)</f>
        <v>1444</v>
      </c>
      <c r="G13" s="2">
        <f>MROUND(Urban_Establishments_Total!G13*(1-VLOOKUP(Urban_Establishments_Total!$B13,Estb_by_District_Size!$A:$BC,42,FALSE)/VLOOKUP(Urban_Establishments_Total!$B13,Estb_by_District_Size!$A:$BC,39,FALSE)),1)</f>
        <v>56</v>
      </c>
      <c r="H13" s="2">
        <f>MROUND(Urban_Establishments_Total!H13*(1-VLOOKUP(Urban_Establishments_Total!$B13,Estb_by_District_Size!$A:$BC,42,FALSE)/VLOOKUP(Urban_Establishments_Total!$B13,Estb_by_District_Size!$A:$BC,39,FALSE)),1)</f>
        <v>361</v>
      </c>
      <c r="I13" s="2">
        <f>MROUND(Urban_Establishments_Total!I13*(1-VLOOKUP(Urban_Establishments_Total!$B13,Estb_by_District_Size!$A:$BC,42,FALSE)/VLOOKUP(Urban_Establishments_Total!$B13,Estb_by_District_Size!$A:$BC,39,FALSE)),1)</f>
        <v>17</v>
      </c>
      <c r="J13" s="2">
        <f>MROUND(Urban_Establishments_Total!J13*(1-VLOOKUP(Urban_Establishments_Total!$B13,Estb_by_District_Size!$A:$BC,42,FALSE)/VLOOKUP(Urban_Establishments_Total!$B13,Estb_by_District_Size!$A:$BC,39,FALSE)),1)</f>
        <v>43</v>
      </c>
      <c r="K13" s="2">
        <f>MROUND(Urban_Establishments_Total!K13*(1-VLOOKUP(Urban_Establishments_Total!$B13,Estb_by_District_Size!$A:$BC,42,FALSE)/VLOOKUP(Urban_Establishments_Total!$B13,Estb_by_District_Size!$A:$BC,39,FALSE)),1)</f>
        <v>6</v>
      </c>
      <c r="L13" s="2">
        <f>MROUND(Urban_Establishments_Total!L13*(1-VLOOKUP(Urban_Establishments_Total!$B13,Estb_by_District_Size!$A:$BC,42,FALSE)/VLOOKUP(Urban_Establishments_Total!$B13,Estb_by_District_Size!$A:$BC,39,FALSE)),1)</f>
        <v>29</v>
      </c>
      <c r="M13" s="2">
        <f>MROUND(Urban_Establishments_Total!M13*(1-VLOOKUP(Urban_Establishments_Total!$B13,Estb_by_District_Size!$A:$BC,42,FALSE)/VLOOKUP(Urban_Establishments_Total!$B13,Estb_by_District_Size!$A:$BC,39,FALSE)),1)</f>
        <v>42</v>
      </c>
      <c r="N13" s="2">
        <f>MROUND(Urban_Establishments_Total!N13*(1-VLOOKUP(Urban_Establishments_Total!$B13,Estb_by_District_Size!$A:$BC,42,FALSE)/VLOOKUP(Urban_Establishments_Total!$B13,Estb_by_District_Size!$A:$BC,39,FALSE)),1)</f>
        <v>7</v>
      </c>
      <c r="O13" s="2">
        <f>MROUND(Urban_Establishments_Total!O13*(1-VLOOKUP(Urban_Establishments_Total!$B13,Estb_by_District_Size!$A:$BC,42,FALSE)/VLOOKUP(Urban_Establishments_Total!$B13,Estb_by_District_Size!$A:$BC,39,FALSE)),1)</f>
        <v>324</v>
      </c>
    </row>
    <row r="14" spans="1:15" x14ac:dyDescent="0.2">
      <c r="A14" t="s">
        <v>45</v>
      </c>
      <c r="B14" t="s">
        <v>46</v>
      </c>
      <c r="C14" s="2">
        <f>MROUND(Urban_Establishments_Total!C14*(1-VLOOKUP(Urban_Establishments_Total!$B14,Estb_by_District_Size!$A:$BC,6,FALSE)/VLOOKUP(Urban_Establishments_Total!$B14,Estb_by_District_Size!$A:$BC,3,FALSE)),1)</f>
        <v>1</v>
      </c>
      <c r="D14" s="2">
        <f>MROUND(Urban_Establishments_Total!D14*(1-VLOOKUP(Urban_Establishments_Total!$B14,Estb_by_District_Size!$A:$BC,6,FALSE)/VLOOKUP(Urban_Establishments_Total!$B14,Estb_by_District_Size!$A:$BC,3,FALSE)),1)</f>
        <v>347</v>
      </c>
      <c r="E14" s="2">
        <f>MROUND(Urban_Establishments_Total!E14*(1-VLOOKUP(Urban_Establishments_Total!$B14,Estb_by_District_Size!$A:$BC,6,FALSE)/VLOOKUP(Urban_Establishments_Total!$B14,Estb_by_District_Size!$A:$BC,3,FALSE)),1)</f>
        <v>7</v>
      </c>
      <c r="F14" s="2">
        <f>MROUND(Urban_Establishments_Total!F14*(1-VLOOKUP(Urban_Establishments_Total!$B14,Estb_by_District_Size!$A:$BC,25,FALSE)/VLOOKUP(Urban_Establishments_Total!$B14,Estb_by_District_Size!$A:$BC,22,FALSE)),1)</f>
        <v>588</v>
      </c>
      <c r="G14" s="2">
        <f>MROUND(Urban_Establishments_Total!G14*(1-VLOOKUP(Urban_Establishments_Total!$B14,Estb_by_District_Size!$A:$BC,42,FALSE)/VLOOKUP(Urban_Establishments_Total!$B14,Estb_by_District_Size!$A:$BC,39,FALSE)),1)</f>
        <v>26</v>
      </c>
      <c r="H14" s="2">
        <f>MROUND(Urban_Establishments_Total!H14*(1-VLOOKUP(Urban_Establishments_Total!$B14,Estb_by_District_Size!$A:$BC,42,FALSE)/VLOOKUP(Urban_Establishments_Total!$B14,Estb_by_District_Size!$A:$BC,39,FALSE)),1)</f>
        <v>318</v>
      </c>
      <c r="I14" s="2">
        <f>MROUND(Urban_Establishments_Total!I14*(1-VLOOKUP(Urban_Establishments_Total!$B14,Estb_by_District_Size!$A:$BC,42,FALSE)/VLOOKUP(Urban_Establishments_Total!$B14,Estb_by_District_Size!$A:$BC,39,FALSE)),1)</f>
        <v>12</v>
      </c>
      <c r="J14" s="2">
        <f>MROUND(Urban_Establishments_Total!J14*(1-VLOOKUP(Urban_Establishments_Total!$B14,Estb_by_District_Size!$A:$BC,42,FALSE)/VLOOKUP(Urban_Establishments_Total!$B14,Estb_by_District_Size!$A:$BC,39,FALSE)),1)</f>
        <v>44</v>
      </c>
      <c r="K14" s="2">
        <f>MROUND(Urban_Establishments_Total!K14*(1-VLOOKUP(Urban_Establishments_Total!$B14,Estb_by_District_Size!$A:$BC,42,FALSE)/VLOOKUP(Urban_Establishments_Total!$B14,Estb_by_District_Size!$A:$BC,39,FALSE)),1)</f>
        <v>7</v>
      </c>
      <c r="L14" s="2">
        <f>MROUND(Urban_Establishments_Total!L14*(1-VLOOKUP(Urban_Establishments_Total!$B14,Estb_by_District_Size!$A:$BC,42,FALSE)/VLOOKUP(Urban_Establishments_Total!$B14,Estb_by_District_Size!$A:$BC,39,FALSE)),1)</f>
        <v>19</v>
      </c>
      <c r="M14" s="2">
        <f>MROUND(Urban_Establishments_Total!M14*(1-VLOOKUP(Urban_Establishments_Total!$B14,Estb_by_District_Size!$A:$BC,42,FALSE)/VLOOKUP(Urban_Establishments_Total!$B14,Estb_by_District_Size!$A:$BC,39,FALSE)),1)</f>
        <v>36</v>
      </c>
      <c r="N14" s="2">
        <f>MROUND(Urban_Establishments_Total!N14*(1-VLOOKUP(Urban_Establishments_Total!$B14,Estb_by_District_Size!$A:$BC,42,FALSE)/VLOOKUP(Urban_Establishments_Total!$B14,Estb_by_District_Size!$A:$BC,39,FALSE)),1)</f>
        <v>6</v>
      </c>
      <c r="O14" s="2">
        <f>MROUND(Urban_Establishments_Total!O14*(1-VLOOKUP(Urban_Establishments_Total!$B14,Estb_by_District_Size!$A:$BC,42,FALSE)/VLOOKUP(Urban_Establishments_Total!$B14,Estb_by_District_Size!$A:$BC,39,FALSE)),1)</f>
        <v>259</v>
      </c>
    </row>
    <row r="15" spans="1:15" x14ac:dyDescent="0.2">
      <c r="A15" t="s">
        <v>47</v>
      </c>
      <c r="B15" t="s">
        <v>48</v>
      </c>
      <c r="C15" s="2">
        <f>MROUND(Urban_Establishments_Total!C15*(1-VLOOKUP(Urban_Establishments_Total!$B15,Estb_by_District_Size!$A:$BC,6,FALSE)/VLOOKUP(Urban_Establishments_Total!$B15,Estb_by_District_Size!$A:$BC,3,FALSE)),1)</f>
        <v>0</v>
      </c>
      <c r="D15" s="2">
        <f>MROUND(Urban_Establishments_Total!D15*(1-VLOOKUP(Urban_Establishments_Total!$B15,Estb_by_District_Size!$A:$BC,6,FALSE)/VLOOKUP(Urban_Establishments_Total!$B15,Estb_by_District_Size!$A:$BC,3,FALSE)),1)</f>
        <v>116</v>
      </c>
      <c r="E15" s="2">
        <f>MROUND(Urban_Establishments_Total!E15*(1-VLOOKUP(Urban_Establishments_Total!$B15,Estb_by_District_Size!$A:$BC,6,FALSE)/VLOOKUP(Urban_Establishments_Total!$B15,Estb_by_District_Size!$A:$BC,3,FALSE)),1)</f>
        <v>1</v>
      </c>
      <c r="F15" s="2">
        <f>MROUND(Urban_Establishments_Total!F15*(1-VLOOKUP(Urban_Establishments_Total!$B15,Estb_by_District_Size!$A:$BC,25,FALSE)/VLOOKUP(Urban_Establishments_Total!$B15,Estb_by_District_Size!$A:$BC,22,FALSE)),1)</f>
        <v>120</v>
      </c>
      <c r="G15" s="2">
        <f>MROUND(Urban_Establishments_Total!G15*(1-VLOOKUP(Urban_Establishments_Total!$B15,Estb_by_District_Size!$A:$BC,42,FALSE)/VLOOKUP(Urban_Establishments_Total!$B15,Estb_by_District_Size!$A:$BC,39,FALSE)),1)</f>
        <v>9</v>
      </c>
      <c r="H15" s="2">
        <f>MROUND(Urban_Establishments_Total!H15*(1-VLOOKUP(Urban_Establishments_Total!$B15,Estb_by_District_Size!$A:$BC,42,FALSE)/VLOOKUP(Urban_Establishments_Total!$B15,Estb_by_District_Size!$A:$BC,39,FALSE)),1)</f>
        <v>188</v>
      </c>
      <c r="I15" s="2">
        <f>MROUND(Urban_Establishments_Total!I15*(1-VLOOKUP(Urban_Establishments_Total!$B15,Estb_by_District_Size!$A:$BC,42,FALSE)/VLOOKUP(Urban_Establishments_Total!$B15,Estb_by_District_Size!$A:$BC,39,FALSE)),1)</f>
        <v>7</v>
      </c>
      <c r="J15" s="2">
        <f>MROUND(Urban_Establishments_Total!J15*(1-VLOOKUP(Urban_Establishments_Total!$B15,Estb_by_District_Size!$A:$BC,42,FALSE)/VLOOKUP(Urban_Establishments_Total!$B15,Estb_by_District_Size!$A:$BC,39,FALSE)),1)</f>
        <v>18</v>
      </c>
      <c r="K15" s="2">
        <f>MROUND(Urban_Establishments_Total!K15*(1-VLOOKUP(Urban_Establishments_Total!$B15,Estb_by_District_Size!$A:$BC,42,FALSE)/VLOOKUP(Urban_Establishments_Total!$B15,Estb_by_District_Size!$A:$BC,39,FALSE)),1)</f>
        <v>0</v>
      </c>
      <c r="L15" s="2">
        <f>MROUND(Urban_Establishments_Total!L15*(1-VLOOKUP(Urban_Establishments_Total!$B15,Estb_by_District_Size!$A:$BC,42,FALSE)/VLOOKUP(Urban_Establishments_Total!$B15,Estb_by_District_Size!$A:$BC,39,FALSE)),1)</f>
        <v>9</v>
      </c>
      <c r="M15" s="2">
        <f>MROUND(Urban_Establishments_Total!M15*(1-VLOOKUP(Urban_Establishments_Total!$B15,Estb_by_District_Size!$A:$BC,42,FALSE)/VLOOKUP(Urban_Establishments_Total!$B15,Estb_by_District_Size!$A:$BC,39,FALSE)),1)</f>
        <v>9</v>
      </c>
      <c r="N15" s="2">
        <f>MROUND(Urban_Establishments_Total!N15*(1-VLOOKUP(Urban_Establishments_Total!$B15,Estb_by_District_Size!$A:$BC,42,FALSE)/VLOOKUP(Urban_Establishments_Total!$B15,Estb_by_District_Size!$A:$BC,39,FALSE)),1)</f>
        <v>4</v>
      </c>
      <c r="O15" s="2">
        <f>MROUND(Urban_Establishments_Total!O15*(1-VLOOKUP(Urban_Establishments_Total!$B15,Estb_by_District_Size!$A:$BC,42,FALSE)/VLOOKUP(Urban_Establishments_Total!$B15,Estb_by_District_Size!$A:$BC,39,FALSE)),1)</f>
        <v>133</v>
      </c>
    </row>
    <row r="16" spans="1:15" x14ac:dyDescent="0.2">
      <c r="A16" t="s">
        <v>49</v>
      </c>
      <c r="B16" t="s">
        <v>50</v>
      </c>
      <c r="C16" s="2">
        <f>MROUND(Urban_Establishments_Total!C16*(1-VLOOKUP(Urban_Establishments_Total!$B16,Estb_by_District_Size!$A:$BC,6,FALSE)/VLOOKUP(Urban_Establishments_Total!$B16,Estb_by_District_Size!$A:$BC,3,FALSE)),1)</f>
        <v>0</v>
      </c>
      <c r="D16" s="2">
        <f>MROUND(Urban_Establishments_Total!D16*(1-VLOOKUP(Urban_Establishments_Total!$B16,Estb_by_District_Size!$A:$BC,6,FALSE)/VLOOKUP(Urban_Establishments_Total!$B16,Estb_by_District_Size!$A:$BC,3,FALSE)),1)</f>
        <v>32</v>
      </c>
      <c r="E16" s="2">
        <f>MROUND(Urban_Establishments_Total!E16*(1-VLOOKUP(Urban_Establishments_Total!$B16,Estb_by_District_Size!$A:$BC,6,FALSE)/VLOOKUP(Urban_Establishments_Total!$B16,Estb_by_District_Size!$A:$BC,3,FALSE)),1)</f>
        <v>1</v>
      </c>
      <c r="F16" s="2">
        <f>MROUND(Urban_Establishments_Total!F16*(1-VLOOKUP(Urban_Establishments_Total!$B16,Estb_by_District_Size!$A:$BC,25,FALSE)/VLOOKUP(Urban_Establishments_Total!$B16,Estb_by_District_Size!$A:$BC,22,FALSE)),1)</f>
        <v>62</v>
      </c>
      <c r="G16" s="2">
        <f>MROUND(Urban_Establishments_Total!G16*(1-VLOOKUP(Urban_Establishments_Total!$B16,Estb_by_District_Size!$A:$BC,42,FALSE)/VLOOKUP(Urban_Establishments_Total!$B16,Estb_by_District_Size!$A:$BC,39,FALSE)),1)</f>
        <v>38</v>
      </c>
      <c r="H16" s="2">
        <f>MROUND(Urban_Establishments_Total!H16*(1-VLOOKUP(Urban_Establishments_Total!$B16,Estb_by_District_Size!$A:$BC,42,FALSE)/VLOOKUP(Urban_Establishments_Total!$B16,Estb_by_District_Size!$A:$BC,39,FALSE)),1)</f>
        <v>136</v>
      </c>
      <c r="I16" s="2">
        <f>MROUND(Urban_Establishments_Total!I16*(1-VLOOKUP(Urban_Establishments_Total!$B16,Estb_by_District_Size!$A:$BC,42,FALSE)/VLOOKUP(Urban_Establishments_Total!$B16,Estb_by_District_Size!$A:$BC,39,FALSE)),1)</f>
        <v>4</v>
      </c>
      <c r="J16" s="2">
        <f>MROUND(Urban_Establishments_Total!J16*(1-VLOOKUP(Urban_Establishments_Total!$B16,Estb_by_District_Size!$A:$BC,42,FALSE)/VLOOKUP(Urban_Establishments_Total!$B16,Estb_by_District_Size!$A:$BC,39,FALSE)),1)</f>
        <v>16</v>
      </c>
      <c r="K16" s="2">
        <f>MROUND(Urban_Establishments_Total!K16*(1-VLOOKUP(Urban_Establishments_Total!$B16,Estb_by_District_Size!$A:$BC,42,FALSE)/VLOOKUP(Urban_Establishments_Total!$B16,Estb_by_District_Size!$A:$BC,39,FALSE)),1)</f>
        <v>8</v>
      </c>
      <c r="L16" s="2">
        <f>MROUND(Urban_Establishments_Total!L16*(1-VLOOKUP(Urban_Establishments_Total!$B16,Estb_by_District_Size!$A:$BC,42,FALSE)/VLOOKUP(Urban_Establishments_Total!$B16,Estb_by_District_Size!$A:$BC,39,FALSE)),1)</f>
        <v>20</v>
      </c>
      <c r="M16" s="2">
        <f>MROUND(Urban_Establishments_Total!M16*(1-VLOOKUP(Urban_Establishments_Total!$B16,Estb_by_District_Size!$A:$BC,42,FALSE)/VLOOKUP(Urban_Establishments_Total!$B16,Estb_by_District_Size!$A:$BC,39,FALSE)),1)</f>
        <v>10</v>
      </c>
      <c r="N16" s="2">
        <f>MROUND(Urban_Establishments_Total!N16*(1-VLOOKUP(Urban_Establishments_Total!$B16,Estb_by_District_Size!$A:$BC,42,FALSE)/VLOOKUP(Urban_Establishments_Total!$B16,Estb_by_District_Size!$A:$BC,39,FALSE)),1)</f>
        <v>4</v>
      </c>
      <c r="O16" s="2">
        <f>MROUND(Urban_Establishments_Total!O16*(1-VLOOKUP(Urban_Establishments_Total!$B16,Estb_by_District_Size!$A:$BC,42,FALSE)/VLOOKUP(Urban_Establishments_Total!$B16,Estb_by_District_Size!$A:$BC,39,FALSE)),1)</f>
        <v>88</v>
      </c>
    </row>
    <row r="17" spans="1:15" x14ac:dyDescent="0.2">
      <c r="A17" t="s">
        <v>51</v>
      </c>
      <c r="B17" t="s">
        <v>52</v>
      </c>
      <c r="C17" s="2">
        <f>MROUND(Urban_Establishments_Total!C17*(1-VLOOKUP(Urban_Establishments_Total!$B17,Estb_by_District_Size!$A:$BC,6,FALSE)/VLOOKUP(Urban_Establishments_Total!$B17,Estb_by_District_Size!$A:$BC,3,FALSE)),1)</f>
        <v>0</v>
      </c>
      <c r="D17" s="2">
        <f>MROUND(Urban_Establishments_Total!D17*(1-VLOOKUP(Urban_Establishments_Total!$B17,Estb_by_District_Size!$A:$BC,6,FALSE)/VLOOKUP(Urban_Establishments_Total!$B17,Estb_by_District_Size!$A:$BC,3,FALSE)),1)</f>
        <v>177</v>
      </c>
      <c r="E17" s="2">
        <f>MROUND(Urban_Establishments_Total!E17*(1-VLOOKUP(Urban_Establishments_Total!$B17,Estb_by_District_Size!$A:$BC,6,FALSE)/VLOOKUP(Urban_Establishments_Total!$B17,Estb_by_District_Size!$A:$BC,3,FALSE)),1)</f>
        <v>4</v>
      </c>
      <c r="F17" s="2">
        <f>MROUND(Urban_Establishments_Total!F17*(1-VLOOKUP(Urban_Establishments_Total!$B17,Estb_by_District_Size!$A:$BC,25,FALSE)/VLOOKUP(Urban_Establishments_Total!$B17,Estb_by_District_Size!$A:$BC,22,FALSE)),1)</f>
        <v>1333</v>
      </c>
      <c r="G17" s="2">
        <f>MROUND(Urban_Establishments_Total!G17*(1-VLOOKUP(Urban_Establishments_Total!$B17,Estb_by_District_Size!$A:$BC,42,FALSE)/VLOOKUP(Urban_Establishments_Total!$B17,Estb_by_District_Size!$A:$BC,39,FALSE)),1)</f>
        <v>59</v>
      </c>
      <c r="H17" s="2">
        <f>MROUND(Urban_Establishments_Total!H17*(1-VLOOKUP(Urban_Establishments_Total!$B17,Estb_by_District_Size!$A:$BC,42,FALSE)/VLOOKUP(Urban_Establishments_Total!$B17,Estb_by_District_Size!$A:$BC,39,FALSE)),1)</f>
        <v>289</v>
      </c>
      <c r="I17" s="2">
        <f>MROUND(Urban_Establishments_Total!I17*(1-VLOOKUP(Urban_Establishments_Total!$B17,Estb_by_District_Size!$A:$BC,42,FALSE)/VLOOKUP(Urban_Establishments_Total!$B17,Estb_by_District_Size!$A:$BC,39,FALSE)),1)</f>
        <v>7</v>
      </c>
      <c r="J17" s="2">
        <f>MROUND(Urban_Establishments_Total!J17*(1-VLOOKUP(Urban_Establishments_Total!$B17,Estb_by_District_Size!$A:$BC,42,FALSE)/VLOOKUP(Urban_Establishments_Total!$B17,Estb_by_District_Size!$A:$BC,39,FALSE)),1)</f>
        <v>41</v>
      </c>
      <c r="K17" s="2">
        <f>MROUND(Urban_Establishments_Total!K17*(1-VLOOKUP(Urban_Establishments_Total!$B17,Estb_by_District_Size!$A:$BC,42,FALSE)/VLOOKUP(Urban_Establishments_Total!$B17,Estb_by_District_Size!$A:$BC,39,FALSE)),1)</f>
        <v>6</v>
      </c>
      <c r="L17" s="2">
        <f>MROUND(Urban_Establishments_Total!L17*(1-VLOOKUP(Urban_Establishments_Total!$B17,Estb_by_District_Size!$A:$BC,42,FALSE)/VLOOKUP(Urban_Establishments_Total!$B17,Estb_by_District_Size!$A:$BC,39,FALSE)),1)</f>
        <v>88</v>
      </c>
      <c r="M17" s="2">
        <f>MROUND(Urban_Establishments_Total!M17*(1-VLOOKUP(Urban_Establishments_Total!$B17,Estb_by_District_Size!$A:$BC,42,FALSE)/VLOOKUP(Urban_Establishments_Total!$B17,Estb_by_District_Size!$A:$BC,39,FALSE)),1)</f>
        <v>25</v>
      </c>
      <c r="N17" s="2">
        <f>MROUND(Urban_Establishments_Total!N17*(1-VLOOKUP(Urban_Establishments_Total!$B17,Estb_by_District_Size!$A:$BC,42,FALSE)/VLOOKUP(Urban_Establishments_Total!$B17,Estb_by_District_Size!$A:$BC,39,FALSE)),1)</f>
        <v>7</v>
      </c>
      <c r="O17" s="2">
        <f>MROUND(Urban_Establishments_Total!O17*(1-VLOOKUP(Urban_Establishments_Total!$B17,Estb_by_District_Size!$A:$BC,42,FALSE)/VLOOKUP(Urban_Establishments_Total!$B17,Estb_by_District_Size!$A:$BC,39,FALSE)),1)</f>
        <v>194</v>
      </c>
    </row>
    <row r="18" spans="1:15" x14ac:dyDescent="0.2">
      <c r="A18" t="s">
        <v>53</v>
      </c>
      <c r="B18" t="s">
        <v>54</v>
      </c>
      <c r="C18" s="2">
        <f>MROUND(Urban_Establishments_Total!C18*(1-VLOOKUP(Urban_Establishments_Total!$B18,Estb_by_District_Size!$A:$BC,6,FALSE)/VLOOKUP(Urban_Establishments_Total!$B18,Estb_by_District_Size!$A:$BC,3,FALSE)),1)</f>
        <v>0</v>
      </c>
      <c r="D18" s="2">
        <f>MROUND(Urban_Establishments_Total!D18*(1-VLOOKUP(Urban_Establishments_Total!$B18,Estb_by_District_Size!$A:$BC,6,FALSE)/VLOOKUP(Urban_Establishments_Total!$B18,Estb_by_District_Size!$A:$BC,3,FALSE)),1)</f>
        <v>124</v>
      </c>
      <c r="E18" s="2">
        <f>MROUND(Urban_Establishments_Total!E18*(1-VLOOKUP(Urban_Establishments_Total!$B18,Estb_by_District_Size!$A:$BC,6,FALSE)/VLOOKUP(Urban_Establishments_Total!$B18,Estb_by_District_Size!$A:$BC,3,FALSE)),1)</f>
        <v>2</v>
      </c>
      <c r="F18" s="2">
        <f>MROUND(Urban_Establishments_Total!F18*(1-VLOOKUP(Urban_Establishments_Total!$B18,Estb_by_District_Size!$A:$BC,25,FALSE)/VLOOKUP(Urban_Establishments_Total!$B18,Estb_by_District_Size!$A:$BC,22,FALSE)),1)</f>
        <v>322</v>
      </c>
      <c r="G18" s="2">
        <f>MROUND(Urban_Establishments_Total!G18*(1-VLOOKUP(Urban_Establishments_Total!$B18,Estb_by_District_Size!$A:$BC,42,FALSE)/VLOOKUP(Urban_Establishments_Total!$B18,Estb_by_District_Size!$A:$BC,39,FALSE)),1)</f>
        <v>10</v>
      </c>
      <c r="H18" s="2">
        <f>MROUND(Urban_Establishments_Total!H18*(1-VLOOKUP(Urban_Establishments_Total!$B18,Estb_by_District_Size!$A:$BC,42,FALSE)/VLOOKUP(Urban_Establishments_Total!$B18,Estb_by_District_Size!$A:$BC,39,FALSE)),1)</f>
        <v>110</v>
      </c>
      <c r="I18" s="2">
        <f>MROUND(Urban_Establishments_Total!I18*(1-VLOOKUP(Urban_Establishments_Total!$B18,Estb_by_District_Size!$A:$BC,42,FALSE)/VLOOKUP(Urban_Establishments_Total!$B18,Estb_by_District_Size!$A:$BC,39,FALSE)),1)</f>
        <v>7</v>
      </c>
      <c r="J18" s="2">
        <f>MROUND(Urban_Establishments_Total!J18*(1-VLOOKUP(Urban_Establishments_Total!$B18,Estb_by_District_Size!$A:$BC,42,FALSE)/VLOOKUP(Urban_Establishments_Total!$B18,Estb_by_District_Size!$A:$BC,39,FALSE)),1)</f>
        <v>34</v>
      </c>
      <c r="K18" s="2">
        <f>MROUND(Urban_Establishments_Total!K18*(1-VLOOKUP(Urban_Establishments_Total!$B18,Estb_by_District_Size!$A:$BC,42,FALSE)/VLOOKUP(Urban_Establishments_Total!$B18,Estb_by_District_Size!$A:$BC,39,FALSE)),1)</f>
        <v>0</v>
      </c>
      <c r="L18" s="2">
        <f>MROUND(Urban_Establishments_Total!L18*(1-VLOOKUP(Urban_Establishments_Total!$B18,Estb_by_District_Size!$A:$BC,42,FALSE)/VLOOKUP(Urban_Establishments_Total!$B18,Estb_by_District_Size!$A:$BC,39,FALSE)),1)</f>
        <v>10</v>
      </c>
      <c r="M18" s="2">
        <f>MROUND(Urban_Establishments_Total!M18*(1-VLOOKUP(Urban_Establishments_Total!$B18,Estb_by_District_Size!$A:$BC,42,FALSE)/VLOOKUP(Urban_Establishments_Total!$B18,Estb_by_District_Size!$A:$BC,39,FALSE)),1)</f>
        <v>10</v>
      </c>
      <c r="N18" s="2">
        <f>MROUND(Urban_Establishments_Total!N18*(1-VLOOKUP(Urban_Establishments_Total!$B18,Estb_by_District_Size!$A:$BC,42,FALSE)/VLOOKUP(Urban_Establishments_Total!$B18,Estb_by_District_Size!$A:$BC,39,FALSE)),1)</f>
        <v>8</v>
      </c>
      <c r="O18" s="2">
        <f>MROUND(Urban_Establishments_Total!O18*(1-VLOOKUP(Urban_Establishments_Total!$B18,Estb_by_District_Size!$A:$BC,42,FALSE)/VLOOKUP(Urban_Establishments_Total!$B18,Estb_by_District_Size!$A:$BC,39,FALSE)),1)</f>
        <v>119</v>
      </c>
    </row>
    <row r="19" spans="1:15" x14ac:dyDescent="0.2">
      <c r="A19" t="s">
        <v>55</v>
      </c>
      <c r="B19" t="s">
        <v>56</v>
      </c>
      <c r="C19" s="2">
        <f>MROUND(Urban_Establishments_Total!C19*(1-VLOOKUP(Urban_Establishments_Total!$B19,Estb_by_District_Size!$A:$BC,6,FALSE)/VLOOKUP(Urban_Establishments_Total!$B19,Estb_by_District_Size!$A:$BC,3,FALSE)),1)</f>
        <v>3</v>
      </c>
      <c r="D19" s="2">
        <f>MROUND(Urban_Establishments_Total!D19*(1-VLOOKUP(Urban_Establishments_Total!$B19,Estb_by_District_Size!$A:$BC,6,FALSE)/VLOOKUP(Urban_Establishments_Total!$B19,Estb_by_District_Size!$A:$BC,3,FALSE)),1)</f>
        <v>13092</v>
      </c>
      <c r="E19" s="2">
        <f>MROUND(Urban_Establishments_Total!E19*(1-VLOOKUP(Urban_Establishments_Total!$B19,Estb_by_District_Size!$A:$BC,6,FALSE)/VLOOKUP(Urban_Establishments_Total!$B19,Estb_by_District_Size!$A:$BC,3,FALSE)),1)</f>
        <v>459</v>
      </c>
      <c r="F19" s="2">
        <f>MROUND(Urban_Establishments_Total!F19*(1-VLOOKUP(Urban_Establishments_Total!$B19,Estb_by_District_Size!$A:$BC,25,FALSE)/VLOOKUP(Urban_Establishments_Total!$B19,Estb_by_District_Size!$A:$BC,22,FALSE)),1)</f>
        <v>32450</v>
      </c>
      <c r="G19" s="2">
        <f>MROUND(Urban_Establishments_Total!G19*(1-VLOOKUP(Urban_Establishments_Total!$B19,Estb_by_District_Size!$A:$BC,42,FALSE)/VLOOKUP(Urban_Establishments_Total!$B19,Estb_by_District_Size!$A:$BC,39,FALSE)),1)</f>
        <v>1488</v>
      </c>
      <c r="H19" s="2">
        <f>MROUND(Urban_Establishments_Total!H19*(1-VLOOKUP(Urban_Establishments_Total!$B19,Estb_by_District_Size!$A:$BC,42,FALSE)/VLOOKUP(Urban_Establishments_Total!$B19,Estb_by_District_Size!$A:$BC,39,FALSE)),1)</f>
        <v>8386</v>
      </c>
      <c r="I19" s="2">
        <f>MROUND(Urban_Establishments_Total!I19*(1-VLOOKUP(Urban_Establishments_Total!$B19,Estb_by_District_Size!$A:$BC,42,FALSE)/VLOOKUP(Urban_Establishments_Total!$B19,Estb_by_District_Size!$A:$BC,39,FALSE)),1)</f>
        <v>1230</v>
      </c>
      <c r="J19" s="2">
        <f>MROUND(Urban_Establishments_Total!J19*(1-VLOOKUP(Urban_Establishments_Total!$B19,Estb_by_District_Size!$A:$BC,42,FALSE)/VLOOKUP(Urban_Establishments_Total!$B19,Estb_by_District_Size!$A:$BC,39,FALSE)),1)</f>
        <v>1408</v>
      </c>
      <c r="K19" s="2">
        <f>MROUND(Urban_Establishments_Total!K19*(1-VLOOKUP(Urban_Establishments_Total!$B19,Estb_by_District_Size!$A:$BC,42,FALSE)/VLOOKUP(Urban_Establishments_Total!$B19,Estb_by_District_Size!$A:$BC,39,FALSE)),1)</f>
        <v>418</v>
      </c>
      <c r="L19" s="2">
        <f>MROUND(Urban_Establishments_Total!L19*(1-VLOOKUP(Urban_Establishments_Total!$B19,Estb_by_District_Size!$A:$BC,42,FALSE)/VLOOKUP(Urban_Establishments_Total!$B19,Estb_by_District_Size!$A:$BC,39,FALSE)),1)</f>
        <v>1882</v>
      </c>
      <c r="M19" s="2">
        <f>MROUND(Urban_Establishments_Total!M19*(1-VLOOKUP(Urban_Establishments_Total!$B19,Estb_by_District_Size!$A:$BC,42,FALSE)/VLOOKUP(Urban_Establishments_Total!$B19,Estb_by_District_Size!$A:$BC,39,FALSE)),1)</f>
        <v>2065</v>
      </c>
      <c r="N19" s="2">
        <f>MROUND(Urban_Establishments_Total!N19*(1-VLOOKUP(Urban_Establishments_Total!$B19,Estb_by_District_Size!$A:$BC,42,FALSE)/VLOOKUP(Urban_Establishments_Total!$B19,Estb_by_District_Size!$A:$BC,39,FALSE)),1)</f>
        <v>345</v>
      </c>
      <c r="O19" s="2">
        <f>MROUND(Urban_Establishments_Total!O19*(1-VLOOKUP(Urban_Establishments_Total!$B19,Estb_by_District_Size!$A:$BC,42,FALSE)/VLOOKUP(Urban_Establishments_Total!$B19,Estb_by_District_Size!$A:$BC,39,FALSE)),1)</f>
        <v>10746</v>
      </c>
    </row>
    <row r="20" spans="1:15" x14ac:dyDescent="0.2">
      <c r="A20" t="s">
        <v>57</v>
      </c>
      <c r="B20" t="s">
        <v>58</v>
      </c>
      <c r="C20" s="2">
        <f>MROUND(Urban_Establishments_Total!C20*(1-VLOOKUP(Urban_Establishments_Total!$B20,Estb_by_District_Size!$A:$BC,6,FALSE)/VLOOKUP(Urban_Establishments_Total!$B20,Estb_by_District_Size!$A:$BC,3,FALSE)),1)</f>
        <v>0</v>
      </c>
      <c r="D20" s="2">
        <f>MROUND(Urban_Establishments_Total!D20*(1-VLOOKUP(Urban_Establishments_Total!$B20,Estb_by_District_Size!$A:$BC,6,FALSE)/VLOOKUP(Urban_Establishments_Total!$B20,Estb_by_District_Size!$A:$BC,3,FALSE)),1)</f>
        <v>222</v>
      </c>
      <c r="E20" s="2">
        <f>MROUND(Urban_Establishments_Total!E20*(1-VLOOKUP(Urban_Establishments_Total!$B20,Estb_by_District_Size!$A:$BC,6,FALSE)/VLOOKUP(Urban_Establishments_Total!$B20,Estb_by_District_Size!$A:$BC,3,FALSE)),1)</f>
        <v>1</v>
      </c>
      <c r="F20" s="2">
        <f>MROUND(Urban_Establishments_Total!F20*(1-VLOOKUP(Urban_Establishments_Total!$B20,Estb_by_District_Size!$A:$BC,25,FALSE)/VLOOKUP(Urban_Establishments_Total!$B20,Estb_by_District_Size!$A:$BC,22,FALSE)),1)</f>
        <v>245</v>
      </c>
      <c r="G20" s="2">
        <f>MROUND(Urban_Establishments_Total!G20*(1-VLOOKUP(Urban_Establishments_Total!$B20,Estb_by_District_Size!$A:$BC,42,FALSE)/VLOOKUP(Urban_Establishments_Total!$B20,Estb_by_District_Size!$A:$BC,39,FALSE)),1)</f>
        <v>30</v>
      </c>
      <c r="H20" s="2">
        <f>MROUND(Urban_Establishments_Total!H20*(1-VLOOKUP(Urban_Establishments_Total!$B20,Estb_by_District_Size!$A:$BC,42,FALSE)/VLOOKUP(Urban_Establishments_Total!$B20,Estb_by_District_Size!$A:$BC,39,FALSE)),1)</f>
        <v>115</v>
      </c>
      <c r="I20" s="2">
        <f>MROUND(Urban_Establishments_Total!I20*(1-VLOOKUP(Urban_Establishments_Total!$B20,Estb_by_District_Size!$A:$BC,42,FALSE)/VLOOKUP(Urban_Establishments_Total!$B20,Estb_by_District_Size!$A:$BC,39,FALSE)),1)</f>
        <v>7</v>
      </c>
      <c r="J20" s="2">
        <f>MROUND(Urban_Establishments_Total!J20*(1-VLOOKUP(Urban_Establishments_Total!$B20,Estb_by_District_Size!$A:$BC,42,FALSE)/VLOOKUP(Urban_Establishments_Total!$B20,Estb_by_District_Size!$A:$BC,39,FALSE)),1)</f>
        <v>29</v>
      </c>
      <c r="K20" s="2">
        <f>MROUND(Urban_Establishments_Total!K20*(1-VLOOKUP(Urban_Establishments_Total!$B20,Estb_by_District_Size!$A:$BC,42,FALSE)/VLOOKUP(Urban_Establishments_Total!$B20,Estb_by_District_Size!$A:$BC,39,FALSE)),1)</f>
        <v>0</v>
      </c>
      <c r="L20" s="2">
        <f>MROUND(Urban_Establishments_Total!L20*(1-VLOOKUP(Urban_Establishments_Total!$B20,Estb_by_District_Size!$A:$BC,42,FALSE)/VLOOKUP(Urban_Establishments_Total!$B20,Estb_by_District_Size!$A:$BC,39,FALSE)),1)</f>
        <v>19</v>
      </c>
      <c r="M20" s="2">
        <f>MROUND(Urban_Establishments_Total!M20*(1-VLOOKUP(Urban_Establishments_Total!$B20,Estb_by_District_Size!$A:$BC,42,FALSE)/VLOOKUP(Urban_Establishments_Total!$B20,Estb_by_District_Size!$A:$BC,39,FALSE)),1)</f>
        <v>26</v>
      </c>
      <c r="N20" s="2">
        <f>MROUND(Urban_Establishments_Total!N20*(1-VLOOKUP(Urban_Establishments_Total!$B20,Estb_by_District_Size!$A:$BC,42,FALSE)/VLOOKUP(Urban_Establishments_Total!$B20,Estb_by_District_Size!$A:$BC,39,FALSE)),1)</f>
        <v>5</v>
      </c>
      <c r="O20" s="2">
        <f>MROUND(Urban_Establishments_Total!O20*(1-VLOOKUP(Urban_Establishments_Total!$B20,Estb_by_District_Size!$A:$BC,42,FALSE)/VLOOKUP(Urban_Establishments_Total!$B20,Estb_by_District_Size!$A:$BC,39,FALSE)),1)</f>
        <v>180</v>
      </c>
    </row>
    <row r="21" spans="1:15" x14ac:dyDescent="0.2">
      <c r="A21" t="s">
        <v>59</v>
      </c>
      <c r="B21" t="s">
        <v>60</v>
      </c>
      <c r="C21" s="2">
        <f>MROUND(Urban_Establishments_Total!C21*(1-VLOOKUP(Urban_Establishments_Total!$B21,Estb_by_District_Size!$A:$BC,6,FALSE)/VLOOKUP(Urban_Establishments_Total!$B21,Estb_by_District_Size!$A:$BC,3,FALSE)),1)</f>
        <v>1</v>
      </c>
      <c r="D21" s="2">
        <f>MROUND(Urban_Establishments_Total!D21*(1-VLOOKUP(Urban_Establishments_Total!$B21,Estb_by_District_Size!$A:$BC,6,FALSE)/VLOOKUP(Urban_Establishments_Total!$B21,Estb_by_District_Size!$A:$BC,3,FALSE)),1)</f>
        <v>2206</v>
      </c>
      <c r="E21" s="2">
        <f>MROUND(Urban_Establishments_Total!E21*(1-VLOOKUP(Urban_Establishments_Total!$B21,Estb_by_District_Size!$A:$BC,6,FALSE)/VLOOKUP(Urban_Establishments_Total!$B21,Estb_by_District_Size!$A:$BC,3,FALSE)),1)</f>
        <v>29</v>
      </c>
      <c r="F21" s="2">
        <f>MROUND(Urban_Establishments_Total!F21*(1-VLOOKUP(Urban_Establishments_Total!$B21,Estb_by_District_Size!$A:$BC,25,FALSE)/VLOOKUP(Urban_Establishments_Total!$B21,Estb_by_District_Size!$A:$BC,22,FALSE)),1)</f>
        <v>3590</v>
      </c>
      <c r="G21" s="2">
        <f>MROUND(Urban_Establishments_Total!G21*(1-VLOOKUP(Urban_Establishments_Total!$B21,Estb_by_District_Size!$A:$BC,42,FALSE)/VLOOKUP(Urban_Establishments_Total!$B21,Estb_by_District_Size!$A:$BC,39,FALSE)),1)</f>
        <v>82</v>
      </c>
      <c r="H21" s="2">
        <f>MROUND(Urban_Establishments_Total!H21*(1-VLOOKUP(Urban_Establishments_Total!$B21,Estb_by_District_Size!$A:$BC,42,FALSE)/VLOOKUP(Urban_Establishments_Total!$B21,Estb_by_District_Size!$A:$BC,39,FALSE)),1)</f>
        <v>1105</v>
      </c>
      <c r="I21" s="2">
        <f>MROUND(Urban_Establishments_Total!I21*(1-VLOOKUP(Urban_Establishments_Total!$B21,Estb_by_District_Size!$A:$BC,42,FALSE)/VLOOKUP(Urban_Establishments_Total!$B21,Estb_by_District_Size!$A:$BC,39,FALSE)),1)</f>
        <v>37</v>
      </c>
      <c r="J21" s="2">
        <f>MROUND(Urban_Establishments_Total!J21*(1-VLOOKUP(Urban_Establishments_Total!$B21,Estb_by_District_Size!$A:$BC,42,FALSE)/VLOOKUP(Urban_Establishments_Total!$B21,Estb_by_District_Size!$A:$BC,39,FALSE)),1)</f>
        <v>74</v>
      </c>
      <c r="K21" s="2">
        <f>MROUND(Urban_Establishments_Total!K21*(1-VLOOKUP(Urban_Establishments_Total!$B21,Estb_by_District_Size!$A:$BC,42,FALSE)/VLOOKUP(Urban_Establishments_Total!$B21,Estb_by_District_Size!$A:$BC,39,FALSE)),1)</f>
        <v>19</v>
      </c>
      <c r="L21" s="2">
        <f>MROUND(Urban_Establishments_Total!L21*(1-VLOOKUP(Urban_Establishments_Total!$B21,Estb_by_District_Size!$A:$BC,42,FALSE)/VLOOKUP(Urban_Establishments_Total!$B21,Estb_by_District_Size!$A:$BC,39,FALSE)),1)</f>
        <v>149</v>
      </c>
      <c r="M21" s="2">
        <f>MROUND(Urban_Establishments_Total!M21*(1-VLOOKUP(Urban_Establishments_Total!$B21,Estb_by_District_Size!$A:$BC,42,FALSE)/VLOOKUP(Urban_Establishments_Total!$B21,Estb_by_District_Size!$A:$BC,39,FALSE)),1)</f>
        <v>97</v>
      </c>
      <c r="N21" s="2">
        <f>MROUND(Urban_Establishments_Total!N21*(1-VLOOKUP(Urban_Establishments_Total!$B21,Estb_by_District_Size!$A:$BC,42,FALSE)/VLOOKUP(Urban_Establishments_Total!$B21,Estb_by_District_Size!$A:$BC,39,FALSE)),1)</f>
        <v>62</v>
      </c>
      <c r="O21" s="2">
        <f>MROUND(Urban_Establishments_Total!O21*(1-VLOOKUP(Urban_Establishments_Total!$B21,Estb_by_District_Size!$A:$BC,42,FALSE)/VLOOKUP(Urban_Establishments_Total!$B21,Estb_by_District_Size!$A:$BC,39,FALSE)),1)</f>
        <v>1034</v>
      </c>
    </row>
    <row r="22" spans="1:15" x14ac:dyDescent="0.2">
      <c r="A22" t="s">
        <v>61</v>
      </c>
      <c r="B22" t="s">
        <v>62</v>
      </c>
      <c r="C22" s="2">
        <f>MROUND(Urban_Establishments_Total!C22*(1-VLOOKUP(Urban_Establishments_Total!$B22,Estb_by_District_Size!$A:$BC,6,FALSE)/VLOOKUP(Urban_Establishments_Total!$B22,Estb_by_District_Size!$A:$BC,3,FALSE)),1)</f>
        <v>0</v>
      </c>
      <c r="D22" s="2">
        <f>MROUND(Urban_Establishments_Total!D22*(1-VLOOKUP(Urban_Establishments_Total!$B22,Estb_by_District_Size!$A:$BC,6,FALSE)/VLOOKUP(Urban_Establishments_Total!$B22,Estb_by_District_Size!$A:$BC,3,FALSE)),1)</f>
        <v>162</v>
      </c>
      <c r="E22" s="2">
        <f>MROUND(Urban_Establishments_Total!E22*(1-VLOOKUP(Urban_Establishments_Total!$B22,Estb_by_District_Size!$A:$BC,6,FALSE)/VLOOKUP(Urban_Establishments_Total!$B22,Estb_by_District_Size!$A:$BC,3,FALSE)),1)</f>
        <v>1</v>
      </c>
      <c r="F22" s="2">
        <f>MROUND(Urban_Establishments_Total!F22*(1-VLOOKUP(Urban_Establishments_Total!$B22,Estb_by_District_Size!$A:$BC,25,FALSE)/VLOOKUP(Urban_Establishments_Total!$B22,Estb_by_District_Size!$A:$BC,22,FALSE)),1)</f>
        <v>65</v>
      </c>
      <c r="G22" s="2">
        <f>MROUND(Urban_Establishments_Total!G22*(1-VLOOKUP(Urban_Establishments_Total!$B22,Estb_by_District_Size!$A:$BC,42,FALSE)/VLOOKUP(Urban_Establishments_Total!$B22,Estb_by_District_Size!$A:$BC,39,FALSE)),1)</f>
        <v>14</v>
      </c>
      <c r="H22" s="2">
        <f>MROUND(Urban_Establishments_Total!H22*(1-VLOOKUP(Urban_Establishments_Total!$B22,Estb_by_District_Size!$A:$BC,42,FALSE)/VLOOKUP(Urban_Establishments_Total!$B22,Estb_by_District_Size!$A:$BC,39,FALSE)),1)</f>
        <v>69</v>
      </c>
      <c r="I22" s="2">
        <f>MROUND(Urban_Establishments_Total!I22*(1-VLOOKUP(Urban_Establishments_Total!$B22,Estb_by_District_Size!$A:$BC,42,FALSE)/VLOOKUP(Urban_Establishments_Total!$B22,Estb_by_District_Size!$A:$BC,39,FALSE)),1)</f>
        <v>3</v>
      </c>
      <c r="J22" s="2">
        <f>MROUND(Urban_Establishments_Total!J22*(1-VLOOKUP(Urban_Establishments_Total!$B22,Estb_by_District_Size!$A:$BC,42,FALSE)/VLOOKUP(Urban_Establishments_Total!$B22,Estb_by_District_Size!$A:$BC,39,FALSE)),1)</f>
        <v>15</v>
      </c>
      <c r="K22" s="2">
        <f>MROUND(Urban_Establishments_Total!K22*(1-VLOOKUP(Urban_Establishments_Total!$B22,Estb_by_District_Size!$A:$BC,42,FALSE)/VLOOKUP(Urban_Establishments_Total!$B22,Estb_by_District_Size!$A:$BC,39,FALSE)),1)</f>
        <v>0</v>
      </c>
      <c r="L22" s="2">
        <f>MROUND(Urban_Establishments_Total!L22*(1-VLOOKUP(Urban_Establishments_Total!$B22,Estb_by_District_Size!$A:$BC,42,FALSE)/VLOOKUP(Urban_Establishments_Total!$B22,Estb_by_District_Size!$A:$BC,39,FALSE)),1)</f>
        <v>7</v>
      </c>
      <c r="M22" s="2">
        <f>MROUND(Urban_Establishments_Total!M22*(1-VLOOKUP(Urban_Establishments_Total!$B22,Estb_by_District_Size!$A:$BC,42,FALSE)/VLOOKUP(Urban_Establishments_Total!$B22,Estb_by_District_Size!$A:$BC,39,FALSE)),1)</f>
        <v>14</v>
      </c>
      <c r="N22" s="2">
        <f>MROUND(Urban_Establishments_Total!N22*(1-VLOOKUP(Urban_Establishments_Total!$B22,Estb_by_District_Size!$A:$BC,42,FALSE)/VLOOKUP(Urban_Establishments_Total!$B22,Estb_by_District_Size!$A:$BC,39,FALSE)),1)</f>
        <v>3</v>
      </c>
      <c r="O22" s="2">
        <f>MROUND(Urban_Establishments_Total!O22*(1-VLOOKUP(Urban_Establishments_Total!$B22,Estb_by_District_Size!$A:$BC,42,FALSE)/VLOOKUP(Urban_Establishments_Total!$B22,Estb_by_District_Size!$A:$BC,39,FALSE)),1)</f>
        <v>80</v>
      </c>
    </row>
    <row r="23" spans="1:15" x14ac:dyDescent="0.2">
      <c r="A23" t="s">
        <v>63</v>
      </c>
      <c r="B23" t="s">
        <v>64</v>
      </c>
      <c r="C23" s="2">
        <f>MROUND(Urban_Establishments_Total!C23*(1-VLOOKUP(Urban_Establishments_Total!$B23,Estb_by_District_Size!$A:$BC,6,FALSE)/VLOOKUP(Urban_Establishments_Total!$B23,Estb_by_District_Size!$A:$BC,3,FALSE)),1)</f>
        <v>0</v>
      </c>
      <c r="D23" s="2">
        <f>MROUND(Urban_Establishments_Total!D23*(1-VLOOKUP(Urban_Establishments_Total!$B23,Estb_by_District_Size!$A:$BC,6,FALSE)/VLOOKUP(Urban_Establishments_Total!$B23,Estb_by_District_Size!$A:$BC,3,FALSE)),1)</f>
        <v>127</v>
      </c>
      <c r="E23" s="2">
        <f>MROUND(Urban_Establishments_Total!E23*(1-VLOOKUP(Urban_Establishments_Total!$B23,Estb_by_District_Size!$A:$BC,6,FALSE)/VLOOKUP(Urban_Establishments_Total!$B23,Estb_by_District_Size!$A:$BC,3,FALSE)),1)</f>
        <v>2</v>
      </c>
      <c r="F23" s="2">
        <f>MROUND(Urban_Establishments_Total!F23*(1-VLOOKUP(Urban_Establishments_Total!$B23,Estb_by_District_Size!$A:$BC,25,FALSE)/VLOOKUP(Urban_Establishments_Total!$B23,Estb_by_District_Size!$A:$BC,22,FALSE)),1)</f>
        <v>120</v>
      </c>
      <c r="G23" s="2">
        <f>MROUND(Urban_Establishments_Total!G23*(1-VLOOKUP(Urban_Establishments_Total!$B23,Estb_by_District_Size!$A:$BC,42,FALSE)/VLOOKUP(Urban_Establishments_Total!$B23,Estb_by_District_Size!$A:$BC,39,FALSE)),1)</f>
        <v>10</v>
      </c>
      <c r="H23" s="2">
        <f>MROUND(Urban_Establishments_Total!H23*(1-VLOOKUP(Urban_Establishments_Total!$B23,Estb_by_District_Size!$A:$BC,42,FALSE)/VLOOKUP(Urban_Establishments_Total!$B23,Estb_by_District_Size!$A:$BC,39,FALSE)),1)</f>
        <v>53</v>
      </c>
      <c r="I23" s="2">
        <f>MROUND(Urban_Establishments_Total!I23*(1-VLOOKUP(Urban_Establishments_Total!$B23,Estb_by_District_Size!$A:$BC,42,FALSE)/VLOOKUP(Urban_Establishments_Total!$B23,Estb_by_District_Size!$A:$BC,39,FALSE)),1)</f>
        <v>6</v>
      </c>
      <c r="J23" s="2">
        <f>MROUND(Urban_Establishments_Total!J23*(1-VLOOKUP(Urban_Establishments_Total!$B23,Estb_by_District_Size!$A:$BC,42,FALSE)/VLOOKUP(Urban_Establishments_Total!$B23,Estb_by_District_Size!$A:$BC,39,FALSE)),1)</f>
        <v>18</v>
      </c>
      <c r="K23" s="2">
        <f>MROUND(Urban_Establishments_Total!K23*(1-VLOOKUP(Urban_Establishments_Total!$B23,Estb_by_District_Size!$A:$BC,42,FALSE)/VLOOKUP(Urban_Establishments_Total!$B23,Estb_by_District_Size!$A:$BC,39,FALSE)),1)</f>
        <v>1</v>
      </c>
      <c r="L23" s="2">
        <f>MROUND(Urban_Establishments_Total!L23*(1-VLOOKUP(Urban_Establishments_Total!$B23,Estb_by_District_Size!$A:$BC,42,FALSE)/VLOOKUP(Urban_Establishments_Total!$B23,Estb_by_District_Size!$A:$BC,39,FALSE)),1)</f>
        <v>10</v>
      </c>
      <c r="M23" s="2">
        <f>MROUND(Urban_Establishments_Total!M23*(1-VLOOKUP(Urban_Establishments_Total!$B23,Estb_by_District_Size!$A:$BC,42,FALSE)/VLOOKUP(Urban_Establishments_Total!$B23,Estb_by_District_Size!$A:$BC,39,FALSE)),1)</f>
        <v>13</v>
      </c>
      <c r="N23" s="2">
        <f>MROUND(Urban_Establishments_Total!N23*(1-VLOOKUP(Urban_Establishments_Total!$B23,Estb_by_District_Size!$A:$BC,42,FALSE)/VLOOKUP(Urban_Establishments_Total!$B23,Estb_by_District_Size!$A:$BC,39,FALSE)),1)</f>
        <v>2</v>
      </c>
      <c r="O23" s="2">
        <f>MROUND(Urban_Establishments_Total!O23*(1-VLOOKUP(Urban_Establishments_Total!$B23,Estb_by_District_Size!$A:$BC,42,FALSE)/VLOOKUP(Urban_Establishments_Total!$B23,Estb_by_District_Size!$A:$BC,39,FALSE)),1)</f>
        <v>110</v>
      </c>
    </row>
    <row r="24" spans="1:15" x14ac:dyDescent="0.2">
      <c r="A24" t="s">
        <v>65</v>
      </c>
      <c r="B24" t="s">
        <v>66</v>
      </c>
      <c r="C24" s="2">
        <f>MROUND(Urban_Establishments_Total!C24*(1-VLOOKUP(Urban_Establishments_Total!$B24,Estb_by_District_Size!$A:$BC,6,FALSE)/VLOOKUP(Urban_Establishments_Total!$B24,Estb_by_District_Size!$A:$BC,3,FALSE)),1)</f>
        <v>0</v>
      </c>
      <c r="D24" s="2">
        <f>MROUND(Urban_Establishments_Total!D24*(1-VLOOKUP(Urban_Establishments_Total!$B24,Estb_by_District_Size!$A:$BC,6,FALSE)/VLOOKUP(Urban_Establishments_Total!$B24,Estb_by_District_Size!$A:$BC,3,FALSE)),1)</f>
        <v>712</v>
      </c>
      <c r="E24" s="2">
        <f>MROUND(Urban_Establishments_Total!E24*(1-VLOOKUP(Urban_Establishments_Total!$B24,Estb_by_District_Size!$A:$BC,6,FALSE)/VLOOKUP(Urban_Establishments_Total!$B24,Estb_by_District_Size!$A:$BC,3,FALSE)),1)</f>
        <v>5</v>
      </c>
      <c r="F24" s="2">
        <f>MROUND(Urban_Establishments_Total!F24*(1-VLOOKUP(Urban_Establishments_Total!$B24,Estb_by_District_Size!$A:$BC,25,FALSE)/VLOOKUP(Urban_Establishments_Total!$B24,Estb_by_District_Size!$A:$BC,22,FALSE)),1)</f>
        <v>359</v>
      </c>
      <c r="G24" s="2">
        <f>MROUND(Urban_Establishments_Total!G24*(1-VLOOKUP(Urban_Establishments_Total!$B24,Estb_by_District_Size!$A:$BC,42,FALSE)/VLOOKUP(Urban_Establishments_Total!$B24,Estb_by_District_Size!$A:$BC,39,FALSE)),1)</f>
        <v>33</v>
      </c>
      <c r="H24" s="2">
        <f>MROUND(Urban_Establishments_Total!H24*(1-VLOOKUP(Urban_Establishments_Total!$B24,Estb_by_District_Size!$A:$BC,42,FALSE)/VLOOKUP(Urban_Establishments_Total!$B24,Estb_by_District_Size!$A:$BC,39,FALSE)),1)</f>
        <v>198</v>
      </c>
      <c r="I24" s="2">
        <f>MROUND(Urban_Establishments_Total!I24*(1-VLOOKUP(Urban_Establishments_Total!$B24,Estb_by_District_Size!$A:$BC,42,FALSE)/VLOOKUP(Urban_Establishments_Total!$B24,Estb_by_District_Size!$A:$BC,39,FALSE)),1)</f>
        <v>21</v>
      </c>
      <c r="J24" s="2">
        <f>MROUND(Urban_Establishments_Total!J24*(1-VLOOKUP(Urban_Establishments_Total!$B24,Estb_by_District_Size!$A:$BC,42,FALSE)/VLOOKUP(Urban_Establishments_Total!$B24,Estb_by_District_Size!$A:$BC,39,FALSE)),1)</f>
        <v>45</v>
      </c>
      <c r="K24" s="2">
        <f>MROUND(Urban_Establishments_Total!K24*(1-VLOOKUP(Urban_Establishments_Total!$B24,Estb_by_District_Size!$A:$BC,42,FALSE)/VLOOKUP(Urban_Establishments_Total!$B24,Estb_by_District_Size!$A:$BC,39,FALSE)),1)</f>
        <v>8</v>
      </c>
      <c r="L24" s="2">
        <f>MROUND(Urban_Establishments_Total!L24*(1-VLOOKUP(Urban_Establishments_Total!$B24,Estb_by_District_Size!$A:$BC,42,FALSE)/VLOOKUP(Urban_Establishments_Total!$B24,Estb_by_District_Size!$A:$BC,39,FALSE)),1)</f>
        <v>23</v>
      </c>
      <c r="M24" s="2">
        <f>MROUND(Urban_Establishments_Total!M24*(1-VLOOKUP(Urban_Establishments_Total!$B24,Estb_by_District_Size!$A:$BC,42,FALSE)/VLOOKUP(Urban_Establishments_Total!$B24,Estb_by_District_Size!$A:$BC,39,FALSE)),1)</f>
        <v>35</v>
      </c>
      <c r="N24" s="2">
        <f>MROUND(Urban_Establishments_Total!N24*(1-VLOOKUP(Urban_Establishments_Total!$B24,Estb_by_District_Size!$A:$BC,42,FALSE)/VLOOKUP(Urban_Establishments_Total!$B24,Estb_by_District_Size!$A:$BC,39,FALSE)),1)</f>
        <v>7</v>
      </c>
      <c r="O24" s="2">
        <f>MROUND(Urban_Establishments_Total!O24*(1-VLOOKUP(Urban_Establishments_Total!$B24,Estb_by_District_Size!$A:$BC,42,FALSE)/VLOOKUP(Urban_Establishments_Total!$B24,Estb_by_District_Size!$A:$BC,39,FALSE)),1)</f>
        <v>294</v>
      </c>
    </row>
    <row r="25" spans="1:15" x14ac:dyDescent="0.2">
      <c r="A25" t="s">
        <v>67</v>
      </c>
      <c r="B25" t="s">
        <v>68</v>
      </c>
      <c r="C25" s="2">
        <f>MROUND(Urban_Establishments_Total!C25*(1-VLOOKUP(Urban_Establishments_Total!$B25,Estb_by_District_Size!$A:$BC,6,FALSE)/VLOOKUP(Urban_Establishments_Total!$B25,Estb_by_District_Size!$A:$BC,3,FALSE)),1)</f>
        <v>0</v>
      </c>
      <c r="D25" s="2">
        <f>MROUND(Urban_Establishments_Total!D25*(1-VLOOKUP(Urban_Establishments_Total!$B25,Estb_by_District_Size!$A:$BC,6,FALSE)/VLOOKUP(Urban_Establishments_Total!$B25,Estb_by_District_Size!$A:$BC,3,FALSE)),1)</f>
        <v>219</v>
      </c>
      <c r="E25" s="2">
        <f>MROUND(Urban_Establishments_Total!E25*(1-VLOOKUP(Urban_Establishments_Total!$B25,Estb_by_District_Size!$A:$BC,6,FALSE)/VLOOKUP(Urban_Establishments_Total!$B25,Estb_by_District_Size!$A:$BC,3,FALSE)),1)</f>
        <v>3</v>
      </c>
      <c r="F25" s="2">
        <f>MROUND(Urban_Establishments_Total!F25*(1-VLOOKUP(Urban_Establishments_Total!$B25,Estb_by_District_Size!$A:$BC,25,FALSE)/VLOOKUP(Urban_Establishments_Total!$B25,Estb_by_District_Size!$A:$BC,22,FALSE)),1)</f>
        <v>96</v>
      </c>
      <c r="G25" s="2">
        <f>MROUND(Urban_Establishments_Total!G25*(1-VLOOKUP(Urban_Establishments_Total!$B25,Estb_by_District_Size!$A:$BC,42,FALSE)/VLOOKUP(Urban_Establishments_Total!$B25,Estb_by_District_Size!$A:$BC,39,FALSE)),1)</f>
        <v>19</v>
      </c>
      <c r="H25" s="2">
        <f>MROUND(Urban_Establishments_Total!H25*(1-VLOOKUP(Urban_Establishments_Total!$B25,Estb_by_District_Size!$A:$BC,42,FALSE)/VLOOKUP(Urban_Establishments_Total!$B25,Estb_by_District_Size!$A:$BC,39,FALSE)),1)</f>
        <v>121</v>
      </c>
      <c r="I25" s="2">
        <f>MROUND(Urban_Establishments_Total!I25*(1-VLOOKUP(Urban_Establishments_Total!$B25,Estb_by_District_Size!$A:$BC,42,FALSE)/VLOOKUP(Urban_Establishments_Total!$B25,Estb_by_District_Size!$A:$BC,39,FALSE)),1)</f>
        <v>8</v>
      </c>
      <c r="J25" s="2">
        <f>MROUND(Urban_Establishments_Total!J25*(1-VLOOKUP(Urban_Establishments_Total!$B25,Estb_by_District_Size!$A:$BC,42,FALSE)/VLOOKUP(Urban_Establishments_Total!$B25,Estb_by_District_Size!$A:$BC,39,FALSE)),1)</f>
        <v>28</v>
      </c>
      <c r="K25" s="2">
        <f>MROUND(Urban_Establishments_Total!K25*(1-VLOOKUP(Urban_Establishments_Total!$B25,Estb_by_District_Size!$A:$BC,42,FALSE)/VLOOKUP(Urban_Establishments_Total!$B25,Estb_by_District_Size!$A:$BC,39,FALSE)),1)</f>
        <v>0</v>
      </c>
      <c r="L25" s="2">
        <f>MROUND(Urban_Establishments_Total!L25*(1-VLOOKUP(Urban_Establishments_Total!$B25,Estb_by_District_Size!$A:$BC,42,FALSE)/VLOOKUP(Urban_Establishments_Total!$B25,Estb_by_District_Size!$A:$BC,39,FALSE)),1)</f>
        <v>17</v>
      </c>
      <c r="M25" s="2">
        <f>MROUND(Urban_Establishments_Total!M25*(1-VLOOKUP(Urban_Establishments_Total!$B25,Estb_by_District_Size!$A:$BC,42,FALSE)/VLOOKUP(Urban_Establishments_Total!$B25,Estb_by_District_Size!$A:$BC,39,FALSE)),1)</f>
        <v>26</v>
      </c>
      <c r="N25" s="2">
        <f>MROUND(Urban_Establishments_Total!N25*(1-VLOOKUP(Urban_Establishments_Total!$B25,Estb_by_District_Size!$A:$BC,42,FALSE)/VLOOKUP(Urban_Establishments_Total!$B25,Estb_by_District_Size!$A:$BC,39,FALSE)),1)</f>
        <v>8</v>
      </c>
      <c r="O25" s="2">
        <f>MROUND(Urban_Establishments_Total!O25*(1-VLOOKUP(Urban_Establishments_Total!$B25,Estb_by_District_Size!$A:$BC,42,FALSE)/VLOOKUP(Urban_Establishments_Total!$B25,Estb_by_District_Size!$A:$BC,39,FALSE)),1)</f>
        <v>171</v>
      </c>
    </row>
    <row r="26" spans="1:15" x14ac:dyDescent="0.2">
      <c r="A26" t="s">
        <v>69</v>
      </c>
      <c r="B26" t="s">
        <v>70</v>
      </c>
      <c r="C26" s="2">
        <f>MROUND(Urban_Establishments_Total!C26*(1-VLOOKUP(Urban_Establishments_Total!$B26,Estb_by_District_Size!$A:$BC,6,FALSE)/VLOOKUP(Urban_Establishments_Total!$B26,Estb_by_District_Size!$A:$BC,3,FALSE)),1)</f>
        <v>0</v>
      </c>
      <c r="D26" s="2">
        <f>MROUND(Urban_Establishments_Total!D26*(1-VLOOKUP(Urban_Establishments_Total!$B26,Estb_by_District_Size!$A:$BC,6,FALSE)/VLOOKUP(Urban_Establishments_Total!$B26,Estb_by_District_Size!$A:$BC,3,FALSE)),1)</f>
        <v>126</v>
      </c>
      <c r="E26" s="2">
        <f>MROUND(Urban_Establishments_Total!E26*(1-VLOOKUP(Urban_Establishments_Total!$B26,Estb_by_District_Size!$A:$BC,6,FALSE)/VLOOKUP(Urban_Establishments_Total!$B26,Estb_by_District_Size!$A:$BC,3,FALSE)),1)</f>
        <v>1</v>
      </c>
      <c r="F26" s="2">
        <f>MROUND(Urban_Establishments_Total!F26*(1-VLOOKUP(Urban_Establishments_Total!$B26,Estb_by_District_Size!$A:$BC,25,FALSE)/VLOOKUP(Urban_Establishments_Total!$B26,Estb_by_District_Size!$A:$BC,22,FALSE)),1)</f>
        <v>333</v>
      </c>
      <c r="G26" s="2">
        <f>MROUND(Urban_Establishments_Total!G26*(1-VLOOKUP(Urban_Establishments_Total!$B26,Estb_by_District_Size!$A:$BC,42,FALSE)/VLOOKUP(Urban_Establishments_Total!$B26,Estb_by_District_Size!$A:$BC,39,FALSE)),1)</f>
        <v>15</v>
      </c>
      <c r="H26" s="2">
        <f>MROUND(Urban_Establishments_Total!H26*(1-VLOOKUP(Urban_Establishments_Total!$B26,Estb_by_District_Size!$A:$BC,42,FALSE)/VLOOKUP(Urban_Establishments_Total!$B26,Estb_by_District_Size!$A:$BC,39,FALSE)),1)</f>
        <v>71</v>
      </c>
      <c r="I26" s="2">
        <f>MROUND(Urban_Establishments_Total!I26*(1-VLOOKUP(Urban_Establishments_Total!$B26,Estb_by_District_Size!$A:$BC,42,FALSE)/VLOOKUP(Urban_Establishments_Total!$B26,Estb_by_District_Size!$A:$BC,39,FALSE)),1)</f>
        <v>6</v>
      </c>
      <c r="J26" s="2">
        <f>MROUND(Urban_Establishments_Total!J26*(1-VLOOKUP(Urban_Establishments_Total!$B26,Estb_by_District_Size!$A:$BC,42,FALSE)/VLOOKUP(Urban_Establishments_Total!$B26,Estb_by_District_Size!$A:$BC,39,FALSE)),1)</f>
        <v>30</v>
      </c>
      <c r="K26" s="2">
        <f>MROUND(Urban_Establishments_Total!K26*(1-VLOOKUP(Urban_Establishments_Total!$B26,Estb_by_District_Size!$A:$BC,42,FALSE)/VLOOKUP(Urban_Establishments_Total!$B26,Estb_by_District_Size!$A:$BC,39,FALSE)),1)</f>
        <v>2</v>
      </c>
      <c r="L26" s="2">
        <f>MROUND(Urban_Establishments_Total!L26*(1-VLOOKUP(Urban_Establishments_Total!$B26,Estb_by_District_Size!$A:$BC,42,FALSE)/VLOOKUP(Urban_Establishments_Total!$B26,Estb_by_District_Size!$A:$BC,39,FALSE)),1)</f>
        <v>31</v>
      </c>
      <c r="M26" s="2">
        <f>MROUND(Urban_Establishments_Total!M26*(1-VLOOKUP(Urban_Establishments_Total!$B26,Estb_by_District_Size!$A:$BC,42,FALSE)/VLOOKUP(Urban_Establishments_Total!$B26,Estb_by_District_Size!$A:$BC,39,FALSE)),1)</f>
        <v>21</v>
      </c>
      <c r="N26" s="2">
        <f>MROUND(Urban_Establishments_Total!N26*(1-VLOOKUP(Urban_Establishments_Total!$B26,Estb_by_District_Size!$A:$BC,42,FALSE)/VLOOKUP(Urban_Establishments_Total!$B26,Estb_by_District_Size!$A:$BC,39,FALSE)),1)</f>
        <v>14</v>
      </c>
      <c r="O26" s="2">
        <f>MROUND(Urban_Establishments_Total!O26*(1-VLOOKUP(Urban_Establishments_Total!$B26,Estb_by_District_Size!$A:$BC,42,FALSE)/VLOOKUP(Urban_Establishments_Total!$B26,Estb_by_District_Size!$A:$BC,39,FALSE)),1)</f>
        <v>141</v>
      </c>
    </row>
    <row r="27" spans="1:15" x14ac:dyDescent="0.2">
      <c r="A27" t="s">
        <v>71</v>
      </c>
      <c r="B27" t="s">
        <v>72</v>
      </c>
      <c r="C27" s="2">
        <f>MROUND(Urban_Establishments_Total!C27*(1-VLOOKUP(Urban_Establishments_Total!$B27,Estb_by_District_Size!$A:$BC,6,FALSE)/VLOOKUP(Urban_Establishments_Total!$B27,Estb_by_District_Size!$A:$BC,3,FALSE)),1)</f>
        <v>0</v>
      </c>
      <c r="D27" s="2">
        <f>MROUND(Urban_Establishments_Total!D27*(1-VLOOKUP(Urban_Establishments_Total!$B27,Estb_by_District_Size!$A:$BC,6,FALSE)/VLOOKUP(Urban_Establishments_Total!$B27,Estb_by_District_Size!$A:$BC,3,FALSE)),1)</f>
        <v>175</v>
      </c>
      <c r="E27" s="2">
        <f>MROUND(Urban_Establishments_Total!E27*(1-VLOOKUP(Urban_Establishments_Total!$B27,Estb_by_District_Size!$A:$BC,6,FALSE)/VLOOKUP(Urban_Establishments_Total!$B27,Estb_by_District_Size!$A:$BC,3,FALSE)),1)</f>
        <v>0</v>
      </c>
      <c r="F27" s="2">
        <f>MROUND(Urban_Establishments_Total!F27*(1-VLOOKUP(Urban_Establishments_Total!$B27,Estb_by_District_Size!$A:$BC,25,FALSE)/VLOOKUP(Urban_Establishments_Total!$B27,Estb_by_District_Size!$A:$BC,22,FALSE)),1)</f>
        <v>492</v>
      </c>
      <c r="G27" s="2">
        <f>MROUND(Urban_Establishments_Total!G27*(1-VLOOKUP(Urban_Establishments_Total!$B27,Estb_by_District_Size!$A:$BC,42,FALSE)/VLOOKUP(Urban_Establishments_Total!$B27,Estb_by_District_Size!$A:$BC,39,FALSE)),1)</f>
        <v>13</v>
      </c>
      <c r="H27" s="2">
        <f>MROUND(Urban_Establishments_Total!H27*(1-VLOOKUP(Urban_Establishments_Total!$B27,Estb_by_District_Size!$A:$BC,42,FALSE)/VLOOKUP(Urban_Establishments_Total!$B27,Estb_by_District_Size!$A:$BC,39,FALSE)),1)</f>
        <v>100</v>
      </c>
      <c r="I27" s="2">
        <f>MROUND(Urban_Establishments_Total!I27*(1-VLOOKUP(Urban_Establishments_Total!$B27,Estb_by_District_Size!$A:$BC,42,FALSE)/VLOOKUP(Urban_Establishments_Total!$B27,Estb_by_District_Size!$A:$BC,39,FALSE)),1)</f>
        <v>9</v>
      </c>
      <c r="J27" s="2">
        <f>MROUND(Urban_Establishments_Total!J27*(1-VLOOKUP(Urban_Establishments_Total!$B27,Estb_by_District_Size!$A:$BC,42,FALSE)/VLOOKUP(Urban_Establishments_Total!$B27,Estb_by_District_Size!$A:$BC,39,FALSE)),1)</f>
        <v>32</v>
      </c>
      <c r="K27" s="2">
        <f>MROUND(Urban_Establishments_Total!K27*(1-VLOOKUP(Urban_Establishments_Total!$B27,Estb_by_District_Size!$A:$BC,42,FALSE)/VLOOKUP(Urban_Establishments_Total!$B27,Estb_by_District_Size!$A:$BC,39,FALSE)),1)</f>
        <v>0</v>
      </c>
      <c r="L27" s="2">
        <f>MROUND(Urban_Establishments_Total!L27*(1-VLOOKUP(Urban_Establishments_Total!$B27,Estb_by_District_Size!$A:$BC,42,FALSE)/VLOOKUP(Urban_Establishments_Total!$B27,Estb_by_District_Size!$A:$BC,39,FALSE)),1)</f>
        <v>24</v>
      </c>
      <c r="M27" s="2">
        <f>MROUND(Urban_Establishments_Total!M27*(1-VLOOKUP(Urban_Establishments_Total!$B27,Estb_by_District_Size!$A:$BC,42,FALSE)/VLOOKUP(Urban_Establishments_Total!$B27,Estb_by_District_Size!$A:$BC,39,FALSE)),1)</f>
        <v>35</v>
      </c>
      <c r="N27" s="2">
        <f>MROUND(Urban_Establishments_Total!N27*(1-VLOOKUP(Urban_Establishments_Total!$B27,Estb_by_District_Size!$A:$BC,42,FALSE)/VLOOKUP(Urban_Establishments_Total!$B27,Estb_by_District_Size!$A:$BC,39,FALSE)),1)</f>
        <v>29</v>
      </c>
      <c r="O27" s="2">
        <f>MROUND(Urban_Establishments_Total!O27*(1-VLOOKUP(Urban_Establishments_Total!$B27,Estb_by_District_Size!$A:$BC,42,FALSE)/VLOOKUP(Urban_Establishments_Total!$B27,Estb_by_District_Size!$A:$BC,39,FALSE)),1)</f>
        <v>160</v>
      </c>
    </row>
    <row r="28" spans="1:15" x14ac:dyDescent="0.2">
      <c r="A28" t="s">
        <v>73</v>
      </c>
      <c r="B28" t="s">
        <v>74</v>
      </c>
      <c r="C28" s="2">
        <f>MROUND(Urban_Establishments_Total!C28*(1-VLOOKUP(Urban_Establishments_Total!$B28,Estb_by_District_Size!$A:$BC,6,FALSE)/VLOOKUP(Urban_Establishments_Total!$B28,Estb_by_District_Size!$A:$BC,3,FALSE)),1)</f>
        <v>0</v>
      </c>
      <c r="D28" s="2">
        <f>MROUND(Urban_Establishments_Total!D28*(1-VLOOKUP(Urban_Establishments_Total!$B28,Estb_by_District_Size!$A:$BC,6,FALSE)/VLOOKUP(Urban_Establishments_Total!$B28,Estb_by_District_Size!$A:$BC,3,FALSE)),1)</f>
        <v>449</v>
      </c>
      <c r="E28" s="2">
        <f>MROUND(Urban_Establishments_Total!E28*(1-VLOOKUP(Urban_Establishments_Total!$B28,Estb_by_District_Size!$A:$BC,6,FALSE)/VLOOKUP(Urban_Establishments_Total!$B28,Estb_by_District_Size!$A:$BC,3,FALSE)),1)</f>
        <v>7</v>
      </c>
      <c r="F28" s="2">
        <f>MROUND(Urban_Establishments_Total!F28*(1-VLOOKUP(Urban_Establishments_Total!$B28,Estb_by_District_Size!$A:$BC,25,FALSE)/VLOOKUP(Urban_Establishments_Total!$B28,Estb_by_District_Size!$A:$BC,22,FALSE)),1)</f>
        <v>2522</v>
      </c>
      <c r="G28" s="2">
        <f>MROUND(Urban_Establishments_Total!G28*(1-VLOOKUP(Urban_Establishments_Total!$B28,Estb_by_District_Size!$A:$BC,42,FALSE)/VLOOKUP(Urban_Establishments_Total!$B28,Estb_by_District_Size!$A:$BC,39,FALSE)),1)</f>
        <v>148</v>
      </c>
      <c r="H28" s="2">
        <f>MROUND(Urban_Establishments_Total!H28*(1-VLOOKUP(Urban_Establishments_Total!$B28,Estb_by_District_Size!$A:$BC,42,FALSE)/VLOOKUP(Urban_Establishments_Total!$B28,Estb_by_District_Size!$A:$BC,39,FALSE)),1)</f>
        <v>547</v>
      </c>
      <c r="I28" s="2">
        <f>MROUND(Urban_Establishments_Total!I28*(1-VLOOKUP(Urban_Establishments_Total!$B28,Estb_by_District_Size!$A:$BC,42,FALSE)/VLOOKUP(Urban_Establishments_Total!$B28,Estb_by_District_Size!$A:$BC,39,FALSE)),1)</f>
        <v>24</v>
      </c>
      <c r="J28" s="2">
        <f>MROUND(Urban_Establishments_Total!J28*(1-VLOOKUP(Urban_Establishments_Total!$B28,Estb_by_District_Size!$A:$BC,42,FALSE)/VLOOKUP(Urban_Establishments_Total!$B28,Estb_by_District_Size!$A:$BC,39,FALSE)),1)</f>
        <v>81</v>
      </c>
      <c r="K28" s="2">
        <f>MROUND(Urban_Establishments_Total!K28*(1-VLOOKUP(Urban_Establishments_Total!$B28,Estb_by_District_Size!$A:$BC,42,FALSE)/VLOOKUP(Urban_Establishments_Total!$B28,Estb_by_District_Size!$A:$BC,39,FALSE)),1)</f>
        <v>8</v>
      </c>
      <c r="L28" s="2">
        <f>MROUND(Urban_Establishments_Total!L28*(1-VLOOKUP(Urban_Establishments_Total!$B28,Estb_by_District_Size!$A:$BC,42,FALSE)/VLOOKUP(Urban_Establishments_Total!$B28,Estb_by_District_Size!$A:$BC,39,FALSE)),1)</f>
        <v>50</v>
      </c>
      <c r="M28" s="2">
        <f>MROUND(Urban_Establishments_Total!M28*(1-VLOOKUP(Urban_Establishments_Total!$B28,Estb_by_District_Size!$A:$BC,42,FALSE)/VLOOKUP(Urban_Establishments_Total!$B28,Estb_by_District_Size!$A:$BC,39,FALSE)),1)</f>
        <v>89</v>
      </c>
      <c r="N28" s="2">
        <f>MROUND(Urban_Establishments_Total!N28*(1-VLOOKUP(Urban_Establishments_Total!$B28,Estb_by_District_Size!$A:$BC,42,FALSE)/VLOOKUP(Urban_Establishments_Total!$B28,Estb_by_District_Size!$A:$BC,39,FALSE)),1)</f>
        <v>40</v>
      </c>
      <c r="O28" s="2">
        <f>MROUND(Urban_Establishments_Total!O28*(1-VLOOKUP(Urban_Establishments_Total!$B28,Estb_by_District_Size!$A:$BC,42,FALSE)/VLOOKUP(Urban_Establishments_Total!$B28,Estb_by_District_Size!$A:$BC,39,FALSE)),1)</f>
        <v>609</v>
      </c>
    </row>
    <row r="29" spans="1:15" x14ac:dyDescent="0.2">
      <c r="A29" t="s">
        <v>75</v>
      </c>
      <c r="B29" t="s">
        <v>76</v>
      </c>
      <c r="C29" s="2">
        <f>MROUND(Urban_Establishments_Total!C29*(1-VLOOKUP(Urban_Establishments_Total!$B29,Estb_by_District_Size!$A:$BC,6,FALSE)/VLOOKUP(Urban_Establishments_Total!$B29,Estb_by_District_Size!$A:$BC,3,FALSE)),1)</f>
        <v>4</v>
      </c>
      <c r="D29" s="2">
        <f>MROUND(Urban_Establishments_Total!D29*(1-VLOOKUP(Urban_Establishments_Total!$B29,Estb_by_District_Size!$A:$BC,6,FALSE)/VLOOKUP(Urban_Establishments_Total!$B29,Estb_by_District_Size!$A:$BC,3,FALSE)),1)</f>
        <v>3079</v>
      </c>
      <c r="E29" s="2">
        <f>MROUND(Urban_Establishments_Total!E29*(1-VLOOKUP(Urban_Establishments_Total!$B29,Estb_by_District_Size!$A:$BC,6,FALSE)/VLOOKUP(Urban_Establishments_Total!$B29,Estb_by_District_Size!$A:$BC,3,FALSE)),1)</f>
        <v>12</v>
      </c>
      <c r="F29" s="2">
        <f>MROUND(Urban_Establishments_Total!F29*(1-VLOOKUP(Urban_Establishments_Total!$B29,Estb_by_District_Size!$A:$BC,25,FALSE)/VLOOKUP(Urban_Establishments_Total!$B29,Estb_by_District_Size!$A:$BC,22,FALSE)),1)</f>
        <v>3679</v>
      </c>
      <c r="G29" s="2">
        <f>MROUND(Urban_Establishments_Total!G29*(1-VLOOKUP(Urban_Establishments_Total!$B29,Estb_by_District_Size!$A:$BC,42,FALSE)/VLOOKUP(Urban_Establishments_Total!$B29,Estb_by_District_Size!$A:$BC,39,FALSE)),1)</f>
        <v>107</v>
      </c>
      <c r="H29" s="2">
        <f>MROUND(Urban_Establishments_Total!H29*(1-VLOOKUP(Urban_Establishments_Total!$B29,Estb_by_District_Size!$A:$BC,42,FALSE)/VLOOKUP(Urban_Establishments_Total!$B29,Estb_by_District_Size!$A:$BC,39,FALSE)),1)</f>
        <v>642</v>
      </c>
      <c r="I29" s="2">
        <f>MROUND(Urban_Establishments_Total!I29*(1-VLOOKUP(Urban_Establishments_Total!$B29,Estb_by_District_Size!$A:$BC,42,FALSE)/VLOOKUP(Urban_Establishments_Total!$B29,Estb_by_District_Size!$A:$BC,39,FALSE)),1)</f>
        <v>29</v>
      </c>
      <c r="J29" s="2">
        <f>MROUND(Urban_Establishments_Total!J29*(1-VLOOKUP(Urban_Establishments_Total!$B29,Estb_by_District_Size!$A:$BC,42,FALSE)/VLOOKUP(Urban_Establishments_Total!$B29,Estb_by_District_Size!$A:$BC,39,FALSE)),1)</f>
        <v>77</v>
      </c>
      <c r="K29" s="2">
        <f>MROUND(Urban_Establishments_Total!K29*(1-VLOOKUP(Urban_Establishments_Total!$B29,Estb_by_District_Size!$A:$BC,42,FALSE)/VLOOKUP(Urban_Establishments_Total!$B29,Estb_by_District_Size!$A:$BC,39,FALSE)),1)</f>
        <v>11</v>
      </c>
      <c r="L29" s="2">
        <f>MROUND(Urban_Establishments_Total!L29*(1-VLOOKUP(Urban_Establishments_Total!$B29,Estb_by_District_Size!$A:$BC,42,FALSE)/VLOOKUP(Urban_Establishments_Total!$B29,Estb_by_District_Size!$A:$BC,39,FALSE)),1)</f>
        <v>39</v>
      </c>
      <c r="M29" s="2">
        <f>MROUND(Urban_Establishments_Total!M29*(1-VLOOKUP(Urban_Establishments_Total!$B29,Estb_by_District_Size!$A:$BC,42,FALSE)/VLOOKUP(Urban_Establishments_Total!$B29,Estb_by_District_Size!$A:$BC,39,FALSE)),1)</f>
        <v>73</v>
      </c>
      <c r="N29" s="2">
        <f>MROUND(Urban_Establishments_Total!N29*(1-VLOOKUP(Urban_Establishments_Total!$B29,Estb_by_District_Size!$A:$BC,42,FALSE)/VLOOKUP(Urban_Establishments_Total!$B29,Estb_by_District_Size!$A:$BC,39,FALSE)),1)</f>
        <v>24</v>
      </c>
      <c r="O29" s="2">
        <f>MROUND(Urban_Establishments_Total!O29*(1-VLOOKUP(Urban_Establishments_Total!$B29,Estb_by_District_Size!$A:$BC,42,FALSE)/VLOOKUP(Urban_Establishments_Total!$B29,Estb_by_District_Size!$A:$BC,39,FALSE)),1)</f>
        <v>631</v>
      </c>
    </row>
    <row r="30" spans="1:15" x14ac:dyDescent="0.2">
      <c r="A30" t="s">
        <v>77</v>
      </c>
      <c r="B30" t="s">
        <v>78</v>
      </c>
      <c r="C30" s="2">
        <f>MROUND(Urban_Establishments_Total!C30*(1-VLOOKUP(Urban_Establishments_Total!$B30,Estb_by_District_Size!$A:$BC,6,FALSE)/VLOOKUP(Urban_Establishments_Total!$B30,Estb_by_District_Size!$A:$BC,3,FALSE)),1)</f>
        <v>0</v>
      </c>
      <c r="D30" s="2">
        <f>MROUND(Urban_Establishments_Total!D30*(1-VLOOKUP(Urban_Establishments_Total!$B30,Estb_by_District_Size!$A:$BC,6,FALSE)/VLOOKUP(Urban_Establishments_Total!$B30,Estb_by_District_Size!$A:$BC,3,FALSE)),1)</f>
        <v>652</v>
      </c>
      <c r="E30" s="2">
        <f>MROUND(Urban_Establishments_Total!E30*(1-VLOOKUP(Urban_Establishments_Total!$B30,Estb_by_District_Size!$A:$BC,6,FALSE)/VLOOKUP(Urban_Establishments_Total!$B30,Estb_by_District_Size!$A:$BC,3,FALSE)),1)</f>
        <v>4</v>
      </c>
      <c r="F30" s="2">
        <f>MROUND(Urban_Establishments_Total!F30*(1-VLOOKUP(Urban_Establishments_Total!$B30,Estb_by_District_Size!$A:$BC,25,FALSE)/VLOOKUP(Urban_Establishments_Total!$B30,Estb_by_District_Size!$A:$BC,22,FALSE)),1)</f>
        <v>2816</v>
      </c>
      <c r="G30" s="2">
        <f>MROUND(Urban_Establishments_Total!G30*(1-VLOOKUP(Urban_Establishments_Total!$B30,Estb_by_District_Size!$A:$BC,42,FALSE)/VLOOKUP(Urban_Establishments_Total!$B30,Estb_by_District_Size!$A:$BC,39,FALSE)),1)</f>
        <v>51</v>
      </c>
      <c r="H30" s="2">
        <f>MROUND(Urban_Establishments_Total!H30*(1-VLOOKUP(Urban_Establishments_Total!$B30,Estb_by_District_Size!$A:$BC,42,FALSE)/VLOOKUP(Urban_Establishments_Total!$B30,Estb_by_District_Size!$A:$BC,39,FALSE)),1)</f>
        <v>265</v>
      </c>
      <c r="I30" s="2">
        <f>MROUND(Urban_Establishments_Total!I30*(1-VLOOKUP(Urban_Establishments_Total!$B30,Estb_by_District_Size!$A:$BC,42,FALSE)/VLOOKUP(Urban_Establishments_Total!$B30,Estb_by_District_Size!$A:$BC,39,FALSE)),1)</f>
        <v>25</v>
      </c>
      <c r="J30" s="2">
        <f>MROUND(Urban_Establishments_Total!J30*(1-VLOOKUP(Urban_Establishments_Total!$B30,Estb_by_District_Size!$A:$BC,42,FALSE)/VLOOKUP(Urban_Establishments_Total!$B30,Estb_by_District_Size!$A:$BC,39,FALSE)),1)</f>
        <v>42</v>
      </c>
      <c r="K30" s="2">
        <f>MROUND(Urban_Establishments_Total!K30*(1-VLOOKUP(Urban_Establishments_Total!$B30,Estb_by_District_Size!$A:$BC,42,FALSE)/VLOOKUP(Urban_Establishments_Total!$B30,Estb_by_District_Size!$A:$BC,39,FALSE)),1)</f>
        <v>3</v>
      </c>
      <c r="L30" s="2">
        <f>MROUND(Urban_Establishments_Total!L30*(1-VLOOKUP(Urban_Establishments_Total!$B30,Estb_by_District_Size!$A:$BC,42,FALSE)/VLOOKUP(Urban_Establishments_Total!$B30,Estb_by_District_Size!$A:$BC,39,FALSE)),1)</f>
        <v>35</v>
      </c>
      <c r="M30" s="2">
        <f>MROUND(Urban_Establishments_Total!M30*(1-VLOOKUP(Urban_Establishments_Total!$B30,Estb_by_District_Size!$A:$BC,42,FALSE)/VLOOKUP(Urban_Establishments_Total!$B30,Estb_by_District_Size!$A:$BC,39,FALSE)),1)</f>
        <v>47</v>
      </c>
      <c r="N30" s="2">
        <f>MROUND(Urban_Establishments_Total!N30*(1-VLOOKUP(Urban_Establishments_Total!$B30,Estb_by_District_Size!$A:$BC,42,FALSE)/VLOOKUP(Urban_Establishments_Total!$B30,Estb_by_District_Size!$A:$BC,39,FALSE)),1)</f>
        <v>13</v>
      </c>
      <c r="O30" s="2">
        <f>MROUND(Urban_Establishments_Total!O30*(1-VLOOKUP(Urban_Establishments_Total!$B30,Estb_by_District_Size!$A:$BC,42,FALSE)/VLOOKUP(Urban_Establishments_Total!$B30,Estb_by_District_Size!$A:$BC,39,FALSE)),1)</f>
        <v>373</v>
      </c>
    </row>
    <row r="31" spans="1:15" x14ac:dyDescent="0.2">
      <c r="A31" t="s">
        <v>79</v>
      </c>
      <c r="B31" t="s">
        <v>80</v>
      </c>
      <c r="C31" s="2">
        <f>MROUND(Urban_Establishments_Total!C31*(1-VLOOKUP(Urban_Establishments_Total!$B31,Estb_by_District_Size!$A:$BC,6,FALSE)/VLOOKUP(Urban_Establishments_Total!$B31,Estb_by_District_Size!$A:$BC,3,FALSE)),1)</f>
        <v>0</v>
      </c>
      <c r="D31" s="2">
        <f>MROUND(Urban_Establishments_Total!D31*(1-VLOOKUP(Urban_Establishments_Total!$B31,Estb_by_District_Size!$A:$BC,6,FALSE)/VLOOKUP(Urban_Establishments_Total!$B31,Estb_by_District_Size!$A:$BC,3,FALSE)),1)</f>
        <v>245</v>
      </c>
      <c r="E31" s="2">
        <f>MROUND(Urban_Establishments_Total!E31*(1-VLOOKUP(Urban_Establishments_Total!$B31,Estb_by_District_Size!$A:$BC,6,FALSE)/VLOOKUP(Urban_Establishments_Total!$B31,Estb_by_District_Size!$A:$BC,3,FALSE)),1)</f>
        <v>3</v>
      </c>
      <c r="F31" s="2">
        <f>MROUND(Urban_Establishments_Total!F31*(1-VLOOKUP(Urban_Establishments_Total!$B31,Estb_by_District_Size!$A:$BC,25,FALSE)/VLOOKUP(Urban_Establishments_Total!$B31,Estb_by_District_Size!$A:$BC,22,FALSE)),1)</f>
        <v>600</v>
      </c>
      <c r="G31" s="2">
        <f>MROUND(Urban_Establishments_Total!G31*(1-VLOOKUP(Urban_Establishments_Total!$B31,Estb_by_District_Size!$A:$BC,42,FALSE)/VLOOKUP(Urban_Establishments_Total!$B31,Estb_by_District_Size!$A:$BC,39,FALSE)),1)</f>
        <v>11</v>
      </c>
      <c r="H31" s="2">
        <f>MROUND(Urban_Establishments_Total!H31*(1-VLOOKUP(Urban_Establishments_Total!$B31,Estb_by_District_Size!$A:$BC,42,FALSE)/VLOOKUP(Urban_Establishments_Total!$B31,Estb_by_District_Size!$A:$BC,39,FALSE)),1)</f>
        <v>146</v>
      </c>
      <c r="I31" s="2">
        <f>MROUND(Urban_Establishments_Total!I31*(1-VLOOKUP(Urban_Establishments_Total!$B31,Estb_by_District_Size!$A:$BC,42,FALSE)/VLOOKUP(Urban_Establishments_Total!$B31,Estb_by_District_Size!$A:$BC,39,FALSE)),1)</f>
        <v>8</v>
      </c>
      <c r="J31" s="2">
        <f>MROUND(Urban_Establishments_Total!J31*(1-VLOOKUP(Urban_Establishments_Total!$B31,Estb_by_District_Size!$A:$BC,42,FALSE)/VLOOKUP(Urban_Establishments_Total!$B31,Estb_by_District_Size!$A:$BC,39,FALSE)),1)</f>
        <v>29</v>
      </c>
      <c r="K31" s="2">
        <f>MROUND(Urban_Establishments_Total!K31*(1-VLOOKUP(Urban_Establishments_Total!$B31,Estb_by_District_Size!$A:$BC,42,FALSE)/VLOOKUP(Urban_Establishments_Total!$B31,Estb_by_District_Size!$A:$BC,39,FALSE)),1)</f>
        <v>0</v>
      </c>
      <c r="L31" s="2">
        <f>MROUND(Urban_Establishments_Total!L31*(1-VLOOKUP(Urban_Establishments_Total!$B31,Estb_by_District_Size!$A:$BC,42,FALSE)/VLOOKUP(Urban_Establishments_Total!$B31,Estb_by_District_Size!$A:$BC,39,FALSE)),1)</f>
        <v>28</v>
      </c>
      <c r="M31" s="2">
        <f>MROUND(Urban_Establishments_Total!M31*(1-VLOOKUP(Urban_Establishments_Total!$B31,Estb_by_District_Size!$A:$BC,42,FALSE)/VLOOKUP(Urban_Establishments_Total!$B31,Estb_by_District_Size!$A:$BC,39,FALSE)),1)</f>
        <v>21</v>
      </c>
      <c r="N31" s="2">
        <f>MROUND(Urban_Establishments_Total!N31*(1-VLOOKUP(Urban_Establishments_Total!$B31,Estb_by_District_Size!$A:$BC,42,FALSE)/VLOOKUP(Urban_Establishments_Total!$B31,Estb_by_District_Size!$A:$BC,39,FALSE)),1)</f>
        <v>10</v>
      </c>
      <c r="O31" s="2">
        <f>MROUND(Urban_Establishments_Total!O31*(1-VLOOKUP(Urban_Establishments_Total!$B31,Estb_by_District_Size!$A:$BC,42,FALSE)/VLOOKUP(Urban_Establishments_Total!$B31,Estb_by_District_Size!$A:$BC,39,FALSE)),1)</f>
        <v>161</v>
      </c>
    </row>
    <row r="32" spans="1:15" x14ac:dyDescent="0.2">
      <c r="A32" t="s">
        <v>81</v>
      </c>
      <c r="B32" t="s">
        <v>82</v>
      </c>
      <c r="C32" s="2">
        <f>MROUND(Urban_Establishments_Total!C32*(1-VLOOKUP(Urban_Establishments_Total!$B32,Estb_by_District_Size!$A:$BC,6,FALSE)/VLOOKUP(Urban_Establishments_Total!$B32,Estb_by_District_Size!$A:$BC,3,FALSE)),1)</f>
        <v>0</v>
      </c>
      <c r="D32" s="2">
        <f>MROUND(Urban_Establishments_Total!D32*(1-VLOOKUP(Urban_Establishments_Total!$B32,Estb_by_District_Size!$A:$BC,6,FALSE)/VLOOKUP(Urban_Establishments_Total!$B32,Estb_by_District_Size!$A:$BC,3,FALSE)),1)</f>
        <v>103</v>
      </c>
      <c r="E32" s="2">
        <f>MROUND(Urban_Establishments_Total!E32*(1-VLOOKUP(Urban_Establishments_Total!$B32,Estb_by_District_Size!$A:$BC,6,FALSE)/VLOOKUP(Urban_Establishments_Total!$B32,Estb_by_District_Size!$A:$BC,3,FALSE)),1)</f>
        <v>2</v>
      </c>
      <c r="F32" s="2">
        <f>MROUND(Urban_Establishments_Total!F32*(1-VLOOKUP(Urban_Establishments_Total!$B32,Estb_by_District_Size!$A:$BC,25,FALSE)/VLOOKUP(Urban_Establishments_Total!$B32,Estb_by_District_Size!$A:$BC,22,FALSE)),1)</f>
        <v>491</v>
      </c>
      <c r="G32" s="2">
        <f>MROUND(Urban_Establishments_Total!G32*(1-VLOOKUP(Urban_Establishments_Total!$B32,Estb_by_District_Size!$A:$BC,42,FALSE)/VLOOKUP(Urban_Establishments_Total!$B32,Estb_by_District_Size!$A:$BC,39,FALSE)),1)</f>
        <v>28</v>
      </c>
      <c r="H32" s="2">
        <f>MROUND(Urban_Establishments_Total!H32*(1-VLOOKUP(Urban_Establishments_Total!$B32,Estb_by_District_Size!$A:$BC,42,FALSE)/VLOOKUP(Urban_Establishments_Total!$B32,Estb_by_District_Size!$A:$BC,39,FALSE)),1)</f>
        <v>45</v>
      </c>
      <c r="I32" s="2">
        <f>MROUND(Urban_Establishments_Total!I32*(1-VLOOKUP(Urban_Establishments_Total!$B32,Estb_by_District_Size!$A:$BC,42,FALSE)/VLOOKUP(Urban_Establishments_Total!$B32,Estb_by_District_Size!$A:$BC,39,FALSE)),1)</f>
        <v>9</v>
      </c>
      <c r="J32" s="2">
        <f>MROUND(Urban_Establishments_Total!J32*(1-VLOOKUP(Urban_Establishments_Total!$B32,Estb_by_District_Size!$A:$BC,42,FALSE)/VLOOKUP(Urban_Establishments_Total!$B32,Estb_by_District_Size!$A:$BC,39,FALSE)),1)</f>
        <v>16</v>
      </c>
      <c r="K32" s="2">
        <f>MROUND(Urban_Establishments_Total!K32*(1-VLOOKUP(Urban_Establishments_Total!$B32,Estb_by_District_Size!$A:$BC,42,FALSE)/VLOOKUP(Urban_Establishments_Total!$B32,Estb_by_District_Size!$A:$BC,39,FALSE)),1)</f>
        <v>0</v>
      </c>
      <c r="L32" s="2">
        <f>MROUND(Urban_Establishments_Total!L32*(1-VLOOKUP(Urban_Establishments_Total!$B32,Estb_by_District_Size!$A:$BC,42,FALSE)/VLOOKUP(Urban_Establishments_Total!$B32,Estb_by_District_Size!$A:$BC,39,FALSE)),1)</f>
        <v>6</v>
      </c>
      <c r="M32" s="2">
        <f>MROUND(Urban_Establishments_Total!M32*(1-VLOOKUP(Urban_Establishments_Total!$B32,Estb_by_District_Size!$A:$BC,42,FALSE)/VLOOKUP(Urban_Establishments_Total!$B32,Estb_by_District_Size!$A:$BC,39,FALSE)),1)</f>
        <v>13</v>
      </c>
      <c r="N32" s="2">
        <f>MROUND(Urban_Establishments_Total!N32*(1-VLOOKUP(Urban_Establishments_Total!$B32,Estb_by_District_Size!$A:$BC,42,FALSE)/VLOOKUP(Urban_Establishments_Total!$B32,Estb_by_District_Size!$A:$BC,39,FALSE)),1)</f>
        <v>11</v>
      </c>
      <c r="O32" s="2">
        <f>MROUND(Urban_Establishments_Total!O32*(1-VLOOKUP(Urban_Establishments_Total!$B32,Estb_by_District_Size!$A:$BC,42,FALSE)/VLOOKUP(Urban_Establishments_Total!$B32,Estb_by_District_Size!$A:$BC,39,FALSE)),1)</f>
        <v>93</v>
      </c>
    </row>
    <row r="33" spans="1:15" x14ac:dyDescent="0.2">
      <c r="A33" t="s">
        <v>83</v>
      </c>
      <c r="B33" t="s">
        <v>84</v>
      </c>
      <c r="C33" s="2">
        <f>MROUND(Urban_Establishments_Total!C33*(1-VLOOKUP(Urban_Establishments_Total!$B33,Estb_by_District_Size!$A:$BC,6,FALSE)/VLOOKUP(Urban_Establishments_Total!$B33,Estb_by_District_Size!$A:$BC,3,FALSE)),1)</f>
        <v>0</v>
      </c>
      <c r="D33" s="2">
        <f>MROUND(Urban_Establishments_Total!D33*(1-VLOOKUP(Urban_Establishments_Total!$B33,Estb_by_District_Size!$A:$BC,6,FALSE)/VLOOKUP(Urban_Establishments_Total!$B33,Estb_by_District_Size!$A:$BC,3,FALSE)),1)</f>
        <v>76</v>
      </c>
      <c r="E33" s="2">
        <f>MROUND(Urban_Establishments_Total!E33*(1-VLOOKUP(Urban_Establishments_Total!$B33,Estb_by_District_Size!$A:$BC,6,FALSE)/VLOOKUP(Urban_Establishments_Total!$B33,Estb_by_District_Size!$A:$BC,3,FALSE)),1)</f>
        <v>0</v>
      </c>
      <c r="F33" s="2">
        <f>MROUND(Urban_Establishments_Total!F33*(1-VLOOKUP(Urban_Establishments_Total!$B33,Estb_by_District_Size!$A:$BC,25,FALSE)/VLOOKUP(Urban_Establishments_Total!$B33,Estb_by_District_Size!$A:$BC,22,FALSE)),1)</f>
        <v>411</v>
      </c>
      <c r="G33" s="2">
        <f>MROUND(Urban_Establishments_Total!G33*(1-VLOOKUP(Urban_Establishments_Total!$B33,Estb_by_District_Size!$A:$BC,42,FALSE)/VLOOKUP(Urban_Establishments_Total!$B33,Estb_by_District_Size!$A:$BC,39,FALSE)),1)</f>
        <v>8</v>
      </c>
      <c r="H33" s="2">
        <f>MROUND(Urban_Establishments_Total!H33*(1-VLOOKUP(Urban_Establishments_Total!$B33,Estb_by_District_Size!$A:$BC,42,FALSE)/VLOOKUP(Urban_Establishments_Total!$B33,Estb_by_District_Size!$A:$BC,39,FALSE)),1)</f>
        <v>92</v>
      </c>
      <c r="I33" s="2">
        <f>MROUND(Urban_Establishments_Total!I33*(1-VLOOKUP(Urban_Establishments_Total!$B33,Estb_by_District_Size!$A:$BC,42,FALSE)/VLOOKUP(Urban_Establishments_Total!$B33,Estb_by_District_Size!$A:$BC,39,FALSE)),1)</f>
        <v>7</v>
      </c>
      <c r="J33" s="2">
        <f>MROUND(Urban_Establishments_Total!J33*(1-VLOOKUP(Urban_Establishments_Total!$B33,Estb_by_District_Size!$A:$BC,42,FALSE)/VLOOKUP(Urban_Establishments_Total!$B33,Estb_by_District_Size!$A:$BC,39,FALSE)),1)</f>
        <v>20</v>
      </c>
      <c r="K33" s="2">
        <f>MROUND(Urban_Establishments_Total!K33*(1-VLOOKUP(Urban_Establishments_Total!$B33,Estb_by_District_Size!$A:$BC,42,FALSE)/VLOOKUP(Urban_Establishments_Total!$B33,Estb_by_District_Size!$A:$BC,39,FALSE)),1)</f>
        <v>1</v>
      </c>
      <c r="L33" s="2">
        <f>MROUND(Urban_Establishments_Total!L33*(1-VLOOKUP(Urban_Establishments_Total!$B33,Estb_by_District_Size!$A:$BC,42,FALSE)/VLOOKUP(Urban_Establishments_Total!$B33,Estb_by_District_Size!$A:$BC,39,FALSE)),1)</f>
        <v>14</v>
      </c>
      <c r="M33" s="2">
        <f>MROUND(Urban_Establishments_Total!M33*(1-VLOOKUP(Urban_Establishments_Total!$B33,Estb_by_District_Size!$A:$BC,42,FALSE)/VLOOKUP(Urban_Establishments_Total!$B33,Estb_by_District_Size!$A:$BC,39,FALSE)),1)</f>
        <v>11</v>
      </c>
      <c r="N33" s="2">
        <f>MROUND(Urban_Establishments_Total!N33*(1-VLOOKUP(Urban_Establishments_Total!$B33,Estb_by_District_Size!$A:$BC,42,FALSE)/VLOOKUP(Urban_Establishments_Total!$B33,Estb_by_District_Size!$A:$BC,39,FALSE)),1)</f>
        <v>7</v>
      </c>
      <c r="O33" s="2">
        <f>MROUND(Urban_Establishments_Total!O33*(1-VLOOKUP(Urban_Establishments_Total!$B33,Estb_by_District_Size!$A:$BC,42,FALSE)/VLOOKUP(Urban_Establishments_Total!$B33,Estb_by_District_Size!$A:$BC,39,FALSE)),1)</f>
        <v>88</v>
      </c>
    </row>
    <row r="34" spans="1:15" x14ac:dyDescent="0.2">
      <c r="A34" t="s">
        <v>85</v>
      </c>
      <c r="B34" t="s">
        <v>86</v>
      </c>
      <c r="C34" s="2">
        <f>MROUND(Urban_Establishments_Total!C34*(1-VLOOKUP(Urban_Establishments_Total!$B34,Estb_by_District_Size!$A:$BC,6,FALSE)/VLOOKUP(Urban_Establishments_Total!$B34,Estb_by_District_Size!$A:$BC,3,FALSE)),1)</f>
        <v>0</v>
      </c>
      <c r="D34" s="2">
        <f>MROUND(Urban_Establishments_Total!D34*(1-VLOOKUP(Urban_Establishments_Total!$B34,Estb_by_District_Size!$A:$BC,6,FALSE)/VLOOKUP(Urban_Establishments_Total!$B34,Estb_by_District_Size!$A:$BC,3,FALSE)),1)</f>
        <v>335</v>
      </c>
      <c r="E34" s="2">
        <f>MROUND(Urban_Establishments_Total!E34*(1-VLOOKUP(Urban_Establishments_Total!$B34,Estb_by_District_Size!$A:$BC,6,FALSE)/VLOOKUP(Urban_Establishments_Total!$B34,Estb_by_District_Size!$A:$BC,3,FALSE)),1)</f>
        <v>22</v>
      </c>
      <c r="F34" s="2">
        <f>MROUND(Urban_Establishments_Total!F34*(1-VLOOKUP(Urban_Establishments_Total!$B34,Estb_by_District_Size!$A:$BC,25,FALSE)/VLOOKUP(Urban_Establishments_Total!$B34,Estb_by_District_Size!$A:$BC,22,FALSE)),1)</f>
        <v>119</v>
      </c>
      <c r="G34" s="2">
        <f>MROUND(Urban_Establishments_Total!G34*(1-VLOOKUP(Urban_Establishments_Total!$B34,Estb_by_District_Size!$A:$BC,42,FALSE)/VLOOKUP(Urban_Establishments_Total!$B34,Estb_by_District_Size!$A:$BC,39,FALSE)),1)</f>
        <v>8</v>
      </c>
      <c r="H34" s="2">
        <f>MROUND(Urban_Establishments_Total!H34*(1-VLOOKUP(Urban_Establishments_Total!$B34,Estb_by_District_Size!$A:$BC,42,FALSE)/VLOOKUP(Urban_Establishments_Total!$B34,Estb_by_District_Size!$A:$BC,39,FALSE)),1)</f>
        <v>56</v>
      </c>
      <c r="I34" s="2">
        <f>MROUND(Urban_Establishments_Total!I34*(1-VLOOKUP(Urban_Establishments_Total!$B34,Estb_by_District_Size!$A:$BC,42,FALSE)/VLOOKUP(Urban_Establishments_Total!$B34,Estb_by_District_Size!$A:$BC,39,FALSE)),1)</f>
        <v>4</v>
      </c>
      <c r="J34" s="2">
        <f>MROUND(Urban_Establishments_Total!J34*(1-VLOOKUP(Urban_Establishments_Total!$B34,Estb_by_District_Size!$A:$BC,42,FALSE)/VLOOKUP(Urban_Establishments_Total!$B34,Estb_by_District_Size!$A:$BC,39,FALSE)),1)</f>
        <v>9</v>
      </c>
      <c r="K34" s="2">
        <f>MROUND(Urban_Establishments_Total!K34*(1-VLOOKUP(Urban_Establishments_Total!$B34,Estb_by_District_Size!$A:$BC,42,FALSE)/VLOOKUP(Urban_Establishments_Total!$B34,Estb_by_District_Size!$A:$BC,39,FALSE)),1)</f>
        <v>2</v>
      </c>
      <c r="L34" s="2">
        <f>MROUND(Urban_Establishments_Total!L34*(1-VLOOKUP(Urban_Establishments_Total!$B34,Estb_by_District_Size!$A:$BC,42,FALSE)/VLOOKUP(Urban_Establishments_Total!$B34,Estb_by_District_Size!$A:$BC,39,FALSE)),1)</f>
        <v>9</v>
      </c>
      <c r="M34" s="2">
        <f>MROUND(Urban_Establishments_Total!M34*(1-VLOOKUP(Urban_Establishments_Total!$B34,Estb_by_District_Size!$A:$BC,42,FALSE)/VLOOKUP(Urban_Establishments_Total!$B34,Estb_by_District_Size!$A:$BC,39,FALSE)),1)</f>
        <v>9</v>
      </c>
      <c r="N34" s="2">
        <f>MROUND(Urban_Establishments_Total!N34*(1-VLOOKUP(Urban_Establishments_Total!$B34,Estb_by_District_Size!$A:$BC,42,FALSE)/VLOOKUP(Urban_Establishments_Total!$B34,Estb_by_District_Size!$A:$BC,39,FALSE)),1)</f>
        <v>1</v>
      </c>
      <c r="O34" s="2">
        <f>MROUND(Urban_Establishments_Total!O34*(1-VLOOKUP(Urban_Establishments_Total!$B34,Estb_by_District_Size!$A:$BC,42,FALSE)/VLOOKUP(Urban_Establishments_Total!$B34,Estb_by_District_Size!$A:$BC,39,FALSE)),1)</f>
        <v>82</v>
      </c>
    </row>
    <row r="35" spans="1:15" x14ac:dyDescent="0.2">
      <c r="A35" t="s">
        <v>87</v>
      </c>
      <c r="B35" t="s">
        <v>88</v>
      </c>
      <c r="C35" s="2">
        <f>MROUND(Urban_Establishments_Total!C35*(1-VLOOKUP(Urban_Establishments_Total!$B35,Estb_by_District_Size!$A:$BC,6,FALSE)/VLOOKUP(Urban_Establishments_Total!$B35,Estb_by_District_Size!$A:$BC,3,FALSE)),1)</f>
        <v>2</v>
      </c>
      <c r="D35" s="2">
        <f>MROUND(Urban_Establishments_Total!D35*(1-VLOOKUP(Urban_Establishments_Total!$B35,Estb_by_District_Size!$A:$BC,6,FALSE)/VLOOKUP(Urban_Establishments_Total!$B35,Estb_by_District_Size!$A:$BC,3,FALSE)),1)</f>
        <v>581</v>
      </c>
      <c r="E35" s="2">
        <f>MROUND(Urban_Establishments_Total!E35*(1-VLOOKUP(Urban_Establishments_Total!$B35,Estb_by_District_Size!$A:$BC,6,FALSE)/VLOOKUP(Urban_Establishments_Total!$B35,Estb_by_District_Size!$A:$BC,3,FALSE)),1)</f>
        <v>19</v>
      </c>
      <c r="F35" s="2">
        <f>MROUND(Urban_Establishments_Total!F35*(1-VLOOKUP(Urban_Establishments_Total!$B35,Estb_by_District_Size!$A:$BC,25,FALSE)/VLOOKUP(Urban_Establishments_Total!$B35,Estb_by_District_Size!$A:$BC,22,FALSE)),1)</f>
        <v>337</v>
      </c>
      <c r="G35" s="2">
        <f>MROUND(Urban_Establishments_Total!G35*(1-VLOOKUP(Urban_Establishments_Total!$B35,Estb_by_District_Size!$A:$BC,42,FALSE)/VLOOKUP(Urban_Establishments_Total!$B35,Estb_by_District_Size!$A:$BC,39,FALSE)),1)</f>
        <v>25</v>
      </c>
      <c r="H35" s="2">
        <f>MROUND(Urban_Establishments_Total!H35*(1-VLOOKUP(Urban_Establishments_Total!$B35,Estb_by_District_Size!$A:$BC,42,FALSE)/VLOOKUP(Urban_Establishments_Total!$B35,Estb_by_District_Size!$A:$BC,39,FALSE)),1)</f>
        <v>169</v>
      </c>
      <c r="I35" s="2">
        <f>MROUND(Urban_Establishments_Total!I35*(1-VLOOKUP(Urban_Establishments_Total!$B35,Estb_by_District_Size!$A:$BC,42,FALSE)/VLOOKUP(Urban_Establishments_Total!$B35,Estb_by_District_Size!$A:$BC,39,FALSE)),1)</f>
        <v>20</v>
      </c>
      <c r="J35" s="2">
        <f>MROUND(Urban_Establishments_Total!J35*(1-VLOOKUP(Urban_Establishments_Total!$B35,Estb_by_District_Size!$A:$BC,42,FALSE)/VLOOKUP(Urban_Establishments_Total!$B35,Estb_by_District_Size!$A:$BC,39,FALSE)),1)</f>
        <v>51</v>
      </c>
      <c r="K35" s="2">
        <f>MROUND(Urban_Establishments_Total!K35*(1-VLOOKUP(Urban_Establishments_Total!$B35,Estb_by_District_Size!$A:$BC,42,FALSE)/VLOOKUP(Urban_Establishments_Total!$B35,Estb_by_District_Size!$A:$BC,39,FALSE)),1)</f>
        <v>5</v>
      </c>
      <c r="L35" s="2">
        <f>MROUND(Urban_Establishments_Total!L35*(1-VLOOKUP(Urban_Establishments_Total!$B35,Estb_by_District_Size!$A:$BC,42,FALSE)/VLOOKUP(Urban_Establishments_Total!$B35,Estb_by_District_Size!$A:$BC,39,FALSE)),1)</f>
        <v>24</v>
      </c>
      <c r="M35" s="2">
        <f>MROUND(Urban_Establishments_Total!M35*(1-VLOOKUP(Urban_Establishments_Total!$B35,Estb_by_District_Size!$A:$BC,42,FALSE)/VLOOKUP(Urban_Establishments_Total!$B35,Estb_by_District_Size!$A:$BC,39,FALSE)),1)</f>
        <v>37</v>
      </c>
      <c r="N35" s="2">
        <f>MROUND(Urban_Establishments_Total!N35*(1-VLOOKUP(Urban_Establishments_Total!$B35,Estb_by_District_Size!$A:$BC,42,FALSE)/VLOOKUP(Urban_Establishments_Total!$B35,Estb_by_District_Size!$A:$BC,39,FALSE)),1)</f>
        <v>2</v>
      </c>
      <c r="O35" s="2">
        <f>MROUND(Urban_Establishments_Total!O35*(1-VLOOKUP(Urban_Establishments_Total!$B35,Estb_by_District_Size!$A:$BC,42,FALSE)/VLOOKUP(Urban_Establishments_Total!$B35,Estb_by_District_Size!$A:$BC,39,FALSE)),1)</f>
        <v>347</v>
      </c>
    </row>
    <row r="36" spans="1:15" x14ac:dyDescent="0.2">
      <c r="A36" t="s">
        <v>89</v>
      </c>
      <c r="B36" t="s">
        <v>90</v>
      </c>
      <c r="C36" s="2">
        <f>MROUND(Urban_Establishments_Total!C36*(1-VLOOKUP(Urban_Establishments_Total!$B36,Estb_by_District_Size!$A:$BC,6,FALSE)/VLOOKUP(Urban_Establishments_Total!$B36,Estb_by_District_Size!$A:$BC,3,FALSE)),1)</f>
        <v>0</v>
      </c>
      <c r="D36" s="2">
        <f>MROUND(Urban_Establishments_Total!D36*(1-VLOOKUP(Urban_Establishments_Total!$B36,Estb_by_District_Size!$A:$BC,6,FALSE)/VLOOKUP(Urban_Establishments_Total!$B36,Estb_by_District_Size!$A:$BC,3,FALSE)),1)</f>
        <v>258</v>
      </c>
      <c r="E36" s="2">
        <f>MROUND(Urban_Establishments_Total!E36*(1-VLOOKUP(Urban_Establishments_Total!$B36,Estb_by_District_Size!$A:$BC,6,FALSE)/VLOOKUP(Urban_Establishments_Total!$B36,Estb_by_District_Size!$A:$BC,3,FALSE)),1)</f>
        <v>1</v>
      </c>
      <c r="F36" s="2">
        <f>MROUND(Urban_Establishments_Total!F36*(1-VLOOKUP(Urban_Establishments_Total!$B36,Estb_by_District_Size!$A:$BC,25,FALSE)/VLOOKUP(Urban_Establishments_Total!$B36,Estb_by_District_Size!$A:$BC,22,FALSE)),1)</f>
        <v>657</v>
      </c>
      <c r="G36" s="2">
        <f>MROUND(Urban_Establishments_Total!G36*(1-VLOOKUP(Urban_Establishments_Total!$B36,Estb_by_District_Size!$A:$BC,42,FALSE)/VLOOKUP(Urban_Establishments_Total!$B36,Estb_by_District_Size!$A:$BC,39,FALSE)),1)</f>
        <v>14</v>
      </c>
      <c r="H36" s="2">
        <f>MROUND(Urban_Establishments_Total!H36*(1-VLOOKUP(Urban_Establishments_Total!$B36,Estb_by_District_Size!$A:$BC,42,FALSE)/VLOOKUP(Urban_Establishments_Total!$B36,Estb_by_District_Size!$A:$BC,39,FALSE)),1)</f>
        <v>177</v>
      </c>
      <c r="I36" s="2">
        <f>MROUND(Urban_Establishments_Total!I36*(1-VLOOKUP(Urban_Establishments_Total!$B36,Estb_by_District_Size!$A:$BC,42,FALSE)/VLOOKUP(Urban_Establishments_Total!$B36,Estb_by_District_Size!$A:$BC,39,FALSE)),1)</f>
        <v>10</v>
      </c>
      <c r="J36" s="2">
        <f>MROUND(Urban_Establishments_Total!J36*(1-VLOOKUP(Urban_Establishments_Total!$B36,Estb_by_District_Size!$A:$BC,42,FALSE)/VLOOKUP(Urban_Establishments_Total!$B36,Estb_by_District_Size!$A:$BC,39,FALSE)),1)</f>
        <v>38</v>
      </c>
      <c r="K36" s="2">
        <f>MROUND(Urban_Establishments_Total!K36*(1-VLOOKUP(Urban_Establishments_Total!$B36,Estb_by_District_Size!$A:$BC,42,FALSE)/VLOOKUP(Urban_Establishments_Total!$B36,Estb_by_District_Size!$A:$BC,39,FALSE)),1)</f>
        <v>1</v>
      </c>
      <c r="L36" s="2">
        <f>MROUND(Urban_Establishments_Total!L36*(1-VLOOKUP(Urban_Establishments_Total!$B36,Estb_by_District_Size!$A:$BC,42,FALSE)/VLOOKUP(Urban_Establishments_Total!$B36,Estb_by_District_Size!$A:$BC,39,FALSE)),1)</f>
        <v>73</v>
      </c>
      <c r="M36" s="2">
        <f>MROUND(Urban_Establishments_Total!M36*(1-VLOOKUP(Urban_Establishments_Total!$B36,Estb_by_District_Size!$A:$BC,42,FALSE)/VLOOKUP(Urban_Establishments_Total!$B36,Estb_by_District_Size!$A:$BC,39,FALSE)),1)</f>
        <v>26</v>
      </c>
      <c r="N36" s="2">
        <f>MROUND(Urban_Establishments_Total!N36*(1-VLOOKUP(Urban_Establishments_Total!$B36,Estb_by_District_Size!$A:$BC,42,FALSE)/VLOOKUP(Urban_Establishments_Total!$B36,Estb_by_District_Size!$A:$BC,39,FALSE)),1)</f>
        <v>16</v>
      </c>
      <c r="O36" s="2">
        <f>MROUND(Urban_Establishments_Total!O36*(1-VLOOKUP(Urban_Establishments_Total!$B36,Estb_by_District_Size!$A:$BC,42,FALSE)/VLOOKUP(Urban_Establishments_Total!$B36,Estb_by_District_Size!$A:$BC,39,FALSE)),1)</f>
        <v>185</v>
      </c>
    </row>
    <row r="37" spans="1:15" x14ac:dyDescent="0.2">
      <c r="A37" t="s">
        <v>91</v>
      </c>
      <c r="B37" t="s">
        <v>92</v>
      </c>
      <c r="C37" s="2">
        <f>MROUND(Urban_Establishments_Total!C37*(1-VLOOKUP(Urban_Establishments_Total!$B37,Estb_by_District_Size!$A:$BC,6,FALSE)/VLOOKUP(Urban_Establishments_Total!$B37,Estb_by_District_Size!$A:$BC,3,FALSE)),1)</f>
        <v>0</v>
      </c>
      <c r="D37" s="2">
        <f>MROUND(Urban_Establishments_Total!D37*(1-VLOOKUP(Urban_Establishments_Total!$B37,Estb_by_District_Size!$A:$BC,6,FALSE)/VLOOKUP(Urban_Establishments_Total!$B37,Estb_by_District_Size!$A:$BC,3,FALSE)),1)</f>
        <v>135</v>
      </c>
      <c r="E37" s="2">
        <f>MROUND(Urban_Establishments_Total!E37*(1-VLOOKUP(Urban_Establishments_Total!$B37,Estb_by_District_Size!$A:$BC,6,FALSE)/VLOOKUP(Urban_Establishments_Total!$B37,Estb_by_District_Size!$A:$BC,3,FALSE)),1)</f>
        <v>1</v>
      </c>
      <c r="F37" s="2">
        <f>MROUND(Urban_Establishments_Total!F37*(1-VLOOKUP(Urban_Establishments_Total!$B37,Estb_by_District_Size!$A:$BC,25,FALSE)/VLOOKUP(Urban_Establishments_Total!$B37,Estb_by_District_Size!$A:$BC,22,FALSE)),1)</f>
        <v>996</v>
      </c>
      <c r="G37" s="2">
        <f>MROUND(Urban_Establishments_Total!G37*(1-VLOOKUP(Urban_Establishments_Total!$B37,Estb_by_District_Size!$A:$BC,42,FALSE)/VLOOKUP(Urban_Establishments_Total!$B37,Estb_by_District_Size!$A:$BC,39,FALSE)),1)</f>
        <v>39</v>
      </c>
      <c r="H37" s="2">
        <f>MROUND(Urban_Establishments_Total!H37*(1-VLOOKUP(Urban_Establishments_Total!$B37,Estb_by_District_Size!$A:$BC,42,FALSE)/VLOOKUP(Urban_Establishments_Total!$B37,Estb_by_District_Size!$A:$BC,39,FALSE)),1)</f>
        <v>190</v>
      </c>
      <c r="I37" s="2">
        <f>MROUND(Urban_Establishments_Total!I37*(1-VLOOKUP(Urban_Establishments_Total!$B37,Estb_by_District_Size!$A:$BC,42,FALSE)/VLOOKUP(Urban_Establishments_Total!$B37,Estb_by_District_Size!$A:$BC,39,FALSE)),1)</f>
        <v>9</v>
      </c>
      <c r="J37" s="2">
        <f>MROUND(Urban_Establishments_Total!J37*(1-VLOOKUP(Urban_Establishments_Total!$B37,Estb_by_District_Size!$A:$BC,42,FALSE)/VLOOKUP(Urban_Establishments_Total!$B37,Estb_by_District_Size!$A:$BC,39,FALSE)),1)</f>
        <v>26</v>
      </c>
      <c r="K37" s="2">
        <f>MROUND(Urban_Establishments_Total!K37*(1-VLOOKUP(Urban_Establishments_Total!$B37,Estb_by_District_Size!$A:$BC,42,FALSE)/VLOOKUP(Urban_Establishments_Total!$B37,Estb_by_District_Size!$A:$BC,39,FALSE)),1)</f>
        <v>1</v>
      </c>
      <c r="L37" s="2">
        <f>MROUND(Urban_Establishments_Total!L37*(1-VLOOKUP(Urban_Establishments_Total!$B37,Estb_by_District_Size!$A:$BC,42,FALSE)/VLOOKUP(Urban_Establishments_Total!$B37,Estb_by_District_Size!$A:$BC,39,FALSE)),1)</f>
        <v>14</v>
      </c>
      <c r="M37" s="2">
        <f>MROUND(Urban_Establishments_Total!M37*(1-VLOOKUP(Urban_Establishments_Total!$B37,Estb_by_District_Size!$A:$BC,42,FALSE)/VLOOKUP(Urban_Establishments_Total!$B37,Estb_by_District_Size!$A:$BC,39,FALSE)),1)</f>
        <v>19</v>
      </c>
      <c r="N37" s="2">
        <f>MROUND(Urban_Establishments_Total!N37*(1-VLOOKUP(Urban_Establishments_Total!$B37,Estb_by_District_Size!$A:$BC,42,FALSE)/VLOOKUP(Urban_Establishments_Total!$B37,Estb_by_District_Size!$A:$BC,39,FALSE)),1)</f>
        <v>2</v>
      </c>
      <c r="O37" s="2">
        <f>MROUND(Urban_Establishments_Total!O37*(1-VLOOKUP(Urban_Establishments_Total!$B37,Estb_by_District_Size!$A:$BC,42,FALSE)/VLOOKUP(Urban_Establishments_Total!$B37,Estb_by_District_Size!$A:$BC,39,FALSE)),1)</f>
        <v>162</v>
      </c>
    </row>
    <row r="38" spans="1:15" x14ac:dyDescent="0.2">
      <c r="A38" t="s">
        <v>93</v>
      </c>
      <c r="B38" t="s">
        <v>94</v>
      </c>
      <c r="C38" s="2">
        <f>MROUND(Urban_Establishments_Total!C38*(1-VLOOKUP(Urban_Establishments_Total!$B38,Estb_by_District_Size!$A:$BC,6,FALSE)/VLOOKUP(Urban_Establishments_Total!$B38,Estb_by_District_Size!$A:$BC,3,FALSE)),1)</f>
        <v>0</v>
      </c>
      <c r="D38" s="2">
        <f>MROUND(Urban_Establishments_Total!D38*(1-VLOOKUP(Urban_Establishments_Total!$B38,Estb_by_District_Size!$A:$BC,6,FALSE)/VLOOKUP(Urban_Establishments_Total!$B38,Estb_by_District_Size!$A:$BC,3,FALSE)),1)</f>
        <v>479</v>
      </c>
      <c r="E38" s="2">
        <f>MROUND(Urban_Establishments_Total!E38*(1-VLOOKUP(Urban_Establishments_Total!$B38,Estb_by_District_Size!$A:$BC,6,FALSE)/VLOOKUP(Urban_Establishments_Total!$B38,Estb_by_District_Size!$A:$BC,3,FALSE)),1)</f>
        <v>5</v>
      </c>
      <c r="F38" s="2">
        <f>MROUND(Urban_Establishments_Total!F38*(1-VLOOKUP(Urban_Establishments_Total!$B38,Estb_by_District_Size!$A:$BC,25,FALSE)/VLOOKUP(Urban_Establishments_Total!$B38,Estb_by_District_Size!$A:$BC,22,FALSE)),1)</f>
        <v>585</v>
      </c>
      <c r="G38" s="2">
        <f>MROUND(Urban_Establishments_Total!G38*(1-VLOOKUP(Urban_Establishments_Total!$B38,Estb_by_District_Size!$A:$BC,42,FALSE)/VLOOKUP(Urban_Establishments_Total!$B38,Estb_by_District_Size!$A:$BC,39,FALSE)),1)</f>
        <v>54</v>
      </c>
      <c r="H38" s="2">
        <f>MROUND(Urban_Establishments_Total!H38*(1-VLOOKUP(Urban_Establishments_Total!$B38,Estb_by_District_Size!$A:$BC,42,FALSE)/VLOOKUP(Urban_Establishments_Total!$B38,Estb_by_District_Size!$A:$BC,39,FALSE)),1)</f>
        <v>268</v>
      </c>
      <c r="I38" s="2">
        <f>MROUND(Urban_Establishments_Total!I38*(1-VLOOKUP(Urban_Establishments_Total!$B38,Estb_by_District_Size!$A:$BC,42,FALSE)/VLOOKUP(Urban_Establishments_Total!$B38,Estb_by_District_Size!$A:$BC,39,FALSE)),1)</f>
        <v>32</v>
      </c>
      <c r="J38" s="2">
        <f>MROUND(Urban_Establishments_Total!J38*(1-VLOOKUP(Urban_Establishments_Total!$B38,Estb_by_District_Size!$A:$BC,42,FALSE)/VLOOKUP(Urban_Establishments_Total!$B38,Estb_by_District_Size!$A:$BC,39,FALSE)),1)</f>
        <v>50</v>
      </c>
      <c r="K38" s="2">
        <f>MROUND(Urban_Establishments_Total!K38*(1-VLOOKUP(Urban_Establishments_Total!$B38,Estb_by_District_Size!$A:$BC,42,FALSE)/VLOOKUP(Urban_Establishments_Total!$B38,Estb_by_District_Size!$A:$BC,39,FALSE)),1)</f>
        <v>2</v>
      </c>
      <c r="L38" s="2">
        <f>MROUND(Urban_Establishments_Total!L38*(1-VLOOKUP(Urban_Establishments_Total!$B38,Estb_by_District_Size!$A:$BC,42,FALSE)/VLOOKUP(Urban_Establishments_Total!$B38,Estb_by_District_Size!$A:$BC,39,FALSE)),1)</f>
        <v>44</v>
      </c>
      <c r="M38" s="2">
        <f>MROUND(Urban_Establishments_Total!M38*(1-VLOOKUP(Urban_Establishments_Total!$B38,Estb_by_District_Size!$A:$BC,42,FALSE)/VLOOKUP(Urban_Establishments_Total!$B38,Estb_by_District_Size!$A:$BC,39,FALSE)),1)</f>
        <v>40</v>
      </c>
      <c r="N38" s="2">
        <f>MROUND(Urban_Establishments_Total!N38*(1-VLOOKUP(Urban_Establishments_Total!$B38,Estb_by_District_Size!$A:$BC,42,FALSE)/VLOOKUP(Urban_Establishments_Total!$B38,Estb_by_District_Size!$A:$BC,39,FALSE)),1)</f>
        <v>32</v>
      </c>
      <c r="O38" s="2">
        <f>MROUND(Urban_Establishments_Total!O38*(1-VLOOKUP(Urban_Establishments_Total!$B38,Estb_by_District_Size!$A:$BC,42,FALSE)/VLOOKUP(Urban_Establishments_Total!$B38,Estb_by_District_Size!$A:$BC,39,FALSE)),1)</f>
        <v>339</v>
      </c>
    </row>
    <row r="39" spans="1:15" x14ac:dyDescent="0.2">
      <c r="A39" t="s">
        <v>95</v>
      </c>
      <c r="B39" t="s">
        <v>96</v>
      </c>
      <c r="C39" s="2">
        <f>MROUND(Urban_Establishments_Total!C39*(1-VLOOKUP(Urban_Establishments_Total!$B39,Estb_by_District_Size!$A:$BC,6,FALSE)/VLOOKUP(Urban_Establishments_Total!$B39,Estb_by_District_Size!$A:$BC,3,FALSE)),1)</f>
        <v>0</v>
      </c>
      <c r="D39" s="2">
        <f>MROUND(Urban_Establishments_Total!D39*(1-VLOOKUP(Urban_Establishments_Total!$B39,Estb_by_District_Size!$A:$BC,6,FALSE)/VLOOKUP(Urban_Establishments_Total!$B39,Estb_by_District_Size!$A:$BC,3,FALSE)),1)</f>
        <v>240</v>
      </c>
      <c r="E39" s="2">
        <f>MROUND(Urban_Establishments_Total!E39*(1-VLOOKUP(Urban_Establishments_Total!$B39,Estb_by_District_Size!$A:$BC,6,FALSE)/VLOOKUP(Urban_Establishments_Total!$B39,Estb_by_District_Size!$A:$BC,3,FALSE)),1)</f>
        <v>8</v>
      </c>
      <c r="F39" s="2">
        <f>MROUND(Urban_Establishments_Total!F39*(1-VLOOKUP(Urban_Establishments_Total!$B39,Estb_by_District_Size!$A:$BC,25,FALSE)/VLOOKUP(Urban_Establishments_Total!$B39,Estb_by_District_Size!$A:$BC,22,FALSE)),1)</f>
        <v>207</v>
      </c>
      <c r="G39" s="2">
        <f>MROUND(Urban_Establishments_Total!G39*(1-VLOOKUP(Urban_Establishments_Total!$B39,Estb_by_District_Size!$A:$BC,42,FALSE)/VLOOKUP(Urban_Establishments_Total!$B39,Estb_by_District_Size!$A:$BC,39,FALSE)),1)</f>
        <v>23</v>
      </c>
      <c r="H39" s="2">
        <f>MROUND(Urban_Establishments_Total!H39*(1-VLOOKUP(Urban_Establishments_Total!$B39,Estb_by_District_Size!$A:$BC,42,FALSE)/VLOOKUP(Urban_Establishments_Total!$B39,Estb_by_District_Size!$A:$BC,39,FALSE)),1)</f>
        <v>145</v>
      </c>
      <c r="I39" s="2">
        <f>MROUND(Urban_Establishments_Total!I39*(1-VLOOKUP(Urban_Establishments_Total!$B39,Estb_by_District_Size!$A:$BC,42,FALSE)/VLOOKUP(Urban_Establishments_Total!$B39,Estb_by_District_Size!$A:$BC,39,FALSE)),1)</f>
        <v>9</v>
      </c>
      <c r="J39" s="2">
        <f>MROUND(Urban_Establishments_Total!J39*(1-VLOOKUP(Urban_Establishments_Total!$B39,Estb_by_District_Size!$A:$BC,42,FALSE)/VLOOKUP(Urban_Establishments_Total!$B39,Estb_by_District_Size!$A:$BC,39,FALSE)),1)</f>
        <v>16</v>
      </c>
      <c r="K39" s="2">
        <f>MROUND(Urban_Establishments_Total!K39*(1-VLOOKUP(Urban_Establishments_Total!$B39,Estb_by_District_Size!$A:$BC,42,FALSE)/VLOOKUP(Urban_Establishments_Total!$B39,Estb_by_District_Size!$A:$BC,39,FALSE)),1)</f>
        <v>1</v>
      </c>
      <c r="L39" s="2">
        <f>MROUND(Urban_Establishments_Total!L39*(1-VLOOKUP(Urban_Establishments_Total!$B39,Estb_by_District_Size!$A:$BC,42,FALSE)/VLOOKUP(Urban_Establishments_Total!$B39,Estb_by_District_Size!$A:$BC,39,FALSE)),1)</f>
        <v>13</v>
      </c>
      <c r="M39" s="2">
        <f>MROUND(Urban_Establishments_Total!M39*(1-VLOOKUP(Urban_Establishments_Total!$B39,Estb_by_District_Size!$A:$BC,42,FALSE)/VLOOKUP(Urban_Establishments_Total!$B39,Estb_by_District_Size!$A:$BC,39,FALSE)),1)</f>
        <v>12</v>
      </c>
      <c r="N39" s="2">
        <f>MROUND(Urban_Establishments_Total!N39*(1-VLOOKUP(Urban_Establishments_Total!$B39,Estb_by_District_Size!$A:$BC,42,FALSE)/VLOOKUP(Urban_Establishments_Total!$B39,Estb_by_District_Size!$A:$BC,39,FALSE)),1)</f>
        <v>6</v>
      </c>
      <c r="O39" s="2">
        <f>MROUND(Urban_Establishments_Total!O39*(1-VLOOKUP(Urban_Establishments_Total!$B39,Estb_by_District_Size!$A:$BC,42,FALSE)/VLOOKUP(Urban_Establishments_Total!$B39,Estb_by_District_Size!$A:$BC,39,FALSE)),1)</f>
        <v>134</v>
      </c>
    </row>
    <row r="40" spans="1:15" x14ac:dyDescent="0.2">
      <c r="A40" t="s">
        <v>97</v>
      </c>
      <c r="B40" t="s">
        <v>98</v>
      </c>
      <c r="C40" s="2">
        <f>MROUND(Urban_Establishments_Total!C40*(1-VLOOKUP(Urban_Establishments_Total!$B40,Estb_by_District_Size!$A:$BC,6,FALSE)/VLOOKUP(Urban_Establishments_Total!$B40,Estb_by_District_Size!$A:$BC,3,FALSE)),1)</f>
        <v>1</v>
      </c>
      <c r="D40" s="2">
        <f>MROUND(Urban_Establishments_Total!D40*(1-VLOOKUP(Urban_Establishments_Total!$B40,Estb_by_District_Size!$A:$BC,6,FALSE)/VLOOKUP(Urban_Establishments_Total!$B40,Estb_by_District_Size!$A:$BC,3,FALSE)),1)</f>
        <v>619</v>
      </c>
      <c r="E40" s="2">
        <f>MROUND(Urban_Establishments_Total!E40*(1-VLOOKUP(Urban_Establishments_Total!$B40,Estb_by_District_Size!$A:$BC,6,FALSE)/VLOOKUP(Urban_Establishments_Total!$B40,Estb_by_District_Size!$A:$BC,3,FALSE)),1)</f>
        <v>12</v>
      </c>
      <c r="F40" s="2">
        <f>MROUND(Urban_Establishments_Total!F40*(1-VLOOKUP(Urban_Establishments_Total!$B40,Estb_by_District_Size!$A:$BC,25,FALSE)/VLOOKUP(Urban_Establishments_Total!$B40,Estb_by_District_Size!$A:$BC,22,FALSE)),1)</f>
        <v>919</v>
      </c>
      <c r="G40" s="2">
        <f>MROUND(Urban_Establishments_Total!G40*(1-VLOOKUP(Urban_Establishments_Total!$B40,Estb_by_District_Size!$A:$BC,42,FALSE)/VLOOKUP(Urban_Establishments_Total!$B40,Estb_by_District_Size!$A:$BC,39,FALSE)),1)</f>
        <v>108</v>
      </c>
      <c r="H40" s="2">
        <f>MROUND(Urban_Establishments_Total!H40*(1-VLOOKUP(Urban_Establishments_Total!$B40,Estb_by_District_Size!$A:$BC,42,FALSE)/VLOOKUP(Urban_Establishments_Total!$B40,Estb_by_District_Size!$A:$BC,39,FALSE)),1)</f>
        <v>522</v>
      </c>
      <c r="I40" s="2">
        <f>MROUND(Urban_Establishments_Total!I40*(1-VLOOKUP(Urban_Establishments_Total!$B40,Estb_by_District_Size!$A:$BC,42,FALSE)/VLOOKUP(Urban_Establishments_Total!$B40,Estb_by_District_Size!$A:$BC,39,FALSE)),1)</f>
        <v>48</v>
      </c>
      <c r="J40" s="2">
        <f>MROUND(Urban_Establishments_Total!J40*(1-VLOOKUP(Urban_Establishments_Total!$B40,Estb_by_District_Size!$A:$BC,42,FALSE)/VLOOKUP(Urban_Establishments_Total!$B40,Estb_by_District_Size!$A:$BC,39,FALSE)),1)</f>
        <v>80</v>
      </c>
      <c r="K40" s="2">
        <f>MROUND(Urban_Establishments_Total!K40*(1-VLOOKUP(Urban_Establishments_Total!$B40,Estb_by_District_Size!$A:$BC,42,FALSE)/VLOOKUP(Urban_Establishments_Total!$B40,Estb_by_District_Size!$A:$BC,39,FALSE)),1)</f>
        <v>7</v>
      </c>
      <c r="L40" s="2">
        <f>MROUND(Urban_Establishments_Total!L40*(1-VLOOKUP(Urban_Establishments_Total!$B40,Estb_by_District_Size!$A:$BC,42,FALSE)/VLOOKUP(Urban_Establishments_Total!$B40,Estb_by_District_Size!$A:$BC,39,FALSE)),1)</f>
        <v>202</v>
      </c>
      <c r="M40" s="2">
        <f>MROUND(Urban_Establishments_Total!M40*(1-VLOOKUP(Urban_Establishments_Total!$B40,Estb_by_District_Size!$A:$BC,42,FALSE)/VLOOKUP(Urban_Establishments_Total!$B40,Estb_by_District_Size!$A:$BC,39,FALSE)),1)</f>
        <v>69</v>
      </c>
      <c r="N40" s="2">
        <f>MROUND(Urban_Establishments_Total!N40*(1-VLOOKUP(Urban_Establishments_Total!$B40,Estb_by_District_Size!$A:$BC,42,FALSE)/VLOOKUP(Urban_Establishments_Total!$B40,Estb_by_District_Size!$A:$BC,39,FALSE)),1)</f>
        <v>26</v>
      </c>
      <c r="O40" s="2">
        <f>MROUND(Urban_Establishments_Total!O40*(1-VLOOKUP(Urban_Establishments_Total!$B40,Estb_by_District_Size!$A:$BC,42,FALSE)/VLOOKUP(Urban_Establishments_Total!$B40,Estb_by_District_Size!$A:$BC,39,FALSE)),1)</f>
        <v>594</v>
      </c>
    </row>
    <row r="41" spans="1:15" x14ac:dyDescent="0.2">
      <c r="A41" t="s">
        <v>99</v>
      </c>
      <c r="B41" t="s">
        <v>100</v>
      </c>
      <c r="C41" s="2">
        <f>MROUND(Urban_Establishments_Total!C41*(1-VLOOKUP(Urban_Establishments_Total!$B41,Estb_by_District_Size!$A:$BC,6,FALSE)/VLOOKUP(Urban_Establishments_Total!$B41,Estb_by_District_Size!$A:$BC,3,FALSE)),1)</f>
        <v>0</v>
      </c>
      <c r="D41" s="2">
        <f>MROUND(Urban_Establishments_Total!D41*(1-VLOOKUP(Urban_Establishments_Total!$B41,Estb_by_District_Size!$A:$BC,6,FALSE)/VLOOKUP(Urban_Establishments_Total!$B41,Estb_by_District_Size!$A:$BC,3,FALSE)),1)</f>
        <v>169</v>
      </c>
      <c r="E41" s="2">
        <f>MROUND(Urban_Establishments_Total!E41*(1-VLOOKUP(Urban_Establishments_Total!$B41,Estb_by_District_Size!$A:$BC,6,FALSE)/VLOOKUP(Urban_Establishments_Total!$B41,Estb_by_District_Size!$A:$BC,3,FALSE)),1)</f>
        <v>3</v>
      </c>
      <c r="F41" s="2">
        <f>MROUND(Urban_Establishments_Total!F41*(1-VLOOKUP(Urban_Establishments_Total!$B41,Estb_by_District_Size!$A:$BC,25,FALSE)/VLOOKUP(Urban_Establishments_Total!$B41,Estb_by_District_Size!$A:$BC,22,FALSE)),1)</f>
        <v>247</v>
      </c>
      <c r="G41" s="2">
        <f>MROUND(Urban_Establishments_Total!G41*(1-VLOOKUP(Urban_Establishments_Total!$B41,Estb_by_District_Size!$A:$BC,42,FALSE)/VLOOKUP(Urban_Establishments_Total!$B41,Estb_by_District_Size!$A:$BC,39,FALSE)),1)</f>
        <v>67</v>
      </c>
      <c r="H41" s="2">
        <f>MROUND(Urban_Establishments_Total!H41*(1-VLOOKUP(Urban_Establishments_Total!$B41,Estb_by_District_Size!$A:$BC,42,FALSE)/VLOOKUP(Urban_Establishments_Total!$B41,Estb_by_District_Size!$A:$BC,39,FALSE)),1)</f>
        <v>123</v>
      </c>
      <c r="I41" s="2">
        <f>MROUND(Urban_Establishments_Total!I41*(1-VLOOKUP(Urban_Establishments_Total!$B41,Estb_by_District_Size!$A:$BC,42,FALSE)/VLOOKUP(Urban_Establishments_Total!$B41,Estb_by_District_Size!$A:$BC,39,FALSE)),1)</f>
        <v>16</v>
      </c>
      <c r="J41" s="2">
        <f>MROUND(Urban_Establishments_Total!J41*(1-VLOOKUP(Urban_Establishments_Total!$B41,Estb_by_District_Size!$A:$BC,42,FALSE)/VLOOKUP(Urban_Establishments_Total!$B41,Estb_by_District_Size!$A:$BC,39,FALSE)),1)</f>
        <v>35</v>
      </c>
      <c r="K41" s="2">
        <f>MROUND(Urban_Establishments_Total!K41*(1-VLOOKUP(Urban_Establishments_Total!$B41,Estb_by_District_Size!$A:$BC,42,FALSE)/VLOOKUP(Urban_Establishments_Total!$B41,Estb_by_District_Size!$A:$BC,39,FALSE)),1)</f>
        <v>2</v>
      </c>
      <c r="L41" s="2">
        <f>MROUND(Urban_Establishments_Total!L41*(1-VLOOKUP(Urban_Establishments_Total!$B41,Estb_by_District_Size!$A:$BC,42,FALSE)/VLOOKUP(Urban_Establishments_Total!$B41,Estb_by_District_Size!$A:$BC,39,FALSE)),1)</f>
        <v>65</v>
      </c>
      <c r="M41" s="2">
        <f>MROUND(Urban_Establishments_Total!M41*(1-VLOOKUP(Urban_Establishments_Total!$B41,Estb_by_District_Size!$A:$BC,42,FALSE)/VLOOKUP(Urban_Establishments_Total!$B41,Estb_by_District_Size!$A:$BC,39,FALSE)),1)</f>
        <v>29</v>
      </c>
      <c r="N41" s="2">
        <f>MROUND(Urban_Establishments_Total!N41*(1-VLOOKUP(Urban_Establishments_Total!$B41,Estb_by_District_Size!$A:$BC,42,FALSE)/VLOOKUP(Urban_Establishments_Total!$B41,Estb_by_District_Size!$A:$BC,39,FALSE)),1)</f>
        <v>18</v>
      </c>
      <c r="O41" s="2">
        <f>MROUND(Urban_Establishments_Total!O41*(1-VLOOKUP(Urban_Establishments_Total!$B41,Estb_by_District_Size!$A:$BC,42,FALSE)/VLOOKUP(Urban_Establishments_Total!$B41,Estb_by_District_Size!$A:$BC,39,FALSE)),1)</f>
        <v>202</v>
      </c>
    </row>
    <row r="42" spans="1:15" x14ac:dyDescent="0.2">
      <c r="A42" t="s">
        <v>101</v>
      </c>
      <c r="B42" t="s">
        <v>102</v>
      </c>
      <c r="C42" s="2">
        <f>MROUND(Urban_Establishments_Total!C42*(1-VLOOKUP(Urban_Establishments_Total!$B42,Estb_by_District_Size!$A:$BC,6,FALSE)/VLOOKUP(Urban_Establishments_Total!$B42,Estb_by_District_Size!$A:$BC,3,FALSE)),1)</f>
        <v>0</v>
      </c>
      <c r="D42" s="2">
        <f>MROUND(Urban_Establishments_Total!D42*(1-VLOOKUP(Urban_Establishments_Total!$B42,Estb_by_District_Size!$A:$BC,6,FALSE)/VLOOKUP(Urban_Establishments_Total!$B42,Estb_by_District_Size!$A:$BC,3,FALSE)),1)</f>
        <v>81</v>
      </c>
      <c r="E42" s="2">
        <f>MROUND(Urban_Establishments_Total!E42*(1-VLOOKUP(Urban_Establishments_Total!$B42,Estb_by_District_Size!$A:$BC,6,FALSE)/VLOOKUP(Urban_Establishments_Total!$B42,Estb_by_District_Size!$A:$BC,3,FALSE)),1)</f>
        <v>0</v>
      </c>
      <c r="F42" s="2">
        <f>MROUND(Urban_Establishments_Total!F42*(1-VLOOKUP(Urban_Establishments_Total!$B42,Estb_by_District_Size!$A:$BC,25,FALSE)/VLOOKUP(Urban_Establishments_Total!$B42,Estb_by_District_Size!$A:$BC,22,FALSE)),1)</f>
        <v>526</v>
      </c>
      <c r="G42" s="2">
        <f>MROUND(Urban_Establishments_Total!G42*(1-VLOOKUP(Urban_Establishments_Total!$B42,Estb_by_District_Size!$A:$BC,42,FALSE)/VLOOKUP(Urban_Establishments_Total!$B42,Estb_by_District_Size!$A:$BC,39,FALSE)),1)</f>
        <v>15</v>
      </c>
      <c r="H42" s="2">
        <f>MROUND(Urban_Establishments_Total!H42*(1-VLOOKUP(Urban_Establishments_Total!$B42,Estb_by_District_Size!$A:$BC,42,FALSE)/VLOOKUP(Urban_Establishments_Total!$B42,Estb_by_District_Size!$A:$BC,39,FALSE)),1)</f>
        <v>74</v>
      </c>
      <c r="I42" s="2">
        <f>MROUND(Urban_Establishments_Total!I42*(1-VLOOKUP(Urban_Establishments_Total!$B42,Estb_by_District_Size!$A:$BC,42,FALSE)/VLOOKUP(Urban_Establishments_Total!$B42,Estb_by_District_Size!$A:$BC,39,FALSE)),1)</f>
        <v>4</v>
      </c>
      <c r="J42" s="2">
        <f>MROUND(Urban_Establishments_Total!J42*(1-VLOOKUP(Urban_Establishments_Total!$B42,Estb_by_District_Size!$A:$BC,42,FALSE)/VLOOKUP(Urban_Establishments_Total!$B42,Estb_by_District_Size!$A:$BC,39,FALSE)),1)</f>
        <v>14</v>
      </c>
      <c r="K42" s="2">
        <f>MROUND(Urban_Establishments_Total!K42*(1-VLOOKUP(Urban_Establishments_Total!$B42,Estb_by_District_Size!$A:$BC,42,FALSE)/VLOOKUP(Urban_Establishments_Total!$B42,Estb_by_District_Size!$A:$BC,39,FALSE)),1)</f>
        <v>1</v>
      </c>
      <c r="L42" s="2">
        <f>MROUND(Urban_Establishments_Total!L42*(1-VLOOKUP(Urban_Establishments_Total!$B42,Estb_by_District_Size!$A:$BC,42,FALSE)/VLOOKUP(Urban_Establishments_Total!$B42,Estb_by_District_Size!$A:$BC,39,FALSE)),1)</f>
        <v>7</v>
      </c>
      <c r="M42" s="2">
        <f>MROUND(Urban_Establishments_Total!M42*(1-VLOOKUP(Urban_Establishments_Total!$B42,Estb_by_District_Size!$A:$BC,42,FALSE)/VLOOKUP(Urban_Establishments_Total!$B42,Estb_by_District_Size!$A:$BC,39,FALSE)),1)</f>
        <v>12</v>
      </c>
      <c r="N42" s="2">
        <f>MROUND(Urban_Establishments_Total!N42*(1-VLOOKUP(Urban_Establishments_Total!$B42,Estb_by_District_Size!$A:$BC,42,FALSE)/VLOOKUP(Urban_Establishments_Total!$B42,Estb_by_District_Size!$A:$BC,39,FALSE)),1)</f>
        <v>2</v>
      </c>
      <c r="O42" s="2">
        <f>MROUND(Urban_Establishments_Total!O42*(1-VLOOKUP(Urban_Establishments_Total!$B42,Estb_by_District_Size!$A:$BC,42,FALSE)/VLOOKUP(Urban_Establishments_Total!$B42,Estb_by_District_Size!$A:$BC,39,FALSE)),1)</f>
        <v>104</v>
      </c>
    </row>
    <row r="43" spans="1:15" x14ac:dyDescent="0.2">
      <c r="A43" t="s">
        <v>103</v>
      </c>
      <c r="B43" t="s">
        <v>104</v>
      </c>
      <c r="C43" s="2">
        <f>MROUND(Urban_Establishments_Total!C43*(1-VLOOKUP(Urban_Establishments_Total!$B43,Estb_by_District_Size!$A:$BC,6,FALSE)/VLOOKUP(Urban_Establishments_Total!$B43,Estb_by_District_Size!$A:$BC,3,FALSE)),1)</f>
        <v>0</v>
      </c>
      <c r="D43" s="2">
        <f>MROUND(Urban_Establishments_Total!D43*(1-VLOOKUP(Urban_Establishments_Total!$B43,Estb_by_District_Size!$A:$BC,6,FALSE)/VLOOKUP(Urban_Establishments_Total!$B43,Estb_by_District_Size!$A:$BC,3,FALSE)),1)</f>
        <v>102</v>
      </c>
      <c r="E43" s="2">
        <f>MROUND(Urban_Establishments_Total!E43*(1-VLOOKUP(Urban_Establishments_Total!$B43,Estb_by_District_Size!$A:$BC,6,FALSE)/VLOOKUP(Urban_Establishments_Total!$B43,Estb_by_District_Size!$A:$BC,3,FALSE)),1)</f>
        <v>2</v>
      </c>
      <c r="F43" s="2">
        <f>MROUND(Urban_Establishments_Total!F43*(1-VLOOKUP(Urban_Establishments_Total!$B43,Estb_by_District_Size!$A:$BC,25,FALSE)/VLOOKUP(Urban_Establishments_Total!$B43,Estb_by_District_Size!$A:$BC,22,FALSE)),1)</f>
        <v>239</v>
      </c>
      <c r="G43" s="2">
        <f>MROUND(Urban_Establishments_Total!G43*(1-VLOOKUP(Urban_Establishments_Total!$B43,Estb_by_District_Size!$A:$BC,42,FALSE)/VLOOKUP(Urban_Establishments_Total!$B43,Estb_by_District_Size!$A:$BC,39,FALSE)),1)</f>
        <v>31</v>
      </c>
      <c r="H43" s="2">
        <f>MROUND(Urban_Establishments_Total!H43*(1-VLOOKUP(Urban_Establishments_Total!$B43,Estb_by_District_Size!$A:$BC,42,FALSE)/VLOOKUP(Urban_Establishments_Total!$B43,Estb_by_District_Size!$A:$BC,39,FALSE)),1)</f>
        <v>50</v>
      </c>
      <c r="I43" s="2">
        <f>MROUND(Urban_Establishments_Total!I43*(1-VLOOKUP(Urban_Establishments_Total!$B43,Estb_by_District_Size!$A:$BC,42,FALSE)/VLOOKUP(Urban_Establishments_Total!$B43,Estb_by_District_Size!$A:$BC,39,FALSE)),1)</f>
        <v>3</v>
      </c>
      <c r="J43" s="2">
        <f>MROUND(Urban_Establishments_Total!J43*(1-VLOOKUP(Urban_Establishments_Total!$B43,Estb_by_District_Size!$A:$BC,42,FALSE)/VLOOKUP(Urban_Establishments_Total!$B43,Estb_by_District_Size!$A:$BC,39,FALSE)),1)</f>
        <v>14</v>
      </c>
      <c r="K43" s="2">
        <f>MROUND(Urban_Establishments_Total!K43*(1-VLOOKUP(Urban_Establishments_Total!$B43,Estb_by_District_Size!$A:$BC,42,FALSE)/VLOOKUP(Urban_Establishments_Total!$B43,Estb_by_District_Size!$A:$BC,39,FALSE)),1)</f>
        <v>0</v>
      </c>
      <c r="L43" s="2">
        <f>MROUND(Urban_Establishments_Total!L43*(1-VLOOKUP(Urban_Establishments_Total!$B43,Estb_by_District_Size!$A:$BC,42,FALSE)/VLOOKUP(Urban_Establishments_Total!$B43,Estb_by_District_Size!$A:$BC,39,FALSE)),1)</f>
        <v>20</v>
      </c>
      <c r="M43" s="2">
        <f>MROUND(Urban_Establishments_Total!M43*(1-VLOOKUP(Urban_Establishments_Total!$B43,Estb_by_District_Size!$A:$BC,42,FALSE)/VLOOKUP(Urban_Establishments_Total!$B43,Estb_by_District_Size!$A:$BC,39,FALSE)),1)</f>
        <v>8</v>
      </c>
      <c r="N43" s="2">
        <f>MROUND(Urban_Establishments_Total!N43*(1-VLOOKUP(Urban_Establishments_Total!$B43,Estb_by_District_Size!$A:$BC,42,FALSE)/VLOOKUP(Urban_Establishments_Total!$B43,Estb_by_District_Size!$A:$BC,39,FALSE)),1)</f>
        <v>0</v>
      </c>
      <c r="O43" s="2">
        <f>MROUND(Urban_Establishments_Total!O43*(1-VLOOKUP(Urban_Establishments_Total!$B43,Estb_by_District_Size!$A:$BC,42,FALSE)/VLOOKUP(Urban_Establishments_Total!$B43,Estb_by_District_Size!$A:$BC,39,FALSE)),1)</f>
        <v>63</v>
      </c>
    </row>
    <row r="44" spans="1:15" x14ac:dyDescent="0.2">
      <c r="A44" t="s">
        <v>105</v>
      </c>
      <c r="B44" t="s">
        <v>106</v>
      </c>
      <c r="C44" s="2">
        <f>MROUND(Urban_Establishments_Total!C44*(1-VLOOKUP(Urban_Establishments_Total!$B44,Estb_by_District_Size!$A:$BC,6,FALSE)/VLOOKUP(Urban_Establishments_Total!$B44,Estb_by_District_Size!$A:$BC,3,FALSE)),1)</f>
        <v>0</v>
      </c>
      <c r="D44" s="2">
        <f>MROUND(Urban_Establishments_Total!D44*(1-VLOOKUP(Urban_Establishments_Total!$B44,Estb_by_District_Size!$A:$BC,6,FALSE)/VLOOKUP(Urban_Establishments_Total!$B44,Estb_by_District_Size!$A:$BC,3,FALSE)),1)</f>
        <v>80</v>
      </c>
      <c r="E44" s="2">
        <f>MROUND(Urban_Establishments_Total!E44*(1-VLOOKUP(Urban_Establishments_Total!$B44,Estb_by_District_Size!$A:$BC,6,FALSE)/VLOOKUP(Urban_Establishments_Total!$B44,Estb_by_District_Size!$A:$BC,3,FALSE)),1)</f>
        <v>0</v>
      </c>
      <c r="F44" s="2">
        <f>MROUND(Urban_Establishments_Total!F44*(1-VLOOKUP(Urban_Establishments_Total!$B44,Estb_by_District_Size!$A:$BC,25,FALSE)/VLOOKUP(Urban_Establishments_Total!$B44,Estb_by_District_Size!$A:$BC,22,FALSE)),1)</f>
        <v>341</v>
      </c>
      <c r="G44" s="2">
        <f>MROUND(Urban_Establishments_Total!G44*(1-VLOOKUP(Urban_Establishments_Total!$B44,Estb_by_District_Size!$A:$BC,42,FALSE)/VLOOKUP(Urban_Establishments_Total!$B44,Estb_by_District_Size!$A:$BC,39,FALSE)),1)</f>
        <v>9</v>
      </c>
      <c r="H44" s="2">
        <f>MROUND(Urban_Establishments_Total!H44*(1-VLOOKUP(Urban_Establishments_Total!$B44,Estb_by_District_Size!$A:$BC,42,FALSE)/VLOOKUP(Urban_Establishments_Total!$B44,Estb_by_District_Size!$A:$BC,39,FALSE)),1)</f>
        <v>42</v>
      </c>
      <c r="I44" s="2">
        <f>MROUND(Urban_Establishments_Total!I44*(1-VLOOKUP(Urban_Establishments_Total!$B44,Estb_by_District_Size!$A:$BC,42,FALSE)/VLOOKUP(Urban_Establishments_Total!$B44,Estb_by_District_Size!$A:$BC,39,FALSE)),1)</f>
        <v>2</v>
      </c>
      <c r="J44" s="2">
        <f>MROUND(Urban_Establishments_Total!J44*(1-VLOOKUP(Urban_Establishments_Total!$B44,Estb_by_District_Size!$A:$BC,42,FALSE)/VLOOKUP(Urban_Establishments_Total!$B44,Estb_by_District_Size!$A:$BC,39,FALSE)),1)</f>
        <v>12</v>
      </c>
      <c r="K44" s="2">
        <f>MROUND(Urban_Establishments_Total!K44*(1-VLOOKUP(Urban_Establishments_Total!$B44,Estb_by_District_Size!$A:$BC,42,FALSE)/VLOOKUP(Urban_Establishments_Total!$B44,Estb_by_District_Size!$A:$BC,39,FALSE)),1)</f>
        <v>0</v>
      </c>
      <c r="L44" s="2">
        <f>MROUND(Urban_Establishments_Total!L44*(1-VLOOKUP(Urban_Establishments_Total!$B44,Estb_by_District_Size!$A:$BC,42,FALSE)/VLOOKUP(Urban_Establishments_Total!$B44,Estb_by_District_Size!$A:$BC,39,FALSE)),1)</f>
        <v>7</v>
      </c>
      <c r="M44" s="2">
        <f>MROUND(Urban_Establishments_Total!M44*(1-VLOOKUP(Urban_Establishments_Total!$B44,Estb_by_District_Size!$A:$BC,42,FALSE)/VLOOKUP(Urban_Establishments_Total!$B44,Estb_by_District_Size!$A:$BC,39,FALSE)),1)</f>
        <v>11</v>
      </c>
      <c r="N44" s="2">
        <f>MROUND(Urban_Establishments_Total!N44*(1-VLOOKUP(Urban_Establishments_Total!$B44,Estb_by_District_Size!$A:$BC,42,FALSE)/VLOOKUP(Urban_Establishments_Total!$B44,Estb_by_District_Size!$A:$BC,39,FALSE)),1)</f>
        <v>2</v>
      </c>
      <c r="O44" s="2">
        <f>MROUND(Urban_Establishments_Total!O44*(1-VLOOKUP(Urban_Establishments_Total!$B44,Estb_by_District_Size!$A:$BC,42,FALSE)/VLOOKUP(Urban_Establishments_Total!$B44,Estb_by_District_Size!$A:$BC,39,FALSE)),1)</f>
        <v>66</v>
      </c>
    </row>
    <row r="45" spans="1:15" x14ac:dyDescent="0.2">
      <c r="A45" t="s">
        <v>107</v>
      </c>
      <c r="B45" t="s">
        <v>108</v>
      </c>
      <c r="C45" s="2">
        <f>MROUND(Urban_Establishments_Total!C45*(1-VLOOKUP(Urban_Establishments_Total!$B45,Estb_by_District_Size!$A:$BC,6,FALSE)/VLOOKUP(Urban_Establishments_Total!$B45,Estb_by_District_Size!$A:$BC,3,FALSE)),1)</f>
        <v>0</v>
      </c>
      <c r="D45" s="2">
        <f>MROUND(Urban_Establishments_Total!D45*(1-VLOOKUP(Urban_Establishments_Total!$B45,Estb_by_District_Size!$A:$BC,6,FALSE)/VLOOKUP(Urban_Establishments_Total!$B45,Estb_by_District_Size!$A:$BC,3,FALSE)),1)</f>
        <v>182</v>
      </c>
      <c r="E45" s="2">
        <f>MROUND(Urban_Establishments_Total!E45*(1-VLOOKUP(Urban_Establishments_Total!$B45,Estb_by_District_Size!$A:$BC,6,FALSE)/VLOOKUP(Urban_Establishments_Total!$B45,Estb_by_District_Size!$A:$BC,3,FALSE)),1)</f>
        <v>1</v>
      </c>
      <c r="F45" s="2">
        <f>MROUND(Urban_Establishments_Total!F45*(1-VLOOKUP(Urban_Establishments_Total!$B45,Estb_by_District_Size!$A:$BC,25,FALSE)/VLOOKUP(Urban_Establishments_Total!$B45,Estb_by_District_Size!$A:$BC,22,FALSE)),1)</f>
        <v>694</v>
      </c>
      <c r="G45" s="2">
        <f>MROUND(Urban_Establishments_Total!G45*(1-VLOOKUP(Urban_Establishments_Total!$B45,Estb_by_District_Size!$A:$BC,42,FALSE)/VLOOKUP(Urban_Establishments_Total!$B45,Estb_by_District_Size!$A:$BC,39,FALSE)),1)</f>
        <v>23</v>
      </c>
      <c r="H45" s="2">
        <f>MROUND(Urban_Establishments_Total!H45*(1-VLOOKUP(Urban_Establishments_Total!$B45,Estb_by_District_Size!$A:$BC,42,FALSE)/VLOOKUP(Urban_Establishments_Total!$B45,Estb_by_District_Size!$A:$BC,39,FALSE)),1)</f>
        <v>165</v>
      </c>
      <c r="I45" s="2">
        <f>MROUND(Urban_Establishments_Total!I45*(1-VLOOKUP(Urban_Establishments_Total!$B45,Estb_by_District_Size!$A:$BC,42,FALSE)/VLOOKUP(Urban_Establishments_Total!$B45,Estb_by_District_Size!$A:$BC,39,FALSE)),1)</f>
        <v>23</v>
      </c>
      <c r="J45" s="2">
        <f>MROUND(Urban_Establishments_Total!J45*(1-VLOOKUP(Urban_Establishments_Total!$B45,Estb_by_District_Size!$A:$BC,42,FALSE)/VLOOKUP(Urban_Establishments_Total!$B45,Estb_by_District_Size!$A:$BC,39,FALSE)),1)</f>
        <v>49</v>
      </c>
      <c r="K45" s="2">
        <f>MROUND(Urban_Establishments_Total!K45*(1-VLOOKUP(Urban_Establishments_Total!$B45,Estb_by_District_Size!$A:$BC,42,FALSE)/VLOOKUP(Urban_Establishments_Total!$B45,Estb_by_District_Size!$A:$BC,39,FALSE)),1)</f>
        <v>1</v>
      </c>
      <c r="L45" s="2">
        <f>MROUND(Urban_Establishments_Total!L45*(1-VLOOKUP(Urban_Establishments_Total!$B45,Estb_by_District_Size!$A:$BC,42,FALSE)/VLOOKUP(Urban_Establishments_Total!$B45,Estb_by_District_Size!$A:$BC,39,FALSE)),1)</f>
        <v>59</v>
      </c>
      <c r="M45" s="2">
        <f>MROUND(Urban_Establishments_Total!M45*(1-VLOOKUP(Urban_Establishments_Total!$B45,Estb_by_District_Size!$A:$BC,42,FALSE)/VLOOKUP(Urban_Establishments_Total!$B45,Estb_by_District_Size!$A:$BC,39,FALSE)),1)</f>
        <v>36</v>
      </c>
      <c r="N45" s="2">
        <f>MROUND(Urban_Establishments_Total!N45*(1-VLOOKUP(Urban_Establishments_Total!$B45,Estb_by_District_Size!$A:$BC,42,FALSE)/VLOOKUP(Urban_Establishments_Total!$B45,Estb_by_District_Size!$A:$BC,39,FALSE)),1)</f>
        <v>11</v>
      </c>
      <c r="O45" s="2">
        <f>MROUND(Urban_Establishments_Total!O45*(1-VLOOKUP(Urban_Establishments_Total!$B45,Estb_by_District_Size!$A:$BC,42,FALSE)/VLOOKUP(Urban_Establishments_Total!$B45,Estb_by_District_Size!$A:$BC,39,FALSE)),1)</f>
        <v>234</v>
      </c>
    </row>
    <row r="46" spans="1:15" x14ac:dyDescent="0.2">
      <c r="A46" t="s">
        <v>109</v>
      </c>
      <c r="B46" t="s">
        <v>110</v>
      </c>
      <c r="C46" s="2">
        <f>MROUND(Urban_Establishments_Total!C46*(1-VLOOKUP(Urban_Establishments_Total!$B46,Estb_by_District_Size!$A:$BC,6,FALSE)/VLOOKUP(Urban_Establishments_Total!$B46,Estb_by_District_Size!$A:$BC,3,FALSE)),1)</f>
        <v>3</v>
      </c>
      <c r="D46" s="2">
        <f>MROUND(Urban_Establishments_Total!D46*(1-VLOOKUP(Urban_Establishments_Total!$B46,Estb_by_District_Size!$A:$BC,6,FALSE)/VLOOKUP(Urban_Establishments_Total!$B46,Estb_by_District_Size!$A:$BC,3,FALSE)),1)</f>
        <v>546</v>
      </c>
      <c r="E46" s="2">
        <f>MROUND(Urban_Establishments_Total!E46*(1-VLOOKUP(Urban_Establishments_Total!$B46,Estb_by_District_Size!$A:$BC,6,FALSE)/VLOOKUP(Urban_Establishments_Total!$B46,Estb_by_District_Size!$A:$BC,3,FALSE)),1)</f>
        <v>18</v>
      </c>
      <c r="F46" s="2">
        <f>MROUND(Urban_Establishments_Total!F46*(1-VLOOKUP(Urban_Establishments_Total!$B46,Estb_by_District_Size!$A:$BC,25,FALSE)/VLOOKUP(Urban_Establishments_Total!$B46,Estb_by_District_Size!$A:$BC,22,FALSE)),1)</f>
        <v>2611</v>
      </c>
      <c r="G46" s="2">
        <f>MROUND(Urban_Establishments_Total!G46*(1-VLOOKUP(Urban_Establishments_Total!$B46,Estb_by_District_Size!$A:$BC,42,FALSE)/VLOOKUP(Urban_Establishments_Total!$B46,Estb_by_District_Size!$A:$BC,39,FALSE)),1)</f>
        <v>50</v>
      </c>
      <c r="H46" s="2">
        <f>MROUND(Urban_Establishments_Total!H46*(1-VLOOKUP(Urban_Establishments_Total!$B46,Estb_by_District_Size!$A:$BC,42,FALSE)/VLOOKUP(Urban_Establishments_Total!$B46,Estb_by_District_Size!$A:$BC,39,FALSE)),1)</f>
        <v>166</v>
      </c>
      <c r="I46" s="2">
        <f>MROUND(Urban_Establishments_Total!I46*(1-VLOOKUP(Urban_Establishments_Total!$B46,Estb_by_District_Size!$A:$BC,42,FALSE)/VLOOKUP(Urban_Establishments_Total!$B46,Estb_by_District_Size!$A:$BC,39,FALSE)),1)</f>
        <v>25</v>
      </c>
      <c r="J46" s="2">
        <f>MROUND(Urban_Establishments_Total!J46*(1-VLOOKUP(Urban_Establishments_Total!$B46,Estb_by_District_Size!$A:$BC,42,FALSE)/VLOOKUP(Urban_Establishments_Total!$B46,Estb_by_District_Size!$A:$BC,39,FALSE)),1)</f>
        <v>53</v>
      </c>
      <c r="K46" s="2">
        <f>MROUND(Urban_Establishments_Total!K46*(1-VLOOKUP(Urban_Establishments_Total!$B46,Estb_by_District_Size!$A:$BC,42,FALSE)/VLOOKUP(Urban_Establishments_Total!$B46,Estb_by_District_Size!$A:$BC,39,FALSE)),1)</f>
        <v>6</v>
      </c>
      <c r="L46" s="2">
        <f>MROUND(Urban_Establishments_Total!L46*(1-VLOOKUP(Urban_Establishments_Total!$B46,Estb_by_District_Size!$A:$BC,42,FALSE)/VLOOKUP(Urban_Establishments_Total!$B46,Estb_by_District_Size!$A:$BC,39,FALSE)),1)</f>
        <v>35</v>
      </c>
      <c r="M46" s="2">
        <f>MROUND(Urban_Establishments_Total!M46*(1-VLOOKUP(Urban_Establishments_Total!$B46,Estb_by_District_Size!$A:$BC,42,FALSE)/VLOOKUP(Urban_Establishments_Total!$B46,Estb_by_District_Size!$A:$BC,39,FALSE)),1)</f>
        <v>48</v>
      </c>
      <c r="N46" s="2">
        <f>MROUND(Urban_Establishments_Total!N46*(1-VLOOKUP(Urban_Establishments_Total!$B46,Estb_by_District_Size!$A:$BC,42,FALSE)/VLOOKUP(Urban_Establishments_Total!$B46,Estb_by_District_Size!$A:$BC,39,FALSE)),1)</f>
        <v>9</v>
      </c>
      <c r="O46" s="2">
        <f>MROUND(Urban_Establishments_Total!O46*(1-VLOOKUP(Urban_Establishments_Total!$B46,Estb_by_District_Size!$A:$BC,42,FALSE)/VLOOKUP(Urban_Establishments_Total!$B46,Estb_by_District_Size!$A:$BC,39,FALSE)),1)</f>
        <v>438</v>
      </c>
    </row>
    <row r="47" spans="1:15" x14ac:dyDescent="0.2">
      <c r="A47" t="s">
        <v>111</v>
      </c>
      <c r="B47" t="s">
        <v>112</v>
      </c>
      <c r="C47" s="2">
        <f>MROUND(Urban_Establishments_Total!C47*(1-VLOOKUP(Urban_Establishments_Total!$B47,Estb_by_District_Size!$A:$BC,6,FALSE)/VLOOKUP(Urban_Establishments_Total!$B47,Estb_by_District_Size!$A:$BC,3,FALSE)),1)</f>
        <v>0</v>
      </c>
      <c r="D47" s="2">
        <f>MROUND(Urban_Establishments_Total!D47*(1-VLOOKUP(Urban_Establishments_Total!$B47,Estb_by_District_Size!$A:$BC,6,FALSE)/VLOOKUP(Urban_Establishments_Total!$B47,Estb_by_District_Size!$A:$BC,3,FALSE)),1)</f>
        <v>304</v>
      </c>
      <c r="E47" s="2">
        <f>MROUND(Urban_Establishments_Total!E47*(1-VLOOKUP(Urban_Establishments_Total!$B47,Estb_by_District_Size!$A:$BC,6,FALSE)/VLOOKUP(Urban_Establishments_Total!$B47,Estb_by_District_Size!$A:$BC,3,FALSE)),1)</f>
        <v>2</v>
      </c>
      <c r="F47" s="2">
        <f>MROUND(Urban_Establishments_Total!F47*(1-VLOOKUP(Urban_Establishments_Total!$B47,Estb_by_District_Size!$A:$BC,25,FALSE)/VLOOKUP(Urban_Establishments_Total!$B47,Estb_by_District_Size!$A:$BC,22,FALSE)),1)</f>
        <v>156</v>
      </c>
      <c r="G47" s="2">
        <f>MROUND(Urban_Establishments_Total!G47*(1-VLOOKUP(Urban_Establishments_Total!$B47,Estb_by_District_Size!$A:$BC,42,FALSE)/VLOOKUP(Urban_Establishments_Total!$B47,Estb_by_District_Size!$A:$BC,39,FALSE)),1)</f>
        <v>9</v>
      </c>
      <c r="H47" s="2">
        <f>MROUND(Urban_Establishments_Total!H47*(1-VLOOKUP(Urban_Establishments_Total!$B47,Estb_by_District_Size!$A:$BC,42,FALSE)/VLOOKUP(Urban_Establishments_Total!$B47,Estb_by_District_Size!$A:$BC,39,FALSE)),1)</f>
        <v>45</v>
      </c>
      <c r="I47" s="2">
        <f>MROUND(Urban_Establishments_Total!I47*(1-VLOOKUP(Urban_Establishments_Total!$B47,Estb_by_District_Size!$A:$BC,42,FALSE)/VLOOKUP(Urban_Establishments_Total!$B47,Estb_by_District_Size!$A:$BC,39,FALSE)),1)</f>
        <v>6</v>
      </c>
      <c r="J47" s="2">
        <f>MROUND(Urban_Establishments_Total!J47*(1-VLOOKUP(Urban_Establishments_Total!$B47,Estb_by_District_Size!$A:$BC,42,FALSE)/VLOOKUP(Urban_Establishments_Total!$B47,Estb_by_District_Size!$A:$BC,39,FALSE)),1)</f>
        <v>16</v>
      </c>
      <c r="K47" s="2">
        <f>MROUND(Urban_Establishments_Total!K47*(1-VLOOKUP(Urban_Establishments_Total!$B47,Estb_by_District_Size!$A:$BC,42,FALSE)/VLOOKUP(Urban_Establishments_Total!$B47,Estb_by_District_Size!$A:$BC,39,FALSE)),1)</f>
        <v>0</v>
      </c>
      <c r="L47" s="2">
        <f>MROUND(Urban_Establishments_Total!L47*(1-VLOOKUP(Urban_Establishments_Total!$B47,Estb_by_District_Size!$A:$BC,42,FALSE)/VLOOKUP(Urban_Establishments_Total!$B47,Estb_by_District_Size!$A:$BC,39,FALSE)),1)</f>
        <v>8</v>
      </c>
      <c r="M47" s="2">
        <f>MROUND(Urban_Establishments_Total!M47*(1-VLOOKUP(Urban_Establishments_Total!$B47,Estb_by_District_Size!$A:$BC,42,FALSE)/VLOOKUP(Urban_Establishments_Total!$B47,Estb_by_District_Size!$A:$BC,39,FALSE)),1)</f>
        <v>10</v>
      </c>
      <c r="N47" s="2">
        <f>MROUND(Urban_Establishments_Total!N47*(1-VLOOKUP(Urban_Establishments_Total!$B47,Estb_by_District_Size!$A:$BC,42,FALSE)/VLOOKUP(Urban_Establishments_Total!$B47,Estb_by_District_Size!$A:$BC,39,FALSE)),1)</f>
        <v>1</v>
      </c>
      <c r="O47" s="2">
        <f>MROUND(Urban_Establishments_Total!O47*(1-VLOOKUP(Urban_Establishments_Total!$B47,Estb_by_District_Size!$A:$BC,42,FALSE)/VLOOKUP(Urban_Establishments_Total!$B47,Estb_by_District_Size!$A:$BC,39,FALSE)),1)</f>
        <v>98</v>
      </c>
    </row>
    <row r="48" spans="1:15" x14ac:dyDescent="0.2">
      <c r="A48" t="s">
        <v>113</v>
      </c>
      <c r="B48" t="s">
        <v>114</v>
      </c>
      <c r="C48" s="2">
        <f>MROUND(Urban_Establishments_Total!C48*(1-VLOOKUP(Urban_Establishments_Total!$B48,Estb_by_District_Size!$A:$BC,6,FALSE)/VLOOKUP(Urban_Establishments_Total!$B48,Estb_by_District_Size!$A:$BC,3,FALSE)),1)</f>
        <v>0</v>
      </c>
      <c r="D48" s="2">
        <f>MROUND(Urban_Establishments_Total!D48*(1-VLOOKUP(Urban_Establishments_Total!$B48,Estb_by_District_Size!$A:$BC,6,FALSE)/VLOOKUP(Urban_Establishments_Total!$B48,Estb_by_District_Size!$A:$BC,3,FALSE)),1)</f>
        <v>334</v>
      </c>
      <c r="E48" s="2">
        <f>MROUND(Urban_Establishments_Total!E48*(1-VLOOKUP(Urban_Establishments_Total!$B48,Estb_by_District_Size!$A:$BC,6,FALSE)/VLOOKUP(Urban_Establishments_Total!$B48,Estb_by_District_Size!$A:$BC,3,FALSE)),1)</f>
        <v>6</v>
      </c>
      <c r="F48" s="2">
        <f>MROUND(Urban_Establishments_Total!F48*(1-VLOOKUP(Urban_Establishments_Total!$B48,Estb_by_District_Size!$A:$BC,25,FALSE)/VLOOKUP(Urban_Establishments_Total!$B48,Estb_by_District_Size!$A:$BC,22,FALSE)),1)</f>
        <v>1102</v>
      </c>
      <c r="G48" s="2">
        <f>MROUND(Urban_Establishments_Total!G48*(1-VLOOKUP(Urban_Establishments_Total!$B48,Estb_by_District_Size!$A:$BC,42,FALSE)/VLOOKUP(Urban_Establishments_Total!$B48,Estb_by_District_Size!$A:$BC,39,FALSE)),1)</f>
        <v>17</v>
      </c>
      <c r="H48" s="2">
        <f>MROUND(Urban_Establishments_Total!H48*(1-VLOOKUP(Urban_Establishments_Total!$B48,Estb_by_District_Size!$A:$BC,42,FALSE)/VLOOKUP(Urban_Establishments_Total!$B48,Estb_by_District_Size!$A:$BC,39,FALSE)),1)</f>
        <v>95</v>
      </c>
      <c r="I48" s="2">
        <f>MROUND(Urban_Establishments_Total!I48*(1-VLOOKUP(Urban_Establishments_Total!$B48,Estb_by_District_Size!$A:$BC,42,FALSE)/VLOOKUP(Urban_Establishments_Total!$B48,Estb_by_District_Size!$A:$BC,39,FALSE)),1)</f>
        <v>11</v>
      </c>
      <c r="J48" s="2">
        <f>MROUND(Urban_Establishments_Total!J48*(1-VLOOKUP(Urban_Establishments_Total!$B48,Estb_by_District_Size!$A:$BC,42,FALSE)/VLOOKUP(Urban_Establishments_Total!$B48,Estb_by_District_Size!$A:$BC,39,FALSE)),1)</f>
        <v>39</v>
      </c>
      <c r="K48" s="2">
        <f>MROUND(Urban_Establishments_Total!K48*(1-VLOOKUP(Urban_Establishments_Total!$B48,Estb_by_District_Size!$A:$BC,42,FALSE)/VLOOKUP(Urban_Establishments_Total!$B48,Estb_by_District_Size!$A:$BC,39,FALSE)),1)</f>
        <v>0</v>
      </c>
      <c r="L48" s="2">
        <f>MROUND(Urban_Establishments_Total!L48*(1-VLOOKUP(Urban_Establishments_Total!$B48,Estb_by_District_Size!$A:$BC,42,FALSE)/VLOOKUP(Urban_Establishments_Total!$B48,Estb_by_District_Size!$A:$BC,39,FALSE)),1)</f>
        <v>14</v>
      </c>
      <c r="M48" s="2">
        <f>MROUND(Urban_Establishments_Total!M48*(1-VLOOKUP(Urban_Establishments_Total!$B48,Estb_by_District_Size!$A:$BC,42,FALSE)/VLOOKUP(Urban_Establishments_Total!$B48,Estb_by_District_Size!$A:$BC,39,FALSE)),1)</f>
        <v>25</v>
      </c>
      <c r="N48" s="2">
        <f>MROUND(Urban_Establishments_Total!N48*(1-VLOOKUP(Urban_Establishments_Total!$B48,Estb_by_District_Size!$A:$BC,42,FALSE)/VLOOKUP(Urban_Establishments_Total!$B48,Estb_by_District_Size!$A:$BC,39,FALSE)),1)</f>
        <v>3</v>
      </c>
      <c r="O48" s="2">
        <f>MROUND(Urban_Establishments_Total!O48*(1-VLOOKUP(Urban_Establishments_Total!$B48,Estb_by_District_Size!$A:$BC,42,FALSE)/VLOOKUP(Urban_Establishments_Total!$B48,Estb_by_District_Size!$A:$BC,39,FALSE)),1)</f>
        <v>196</v>
      </c>
    </row>
    <row r="49" spans="1:15" x14ac:dyDescent="0.2">
      <c r="A49" t="s">
        <v>115</v>
      </c>
      <c r="B49" t="s">
        <v>116</v>
      </c>
      <c r="C49" s="2">
        <f>MROUND(Urban_Establishments_Total!C49*(1-VLOOKUP(Urban_Establishments_Total!$B49,Estb_by_District_Size!$A:$BC,6,FALSE)/VLOOKUP(Urban_Establishments_Total!$B49,Estb_by_District_Size!$A:$BC,3,FALSE)),1)</f>
        <v>2</v>
      </c>
      <c r="D49" s="2">
        <f>MROUND(Urban_Establishments_Total!D49*(1-VLOOKUP(Urban_Establishments_Total!$B49,Estb_by_District_Size!$A:$BC,6,FALSE)/VLOOKUP(Urban_Establishments_Total!$B49,Estb_by_District_Size!$A:$BC,3,FALSE)),1)</f>
        <v>397</v>
      </c>
      <c r="E49" s="2">
        <f>MROUND(Urban_Establishments_Total!E49*(1-VLOOKUP(Urban_Establishments_Total!$B49,Estb_by_District_Size!$A:$BC,6,FALSE)/VLOOKUP(Urban_Establishments_Total!$B49,Estb_by_District_Size!$A:$BC,3,FALSE)),1)</f>
        <v>21</v>
      </c>
      <c r="F49" s="2">
        <f>MROUND(Urban_Establishments_Total!F49*(1-VLOOKUP(Urban_Establishments_Total!$B49,Estb_by_District_Size!$A:$BC,25,FALSE)/VLOOKUP(Urban_Establishments_Total!$B49,Estb_by_District_Size!$A:$BC,22,FALSE)),1)</f>
        <v>1123</v>
      </c>
      <c r="G49" s="2">
        <f>MROUND(Urban_Establishments_Total!G49*(1-VLOOKUP(Urban_Establishments_Total!$B49,Estb_by_District_Size!$A:$BC,42,FALSE)/VLOOKUP(Urban_Establishments_Total!$B49,Estb_by_District_Size!$A:$BC,39,FALSE)),1)</f>
        <v>38</v>
      </c>
      <c r="H49" s="2">
        <f>MROUND(Urban_Establishments_Total!H49*(1-VLOOKUP(Urban_Establishments_Total!$B49,Estb_by_District_Size!$A:$BC,42,FALSE)/VLOOKUP(Urban_Establishments_Total!$B49,Estb_by_District_Size!$A:$BC,39,FALSE)),1)</f>
        <v>170</v>
      </c>
      <c r="I49" s="2">
        <f>MROUND(Urban_Establishments_Total!I49*(1-VLOOKUP(Urban_Establishments_Total!$B49,Estb_by_District_Size!$A:$BC,42,FALSE)/VLOOKUP(Urban_Establishments_Total!$B49,Estb_by_District_Size!$A:$BC,39,FALSE)),1)</f>
        <v>8</v>
      </c>
      <c r="J49" s="2">
        <f>MROUND(Urban_Establishments_Total!J49*(1-VLOOKUP(Urban_Establishments_Total!$B49,Estb_by_District_Size!$A:$BC,42,FALSE)/VLOOKUP(Urban_Establishments_Total!$B49,Estb_by_District_Size!$A:$BC,39,FALSE)),1)</f>
        <v>36</v>
      </c>
      <c r="K49" s="2">
        <f>MROUND(Urban_Establishments_Total!K49*(1-VLOOKUP(Urban_Establishments_Total!$B49,Estb_by_District_Size!$A:$BC,42,FALSE)/VLOOKUP(Urban_Establishments_Total!$B49,Estb_by_District_Size!$A:$BC,39,FALSE)),1)</f>
        <v>0</v>
      </c>
      <c r="L49" s="2">
        <f>MROUND(Urban_Establishments_Total!L49*(1-VLOOKUP(Urban_Establishments_Total!$B49,Estb_by_District_Size!$A:$BC,42,FALSE)/VLOOKUP(Urban_Establishments_Total!$B49,Estb_by_District_Size!$A:$BC,39,FALSE)),1)</f>
        <v>19</v>
      </c>
      <c r="M49" s="2">
        <f>MROUND(Urban_Establishments_Total!M49*(1-VLOOKUP(Urban_Establishments_Total!$B49,Estb_by_District_Size!$A:$BC,42,FALSE)/VLOOKUP(Urban_Establishments_Total!$B49,Estb_by_District_Size!$A:$BC,39,FALSE)),1)</f>
        <v>39</v>
      </c>
      <c r="N49" s="2">
        <f>MROUND(Urban_Establishments_Total!N49*(1-VLOOKUP(Urban_Establishments_Total!$B49,Estb_by_District_Size!$A:$BC,42,FALSE)/VLOOKUP(Urban_Establishments_Total!$B49,Estb_by_District_Size!$A:$BC,39,FALSE)),1)</f>
        <v>3</v>
      </c>
      <c r="O49" s="2">
        <f>MROUND(Urban_Establishments_Total!O49*(1-VLOOKUP(Urban_Establishments_Total!$B49,Estb_by_District_Size!$A:$BC,42,FALSE)/VLOOKUP(Urban_Establishments_Total!$B49,Estb_by_District_Size!$A:$BC,39,FALSE)),1)</f>
        <v>220</v>
      </c>
    </row>
    <row r="50" spans="1:15" x14ac:dyDescent="0.2">
      <c r="A50" t="s">
        <v>117</v>
      </c>
      <c r="B50" t="s">
        <v>118</v>
      </c>
      <c r="C50" s="2">
        <f>MROUND(Urban_Establishments_Total!C50*(1-VLOOKUP(Urban_Establishments_Total!$B50,Estb_by_District_Size!$A:$BC,6,FALSE)/VLOOKUP(Urban_Establishments_Total!$B50,Estb_by_District_Size!$A:$BC,3,FALSE)),1)</f>
        <v>2</v>
      </c>
      <c r="D50" s="2">
        <f>MROUND(Urban_Establishments_Total!D50*(1-VLOOKUP(Urban_Establishments_Total!$B50,Estb_by_District_Size!$A:$BC,6,FALSE)/VLOOKUP(Urban_Establishments_Total!$B50,Estb_by_District_Size!$A:$BC,3,FALSE)),1)</f>
        <v>322</v>
      </c>
      <c r="E50" s="2">
        <f>MROUND(Urban_Establishments_Total!E50*(1-VLOOKUP(Urban_Establishments_Total!$B50,Estb_by_District_Size!$A:$BC,6,FALSE)/VLOOKUP(Urban_Establishments_Total!$B50,Estb_by_District_Size!$A:$BC,3,FALSE)),1)</f>
        <v>2</v>
      </c>
      <c r="F50" s="2">
        <f>MROUND(Urban_Establishments_Total!F50*(1-VLOOKUP(Urban_Establishments_Total!$B50,Estb_by_District_Size!$A:$BC,25,FALSE)/VLOOKUP(Urban_Establishments_Total!$B50,Estb_by_District_Size!$A:$BC,22,FALSE)),1)</f>
        <v>1019</v>
      </c>
      <c r="G50" s="2">
        <f>MROUND(Urban_Establishments_Total!G50*(1-VLOOKUP(Urban_Establishments_Total!$B50,Estb_by_District_Size!$A:$BC,42,FALSE)/VLOOKUP(Urban_Establishments_Total!$B50,Estb_by_District_Size!$A:$BC,39,FALSE)),1)</f>
        <v>23</v>
      </c>
      <c r="H50" s="2">
        <f>MROUND(Urban_Establishments_Total!H50*(1-VLOOKUP(Urban_Establishments_Total!$B50,Estb_by_District_Size!$A:$BC,42,FALSE)/VLOOKUP(Urban_Establishments_Total!$B50,Estb_by_District_Size!$A:$BC,39,FALSE)),1)</f>
        <v>139</v>
      </c>
      <c r="I50" s="2">
        <f>MROUND(Urban_Establishments_Total!I50*(1-VLOOKUP(Urban_Establishments_Total!$B50,Estb_by_District_Size!$A:$BC,42,FALSE)/VLOOKUP(Urban_Establishments_Total!$B50,Estb_by_District_Size!$A:$BC,39,FALSE)),1)</f>
        <v>9</v>
      </c>
      <c r="J50" s="2">
        <f>MROUND(Urban_Establishments_Total!J50*(1-VLOOKUP(Urban_Establishments_Total!$B50,Estb_by_District_Size!$A:$BC,42,FALSE)/VLOOKUP(Urban_Establishments_Total!$B50,Estb_by_District_Size!$A:$BC,39,FALSE)),1)</f>
        <v>33</v>
      </c>
      <c r="K50" s="2">
        <f>MROUND(Urban_Establishments_Total!K50*(1-VLOOKUP(Urban_Establishments_Total!$B50,Estb_by_District_Size!$A:$BC,42,FALSE)/VLOOKUP(Urban_Establishments_Total!$B50,Estb_by_District_Size!$A:$BC,39,FALSE)),1)</f>
        <v>1</v>
      </c>
      <c r="L50" s="2">
        <f>MROUND(Urban_Establishments_Total!L50*(1-VLOOKUP(Urban_Establishments_Total!$B50,Estb_by_District_Size!$A:$BC,42,FALSE)/VLOOKUP(Urban_Establishments_Total!$B50,Estb_by_District_Size!$A:$BC,39,FALSE)),1)</f>
        <v>10</v>
      </c>
      <c r="M50" s="2">
        <f>MROUND(Urban_Establishments_Total!M50*(1-VLOOKUP(Urban_Establishments_Total!$B50,Estb_by_District_Size!$A:$BC,42,FALSE)/VLOOKUP(Urban_Establishments_Total!$B50,Estb_by_District_Size!$A:$BC,39,FALSE)),1)</f>
        <v>26</v>
      </c>
      <c r="N50" s="2">
        <f>MROUND(Urban_Establishments_Total!N50*(1-VLOOKUP(Urban_Establishments_Total!$B50,Estb_by_District_Size!$A:$BC,42,FALSE)/VLOOKUP(Urban_Establishments_Total!$B50,Estb_by_District_Size!$A:$BC,39,FALSE)),1)</f>
        <v>6</v>
      </c>
      <c r="O50" s="2">
        <f>MROUND(Urban_Establishments_Total!O50*(1-VLOOKUP(Urban_Establishments_Total!$B50,Estb_by_District_Size!$A:$BC,42,FALSE)/VLOOKUP(Urban_Establishments_Total!$B50,Estb_by_District_Size!$A:$BC,39,FALSE)),1)</f>
        <v>203</v>
      </c>
    </row>
    <row r="51" spans="1:15" x14ac:dyDescent="0.2">
      <c r="A51" t="s">
        <v>119</v>
      </c>
      <c r="B51" t="s">
        <v>120</v>
      </c>
      <c r="C51" s="2">
        <f>MROUND(Urban_Establishments_Total!C51*(1-VLOOKUP(Urban_Establishments_Total!$B51,Estb_by_District_Size!$A:$BC,6,FALSE)/VLOOKUP(Urban_Establishments_Total!$B51,Estb_by_District_Size!$A:$BC,3,FALSE)),1)</f>
        <v>1</v>
      </c>
      <c r="D51" s="2">
        <f>MROUND(Urban_Establishments_Total!D51*(1-VLOOKUP(Urban_Establishments_Total!$B51,Estb_by_District_Size!$A:$BC,6,FALSE)/VLOOKUP(Urban_Establishments_Total!$B51,Estb_by_District_Size!$A:$BC,3,FALSE)),1)</f>
        <v>648</v>
      </c>
      <c r="E51" s="2">
        <f>MROUND(Urban_Establishments_Total!E51*(1-VLOOKUP(Urban_Establishments_Total!$B51,Estb_by_District_Size!$A:$BC,6,FALSE)/VLOOKUP(Urban_Establishments_Total!$B51,Estb_by_District_Size!$A:$BC,3,FALSE)),1)</f>
        <v>4</v>
      </c>
      <c r="F51" s="2">
        <f>MROUND(Urban_Establishments_Total!F51*(1-VLOOKUP(Urban_Establishments_Total!$B51,Estb_by_District_Size!$A:$BC,25,FALSE)/VLOOKUP(Urban_Establishments_Total!$B51,Estb_by_District_Size!$A:$BC,22,FALSE)),1)</f>
        <v>1822</v>
      </c>
      <c r="G51" s="2">
        <f>MROUND(Urban_Establishments_Total!G51*(1-VLOOKUP(Urban_Establishments_Total!$B51,Estb_by_District_Size!$A:$BC,42,FALSE)/VLOOKUP(Urban_Establishments_Total!$B51,Estb_by_District_Size!$A:$BC,39,FALSE)),1)</f>
        <v>39</v>
      </c>
      <c r="H51" s="2">
        <f>MROUND(Urban_Establishments_Total!H51*(1-VLOOKUP(Urban_Establishments_Total!$B51,Estb_by_District_Size!$A:$BC,42,FALSE)/VLOOKUP(Urban_Establishments_Total!$B51,Estb_by_District_Size!$A:$BC,39,FALSE)),1)</f>
        <v>200</v>
      </c>
      <c r="I51" s="2">
        <f>MROUND(Urban_Establishments_Total!I51*(1-VLOOKUP(Urban_Establishments_Total!$B51,Estb_by_District_Size!$A:$BC,42,FALSE)/VLOOKUP(Urban_Establishments_Total!$B51,Estb_by_District_Size!$A:$BC,39,FALSE)),1)</f>
        <v>22</v>
      </c>
      <c r="J51" s="2">
        <f>MROUND(Urban_Establishments_Total!J51*(1-VLOOKUP(Urban_Establishments_Total!$B51,Estb_by_District_Size!$A:$BC,42,FALSE)/VLOOKUP(Urban_Establishments_Total!$B51,Estb_by_District_Size!$A:$BC,39,FALSE)),1)</f>
        <v>53</v>
      </c>
      <c r="K51" s="2">
        <f>MROUND(Urban_Establishments_Total!K51*(1-VLOOKUP(Urban_Establishments_Total!$B51,Estb_by_District_Size!$A:$BC,42,FALSE)/VLOOKUP(Urban_Establishments_Total!$B51,Estb_by_District_Size!$A:$BC,39,FALSE)),1)</f>
        <v>10</v>
      </c>
      <c r="L51" s="2">
        <f>MROUND(Urban_Establishments_Total!L51*(1-VLOOKUP(Urban_Establishments_Total!$B51,Estb_by_District_Size!$A:$BC,42,FALSE)/VLOOKUP(Urban_Establishments_Total!$B51,Estb_by_District_Size!$A:$BC,39,FALSE)),1)</f>
        <v>21</v>
      </c>
      <c r="M51" s="2">
        <f>MROUND(Urban_Establishments_Total!M51*(1-VLOOKUP(Urban_Establishments_Total!$B51,Estb_by_District_Size!$A:$BC,42,FALSE)/VLOOKUP(Urban_Establishments_Total!$B51,Estb_by_District_Size!$A:$BC,39,FALSE)),1)</f>
        <v>47</v>
      </c>
      <c r="N51" s="2">
        <f>MROUND(Urban_Establishments_Total!N51*(1-VLOOKUP(Urban_Establishments_Total!$B51,Estb_by_District_Size!$A:$BC,42,FALSE)/VLOOKUP(Urban_Establishments_Total!$B51,Estb_by_District_Size!$A:$BC,39,FALSE)),1)</f>
        <v>39</v>
      </c>
      <c r="O51" s="2">
        <f>MROUND(Urban_Establishments_Total!O51*(1-VLOOKUP(Urban_Establishments_Total!$B51,Estb_by_District_Size!$A:$BC,42,FALSE)/VLOOKUP(Urban_Establishments_Total!$B51,Estb_by_District_Size!$A:$BC,39,FALSE)),1)</f>
        <v>336</v>
      </c>
    </row>
    <row r="52" spans="1:15" x14ac:dyDescent="0.2">
      <c r="A52" t="s">
        <v>121</v>
      </c>
      <c r="B52" t="s">
        <v>122</v>
      </c>
      <c r="C52" s="2">
        <f>MROUND(Urban_Establishments_Total!C52*(1-VLOOKUP(Urban_Establishments_Total!$B52,Estb_by_District_Size!$A:$BC,6,FALSE)/VLOOKUP(Urban_Establishments_Total!$B52,Estb_by_District_Size!$A:$BC,3,FALSE)),1)</f>
        <v>1</v>
      </c>
      <c r="D52" s="2">
        <f>MROUND(Urban_Establishments_Total!D52*(1-VLOOKUP(Urban_Establishments_Total!$B52,Estb_by_District_Size!$A:$BC,6,FALSE)/VLOOKUP(Urban_Establishments_Total!$B52,Estb_by_District_Size!$A:$BC,3,FALSE)),1)</f>
        <v>635</v>
      </c>
      <c r="E52" s="2">
        <f>MROUND(Urban_Establishments_Total!E52*(1-VLOOKUP(Urban_Establishments_Total!$B52,Estb_by_District_Size!$A:$BC,6,FALSE)/VLOOKUP(Urban_Establishments_Total!$B52,Estb_by_District_Size!$A:$BC,3,FALSE)),1)</f>
        <v>8</v>
      </c>
      <c r="F52" s="2">
        <f>MROUND(Urban_Establishments_Total!F52*(1-VLOOKUP(Urban_Establishments_Total!$B52,Estb_by_District_Size!$A:$BC,25,FALSE)/VLOOKUP(Urban_Establishments_Total!$B52,Estb_by_District_Size!$A:$BC,22,FALSE)),1)</f>
        <v>2797</v>
      </c>
      <c r="G52" s="2">
        <f>MROUND(Urban_Establishments_Total!G52*(1-VLOOKUP(Urban_Establishments_Total!$B52,Estb_by_District_Size!$A:$BC,42,FALSE)/VLOOKUP(Urban_Establishments_Total!$B52,Estb_by_District_Size!$A:$BC,39,FALSE)),1)</f>
        <v>92</v>
      </c>
      <c r="H52" s="2">
        <f>MROUND(Urban_Establishments_Total!H52*(1-VLOOKUP(Urban_Establishments_Total!$B52,Estb_by_District_Size!$A:$BC,42,FALSE)/VLOOKUP(Urban_Establishments_Total!$B52,Estb_by_District_Size!$A:$BC,39,FALSE)),1)</f>
        <v>263</v>
      </c>
      <c r="I52" s="2">
        <f>MROUND(Urban_Establishments_Total!I52*(1-VLOOKUP(Urban_Establishments_Total!$B52,Estb_by_District_Size!$A:$BC,42,FALSE)/VLOOKUP(Urban_Establishments_Total!$B52,Estb_by_District_Size!$A:$BC,39,FALSE)),1)</f>
        <v>28</v>
      </c>
      <c r="J52" s="2">
        <f>MROUND(Urban_Establishments_Total!J52*(1-VLOOKUP(Urban_Establishments_Total!$B52,Estb_by_District_Size!$A:$BC,42,FALSE)/VLOOKUP(Urban_Establishments_Total!$B52,Estb_by_District_Size!$A:$BC,39,FALSE)),1)</f>
        <v>75</v>
      </c>
      <c r="K52" s="2">
        <f>MROUND(Urban_Establishments_Total!K52*(1-VLOOKUP(Urban_Establishments_Total!$B52,Estb_by_District_Size!$A:$BC,42,FALSE)/VLOOKUP(Urban_Establishments_Total!$B52,Estb_by_District_Size!$A:$BC,39,FALSE)),1)</f>
        <v>2</v>
      </c>
      <c r="L52" s="2">
        <f>MROUND(Urban_Establishments_Total!L52*(1-VLOOKUP(Urban_Establishments_Total!$B52,Estb_by_District_Size!$A:$BC,42,FALSE)/VLOOKUP(Urban_Establishments_Total!$B52,Estb_by_District_Size!$A:$BC,39,FALSE)),1)</f>
        <v>31</v>
      </c>
      <c r="M52" s="2">
        <f>MROUND(Urban_Establishments_Total!M52*(1-VLOOKUP(Urban_Establishments_Total!$B52,Estb_by_District_Size!$A:$BC,42,FALSE)/VLOOKUP(Urban_Establishments_Total!$B52,Estb_by_District_Size!$A:$BC,39,FALSE)),1)</f>
        <v>77</v>
      </c>
      <c r="N52" s="2">
        <f>MROUND(Urban_Establishments_Total!N52*(1-VLOOKUP(Urban_Establishments_Total!$B52,Estb_by_District_Size!$A:$BC,42,FALSE)/VLOOKUP(Urban_Establishments_Total!$B52,Estb_by_District_Size!$A:$BC,39,FALSE)),1)</f>
        <v>16</v>
      </c>
      <c r="O52" s="2">
        <f>MROUND(Urban_Establishments_Total!O52*(1-VLOOKUP(Urban_Establishments_Total!$B52,Estb_by_District_Size!$A:$BC,42,FALSE)/VLOOKUP(Urban_Establishments_Total!$B52,Estb_by_District_Size!$A:$BC,39,FALSE)),1)</f>
        <v>537</v>
      </c>
    </row>
    <row r="53" spans="1:15" x14ac:dyDescent="0.2">
      <c r="A53" t="s">
        <v>123</v>
      </c>
      <c r="B53" t="s">
        <v>124</v>
      </c>
      <c r="C53" s="2">
        <f>MROUND(Urban_Establishments_Total!C53*(1-VLOOKUP(Urban_Establishments_Total!$B53,Estb_by_District_Size!$A:$BC,6,FALSE)/VLOOKUP(Urban_Establishments_Total!$B53,Estb_by_District_Size!$A:$BC,3,FALSE)),1)</f>
        <v>0</v>
      </c>
      <c r="D53" s="2">
        <f>MROUND(Urban_Establishments_Total!D53*(1-VLOOKUP(Urban_Establishments_Total!$B53,Estb_by_District_Size!$A:$BC,6,FALSE)/VLOOKUP(Urban_Establishments_Total!$B53,Estb_by_District_Size!$A:$BC,3,FALSE)),1)</f>
        <v>489</v>
      </c>
      <c r="E53" s="2">
        <f>MROUND(Urban_Establishments_Total!E53*(1-VLOOKUP(Urban_Establishments_Total!$B53,Estb_by_District_Size!$A:$BC,6,FALSE)/VLOOKUP(Urban_Establishments_Total!$B53,Estb_by_District_Size!$A:$BC,3,FALSE)),1)</f>
        <v>4</v>
      </c>
      <c r="F53" s="2">
        <f>MROUND(Urban_Establishments_Total!F53*(1-VLOOKUP(Urban_Establishments_Total!$B53,Estb_by_District_Size!$A:$BC,25,FALSE)/VLOOKUP(Urban_Establishments_Total!$B53,Estb_by_District_Size!$A:$BC,22,FALSE)),1)</f>
        <v>194</v>
      </c>
      <c r="G53" s="2">
        <f>MROUND(Urban_Establishments_Total!G53*(1-VLOOKUP(Urban_Establishments_Total!$B53,Estb_by_District_Size!$A:$BC,42,FALSE)/VLOOKUP(Urban_Establishments_Total!$B53,Estb_by_District_Size!$A:$BC,39,FALSE)),1)</f>
        <v>16</v>
      </c>
      <c r="H53" s="2">
        <f>MROUND(Urban_Establishments_Total!H53*(1-VLOOKUP(Urban_Establishments_Total!$B53,Estb_by_District_Size!$A:$BC,42,FALSE)/VLOOKUP(Urban_Establishments_Total!$B53,Estb_by_District_Size!$A:$BC,39,FALSE)),1)</f>
        <v>75</v>
      </c>
      <c r="I53" s="2">
        <f>MROUND(Urban_Establishments_Total!I53*(1-VLOOKUP(Urban_Establishments_Total!$B53,Estb_by_District_Size!$A:$BC,42,FALSE)/VLOOKUP(Urban_Establishments_Total!$B53,Estb_by_District_Size!$A:$BC,39,FALSE)),1)</f>
        <v>9</v>
      </c>
      <c r="J53" s="2">
        <f>MROUND(Urban_Establishments_Total!J53*(1-VLOOKUP(Urban_Establishments_Total!$B53,Estb_by_District_Size!$A:$BC,42,FALSE)/VLOOKUP(Urban_Establishments_Total!$B53,Estb_by_District_Size!$A:$BC,39,FALSE)),1)</f>
        <v>20</v>
      </c>
      <c r="K53" s="2">
        <f>MROUND(Urban_Establishments_Total!K53*(1-VLOOKUP(Urban_Establishments_Total!$B53,Estb_by_District_Size!$A:$BC,42,FALSE)/VLOOKUP(Urban_Establishments_Total!$B53,Estb_by_District_Size!$A:$BC,39,FALSE)),1)</f>
        <v>1</v>
      </c>
      <c r="L53" s="2">
        <f>MROUND(Urban_Establishments_Total!L53*(1-VLOOKUP(Urban_Establishments_Total!$B53,Estb_by_District_Size!$A:$BC,42,FALSE)/VLOOKUP(Urban_Establishments_Total!$B53,Estb_by_District_Size!$A:$BC,39,FALSE)),1)</f>
        <v>15</v>
      </c>
      <c r="M53" s="2">
        <f>MROUND(Urban_Establishments_Total!M53*(1-VLOOKUP(Urban_Establishments_Total!$B53,Estb_by_District_Size!$A:$BC,42,FALSE)/VLOOKUP(Urban_Establishments_Total!$B53,Estb_by_District_Size!$A:$BC,39,FALSE)),1)</f>
        <v>14</v>
      </c>
      <c r="N53" s="2">
        <f>MROUND(Urban_Establishments_Total!N53*(1-VLOOKUP(Urban_Establishments_Total!$B53,Estb_by_District_Size!$A:$BC,42,FALSE)/VLOOKUP(Urban_Establishments_Total!$B53,Estb_by_District_Size!$A:$BC,39,FALSE)),1)</f>
        <v>1</v>
      </c>
      <c r="O53" s="2">
        <f>MROUND(Urban_Establishments_Total!O53*(1-VLOOKUP(Urban_Establishments_Total!$B53,Estb_by_District_Size!$A:$BC,42,FALSE)/VLOOKUP(Urban_Establishments_Total!$B53,Estb_by_District_Size!$A:$BC,39,FALSE)),1)</f>
        <v>139</v>
      </c>
    </row>
    <row r="54" spans="1:15" x14ac:dyDescent="0.2">
      <c r="A54" t="s">
        <v>125</v>
      </c>
      <c r="B54" t="s">
        <v>126</v>
      </c>
      <c r="C54" s="2">
        <f>MROUND(Urban_Establishments_Total!C54*(1-VLOOKUP(Urban_Establishments_Total!$B54,Estb_by_District_Size!$A:$BC,6,FALSE)/VLOOKUP(Urban_Establishments_Total!$B54,Estb_by_District_Size!$A:$BC,3,FALSE)),1)</f>
        <v>0</v>
      </c>
      <c r="D54" s="2">
        <f>MROUND(Urban_Establishments_Total!D54*(1-VLOOKUP(Urban_Establishments_Total!$B54,Estb_by_District_Size!$A:$BC,6,FALSE)/VLOOKUP(Urban_Establishments_Total!$B54,Estb_by_District_Size!$A:$BC,3,FALSE)),1)</f>
        <v>400</v>
      </c>
      <c r="E54" s="2">
        <f>MROUND(Urban_Establishments_Total!E54*(1-VLOOKUP(Urban_Establishments_Total!$B54,Estb_by_District_Size!$A:$BC,6,FALSE)/VLOOKUP(Urban_Establishments_Total!$B54,Estb_by_District_Size!$A:$BC,3,FALSE)),1)</f>
        <v>26</v>
      </c>
      <c r="F54" s="2">
        <f>MROUND(Urban_Establishments_Total!F54*(1-VLOOKUP(Urban_Establishments_Total!$B54,Estb_by_District_Size!$A:$BC,25,FALSE)/VLOOKUP(Urban_Establishments_Total!$B54,Estb_by_District_Size!$A:$BC,22,FALSE)),1)</f>
        <v>59</v>
      </c>
      <c r="G54" s="2">
        <f>MROUND(Urban_Establishments_Total!G54*(1-VLOOKUP(Urban_Establishments_Total!$B54,Estb_by_District_Size!$A:$BC,42,FALSE)/VLOOKUP(Urban_Establishments_Total!$B54,Estb_by_District_Size!$A:$BC,39,FALSE)),1)</f>
        <v>40</v>
      </c>
      <c r="H54" s="2">
        <f>MROUND(Urban_Establishments_Total!H54*(1-VLOOKUP(Urban_Establishments_Total!$B54,Estb_by_District_Size!$A:$BC,42,FALSE)/VLOOKUP(Urban_Establishments_Total!$B54,Estb_by_District_Size!$A:$BC,39,FALSE)),1)</f>
        <v>151</v>
      </c>
      <c r="I54" s="2">
        <f>MROUND(Urban_Establishments_Total!I54*(1-VLOOKUP(Urban_Establishments_Total!$B54,Estb_by_District_Size!$A:$BC,42,FALSE)/VLOOKUP(Urban_Establishments_Total!$B54,Estb_by_District_Size!$A:$BC,39,FALSE)),1)</f>
        <v>11</v>
      </c>
      <c r="J54" s="2">
        <f>MROUND(Urban_Establishments_Total!J54*(1-VLOOKUP(Urban_Establishments_Total!$B54,Estb_by_District_Size!$A:$BC,42,FALSE)/VLOOKUP(Urban_Establishments_Total!$B54,Estb_by_District_Size!$A:$BC,39,FALSE)),1)</f>
        <v>36</v>
      </c>
      <c r="K54" s="2">
        <f>MROUND(Urban_Establishments_Total!K54*(1-VLOOKUP(Urban_Establishments_Total!$B54,Estb_by_District_Size!$A:$BC,42,FALSE)/VLOOKUP(Urban_Establishments_Total!$B54,Estb_by_District_Size!$A:$BC,39,FALSE)),1)</f>
        <v>3</v>
      </c>
      <c r="L54" s="2">
        <f>MROUND(Urban_Establishments_Total!L54*(1-VLOOKUP(Urban_Establishments_Total!$B54,Estb_by_District_Size!$A:$BC,42,FALSE)/VLOOKUP(Urban_Establishments_Total!$B54,Estb_by_District_Size!$A:$BC,39,FALSE)),1)</f>
        <v>13</v>
      </c>
      <c r="M54" s="2">
        <f>MROUND(Urban_Establishments_Total!M54*(1-VLOOKUP(Urban_Establishments_Total!$B54,Estb_by_District_Size!$A:$BC,42,FALSE)/VLOOKUP(Urban_Establishments_Total!$B54,Estb_by_District_Size!$A:$BC,39,FALSE)),1)</f>
        <v>29</v>
      </c>
      <c r="N54" s="2">
        <f>MROUND(Urban_Establishments_Total!N54*(1-VLOOKUP(Urban_Establishments_Total!$B54,Estb_by_District_Size!$A:$BC,42,FALSE)/VLOOKUP(Urban_Establishments_Total!$B54,Estb_by_District_Size!$A:$BC,39,FALSE)),1)</f>
        <v>6</v>
      </c>
      <c r="O54" s="2">
        <f>MROUND(Urban_Establishments_Total!O54*(1-VLOOKUP(Urban_Establishments_Total!$B54,Estb_by_District_Size!$A:$BC,42,FALSE)/VLOOKUP(Urban_Establishments_Total!$B54,Estb_by_District_Size!$A:$BC,39,FALSE)),1)</f>
        <v>218</v>
      </c>
    </row>
    <row r="55" spans="1:15" x14ac:dyDescent="0.2">
      <c r="A55" t="s">
        <v>127</v>
      </c>
      <c r="B55" t="s">
        <v>128</v>
      </c>
      <c r="C55" s="2">
        <f>MROUND(Urban_Establishments_Total!C55*(1-VLOOKUP(Urban_Establishments_Total!$B55,Estb_by_District_Size!$A:$BC,6,FALSE)/VLOOKUP(Urban_Establishments_Total!$B55,Estb_by_District_Size!$A:$BC,3,FALSE)),1)</f>
        <v>0</v>
      </c>
      <c r="D55" s="2">
        <f>MROUND(Urban_Establishments_Total!D55*(1-VLOOKUP(Urban_Establishments_Total!$B55,Estb_by_District_Size!$A:$BC,6,FALSE)/VLOOKUP(Urban_Establishments_Total!$B55,Estb_by_District_Size!$A:$BC,3,FALSE)),1)</f>
        <v>105</v>
      </c>
      <c r="E55" s="2">
        <f>MROUND(Urban_Establishments_Total!E55*(1-VLOOKUP(Urban_Establishments_Total!$B55,Estb_by_District_Size!$A:$BC,6,FALSE)/VLOOKUP(Urban_Establishments_Total!$B55,Estb_by_District_Size!$A:$BC,3,FALSE)),1)</f>
        <v>1</v>
      </c>
      <c r="F55" s="2">
        <f>MROUND(Urban_Establishments_Total!F55*(1-VLOOKUP(Urban_Establishments_Total!$B55,Estb_by_District_Size!$A:$BC,25,FALSE)/VLOOKUP(Urban_Establishments_Total!$B55,Estb_by_District_Size!$A:$BC,22,FALSE)),1)</f>
        <v>16</v>
      </c>
      <c r="G55" s="2">
        <f>MROUND(Urban_Establishments_Total!G55*(1-VLOOKUP(Urban_Establishments_Total!$B55,Estb_by_District_Size!$A:$BC,42,FALSE)/VLOOKUP(Urban_Establishments_Total!$B55,Estb_by_District_Size!$A:$BC,39,FALSE)),1)</f>
        <v>13</v>
      </c>
      <c r="H55" s="2">
        <f>MROUND(Urban_Establishments_Total!H55*(1-VLOOKUP(Urban_Establishments_Total!$B55,Estb_by_District_Size!$A:$BC,42,FALSE)/VLOOKUP(Urban_Establishments_Total!$B55,Estb_by_District_Size!$A:$BC,39,FALSE)),1)</f>
        <v>61</v>
      </c>
      <c r="I55" s="2">
        <f>MROUND(Urban_Establishments_Total!I55*(1-VLOOKUP(Urban_Establishments_Total!$B55,Estb_by_District_Size!$A:$BC,42,FALSE)/VLOOKUP(Urban_Establishments_Total!$B55,Estb_by_District_Size!$A:$BC,39,FALSE)),1)</f>
        <v>3</v>
      </c>
      <c r="J55" s="2">
        <f>MROUND(Urban_Establishments_Total!J55*(1-VLOOKUP(Urban_Establishments_Total!$B55,Estb_by_District_Size!$A:$BC,42,FALSE)/VLOOKUP(Urban_Establishments_Total!$B55,Estb_by_District_Size!$A:$BC,39,FALSE)),1)</f>
        <v>15</v>
      </c>
      <c r="K55" s="2">
        <f>MROUND(Urban_Establishments_Total!K55*(1-VLOOKUP(Urban_Establishments_Total!$B55,Estb_by_District_Size!$A:$BC,42,FALSE)/VLOOKUP(Urban_Establishments_Total!$B55,Estb_by_District_Size!$A:$BC,39,FALSE)),1)</f>
        <v>0</v>
      </c>
      <c r="L55" s="2">
        <f>MROUND(Urban_Establishments_Total!L55*(1-VLOOKUP(Urban_Establishments_Total!$B55,Estb_by_District_Size!$A:$BC,42,FALSE)/VLOOKUP(Urban_Establishments_Total!$B55,Estb_by_District_Size!$A:$BC,39,FALSE)),1)</f>
        <v>11</v>
      </c>
      <c r="M55" s="2">
        <f>MROUND(Urban_Establishments_Total!M55*(1-VLOOKUP(Urban_Establishments_Total!$B55,Estb_by_District_Size!$A:$BC,42,FALSE)/VLOOKUP(Urban_Establishments_Total!$B55,Estb_by_District_Size!$A:$BC,39,FALSE)),1)</f>
        <v>12</v>
      </c>
      <c r="N55" s="2">
        <f>MROUND(Urban_Establishments_Total!N55*(1-VLOOKUP(Urban_Establishments_Total!$B55,Estb_by_District_Size!$A:$BC,42,FALSE)/VLOOKUP(Urban_Establishments_Total!$B55,Estb_by_District_Size!$A:$BC,39,FALSE)),1)</f>
        <v>2</v>
      </c>
      <c r="O55" s="2">
        <f>MROUND(Urban_Establishments_Total!O55*(1-VLOOKUP(Urban_Establishments_Total!$B55,Estb_by_District_Size!$A:$BC,42,FALSE)/VLOOKUP(Urban_Establishments_Total!$B55,Estb_by_District_Size!$A:$BC,39,FALSE)),1)</f>
        <v>114</v>
      </c>
    </row>
    <row r="56" spans="1:15" x14ac:dyDescent="0.2">
      <c r="A56" t="s">
        <v>129</v>
      </c>
      <c r="B56" t="s">
        <v>130</v>
      </c>
      <c r="C56" s="2">
        <f>MROUND(Urban_Establishments_Total!C56*(1-VLOOKUP(Urban_Establishments_Total!$B56,Estb_by_District_Size!$A:$BC,6,FALSE)/VLOOKUP(Urban_Establishments_Total!$B56,Estb_by_District_Size!$A:$BC,3,FALSE)),1)</f>
        <v>0</v>
      </c>
      <c r="D56" s="2">
        <f>MROUND(Urban_Establishments_Total!D56*(1-VLOOKUP(Urban_Establishments_Total!$B56,Estb_by_District_Size!$A:$BC,6,FALSE)/VLOOKUP(Urban_Establishments_Total!$B56,Estb_by_District_Size!$A:$BC,3,FALSE)),1)</f>
        <v>36</v>
      </c>
      <c r="E56" s="2">
        <f>MROUND(Urban_Establishments_Total!E56*(1-VLOOKUP(Urban_Establishments_Total!$B56,Estb_by_District_Size!$A:$BC,6,FALSE)/VLOOKUP(Urban_Establishments_Total!$B56,Estb_by_District_Size!$A:$BC,3,FALSE)),1)</f>
        <v>1</v>
      </c>
      <c r="F56" s="2">
        <f>MROUND(Urban_Establishments_Total!F56*(1-VLOOKUP(Urban_Establishments_Total!$B56,Estb_by_District_Size!$A:$BC,25,FALSE)/VLOOKUP(Urban_Establishments_Total!$B56,Estb_by_District_Size!$A:$BC,22,FALSE)),1)</f>
        <v>29</v>
      </c>
      <c r="G56" s="2">
        <f>MROUND(Urban_Establishments_Total!G56*(1-VLOOKUP(Urban_Establishments_Total!$B56,Estb_by_District_Size!$A:$BC,42,FALSE)/VLOOKUP(Urban_Establishments_Total!$B56,Estb_by_District_Size!$A:$BC,39,FALSE)),1)</f>
        <v>18</v>
      </c>
      <c r="H56" s="2">
        <f>MROUND(Urban_Establishments_Total!H56*(1-VLOOKUP(Urban_Establishments_Total!$B56,Estb_by_District_Size!$A:$BC,42,FALSE)/VLOOKUP(Urban_Establishments_Total!$B56,Estb_by_District_Size!$A:$BC,39,FALSE)),1)</f>
        <v>46</v>
      </c>
      <c r="I56" s="2">
        <f>MROUND(Urban_Establishments_Total!I56*(1-VLOOKUP(Urban_Establishments_Total!$B56,Estb_by_District_Size!$A:$BC,42,FALSE)/VLOOKUP(Urban_Establishments_Total!$B56,Estb_by_District_Size!$A:$BC,39,FALSE)),1)</f>
        <v>4</v>
      </c>
      <c r="J56" s="2">
        <f>MROUND(Urban_Establishments_Total!J56*(1-VLOOKUP(Urban_Establishments_Total!$B56,Estb_by_District_Size!$A:$BC,42,FALSE)/VLOOKUP(Urban_Establishments_Total!$B56,Estb_by_District_Size!$A:$BC,39,FALSE)),1)</f>
        <v>10</v>
      </c>
      <c r="K56" s="2">
        <f>MROUND(Urban_Establishments_Total!K56*(1-VLOOKUP(Urban_Establishments_Total!$B56,Estb_by_District_Size!$A:$BC,42,FALSE)/VLOOKUP(Urban_Establishments_Total!$B56,Estb_by_District_Size!$A:$BC,39,FALSE)),1)</f>
        <v>0</v>
      </c>
      <c r="L56" s="2">
        <f>MROUND(Urban_Establishments_Total!L56*(1-VLOOKUP(Urban_Establishments_Total!$B56,Estb_by_District_Size!$A:$BC,42,FALSE)/VLOOKUP(Urban_Establishments_Total!$B56,Estb_by_District_Size!$A:$BC,39,FALSE)),1)</f>
        <v>6</v>
      </c>
      <c r="M56" s="2">
        <f>MROUND(Urban_Establishments_Total!M56*(1-VLOOKUP(Urban_Establishments_Total!$B56,Estb_by_District_Size!$A:$BC,42,FALSE)/VLOOKUP(Urban_Establishments_Total!$B56,Estb_by_District_Size!$A:$BC,39,FALSE)),1)</f>
        <v>7</v>
      </c>
      <c r="N56" s="2">
        <f>MROUND(Urban_Establishments_Total!N56*(1-VLOOKUP(Urban_Establishments_Total!$B56,Estb_by_District_Size!$A:$BC,42,FALSE)/VLOOKUP(Urban_Establishments_Total!$B56,Estb_by_District_Size!$A:$BC,39,FALSE)),1)</f>
        <v>1</v>
      </c>
      <c r="O56" s="2">
        <f>MROUND(Urban_Establishments_Total!O56*(1-VLOOKUP(Urban_Establishments_Total!$B56,Estb_by_District_Size!$A:$BC,42,FALSE)/VLOOKUP(Urban_Establishments_Total!$B56,Estb_by_District_Size!$A:$BC,39,FALSE)),1)</f>
        <v>71</v>
      </c>
    </row>
    <row r="57" spans="1:15" x14ac:dyDescent="0.2">
      <c r="A57" t="s">
        <v>131</v>
      </c>
      <c r="B57" t="s">
        <v>132</v>
      </c>
      <c r="C57" s="2">
        <f>MROUND(Urban_Establishments_Total!C57*(1-VLOOKUP(Urban_Establishments_Total!$B57,Estb_by_District_Size!$A:$BC,6,FALSE)/VLOOKUP(Urban_Establishments_Total!$B57,Estb_by_District_Size!$A:$BC,3,FALSE)),1)</f>
        <v>3</v>
      </c>
      <c r="D57" s="2">
        <f>MROUND(Urban_Establishments_Total!D57*(1-VLOOKUP(Urban_Establishments_Total!$B57,Estb_by_District_Size!$A:$BC,6,FALSE)/VLOOKUP(Urban_Establishments_Total!$B57,Estb_by_District_Size!$A:$BC,3,FALSE)),1)</f>
        <v>289</v>
      </c>
      <c r="E57" s="2">
        <f>MROUND(Urban_Establishments_Total!E57*(1-VLOOKUP(Urban_Establishments_Total!$B57,Estb_by_District_Size!$A:$BC,6,FALSE)/VLOOKUP(Urban_Establishments_Total!$B57,Estb_by_District_Size!$A:$BC,3,FALSE)),1)</f>
        <v>5</v>
      </c>
      <c r="F57" s="2">
        <f>MROUND(Urban_Establishments_Total!F57*(1-VLOOKUP(Urban_Establishments_Total!$B57,Estb_by_District_Size!$A:$BC,25,FALSE)/VLOOKUP(Urban_Establishments_Total!$B57,Estb_by_District_Size!$A:$BC,22,FALSE)),1)</f>
        <v>1109</v>
      </c>
      <c r="G57" s="2">
        <f>MROUND(Urban_Establishments_Total!G57*(1-VLOOKUP(Urban_Establishments_Total!$B57,Estb_by_District_Size!$A:$BC,42,FALSE)/VLOOKUP(Urban_Establishments_Total!$B57,Estb_by_District_Size!$A:$BC,39,FALSE)),1)</f>
        <v>132</v>
      </c>
      <c r="H57" s="2">
        <f>MROUND(Urban_Establishments_Total!H57*(1-VLOOKUP(Urban_Establishments_Total!$B57,Estb_by_District_Size!$A:$BC,42,FALSE)/VLOOKUP(Urban_Establishments_Total!$B57,Estb_by_District_Size!$A:$BC,39,FALSE)),1)</f>
        <v>288</v>
      </c>
      <c r="I57" s="2">
        <f>MROUND(Urban_Establishments_Total!I57*(1-VLOOKUP(Urban_Establishments_Total!$B57,Estb_by_District_Size!$A:$BC,42,FALSE)/VLOOKUP(Urban_Establishments_Total!$B57,Estb_by_District_Size!$A:$BC,39,FALSE)),1)</f>
        <v>27</v>
      </c>
      <c r="J57" s="2">
        <f>MROUND(Urban_Establishments_Total!J57*(1-VLOOKUP(Urban_Establishments_Total!$B57,Estb_by_District_Size!$A:$BC,42,FALSE)/VLOOKUP(Urban_Establishments_Total!$B57,Estb_by_District_Size!$A:$BC,39,FALSE)),1)</f>
        <v>73</v>
      </c>
      <c r="K57" s="2">
        <f>MROUND(Urban_Establishments_Total!K57*(1-VLOOKUP(Urban_Establishments_Total!$B57,Estb_by_District_Size!$A:$BC,42,FALSE)/VLOOKUP(Urban_Establishments_Total!$B57,Estb_by_District_Size!$A:$BC,39,FALSE)),1)</f>
        <v>0</v>
      </c>
      <c r="L57" s="2">
        <f>MROUND(Urban_Establishments_Total!L57*(1-VLOOKUP(Urban_Establishments_Total!$B57,Estb_by_District_Size!$A:$BC,42,FALSE)/VLOOKUP(Urban_Establishments_Total!$B57,Estb_by_District_Size!$A:$BC,39,FALSE)),1)</f>
        <v>77</v>
      </c>
      <c r="M57" s="2">
        <f>MROUND(Urban_Establishments_Total!M57*(1-VLOOKUP(Urban_Establishments_Total!$B57,Estb_by_District_Size!$A:$BC,42,FALSE)/VLOOKUP(Urban_Establishments_Total!$B57,Estb_by_District_Size!$A:$BC,39,FALSE)),1)</f>
        <v>47</v>
      </c>
      <c r="N57" s="2">
        <f>MROUND(Urban_Establishments_Total!N57*(1-VLOOKUP(Urban_Establishments_Total!$B57,Estb_by_District_Size!$A:$BC,42,FALSE)/VLOOKUP(Urban_Establishments_Total!$B57,Estb_by_District_Size!$A:$BC,39,FALSE)),1)</f>
        <v>4</v>
      </c>
      <c r="O57" s="2">
        <f>MROUND(Urban_Establishments_Total!O57*(1-VLOOKUP(Urban_Establishments_Total!$B57,Estb_by_District_Size!$A:$BC,42,FALSE)/VLOOKUP(Urban_Establishments_Total!$B57,Estb_by_District_Size!$A:$BC,39,FALSE)),1)</f>
        <v>460</v>
      </c>
    </row>
    <row r="58" spans="1:15" x14ac:dyDescent="0.2">
      <c r="A58" t="s">
        <v>133</v>
      </c>
      <c r="B58" t="s">
        <v>134</v>
      </c>
      <c r="C58" s="2">
        <f>MROUND(Urban_Establishments_Total!C58*(1-VLOOKUP(Urban_Establishments_Total!$B58,Estb_by_District_Size!$A:$BC,6,FALSE)/VLOOKUP(Urban_Establishments_Total!$B58,Estb_by_District_Size!$A:$BC,3,FALSE)),1)</f>
        <v>0</v>
      </c>
      <c r="D58" s="2">
        <f>MROUND(Urban_Establishments_Total!D58*(1-VLOOKUP(Urban_Establishments_Total!$B58,Estb_by_District_Size!$A:$BC,6,FALSE)/VLOOKUP(Urban_Establishments_Total!$B58,Estb_by_District_Size!$A:$BC,3,FALSE)),1)</f>
        <v>870</v>
      </c>
      <c r="E58" s="2">
        <f>MROUND(Urban_Establishments_Total!E58*(1-VLOOKUP(Urban_Establishments_Total!$B58,Estb_by_District_Size!$A:$BC,6,FALSE)/VLOOKUP(Urban_Establishments_Total!$B58,Estb_by_District_Size!$A:$BC,3,FALSE)),1)</f>
        <v>7</v>
      </c>
      <c r="F58" s="2">
        <f>MROUND(Urban_Establishments_Total!F58*(1-VLOOKUP(Urban_Establishments_Total!$B58,Estb_by_District_Size!$A:$BC,25,FALSE)/VLOOKUP(Urban_Establishments_Total!$B58,Estb_by_District_Size!$A:$BC,22,FALSE)),1)</f>
        <v>3462</v>
      </c>
      <c r="G58" s="2">
        <f>MROUND(Urban_Establishments_Total!G58*(1-VLOOKUP(Urban_Establishments_Total!$B58,Estb_by_District_Size!$A:$BC,42,FALSE)/VLOOKUP(Urban_Establishments_Total!$B58,Estb_by_District_Size!$A:$BC,39,FALSE)),1)</f>
        <v>59</v>
      </c>
      <c r="H58" s="2">
        <f>MROUND(Urban_Establishments_Total!H58*(1-VLOOKUP(Urban_Establishments_Total!$B58,Estb_by_District_Size!$A:$BC,42,FALSE)/VLOOKUP(Urban_Establishments_Total!$B58,Estb_by_District_Size!$A:$BC,39,FALSE)),1)</f>
        <v>190</v>
      </c>
      <c r="I58" s="2">
        <f>MROUND(Urban_Establishments_Total!I58*(1-VLOOKUP(Urban_Establishments_Total!$B58,Estb_by_District_Size!$A:$BC,42,FALSE)/VLOOKUP(Urban_Establishments_Total!$B58,Estb_by_District_Size!$A:$BC,39,FALSE)),1)</f>
        <v>20</v>
      </c>
      <c r="J58" s="2">
        <f>MROUND(Urban_Establishments_Total!J58*(1-VLOOKUP(Urban_Establishments_Total!$B58,Estb_by_District_Size!$A:$BC,42,FALSE)/VLOOKUP(Urban_Establishments_Total!$B58,Estb_by_District_Size!$A:$BC,39,FALSE)),1)</f>
        <v>62</v>
      </c>
      <c r="K58" s="2">
        <f>MROUND(Urban_Establishments_Total!K58*(1-VLOOKUP(Urban_Establishments_Total!$B58,Estb_by_District_Size!$A:$BC,42,FALSE)/VLOOKUP(Urban_Establishments_Total!$B58,Estb_by_District_Size!$A:$BC,39,FALSE)),1)</f>
        <v>0</v>
      </c>
      <c r="L58" s="2">
        <f>MROUND(Urban_Establishments_Total!L58*(1-VLOOKUP(Urban_Establishments_Total!$B58,Estb_by_District_Size!$A:$BC,42,FALSE)/VLOOKUP(Urban_Establishments_Total!$B58,Estb_by_District_Size!$A:$BC,39,FALSE)),1)</f>
        <v>27</v>
      </c>
      <c r="M58" s="2">
        <f>MROUND(Urban_Establishments_Total!M58*(1-VLOOKUP(Urban_Establishments_Total!$B58,Estb_by_District_Size!$A:$BC,42,FALSE)/VLOOKUP(Urban_Establishments_Total!$B58,Estb_by_District_Size!$A:$BC,39,FALSE)),1)</f>
        <v>42</v>
      </c>
      <c r="N58" s="2">
        <f>MROUND(Urban_Establishments_Total!N58*(1-VLOOKUP(Urban_Establishments_Total!$B58,Estb_by_District_Size!$A:$BC,42,FALSE)/VLOOKUP(Urban_Establishments_Total!$B58,Estb_by_District_Size!$A:$BC,39,FALSE)),1)</f>
        <v>17</v>
      </c>
      <c r="O58" s="2">
        <f>MROUND(Urban_Establishments_Total!O58*(1-VLOOKUP(Urban_Establishments_Total!$B58,Estb_by_District_Size!$A:$BC,42,FALSE)/VLOOKUP(Urban_Establishments_Total!$B58,Estb_by_District_Size!$A:$BC,39,FALSE)),1)</f>
        <v>432</v>
      </c>
    </row>
    <row r="59" spans="1:15" x14ac:dyDescent="0.2">
      <c r="A59" t="s">
        <v>135</v>
      </c>
      <c r="B59" t="s">
        <v>136</v>
      </c>
      <c r="C59" s="2">
        <f>MROUND(Urban_Establishments_Total!C59*(1-VLOOKUP(Urban_Establishments_Total!$B59,Estb_by_District_Size!$A:$BC,6,FALSE)/VLOOKUP(Urban_Establishments_Total!$B59,Estb_by_District_Size!$A:$BC,3,FALSE)),1)</f>
        <v>2</v>
      </c>
      <c r="D59" s="2">
        <f>MROUND(Urban_Establishments_Total!D59*(1-VLOOKUP(Urban_Establishments_Total!$B59,Estb_by_District_Size!$A:$BC,6,FALSE)/VLOOKUP(Urban_Establishments_Total!$B59,Estb_by_District_Size!$A:$BC,3,FALSE)),1)</f>
        <v>50</v>
      </c>
      <c r="E59" s="2">
        <f>MROUND(Urban_Establishments_Total!E59*(1-VLOOKUP(Urban_Establishments_Total!$B59,Estb_by_District_Size!$A:$BC,6,FALSE)/VLOOKUP(Urban_Establishments_Total!$B59,Estb_by_District_Size!$A:$BC,3,FALSE)),1)</f>
        <v>0</v>
      </c>
      <c r="F59" s="2">
        <f>MROUND(Urban_Establishments_Total!F59*(1-VLOOKUP(Urban_Establishments_Total!$B59,Estb_by_District_Size!$A:$BC,25,FALSE)/VLOOKUP(Urban_Establishments_Total!$B59,Estb_by_District_Size!$A:$BC,22,FALSE)),1)</f>
        <v>207</v>
      </c>
      <c r="G59" s="2">
        <f>MROUND(Urban_Establishments_Total!G59*(1-VLOOKUP(Urban_Establishments_Total!$B59,Estb_by_District_Size!$A:$BC,42,FALSE)/VLOOKUP(Urban_Establishments_Total!$B59,Estb_by_District_Size!$A:$BC,39,FALSE)),1)</f>
        <v>13</v>
      </c>
      <c r="H59" s="2">
        <f>MROUND(Urban_Establishments_Total!H59*(1-VLOOKUP(Urban_Establishments_Total!$B59,Estb_by_District_Size!$A:$BC,42,FALSE)/VLOOKUP(Urban_Establishments_Total!$B59,Estb_by_District_Size!$A:$BC,39,FALSE)),1)</f>
        <v>57</v>
      </c>
      <c r="I59" s="2">
        <f>MROUND(Urban_Establishments_Total!I59*(1-VLOOKUP(Urban_Establishments_Total!$B59,Estb_by_District_Size!$A:$BC,42,FALSE)/VLOOKUP(Urban_Establishments_Total!$B59,Estb_by_District_Size!$A:$BC,39,FALSE)),1)</f>
        <v>4</v>
      </c>
      <c r="J59" s="2">
        <f>MROUND(Urban_Establishments_Total!J59*(1-VLOOKUP(Urban_Establishments_Total!$B59,Estb_by_District_Size!$A:$BC,42,FALSE)/VLOOKUP(Urban_Establishments_Total!$B59,Estb_by_District_Size!$A:$BC,39,FALSE)),1)</f>
        <v>18</v>
      </c>
      <c r="K59" s="2">
        <f>MROUND(Urban_Establishments_Total!K59*(1-VLOOKUP(Urban_Establishments_Total!$B59,Estb_by_District_Size!$A:$BC,42,FALSE)/VLOOKUP(Urban_Establishments_Total!$B59,Estb_by_District_Size!$A:$BC,39,FALSE)),1)</f>
        <v>0</v>
      </c>
      <c r="L59" s="2">
        <f>MROUND(Urban_Establishments_Total!L59*(1-VLOOKUP(Urban_Establishments_Total!$B59,Estb_by_District_Size!$A:$BC,42,FALSE)/VLOOKUP(Urban_Establishments_Total!$B59,Estb_by_District_Size!$A:$BC,39,FALSE)),1)</f>
        <v>7</v>
      </c>
      <c r="M59" s="2">
        <f>MROUND(Urban_Establishments_Total!M59*(1-VLOOKUP(Urban_Establishments_Total!$B59,Estb_by_District_Size!$A:$BC,42,FALSE)/VLOOKUP(Urban_Establishments_Total!$B59,Estb_by_District_Size!$A:$BC,39,FALSE)),1)</f>
        <v>13</v>
      </c>
      <c r="N59" s="2">
        <f>MROUND(Urban_Establishments_Total!N59*(1-VLOOKUP(Urban_Establishments_Total!$B59,Estb_by_District_Size!$A:$BC,42,FALSE)/VLOOKUP(Urban_Establishments_Total!$B59,Estb_by_District_Size!$A:$BC,39,FALSE)),1)</f>
        <v>1</v>
      </c>
      <c r="O59" s="2">
        <f>MROUND(Urban_Establishments_Total!O59*(1-VLOOKUP(Urban_Establishments_Total!$B59,Estb_by_District_Size!$A:$BC,42,FALSE)/VLOOKUP(Urban_Establishments_Total!$B59,Estb_by_District_Size!$A:$BC,39,FALSE)),1)</f>
        <v>94</v>
      </c>
    </row>
    <row r="60" spans="1:15" x14ac:dyDescent="0.2">
      <c r="A60" t="s">
        <v>137</v>
      </c>
      <c r="B60" t="s">
        <v>138</v>
      </c>
      <c r="C60" s="2">
        <f>MROUND(Urban_Establishments_Total!C60*(1-VLOOKUP(Urban_Establishments_Total!$B60,Estb_by_District_Size!$A:$BC,6,FALSE)/VLOOKUP(Urban_Establishments_Total!$B60,Estb_by_District_Size!$A:$BC,3,FALSE)),1)</f>
        <v>0</v>
      </c>
      <c r="D60" s="2">
        <f>MROUND(Urban_Establishments_Total!D60*(1-VLOOKUP(Urban_Establishments_Total!$B60,Estb_by_District_Size!$A:$BC,6,FALSE)/VLOOKUP(Urban_Establishments_Total!$B60,Estb_by_District_Size!$A:$BC,3,FALSE)),1)</f>
        <v>648</v>
      </c>
      <c r="E60" s="2">
        <f>MROUND(Urban_Establishments_Total!E60*(1-VLOOKUP(Urban_Establishments_Total!$B60,Estb_by_District_Size!$A:$BC,6,FALSE)/VLOOKUP(Urban_Establishments_Total!$B60,Estb_by_District_Size!$A:$BC,3,FALSE)),1)</f>
        <v>81</v>
      </c>
      <c r="F60" s="2">
        <f>MROUND(Urban_Establishments_Total!F60*(1-VLOOKUP(Urban_Establishments_Total!$B60,Estb_by_District_Size!$A:$BC,25,FALSE)/VLOOKUP(Urban_Establishments_Total!$B60,Estb_by_District_Size!$A:$BC,22,FALSE)),1)</f>
        <v>4884</v>
      </c>
      <c r="G60" s="2">
        <f>MROUND(Urban_Establishments_Total!G60*(1-VLOOKUP(Urban_Establishments_Total!$B60,Estb_by_District_Size!$A:$BC,42,FALSE)/VLOOKUP(Urban_Establishments_Total!$B60,Estb_by_District_Size!$A:$BC,39,FALSE)),1)</f>
        <v>69</v>
      </c>
      <c r="H60" s="2">
        <f>MROUND(Urban_Establishments_Total!H60*(1-VLOOKUP(Urban_Establishments_Total!$B60,Estb_by_District_Size!$A:$BC,42,FALSE)/VLOOKUP(Urban_Establishments_Total!$B60,Estb_by_District_Size!$A:$BC,39,FALSE)),1)</f>
        <v>321</v>
      </c>
      <c r="I60" s="2">
        <f>MROUND(Urban_Establishments_Total!I60*(1-VLOOKUP(Urban_Establishments_Total!$B60,Estb_by_District_Size!$A:$BC,42,FALSE)/VLOOKUP(Urban_Establishments_Total!$B60,Estb_by_District_Size!$A:$BC,39,FALSE)),1)</f>
        <v>22</v>
      </c>
      <c r="J60" s="2">
        <f>MROUND(Urban_Establishments_Total!J60*(1-VLOOKUP(Urban_Establishments_Total!$B60,Estb_by_District_Size!$A:$BC,42,FALSE)/VLOOKUP(Urban_Establishments_Total!$B60,Estb_by_District_Size!$A:$BC,39,FALSE)),1)</f>
        <v>63</v>
      </c>
      <c r="K60" s="2">
        <f>MROUND(Urban_Establishments_Total!K60*(1-VLOOKUP(Urban_Establishments_Total!$B60,Estb_by_District_Size!$A:$BC,42,FALSE)/VLOOKUP(Urban_Establishments_Total!$B60,Estb_by_District_Size!$A:$BC,39,FALSE)),1)</f>
        <v>5</v>
      </c>
      <c r="L60" s="2">
        <f>MROUND(Urban_Establishments_Total!L60*(1-VLOOKUP(Urban_Establishments_Total!$B60,Estb_by_District_Size!$A:$BC,42,FALSE)/VLOOKUP(Urban_Establishments_Total!$B60,Estb_by_District_Size!$A:$BC,39,FALSE)),1)</f>
        <v>27</v>
      </c>
      <c r="M60" s="2">
        <f>MROUND(Urban_Establishments_Total!M60*(1-VLOOKUP(Urban_Establishments_Total!$B60,Estb_by_District_Size!$A:$BC,42,FALSE)/VLOOKUP(Urban_Establishments_Total!$B60,Estb_by_District_Size!$A:$BC,39,FALSE)),1)</f>
        <v>48</v>
      </c>
      <c r="N60" s="2">
        <f>MROUND(Urban_Establishments_Total!N60*(1-VLOOKUP(Urban_Establishments_Total!$B60,Estb_by_District_Size!$A:$BC,42,FALSE)/VLOOKUP(Urban_Establishments_Total!$B60,Estb_by_District_Size!$A:$BC,39,FALSE)),1)</f>
        <v>13</v>
      </c>
      <c r="O60" s="2">
        <f>MROUND(Urban_Establishments_Total!O60*(1-VLOOKUP(Urban_Establishments_Total!$B60,Estb_by_District_Size!$A:$BC,42,FALSE)/VLOOKUP(Urban_Establishments_Total!$B60,Estb_by_District_Size!$A:$BC,39,FALSE)),1)</f>
        <v>488</v>
      </c>
    </row>
    <row r="61" spans="1:15" x14ac:dyDescent="0.2">
      <c r="A61" t="s">
        <v>139</v>
      </c>
      <c r="B61" t="s">
        <v>140</v>
      </c>
      <c r="C61" s="2">
        <f>MROUND(Urban_Establishments_Total!C61*(1-VLOOKUP(Urban_Establishments_Total!$B61,Estb_by_District_Size!$A:$BC,6,FALSE)/VLOOKUP(Urban_Establishments_Total!$B61,Estb_by_District_Size!$A:$BC,3,FALSE)),1)</f>
        <v>0</v>
      </c>
      <c r="D61" s="2">
        <f>MROUND(Urban_Establishments_Total!D61*(1-VLOOKUP(Urban_Establishments_Total!$B61,Estb_by_District_Size!$A:$BC,6,FALSE)/VLOOKUP(Urban_Establishments_Total!$B61,Estb_by_District_Size!$A:$BC,3,FALSE)),1)</f>
        <v>174</v>
      </c>
      <c r="E61" s="2">
        <f>MROUND(Urban_Establishments_Total!E61*(1-VLOOKUP(Urban_Establishments_Total!$B61,Estb_by_District_Size!$A:$BC,6,FALSE)/VLOOKUP(Urban_Establishments_Total!$B61,Estb_by_District_Size!$A:$BC,3,FALSE)),1)</f>
        <v>2</v>
      </c>
      <c r="F61" s="2">
        <f>MROUND(Urban_Establishments_Total!F61*(1-VLOOKUP(Urban_Establishments_Total!$B61,Estb_by_District_Size!$A:$BC,25,FALSE)/VLOOKUP(Urban_Establishments_Total!$B61,Estb_by_District_Size!$A:$BC,22,FALSE)),1)</f>
        <v>17</v>
      </c>
      <c r="G61" s="2">
        <f>MROUND(Urban_Establishments_Total!G61*(1-VLOOKUP(Urban_Establishments_Total!$B61,Estb_by_District_Size!$A:$BC,42,FALSE)/VLOOKUP(Urban_Establishments_Total!$B61,Estb_by_District_Size!$A:$BC,39,FALSE)),1)</f>
        <v>12</v>
      </c>
      <c r="H61" s="2">
        <f>MROUND(Urban_Establishments_Total!H61*(1-VLOOKUP(Urban_Establishments_Total!$B61,Estb_by_District_Size!$A:$BC,42,FALSE)/VLOOKUP(Urban_Establishments_Total!$B61,Estb_by_District_Size!$A:$BC,39,FALSE)),1)</f>
        <v>73</v>
      </c>
      <c r="I61" s="2">
        <f>MROUND(Urban_Establishments_Total!I61*(1-VLOOKUP(Urban_Establishments_Total!$B61,Estb_by_District_Size!$A:$BC,42,FALSE)/VLOOKUP(Urban_Establishments_Total!$B61,Estb_by_District_Size!$A:$BC,39,FALSE)),1)</f>
        <v>4</v>
      </c>
      <c r="J61" s="2">
        <f>MROUND(Urban_Establishments_Total!J61*(1-VLOOKUP(Urban_Establishments_Total!$B61,Estb_by_District_Size!$A:$BC,42,FALSE)/VLOOKUP(Urban_Establishments_Total!$B61,Estb_by_District_Size!$A:$BC,39,FALSE)),1)</f>
        <v>11</v>
      </c>
      <c r="K61" s="2">
        <f>MROUND(Urban_Establishments_Total!K61*(1-VLOOKUP(Urban_Establishments_Total!$B61,Estb_by_District_Size!$A:$BC,42,FALSE)/VLOOKUP(Urban_Establishments_Total!$B61,Estb_by_District_Size!$A:$BC,39,FALSE)),1)</f>
        <v>0</v>
      </c>
      <c r="L61" s="2">
        <f>MROUND(Urban_Establishments_Total!L61*(1-VLOOKUP(Urban_Establishments_Total!$B61,Estb_by_District_Size!$A:$BC,42,FALSE)/VLOOKUP(Urban_Establishments_Total!$B61,Estb_by_District_Size!$A:$BC,39,FALSE)),1)</f>
        <v>6</v>
      </c>
      <c r="M61" s="2">
        <f>MROUND(Urban_Establishments_Total!M61*(1-VLOOKUP(Urban_Establishments_Total!$B61,Estb_by_District_Size!$A:$BC,42,FALSE)/VLOOKUP(Urban_Establishments_Total!$B61,Estb_by_District_Size!$A:$BC,39,FALSE)),1)</f>
        <v>8</v>
      </c>
      <c r="N61" s="2">
        <f>MROUND(Urban_Establishments_Total!N61*(1-VLOOKUP(Urban_Establishments_Total!$B61,Estb_by_District_Size!$A:$BC,42,FALSE)/VLOOKUP(Urban_Establishments_Total!$B61,Estb_by_District_Size!$A:$BC,39,FALSE)),1)</f>
        <v>1</v>
      </c>
      <c r="O61" s="2">
        <f>MROUND(Urban_Establishments_Total!O61*(1-VLOOKUP(Urban_Establishments_Total!$B61,Estb_by_District_Size!$A:$BC,42,FALSE)/VLOOKUP(Urban_Establishments_Total!$B61,Estb_by_District_Size!$A:$BC,39,FALSE)),1)</f>
        <v>74</v>
      </c>
    </row>
    <row r="62" spans="1:15" x14ac:dyDescent="0.2">
      <c r="A62" t="s">
        <v>141</v>
      </c>
      <c r="B62" t="s">
        <v>142</v>
      </c>
      <c r="C62" s="2">
        <f>MROUND(Urban_Establishments_Total!C62*(1-VLOOKUP(Urban_Establishments_Total!$B62,Estb_by_District_Size!$A:$BC,6,FALSE)/VLOOKUP(Urban_Establishments_Total!$B62,Estb_by_District_Size!$A:$BC,3,FALSE)),1)</f>
        <v>0</v>
      </c>
      <c r="D62" s="2">
        <f>MROUND(Urban_Establishments_Total!D62*(1-VLOOKUP(Urban_Establishments_Total!$B62,Estb_by_District_Size!$A:$BC,6,FALSE)/VLOOKUP(Urban_Establishments_Total!$B62,Estb_by_District_Size!$A:$BC,3,FALSE)),1)</f>
        <v>309</v>
      </c>
      <c r="E62" s="2">
        <f>MROUND(Urban_Establishments_Total!E62*(1-VLOOKUP(Urban_Establishments_Total!$B62,Estb_by_District_Size!$A:$BC,6,FALSE)/VLOOKUP(Urban_Establishments_Total!$B62,Estb_by_District_Size!$A:$BC,3,FALSE)),1)</f>
        <v>1</v>
      </c>
      <c r="F62" s="2">
        <f>MROUND(Urban_Establishments_Total!F62*(1-VLOOKUP(Urban_Establishments_Total!$B62,Estb_by_District_Size!$A:$BC,25,FALSE)/VLOOKUP(Urban_Establishments_Total!$B62,Estb_by_District_Size!$A:$BC,22,FALSE)),1)</f>
        <v>364</v>
      </c>
      <c r="G62" s="2">
        <f>MROUND(Urban_Establishments_Total!G62*(1-VLOOKUP(Urban_Establishments_Total!$B62,Estb_by_District_Size!$A:$BC,42,FALSE)/VLOOKUP(Urban_Establishments_Total!$B62,Estb_by_District_Size!$A:$BC,39,FALSE)),1)</f>
        <v>20</v>
      </c>
      <c r="H62" s="2">
        <f>MROUND(Urban_Establishments_Total!H62*(1-VLOOKUP(Urban_Establishments_Total!$B62,Estb_by_District_Size!$A:$BC,42,FALSE)/VLOOKUP(Urban_Establishments_Total!$B62,Estb_by_District_Size!$A:$BC,39,FALSE)),1)</f>
        <v>125</v>
      </c>
      <c r="I62" s="2">
        <f>MROUND(Urban_Establishments_Total!I62*(1-VLOOKUP(Urban_Establishments_Total!$B62,Estb_by_District_Size!$A:$BC,42,FALSE)/VLOOKUP(Urban_Establishments_Total!$B62,Estb_by_District_Size!$A:$BC,39,FALSE)),1)</f>
        <v>11</v>
      </c>
      <c r="J62" s="2">
        <f>MROUND(Urban_Establishments_Total!J62*(1-VLOOKUP(Urban_Establishments_Total!$B62,Estb_by_District_Size!$A:$BC,42,FALSE)/VLOOKUP(Urban_Establishments_Total!$B62,Estb_by_District_Size!$A:$BC,39,FALSE)),1)</f>
        <v>19</v>
      </c>
      <c r="K62" s="2">
        <f>MROUND(Urban_Establishments_Total!K62*(1-VLOOKUP(Urban_Establishments_Total!$B62,Estb_by_District_Size!$A:$BC,42,FALSE)/VLOOKUP(Urban_Establishments_Total!$B62,Estb_by_District_Size!$A:$BC,39,FALSE)),1)</f>
        <v>0</v>
      </c>
      <c r="L62" s="2">
        <f>MROUND(Urban_Establishments_Total!L62*(1-VLOOKUP(Urban_Establishments_Total!$B62,Estb_by_District_Size!$A:$BC,42,FALSE)/VLOOKUP(Urban_Establishments_Total!$B62,Estb_by_District_Size!$A:$BC,39,FALSE)),1)</f>
        <v>18</v>
      </c>
      <c r="M62" s="2">
        <f>MROUND(Urban_Establishments_Total!M62*(1-VLOOKUP(Urban_Establishments_Total!$B62,Estb_by_District_Size!$A:$BC,42,FALSE)/VLOOKUP(Urban_Establishments_Total!$B62,Estb_by_District_Size!$A:$BC,39,FALSE)),1)</f>
        <v>22</v>
      </c>
      <c r="N62" s="2">
        <f>MROUND(Urban_Establishments_Total!N62*(1-VLOOKUP(Urban_Establishments_Total!$B62,Estb_by_District_Size!$A:$BC,42,FALSE)/VLOOKUP(Urban_Establishments_Total!$B62,Estb_by_District_Size!$A:$BC,39,FALSE)),1)</f>
        <v>2</v>
      </c>
      <c r="O62" s="2">
        <f>MROUND(Urban_Establishments_Total!O62*(1-VLOOKUP(Urban_Establishments_Total!$B62,Estb_by_District_Size!$A:$BC,42,FALSE)/VLOOKUP(Urban_Establishments_Total!$B62,Estb_by_District_Size!$A:$BC,39,FALSE)),1)</f>
        <v>165</v>
      </c>
    </row>
    <row r="63" spans="1:15" x14ac:dyDescent="0.2">
      <c r="A63" t="s">
        <v>143</v>
      </c>
      <c r="B63" t="s">
        <v>144</v>
      </c>
      <c r="C63" s="2">
        <f>MROUND(Urban_Establishments_Total!C63*(1-VLOOKUP(Urban_Establishments_Total!$B63,Estb_by_District_Size!$A:$BC,6,FALSE)/VLOOKUP(Urban_Establishments_Total!$B63,Estb_by_District_Size!$A:$BC,3,FALSE)),1)</f>
        <v>0</v>
      </c>
      <c r="D63" s="2">
        <f>MROUND(Urban_Establishments_Total!D63*(1-VLOOKUP(Urban_Establishments_Total!$B63,Estb_by_District_Size!$A:$BC,6,FALSE)/VLOOKUP(Urban_Establishments_Total!$B63,Estb_by_District_Size!$A:$BC,3,FALSE)),1)</f>
        <v>308</v>
      </c>
      <c r="E63" s="2">
        <f>MROUND(Urban_Establishments_Total!E63*(1-VLOOKUP(Urban_Establishments_Total!$B63,Estb_by_District_Size!$A:$BC,6,FALSE)/VLOOKUP(Urban_Establishments_Total!$B63,Estb_by_District_Size!$A:$BC,3,FALSE)),1)</f>
        <v>8</v>
      </c>
      <c r="F63" s="2">
        <f>MROUND(Urban_Establishments_Total!F63*(1-VLOOKUP(Urban_Establishments_Total!$B63,Estb_by_District_Size!$A:$BC,25,FALSE)/VLOOKUP(Urban_Establishments_Total!$B63,Estb_by_District_Size!$A:$BC,22,FALSE)),1)</f>
        <v>1421</v>
      </c>
      <c r="G63" s="2">
        <f>MROUND(Urban_Establishments_Total!G63*(1-VLOOKUP(Urban_Establishments_Total!$B63,Estb_by_District_Size!$A:$BC,42,FALSE)/VLOOKUP(Urban_Establishments_Total!$B63,Estb_by_District_Size!$A:$BC,39,FALSE)),1)</f>
        <v>45</v>
      </c>
      <c r="H63" s="2">
        <f>MROUND(Urban_Establishments_Total!H63*(1-VLOOKUP(Urban_Establishments_Total!$B63,Estb_by_District_Size!$A:$BC,42,FALSE)/VLOOKUP(Urban_Establishments_Total!$B63,Estb_by_District_Size!$A:$BC,39,FALSE)),1)</f>
        <v>177</v>
      </c>
      <c r="I63" s="2">
        <f>MROUND(Urban_Establishments_Total!I63*(1-VLOOKUP(Urban_Establishments_Total!$B63,Estb_by_District_Size!$A:$BC,42,FALSE)/VLOOKUP(Urban_Establishments_Total!$B63,Estb_by_District_Size!$A:$BC,39,FALSE)),1)</f>
        <v>26</v>
      </c>
      <c r="J63" s="2">
        <f>MROUND(Urban_Establishments_Total!J63*(1-VLOOKUP(Urban_Establishments_Total!$B63,Estb_by_District_Size!$A:$BC,42,FALSE)/VLOOKUP(Urban_Establishments_Total!$B63,Estb_by_District_Size!$A:$BC,39,FALSE)),1)</f>
        <v>46</v>
      </c>
      <c r="K63" s="2">
        <f>MROUND(Urban_Establishments_Total!K63*(1-VLOOKUP(Urban_Establishments_Total!$B63,Estb_by_District_Size!$A:$BC,42,FALSE)/VLOOKUP(Urban_Establishments_Total!$B63,Estb_by_District_Size!$A:$BC,39,FALSE)),1)</f>
        <v>1</v>
      </c>
      <c r="L63" s="2">
        <f>MROUND(Urban_Establishments_Total!L63*(1-VLOOKUP(Urban_Establishments_Total!$B63,Estb_by_District_Size!$A:$BC,42,FALSE)/VLOOKUP(Urban_Establishments_Total!$B63,Estb_by_District_Size!$A:$BC,39,FALSE)),1)</f>
        <v>26</v>
      </c>
      <c r="M63" s="2">
        <f>MROUND(Urban_Establishments_Total!M63*(1-VLOOKUP(Urban_Establishments_Total!$B63,Estb_by_District_Size!$A:$BC,42,FALSE)/VLOOKUP(Urban_Establishments_Total!$B63,Estb_by_District_Size!$A:$BC,39,FALSE)),1)</f>
        <v>64</v>
      </c>
      <c r="N63" s="2">
        <f>MROUND(Urban_Establishments_Total!N63*(1-VLOOKUP(Urban_Establishments_Total!$B63,Estb_by_District_Size!$A:$BC,42,FALSE)/VLOOKUP(Urban_Establishments_Total!$B63,Estb_by_District_Size!$A:$BC,39,FALSE)),1)</f>
        <v>8</v>
      </c>
      <c r="O63" s="2">
        <f>MROUND(Urban_Establishments_Total!O63*(1-VLOOKUP(Urban_Establishments_Total!$B63,Estb_by_District_Size!$A:$BC,42,FALSE)/VLOOKUP(Urban_Establishments_Total!$B63,Estb_by_District_Size!$A:$BC,39,FALSE)),1)</f>
        <v>265</v>
      </c>
    </row>
    <row r="64" spans="1:15" x14ac:dyDescent="0.2">
      <c r="A64" t="s">
        <v>145</v>
      </c>
      <c r="B64" t="s">
        <v>146</v>
      </c>
      <c r="C64" s="2">
        <f>MROUND(Urban_Establishments_Total!C64*(1-VLOOKUP(Urban_Establishments_Total!$B64,Estb_by_District_Size!$A:$BC,6,FALSE)/VLOOKUP(Urban_Establishments_Total!$B64,Estb_by_District_Size!$A:$BC,3,FALSE)),1)</f>
        <v>0</v>
      </c>
      <c r="D64" s="2">
        <f>MROUND(Urban_Establishments_Total!D64*(1-VLOOKUP(Urban_Establishments_Total!$B64,Estb_by_District_Size!$A:$BC,6,FALSE)/VLOOKUP(Urban_Establishments_Total!$B64,Estb_by_District_Size!$A:$BC,3,FALSE)),1)</f>
        <v>194</v>
      </c>
      <c r="E64" s="2">
        <f>MROUND(Urban_Establishments_Total!E64*(1-VLOOKUP(Urban_Establishments_Total!$B64,Estb_by_District_Size!$A:$BC,6,FALSE)/VLOOKUP(Urban_Establishments_Total!$B64,Estb_by_District_Size!$A:$BC,3,FALSE)),1)</f>
        <v>6</v>
      </c>
      <c r="F64" s="2">
        <f>MROUND(Urban_Establishments_Total!F64*(1-VLOOKUP(Urban_Establishments_Total!$B64,Estb_by_District_Size!$A:$BC,25,FALSE)/VLOOKUP(Urban_Establishments_Total!$B64,Estb_by_District_Size!$A:$BC,22,FALSE)),1)</f>
        <v>103</v>
      </c>
      <c r="G64" s="2">
        <f>MROUND(Urban_Establishments_Total!G64*(1-VLOOKUP(Urban_Establishments_Total!$B64,Estb_by_District_Size!$A:$BC,42,FALSE)/VLOOKUP(Urban_Establishments_Total!$B64,Estb_by_District_Size!$A:$BC,39,FALSE)),1)</f>
        <v>13</v>
      </c>
      <c r="H64" s="2">
        <f>MROUND(Urban_Establishments_Total!H64*(1-VLOOKUP(Urban_Establishments_Total!$B64,Estb_by_District_Size!$A:$BC,42,FALSE)/VLOOKUP(Urban_Establishments_Total!$B64,Estb_by_District_Size!$A:$BC,39,FALSE)),1)</f>
        <v>114</v>
      </c>
      <c r="I64" s="2">
        <f>MROUND(Urban_Establishments_Total!I64*(1-VLOOKUP(Urban_Establishments_Total!$B64,Estb_by_District_Size!$A:$BC,42,FALSE)/VLOOKUP(Urban_Establishments_Total!$B64,Estb_by_District_Size!$A:$BC,39,FALSE)),1)</f>
        <v>6</v>
      </c>
      <c r="J64" s="2">
        <f>MROUND(Urban_Establishments_Total!J64*(1-VLOOKUP(Urban_Establishments_Total!$B64,Estb_by_District_Size!$A:$BC,42,FALSE)/VLOOKUP(Urban_Establishments_Total!$B64,Estb_by_District_Size!$A:$BC,39,FALSE)),1)</f>
        <v>22</v>
      </c>
      <c r="K64" s="2">
        <f>MROUND(Urban_Establishments_Total!K64*(1-VLOOKUP(Urban_Establishments_Total!$B64,Estb_by_District_Size!$A:$BC,42,FALSE)/VLOOKUP(Urban_Establishments_Total!$B64,Estb_by_District_Size!$A:$BC,39,FALSE)),1)</f>
        <v>0</v>
      </c>
      <c r="L64" s="2">
        <f>MROUND(Urban_Establishments_Total!L64*(1-VLOOKUP(Urban_Establishments_Total!$B64,Estb_by_District_Size!$A:$BC,42,FALSE)/VLOOKUP(Urban_Establishments_Total!$B64,Estb_by_District_Size!$A:$BC,39,FALSE)),1)</f>
        <v>11</v>
      </c>
      <c r="M64" s="2">
        <f>MROUND(Urban_Establishments_Total!M64*(1-VLOOKUP(Urban_Establishments_Total!$B64,Estb_by_District_Size!$A:$BC,42,FALSE)/VLOOKUP(Urban_Establishments_Total!$B64,Estb_by_District_Size!$A:$BC,39,FALSE)),1)</f>
        <v>17</v>
      </c>
      <c r="N64" s="2">
        <f>MROUND(Urban_Establishments_Total!N64*(1-VLOOKUP(Urban_Establishments_Total!$B64,Estb_by_District_Size!$A:$BC,42,FALSE)/VLOOKUP(Urban_Establishments_Total!$B64,Estb_by_District_Size!$A:$BC,39,FALSE)),1)</f>
        <v>10</v>
      </c>
      <c r="O64" s="2">
        <f>MROUND(Urban_Establishments_Total!O64*(1-VLOOKUP(Urban_Establishments_Total!$B64,Estb_by_District_Size!$A:$BC,42,FALSE)/VLOOKUP(Urban_Establishments_Total!$B64,Estb_by_District_Size!$A:$BC,39,FALSE)),1)</f>
        <v>132</v>
      </c>
    </row>
    <row r="65" spans="1:15" x14ac:dyDescent="0.2">
      <c r="A65" t="s">
        <v>147</v>
      </c>
      <c r="B65" t="s">
        <v>148</v>
      </c>
      <c r="C65" s="2">
        <f>MROUND(Urban_Establishments_Total!C65*(1-VLOOKUP(Urban_Establishments_Total!$B65,Estb_by_District_Size!$A:$BC,6,FALSE)/VLOOKUP(Urban_Establishments_Total!$B65,Estb_by_District_Size!$A:$BC,3,FALSE)),1)</f>
        <v>182</v>
      </c>
      <c r="D65" s="2">
        <f>MROUND(Urban_Establishments_Total!D65*(1-VLOOKUP(Urban_Establishments_Total!$B65,Estb_by_District_Size!$A:$BC,6,FALSE)/VLOOKUP(Urban_Establishments_Total!$B65,Estb_by_District_Size!$A:$BC,3,FALSE)),1)</f>
        <v>481</v>
      </c>
      <c r="E65" s="2">
        <f>MROUND(Urban_Establishments_Total!E65*(1-VLOOKUP(Urban_Establishments_Total!$B65,Estb_by_District_Size!$A:$BC,6,FALSE)/VLOOKUP(Urban_Establishments_Total!$B65,Estb_by_District_Size!$A:$BC,3,FALSE)),1)</f>
        <v>30</v>
      </c>
      <c r="F65" s="2">
        <f>MROUND(Urban_Establishments_Total!F65*(1-VLOOKUP(Urban_Establishments_Total!$B65,Estb_by_District_Size!$A:$BC,25,FALSE)/VLOOKUP(Urban_Establishments_Total!$B65,Estb_by_District_Size!$A:$BC,22,FALSE)),1)</f>
        <v>1315</v>
      </c>
      <c r="G65" s="2">
        <f>MROUND(Urban_Establishments_Total!G65*(1-VLOOKUP(Urban_Establishments_Total!$B65,Estb_by_District_Size!$A:$BC,42,FALSE)/VLOOKUP(Urban_Establishments_Total!$B65,Estb_by_District_Size!$A:$BC,39,FALSE)),1)</f>
        <v>70</v>
      </c>
      <c r="H65" s="2">
        <f>MROUND(Urban_Establishments_Total!H65*(1-VLOOKUP(Urban_Establishments_Total!$B65,Estb_by_District_Size!$A:$BC,42,FALSE)/VLOOKUP(Urban_Establishments_Total!$B65,Estb_by_District_Size!$A:$BC,39,FALSE)),1)</f>
        <v>471</v>
      </c>
      <c r="I65" s="2">
        <f>MROUND(Urban_Establishments_Total!I65*(1-VLOOKUP(Urban_Establishments_Total!$B65,Estb_by_District_Size!$A:$BC,42,FALSE)/VLOOKUP(Urban_Establishments_Total!$B65,Estb_by_District_Size!$A:$BC,39,FALSE)),1)</f>
        <v>75</v>
      </c>
      <c r="J65" s="2">
        <f>MROUND(Urban_Establishments_Total!J65*(1-VLOOKUP(Urban_Establishments_Total!$B65,Estb_by_District_Size!$A:$BC,42,FALSE)/VLOOKUP(Urban_Establishments_Total!$B65,Estb_by_District_Size!$A:$BC,39,FALSE)),1)</f>
        <v>118</v>
      </c>
      <c r="K65" s="2">
        <f>MROUND(Urban_Establishments_Total!K65*(1-VLOOKUP(Urban_Establishments_Total!$B65,Estb_by_District_Size!$A:$BC,42,FALSE)/VLOOKUP(Urban_Establishments_Total!$B65,Estb_by_District_Size!$A:$BC,39,FALSE)),1)</f>
        <v>12</v>
      </c>
      <c r="L65" s="2">
        <f>MROUND(Urban_Establishments_Total!L65*(1-VLOOKUP(Urban_Establishments_Total!$B65,Estb_by_District_Size!$A:$BC,42,FALSE)/VLOOKUP(Urban_Establishments_Total!$B65,Estb_by_District_Size!$A:$BC,39,FALSE)),1)</f>
        <v>77</v>
      </c>
      <c r="M65" s="2">
        <f>MROUND(Urban_Establishments_Total!M65*(1-VLOOKUP(Urban_Establishments_Total!$B65,Estb_by_District_Size!$A:$BC,42,FALSE)/VLOOKUP(Urban_Establishments_Total!$B65,Estb_by_District_Size!$A:$BC,39,FALSE)),1)</f>
        <v>159</v>
      </c>
      <c r="N65" s="2">
        <f>MROUND(Urban_Establishments_Total!N65*(1-VLOOKUP(Urban_Establishments_Total!$B65,Estb_by_District_Size!$A:$BC,42,FALSE)/VLOOKUP(Urban_Establishments_Total!$B65,Estb_by_District_Size!$A:$BC,39,FALSE)),1)</f>
        <v>13</v>
      </c>
      <c r="O65" s="2">
        <f>MROUND(Urban_Establishments_Total!O65*(1-VLOOKUP(Urban_Establishments_Total!$B65,Estb_by_District_Size!$A:$BC,42,FALSE)/VLOOKUP(Urban_Establishments_Total!$B65,Estb_by_District_Size!$A:$BC,39,FALSE)),1)</f>
        <v>718</v>
      </c>
    </row>
    <row r="67" spans="1:15" x14ac:dyDescent="0.2">
      <c r="C67" s="2">
        <f>SUM(C1:C65)</f>
        <v>229</v>
      </c>
      <c r="D67" s="2">
        <f t="shared" ref="D67:O67" si="0">SUM(D1:D65)</f>
        <v>40123</v>
      </c>
      <c r="E67" s="2">
        <f t="shared" si="0"/>
        <v>939</v>
      </c>
      <c r="F67" s="2">
        <f t="shared" si="0"/>
        <v>103652</v>
      </c>
      <c r="G67" s="2">
        <f t="shared" si="0"/>
        <v>4322</v>
      </c>
      <c r="H67" s="2">
        <f t="shared" si="0"/>
        <v>24631</v>
      </c>
      <c r="I67" s="2">
        <f t="shared" si="0"/>
        <v>2331</v>
      </c>
      <c r="J67" s="2">
        <f t="shared" si="0"/>
        <v>4173</v>
      </c>
      <c r="K67" s="2">
        <f t="shared" si="0"/>
        <v>667</v>
      </c>
      <c r="L67" s="2">
        <f t="shared" si="0"/>
        <v>4338</v>
      </c>
      <c r="M67" s="2">
        <f t="shared" si="0"/>
        <v>4538</v>
      </c>
      <c r="N67" s="2">
        <f t="shared" si="0"/>
        <v>1068</v>
      </c>
      <c r="O67" s="2">
        <f t="shared" si="0"/>
        <v>30514</v>
      </c>
    </row>
    <row r="68" spans="1:15" x14ac:dyDescent="0.2">
      <c r="C68" s="7">
        <f t="shared" ref="C68:O68" si="1">C67/SUM($C$67:$O$67)</f>
        <v>1.033743369822819E-3</v>
      </c>
      <c r="D68" s="7">
        <f t="shared" si="1"/>
        <v>0.18112176955196929</v>
      </c>
      <c r="E68" s="7">
        <f t="shared" si="1"/>
        <v>4.2387992325922585E-3</v>
      </c>
      <c r="F68" s="7">
        <f t="shared" si="1"/>
        <v>0.46790204265884211</v>
      </c>
      <c r="G68" s="7">
        <f t="shared" si="1"/>
        <v>1.9510213294210585E-2</v>
      </c>
      <c r="H68" s="7">
        <f t="shared" si="1"/>
        <v>0.11118835345897754</v>
      </c>
      <c r="I68" s="7">
        <f t="shared" si="1"/>
        <v>1.0522514388895159E-2</v>
      </c>
      <c r="J68" s="7">
        <f t="shared" si="1"/>
        <v>1.8837602979347702E-2</v>
      </c>
      <c r="K68" s="7">
        <f t="shared" si="1"/>
        <v>3.010946845728473E-3</v>
      </c>
      <c r="L68" s="7">
        <f t="shared" si="1"/>
        <v>1.9582439905202573E-2</v>
      </c>
      <c r="M68" s="7">
        <f t="shared" si="1"/>
        <v>2.0485272542602417E-2</v>
      </c>
      <c r="N68" s="7">
        <f t="shared" si="1"/>
        <v>4.8211262837151566E-3</v>
      </c>
      <c r="O68" s="7">
        <f t="shared" si="1"/>
        <v>0.1377451754880939</v>
      </c>
    </row>
  </sheetData>
  <conditionalFormatting sqref="C68:O68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37E9-22EB-184F-BC55-8E5F045EB8C6}">
  <dimension ref="A1:O68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1.5" defaultRowHeight="15" x14ac:dyDescent="0.2"/>
  <cols>
    <col min="3" max="3" width="20.1640625" bestFit="1" customWidth="1"/>
    <col min="4" max="4" width="13.83203125" bestFit="1" customWidth="1"/>
    <col min="5" max="5" width="12.33203125" bestFit="1" customWidth="1"/>
    <col min="6" max="6" width="18" bestFit="1" customWidth="1"/>
    <col min="7" max="7" width="17.83203125" bestFit="1" customWidth="1"/>
    <col min="8" max="8" width="19.33203125" bestFit="1" customWidth="1"/>
    <col min="9" max="9" width="15.33203125" bestFit="1" customWidth="1"/>
    <col min="10" max="10" width="18.5" bestFit="1" customWidth="1"/>
    <col min="11" max="11" width="19.5" bestFit="1" customWidth="1"/>
    <col min="12" max="13" width="18.1640625" bestFit="1" customWidth="1"/>
    <col min="14" max="14" width="18.5" bestFit="1" customWidth="1"/>
    <col min="15" max="15" width="9.33203125" bestFit="1" customWidth="1"/>
  </cols>
  <sheetData>
    <row r="1" spans="1:15" ht="64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</row>
    <row r="2" spans="1:15" x14ac:dyDescent="0.2">
      <c r="A2" t="s">
        <v>21</v>
      </c>
      <c r="B2" t="s">
        <v>22</v>
      </c>
      <c r="C2" t="e">
        <f>#REF!-Urban_Establishments!C2</f>
        <v>#REF!</v>
      </c>
      <c r="D2" t="e">
        <f>#REF!-Urban_Establishments!D2</f>
        <v>#REF!</v>
      </c>
      <c r="E2" t="e">
        <f>#REF!-Urban_Establishments!E2</f>
        <v>#REF!</v>
      </c>
      <c r="F2" t="e">
        <f>#REF!-Urban_Establishments!F2</f>
        <v>#REF!</v>
      </c>
      <c r="G2" t="e">
        <f>#REF!-Urban_Establishments!G2</f>
        <v>#REF!</v>
      </c>
      <c r="H2" t="e">
        <f>#REF!-Urban_Establishments!H2</f>
        <v>#REF!</v>
      </c>
      <c r="I2" t="e">
        <f>#REF!-Urban_Establishments!I2</f>
        <v>#REF!</v>
      </c>
      <c r="J2" t="e">
        <f>#REF!-Urban_Establishments!J2</f>
        <v>#REF!</v>
      </c>
      <c r="K2" t="e">
        <f>#REF!-Urban_Establishments!K2</f>
        <v>#REF!</v>
      </c>
      <c r="L2" t="e">
        <f>#REF!-Urban_Establishments!L2</f>
        <v>#REF!</v>
      </c>
      <c r="M2" t="e">
        <f>#REF!-Urban_Establishments!M2</f>
        <v>#REF!</v>
      </c>
      <c r="N2" t="e">
        <f>#REF!-Urban_Establishments!N2</f>
        <v>#REF!</v>
      </c>
      <c r="O2" t="e">
        <f>#REF!-Urban_Establishments!O2</f>
        <v>#REF!</v>
      </c>
    </row>
    <row r="3" spans="1:15" x14ac:dyDescent="0.2">
      <c r="A3" t="s">
        <v>23</v>
      </c>
      <c r="B3" t="s">
        <v>24</v>
      </c>
      <c r="C3" t="e">
        <f>#REF!-Urban_Establishments!C3</f>
        <v>#REF!</v>
      </c>
      <c r="D3" t="e">
        <f>#REF!-Urban_Establishments!D3</f>
        <v>#REF!</v>
      </c>
      <c r="E3" t="e">
        <f>#REF!-Urban_Establishments!E3</f>
        <v>#REF!</v>
      </c>
      <c r="F3" t="e">
        <f>#REF!-Urban_Establishments!F3</f>
        <v>#REF!</v>
      </c>
      <c r="G3" t="e">
        <f>#REF!-Urban_Establishments!G3</f>
        <v>#REF!</v>
      </c>
      <c r="H3" t="e">
        <f>#REF!-Urban_Establishments!H3</f>
        <v>#REF!</v>
      </c>
      <c r="I3" t="e">
        <f>#REF!-Urban_Establishments!I3</f>
        <v>#REF!</v>
      </c>
      <c r="J3" t="e">
        <f>#REF!-Urban_Establishments!J3</f>
        <v>#REF!</v>
      </c>
      <c r="K3" t="e">
        <f>#REF!-Urban_Establishments!K3</f>
        <v>#REF!</v>
      </c>
      <c r="L3" t="e">
        <f>#REF!-Urban_Establishments!L3</f>
        <v>#REF!</v>
      </c>
      <c r="M3" t="e">
        <f>#REF!-Urban_Establishments!M3</f>
        <v>#REF!</v>
      </c>
      <c r="N3" t="e">
        <f>#REF!-Urban_Establishments!N3</f>
        <v>#REF!</v>
      </c>
      <c r="O3" t="e">
        <f>#REF!-Urban_Establishments!O3</f>
        <v>#REF!</v>
      </c>
    </row>
    <row r="4" spans="1:15" x14ac:dyDescent="0.2">
      <c r="A4" t="s">
        <v>25</v>
      </c>
      <c r="B4" t="s">
        <v>26</v>
      </c>
      <c r="C4" t="e">
        <f>#REF!-Urban_Establishments!C4</f>
        <v>#REF!</v>
      </c>
      <c r="D4" t="e">
        <f>#REF!-Urban_Establishments!D4</f>
        <v>#REF!</v>
      </c>
      <c r="E4" t="e">
        <f>#REF!-Urban_Establishments!E4</f>
        <v>#REF!</v>
      </c>
      <c r="F4" t="e">
        <f>#REF!-Urban_Establishments!F4</f>
        <v>#REF!</v>
      </c>
      <c r="G4" t="e">
        <f>#REF!-Urban_Establishments!G4</f>
        <v>#REF!</v>
      </c>
      <c r="H4" t="e">
        <f>#REF!-Urban_Establishments!H4</f>
        <v>#REF!</v>
      </c>
      <c r="I4" t="e">
        <f>#REF!-Urban_Establishments!I4</f>
        <v>#REF!</v>
      </c>
      <c r="J4" t="e">
        <f>#REF!-Urban_Establishments!J4</f>
        <v>#REF!</v>
      </c>
      <c r="K4" t="e">
        <f>#REF!-Urban_Establishments!K4</f>
        <v>#REF!</v>
      </c>
      <c r="L4" t="e">
        <f>#REF!-Urban_Establishments!L4</f>
        <v>#REF!</v>
      </c>
      <c r="M4" t="e">
        <f>#REF!-Urban_Establishments!M4</f>
        <v>#REF!</v>
      </c>
      <c r="N4" t="e">
        <f>#REF!-Urban_Establishments!N4</f>
        <v>#REF!</v>
      </c>
      <c r="O4" t="e">
        <f>#REF!-Urban_Establishments!O4</f>
        <v>#REF!</v>
      </c>
    </row>
    <row r="5" spans="1:15" x14ac:dyDescent="0.2">
      <c r="A5" t="s">
        <v>27</v>
      </c>
      <c r="B5" t="s">
        <v>28</v>
      </c>
      <c r="C5" t="e">
        <f>#REF!-Urban_Establishments!C5</f>
        <v>#REF!</v>
      </c>
      <c r="D5" t="e">
        <f>#REF!-Urban_Establishments!D5</f>
        <v>#REF!</v>
      </c>
      <c r="E5" t="e">
        <f>#REF!-Urban_Establishments!E5</f>
        <v>#REF!</v>
      </c>
      <c r="F5" t="e">
        <f>#REF!-Urban_Establishments!F5</f>
        <v>#REF!</v>
      </c>
      <c r="G5" t="e">
        <f>#REF!-Urban_Establishments!G5</f>
        <v>#REF!</v>
      </c>
      <c r="H5" t="e">
        <f>#REF!-Urban_Establishments!H5</f>
        <v>#REF!</v>
      </c>
      <c r="I5" t="e">
        <f>#REF!-Urban_Establishments!I5</f>
        <v>#REF!</v>
      </c>
      <c r="J5" t="e">
        <f>#REF!-Urban_Establishments!J5</f>
        <v>#REF!</v>
      </c>
      <c r="K5" t="e">
        <f>#REF!-Urban_Establishments!K5</f>
        <v>#REF!</v>
      </c>
      <c r="L5" t="e">
        <f>#REF!-Urban_Establishments!L5</f>
        <v>#REF!</v>
      </c>
      <c r="M5" t="e">
        <f>#REF!-Urban_Establishments!M5</f>
        <v>#REF!</v>
      </c>
      <c r="N5" t="e">
        <f>#REF!-Urban_Establishments!N5</f>
        <v>#REF!</v>
      </c>
      <c r="O5" t="e">
        <f>#REF!-Urban_Establishments!O5</f>
        <v>#REF!</v>
      </c>
    </row>
    <row r="6" spans="1:15" x14ac:dyDescent="0.2">
      <c r="A6" t="s">
        <v>29</v>
      </c>
      <c r="B6" t="s">
        <v>30</v>
      </c>
      <c r="C6" t="e">
        <f>#REF!-Urban_Establishments!C6</f>
        <v>#REF!</v>
      </c>
      <c r="D6" t="e">
        <f>#REF!-Urban_Establishments!D6</f>
        <v>#REF!</v>
      </c>
      <c r="E6" t="e">
        <f>#REF!-Urban_Establishments!E6</f>
        <v>#REF!</v>
      </c>
      <c r="F6" t="e">
        <f>#REF!-Urban_Establishments!F6</f>
        <v>#REF!</v>
      </c>
      <c r="G6" t="e">
        <f>#REF!-Urban_Establishments!G6</f>
        <v>#REF!</v>
      </c>
      <c r="H6" t="e">
        <f>#REF!-Urban_Establishments!H6</f>
        <v>#REF!</v>
      </c>
      <c r="I6" t="e">
        <f>#REF!-Urban_Establishments!I6</f>
        <v>#REF!</v>
      </c>
      <c r="J6" t="e">
        <f>#REF!-Urban_Establishments!J6</f>
        <v>#REF!</v>
      </c>
      <c r="K6" t="e">
        <f>#REF!-Urban_Establishments!K6</f>
        <v>#REF!</v>
      </c>
      <c r="L6" t="e">
        <f>#REF!-Urban_Establishments!L6</f>
        <v>#REF!</v>
      </c>
      <c r="M6" t="e">
        <f>#REF!-Urban_Establishments!M6</f>
        <v>#REF!</v>
      </c>
      <c r="N6" t="e">
        <f>#REF!-Urban_Establishments!N6</f>
        <v>#REF!</v>
      </c>
      <c r="O6" t="e">
        <f>#REF!-Urban_Establishments!O6</f>
        <v>#REF!</v>
      </c>
    </row>
    <row r="7" spans="1:15" x14ac:dyDescent="0.2">
      <c r="A7" t="s">
        <v>31</v>
      </c>
      <c r="B7" t="s">
        <v>32</v>
      </c>
      <c r="C7" t="e">
        <f>#REF!-Urban_Establishments!C7</f>
        <v>#REF!</v>
      </c>
      <c r="D7" t="e">
        <f>#REF!-Urban_Establishments!D7</f>
        <v>#REF!</v>
      </c>
      <c r="E7" t="e">
        <f>#REF!-Urban_Establishments!E7</f>
        <v>#REF!</v>
      </c>
      <c r="F7" t="e">
        <f>#REF!-Urban_Establishments!F7</f>
        <v>#REF!</v>
      </c>
      <c r="G7" t="e">
        <f>#REF!-Urban_Establishments!G7</f>
        <v>#REF!</v>
      </c>
      <c r="H7" t="e">
        <f>#REF!-Urban_Establishments!H7</f>
        <v>#REF!</v>
      </c>
      <c r="I7" t="e">
        <f>#REF!-Urban_Establishments!I7</f>
        <v>#REF!</v>
      </c>
      <c r="J7" t="e">
        <f>#REF!-Urban_Establishments!J7</f>
        <v>#REF!</v>
      </c>
      <c r="K7" t="e">
        <f>#REF!-Urban_Establishments!K7</f>
        <v>#REF!</v>
      </c>
      <c r="L7" t="e">
        <f>#REF!-Urban_Establishments!L7</f>
        <v>#REF!</v>
      </c>
      <c r="M7" t="e">
        <f>#REF!-Urban_Establishments!M7</f>
        <v>#REF!</v>
      </c>
      <c r="N7" t="e">
        <f>#REF!-Urban_Establishments!N7</f>
        <v>#REF!</v>
      </c>
      <c r="O7" t="e">
        <f>#REF!-Urban_Establishments!O7</f>
        <v>#REF!</v>
      </c>
    </row>
    <row r="8" spans="1:15" x14ac:dyDescent="0.2">
      <c r="A8" t="s">
        <v>33</v>
      </c>
      <c r="B8" t="s">
        <v>34</v>
      </c>
      <c r="C8" t="e">
        <f>#REF!-Urban_Establishments!C8</f>
        <v>#REF!</v>
      </c>
      <c r="D8" t="e">
        <f>#REF!-Urban_Establishments!D8</f>
        <v>#REF!</v>
      </c>
      <c r="E8" t="e">
        <f>#REF!-Urban_Establishments!E8</f>
        <v>#REF!</v>
      </c>
      <c r="F8" t="e">
        <f>#REF!-Urban_Establishments!F8</f>
        <v>#REF!</v>
      </c>
      <c r="G8" t="e">
        <f>#REF!-Urban_Establishments!G8</f>
        <v>#REF!</v>
      </c>
      <c r="H8" t="e">
        <f>#REF!-Urban_Establishments!H8</f>
        <v>#REF!</v>
      </c>
      <c r="I8" t="e">
        <f>#REF!-Urban_Establishments!I8</f>
        <v>#REF!</v>
      </c>
      <c r="J8" t="e">
        <f>#REF!-Urban_Establishments!J8</f>
        <v>#REF!</v>
      </c>
      <c r="K8" t="e">
        <f>#REF!-Urban_Establishments!K8</f>
        <v>#REF!</v>
      </c>
      <c r="L8" t="e">
        <f>#REF!-Urban_Establishments!L8</f>
        <v>#REF!</v>
      </c>
      <c r="M8" t="e">
        <f>#REF!-Urban_Establishments!M8</f>
        <v>#REF!</v>
      </c>
      <c r="N8" t="e">
        <f>#REF!-Urban_Establishments!N8</f>
        <v>#REF!</v>
      </c>
      <c r="O8" t="e">
        <f>#REF!-Urban_Establishments!O8</f>
        <v>#REF!</v>
      </c>
    </row>
    <row r="9" spans="1:15" x14ac:dyDescent="0.2">
      <c r="A9" t="s">
        <v>35</v>
      </c>
      <c r="B9" t="s">
        <v>36</v>
      </c>
      <c r="C9" t="e">
        <f>#REF!-Urban_Establishments!C9</f>
        <v>#REF!</v>
      </c>
      <c r="D9" t="e">
        <f>#REF!-Urban_Establishments!D9</f>
        <v>#REF!</v>
      </c>
      <c r="E9" t="e">
        <f>#REF!-Urban_Establishments!E9</f>
        <v>#REF!</v>
      </c>
      <c r="F9" t="e">
        <f>#REF!-Urban_Establishments!F9</f>
        <v>#REF!</v>
      </c>
      <c r="G9" t="e">
        <f>#REF!-Urban_Establishments!G9</f>
        <v>#REF!</v>
      </c>
      <c r="H9" t="e">
        <f>#REF!-Urban_Establishments!H9</f>
        <v>#REF!</v>
      </c>
      <c r="I9" t="e">
        <f>#REF!-Urban_Establishments!I9</f>
        <v>#REF!</v>
      </c>
      <c r="J9" t="e">
        <f>#REF!-Urban_Establishments!J9</f>
        <v>#REF!</v>
      </c>
      <c r="K9" t="e">
        <f>#REF!-Urban_Establishments!K9</f>
        <v>#REF!</v>
      </c>
      <c r="L9" t="e">
        <f>#REF!-Urban_Establishments!L9</f>
        <v>#REF!</v>
      </c>
      <c r="M9" t="e">
        <f>#REF!-Urban_Establishments!M9</f>
        <v>#REF!</v>
      </c>
      <c r="N9" t="e">
        <f>#REF!-Urban_Establishments!N9</f>
        <v>#REF!</v>
      </c>
      <c r="O9" t="e">
        <f>#REF!-Urban_Establishments!O9</f>
        <v>#REF!</v>
      </c>
    </row>
    <row r="10" spans="1:15" x14ac:dyDescent="0.2">
      <c r="A10" t="s">
        <v>37</v>
      </c>
      <c r="B10" t="s">
        <v>38</v>
      </c>
      <c r="C10" t="e">
        <f>#REF!-Urban_Establishments!C10</f>
        <v>#REF!</v>
      </c>
      <c r="D10" t="e">
        <f>#REF!-Urban_Establishments!D10</f>
        <v>#REF!</v>
      </c>
      <c r="E10" t="e">
        <f>#REF!-Urban_Establishments!E10</f>
        <v>#REF!</v>
      </c>
      <c r="F10" t="e">
        <f>#REF!-Urban_Establishments!F10</f>
        <v>#REF!</v>
      </c>
      <c r="G10" t="e">
        <f>#REF!-Urban_Establishments!G10</f>
        <v>#REF!</v>
      </c>
      <c r="H10" t="e">
        <f>#REF!-Urban_Establishments!H10</f>
        <v>#REF!</v>
      </c>
      <c r="I10" t="e">
        <f>#REF!-Urban_Establishments!I10</f>
        <v>#REF!</v>
      </c>
      <c r="J10" t="e">
        <f>#REF!-Urban_Establishments!J10</f>
        <v>#REF!</v>
      </c>
      <c r="K10" t="e">
        <f>#REF!-Urban_Establishments!K10</f>
        <v>#REF!</v>
      </c>
      <c r="L10" t="e">
        <f>#REF!-Urban_Establishments!L10</f>
        <v>#REF!</v>
      </c>
      <c r="M10" t="e">
        <f>#REF!-Urban_Establishments!M10</f>
        <v>#REF!</v>
      </c>
      <c r="N10" t="e">
        <f>#REF!-Urban_Establishments!N10</f>
        <v>#REF!</v>
      </c>
      <c r="O10" t="e">
        <f>#REF!-Urban_Establishments!O10</f>
        <v>#REF!</v>
      </c>
    </row>
    <row r="11" spans="1:15" x14ac:dyDescent="0.2">
      <c r="A11" t="s">
        <v>39</v>
      </c>
      <c r="B11" t="s">
        <v>40</v>
      </c>
      <c r="C11" t="e">
        <f>#REF!-Urban_Establishments!C11</f>
        <v>#REF!</v>
      </c>
      <c r="D11" t="e">
        <f>#REF!-Urban_Establishments!D11</f>
        <v>#REF!</v>
      </c>
      <c r="E11" t="e">
        <f>#REF!-Urban_Establishments!E11</f>
        <v>#REF!</v>
      </c>
      <c r="F11" t="e">
        <f>#REF!-Urban_Establishments!F11</f>
        <v>#REF!</v>
      </c>
      <c r="G11" t="e">
        <f>#REF!-Urban_Establishments!G11</f>
        <v>#REF!</v>
      </c>
      <c r="H11" t="e">
        <f>#REF!-Urban_Establishments!H11</f>
        <v>#REF!</v>
      </c>
      <c r="I11" t="e">
        <f>#REF!-Urban_Establishments!I11</f>
        <v>#REF!</v>
      </c>
      <c r="J11" t="e">
        <f>#REF!-Urban_Establishments!J11</f>
        <v>#REF!</v>
      </c>
      <c r="K11" t="e">
        <f>#REF!-Urban_Establishments!K11</f>
        <v>#REF!</v>
      </c>
      <c r="L11" t="e">
        <f>#REF!-Urban_Establishments!L11</f>
        <v>#REF!</v>
      </c>
      <c r="M11" t="e">
        <f>#REF!-Urban_Establishments!M11</f>
        <v>#REF!</v>
      </c>
      <c r="N11" t="e">
        <f>#REF!-Urban_Establishments!N11</f>
        <v>#REF!</v>
      </c>
      <c r="O11" t="e">
        <f>#REF!-Urban_Establishments!O11</f>
        <v>#REF!</v>
      </c>
    </row>
    <row r="12" spans="1:15" x14ac:dyDescent="0.2">
      <c r="A12" t="s">
        <v>41</v>
      </c>
      <c r="B12" t="s">
        <v>42</v>
      </c>
      <c r="C12" t="e">
        <f>#REF!-Urban_Establishments!C12</f>
        <v>#REF!</v>
      </c>
      <c r="D12" t="e">
        <f>#REF!-Urban_Establishments!D12</f>
        <v>#REF!</v>
      </c>
      <c r="E12" t="e">
        <f>#REF!-Urban_Establishments!E12</f>
        <v>#REF!</v>
      </c>
      <c r="F12" t="e">
        <f>#REF!-Urban_Establishments!F12</f>
        <v>#REF!</v>
      </c>
      <c r="G12" t="e">
        <f>#REF!-Urban_Establishments!G12</f>
        <v>#REF!</v>
      </c>
      <c r="H12" t="e">
        <f>#REF!-Urban_Establishments!H12</f>
        <v>#REF!</v>
      </c>
      <c r="I12" t="e">
        <f>#REF!-Urban_Establishments!I12</f>
        <v>#REF!</v>
      </c>
      <c r="J12" t="e">
        <f>#REF!-Urban_Establishments!J12</f>
        <v>#REF!</v>
      </c>
      <c r="K12" t="e">
        <f>#REF!-Urban_Establishments!K12</f>
        <v>#REF!</v>
      </c>
      <c r="L12" t="e">
        <f>#REF!-Urban_Establishments!L12</f>
        <v>#REF!</v>
      </c>
      <c r="M12" t="e">
        <f>#REF!-Urban_Establishments!M12</f>
        <v>#REF!</v>
      </c>
      <c r="N12" t="e">
        <f>#REF!-Urban_Establishments!N12</f>
        <v>#REF!</v>
      </c>
      <c r="O12" t="e">
        <f>#REF!-Urban_Establishments!O12</f>
        <v>#REF!</v>
      </c>
    </row>
    <row r="13" spans="1:15" x14ac:dyDescent="0.2">
      <c r="A13" t="s">
        <v>43</v>
      </c>
      <c r="B13" t="s">
        <v>44</v>
      </c>
      <c r="C13" t="e">
        <f>#REF!-Urban_Establishments!C13</f>
        <v>#REF!</v>
      </c>
      <c r="D13" t="e">
        <f>#REF!-Urban_Establishments!D13</f>
        <v>#REF!</v>
      </c>
      <c r="E13" t="e">
        <f>#REF!-Urban_Establishments!E13</f>
        <v>#REF!</v>
      </c>
      <c r="F13" t="e">
        <f>#REF!-Urban_Establishments!F13</f>
        <v>#REF!</v>
      </c>
      <c r="G13" t="e">
        <f>#REF!-Urban_Establishments!G13</f>
        <v>#REF!</v>
      </c>
      <c r="H13" t="e">
        <f>#REF!-Urban_Establishments!H13</f>
        <v>#REF!</v>
      </c>
      <c r="I13" t="e">
        <f>#REF!-Urban_Establishments!I13</f>
        <v>#REF!</v>
      </c>
      <c r="J13" t="e">
        <f>#REF!-Urban_Establishments!J13</f>
        <v>#REF!</v>
      </c>
      <c r="K13" t="e">
        <f>#REF!-Urban_Establishments!K13</f>
        <v>#REF!</v>
      </c>
      <c r="L13" t="e">
        <f>#REF!-Urban_Establishments!L13</f>
        <v>#REF!</v>
      </c>
      <c r="M13" t="e">
        <f>#REF!-Urban_Establishments!M13</f>
        <v>#REF!</v>
      </c>
      <c r="N13" t="e">
        <f>#REF!-Urban_Establishments!N13</f>
        <v>#REF!</v>
      </c>
      <c r="O13" t="e">
        <f>#REF!-Urban_Establishments!O13</f>
        <v>#REF!</v>
      </c>
    </row>
    <row r="14" spans="1:15" x14ac:dyDescent="0.2">
      <c r="A14" t="s">
        <v>45</v>
      </c>
      <c r="B14" t="s">
        <v>46</v>
      </c>
      <c r="C14" t="e">
        <f>#REF!-Urban_Establishments!C14</f>
        <v>#REF!</v>
      </c>
      <c r="D14" t="e">
        <f>#REF!-Urban_Establishments!D14</f>
        <v>#REF!</v>
      </c>
      <c r="E14" t="e">
        <f>#REF!-Urban_Establishments!E14</f>
        <v>#REF!</v>
      </c>
      <c r="F14" t="e">
        <f>#REF!-Urban_Establishments!F14</f>
        <v>#REF!</v>
      </c>
      <c r="G14" t="e">
        <f>#REF!-Urban_Establishments!G14</f>
        <v>#REF!</v>
      </c>
      <c r="H14" t="e">
        <f>#REF!-Urban_Establishments!H14</f>
        <v>#REF!</v>
      </c>
      <c r="I14" t="e">
        <f>#REF!-Urban_Establishments!I14</f>
        <v>#REF!</v>
      </c>
      <c r="J14" t="e">
        <f>#REF!-Urban_Establishments!J14</f>
        <v>#REF!</v>
      </c>
      <c r="K14" t="e">
        <f>#REF!-Urban_Establishments!K14</f>
        <v>#REF!</v>
      </c>
      <c r="L14" t="e">
        <f>#REF!-Urban_Establishments!L14</f>
        <v>#REF!</v>
      </c>
      <c r="M14" t="e">
        <f>#REF!-Urban_Establishments!M14</f>
        <v>#REF!</v>
      </c>
      <c r="N14" t="e">
        <f>#REF!-Urban_Establishments!N14</f>
        <v>#REF!</v>
      </c>
      <c r="O14" t="e">
        <f>#REF!-Urban_Establishments!O14</f>
        <v>#REF!</v>
      </c>
    </row>
    <row r="15" spans="1:15" x14ac:dyDescent="0.2">
      <c r="A15" t="s">
        <v>47</v>
      </c>
      <c r="B15" t="s">
        <v>48</v>
      </c>
      <c r="C15" t="e">
        <f>#REF!-Urban_Establishments!C15</f>
        <v>#REF!</v>
      </c>
      <c r="D15" t="e">
        <f>#REF!-Urban_Establishments!D15</f>
        <v>#REF!</v>
      </c>
      <c r="E15" t="e">
        <f>#REF!-Urban_Establishments!E15</f>
        <v>#REF!</v>
      </c>
      <c r="F15" t="e">
        <f>#REF!-Urban_Establishments!F15</f>
        <v>#REF!</v>
      </c>
      <c r="G15" t="e">
        <f>#REF!-Urban_Establishments!G15</f>
        <v>#REF!</v>
      </c>
      <c r="H15" t="e">
        <f>#REF!-Urban_Establishments!H15</f>
        <v>#REF!</v>
      </c>
      <c r="I15" t="e">
        <f>#REF!-Urban_Establishments!I15</f>
        <v>#REF!</v>
      </c>
      <c r="J15" t="e">
        <f>#REF!-Urban_Establishments!J15</f>
        <v>#REF!</v>
      </c>
      <c r="K15" t="e">
        <f>#REF!-Urban_Establishments!K15</f>
        <v>#REF!</v>
      </c>
      <c r="L15" t="e">
        <f>#REF!-Urban_Establishments!L15</f>
        <v>#REF!</v>
      </c>
      <c r="M15" t="e">
        <f>#REF!-Urban_Establishments!M15</f>
        <v>#REF!</v>
      </c>
      <c r="N15" t="e">
        <f>#REF!-Urban_Establishments!N15</f>
        <v>#REF!</v>
      </c>
      <c r="O15" t="e">
        <f>#REF!-Urban_Establishments!O15</f>
        <v>#REF!</v>
      </c>
    </row>
    <row r="16" spans="1:15" x14ac:dyDescent="0.2">
      <c r="A16" t="s">
        <v>49</v>
      </c>
      <c r="B16" t="s">
        <v>50</v>
      </c>
      <c r="C16" t="e">
        <f>#REF!-Urban_Establishments!C16</f>
        <v>#REF!</v>
      </c>
      <c r="D16" t="e">
        <f>#REF!-Urban_Establishments!D16</f>
        <v>#REF!</v>
      </c>
      <c r="E16" t="e">
        <f>#REF!-Urban_Establishments!E16</f>
        <v>#REF!</v>
      </c>
      <c r="F16" t="e">
        <f>#REF!-Urban_Establishments!F16</f>
        <v>#REF!</v>
      </c>
      <c r="G16" t="e">
        <f>#REF!-Urban_Establishments!G16</f>
        <v>#REF!</v>
      </c>
      <c r="H16" t="e">
        <f>#REF!-Urban_Establishments!H16</f>
        <v>#REF!</v>
      </c>
      <c r="I16" t="e">
        <f>#REF!-Urban_Establishments!I16</f>
        <v>#REF!</v>
      </c>
      <c r="J16" t="e">
        <f>#REF!-Urban_Establishments!J16</f>
        <v>#REF!</v>
      </c>
      <c r="K16" t="e">
        <f>#REF!-Urban_Establishments!K16</f>
        <v>#REF!</v>
      </c>
      <c r="L16" t="e">
        <f>#REF!-Urban_Establishments!L16</f>
        <v>#REF!</v>
      </c>
      <c r="M16" t="e">
        <f>#REF!-Urban_Establishments!M16</f>
        <v>#REF!</v>
      </c>
      <c r="N16" t="e">
        <f>#REF!-Urban_Establishments!N16</f>
        <v>#REF!</v>
      </c>
      <c r="O16" t="e">
        <f>#REF!-Urban_Establishments!O16</f>
        <v>#REF!</v>
      </c>
    </row>
    <row r="17" spans="1:15" x14ac:dyDescent="0.2">
      <c r="A17" t="s">
        <v>51</v>
      </c>
      <c r="B17" t="s">
        <v>52</v>
      </c>
      <c r="C17" t="e">
        <f>#REF!-Urban_Establishments!C17</f>
        <v>#REF!</v>
      </c>
      <c r="D17" t="e">
        <f>#REF!-Urban_Establishments!D17</f>
        <v>#REF!</v>
      </c>
      <c r="E17" t="e">
        <f>#REF!-Urban_Establishments!E17</f>
        <v>#REF!</v>
      </c>
      <c r="F17" t="e">
        <f>#REF!-Urban_Establishments!F17</f>
        <v>#REF!</v>
      </c>
      <c r="G17" t="e">
        <f>#REF!-Urban_Establishments!G17</f>
        <v>#REF!</v>
      </c>
      <c r="H17" t="e">
        <f>#REF!-Urban_Establishments!H17</f>
        <v>#REF!</v>
      </c>
      <c r="I17" t="e">
        <f>#REF!-Urban_Establishments!I17</f>
        <v>#REF!</v>
      </c>
      <c r="J17" t="e">
        <f>#REF!-Urban_Establishments!J17</f>
        <v>#REF!</v>
      </c>
      <c r="K17" t="e">
        <f>#REF!-Urban_Establishments!K17</f>
        <v>#REF!</v>
      </c>
      <c r="L17" t="e">
        <f>#REF!-Urban_Establishments!L17</f>
        <v>#REF!</v>
      </c>
      <c r="M17" t="e">
        <f>#REF!-Urban_Establishments!M17</f>
        <v>#REF!</v>
      </c>
      <c r="N17" t="e">
        <f>#REF!-Urban_Establishments!N17</f>
        <v>#REF!</v>
      </c>
      <c r="O17" t="e">
        <f>#REF!-Urban_Establishments!O17</f>
        <v>#REF!</v>
      </c>
    </row>
    <row r="18" spans="1:15" x14ac:dyDescent="0.2">
      <c r="A18" t="s">
        <v>53</v>
      </c>
      <c r="B18" t="s">
        <v>54</v>
      </c>
      <c r="C18" t="e">
        <f>#REF!-Urban_Establishments!C18</f>
        <v>#REF!</v>
      </c>
      <c r="D18" t="e">
        <f>#REF!-Urban_Establishments!D18</f>
        <v>#REF!</v>
      </c>
      <c r="E18" t="e">
        <f>#REF!-Urban_Establishments!E18</f>
        <v>#REF!</v>
      </c>
      <c r="F18" t="e">
        <f>#REF!-Urban_Establishments!F18</f>
        <v>#REF!</v>
      </c>
      <c r="G18" t="e">
        <f>#REF!-Urban_Establishments!G18</f>
        <v>#REF!</v>
      </c>
      <c r="H18" t="e">
        <f>#REF!-Urban_Establishments!H18</f>
        <v>#REF!</v>
      </c>
      <c r="I18" t="e">
        <f>#REF!-Urban_Establishments!I18</f>
        <v>#REF!</v>
      </c>
      <c r="J18" t="e">
        <f>#REF!-Urban_Establishments!J18</f>
        <v>#REF!</v>
      </c>
      <c r="K18" t="e">
        <f>#REF!-Urban_Establishments!K18</f>
        <v>#REF!</v>
      </c>
      <c r="L18" t="e">
        <f>#REF!-Urban_Establishments!L18</f>
        <v>#REF!</v>
      </c>
      <c r="M18" t="e">
        <f>#REF!-Urban_Establishments!M18</f>
        <v>#REF!</v>
      </c>
      <c r="N18" t="e">
        <f>#REF!-Urban_Establishments!N18</f>
        <v>#REF!</v>
      </c>
      <c r="O18" t="e">
        <f>#REF!-Urban_Establishments!O18</f>
        <v>#REF!</v>
      </c>
    </row>
    <row r="19" spans="1:15" x14ac:dyDescent="0.2">
      <c r="A19" t="s">
        <v>55</v>
      </c>
      <c r="B19" t="s">
        <v>56</v>
      </c>
      <c r="C19" t="e">
        <f>#REF!-Urban_Establishments!C19</f>
        <v>#REF!</v>
      </c>
      <c r="D19" t="e">
        <f>#REF!-Urban_Establishments!D19</f>
        <v>#REF!</v>
      </c>
      <c r="E19" t="e">
        <f>#REF!-Urban_Establishments!E19</f>
        <v>#REF!</v>
      </c>
      <c r="F19" t="e">
        <f>#REF!-Urban_Establishments!F19</f>
        <v>#REF!</v>
      </c>
      <c r="G19" t="e">
        <f>#REF!-Urban_Establishments!G19</f>
        <v>#REF!</v>
      </c>
      <c r="H19" t="e">
        <f>#REF!-Urban_Establishments!H19</f>
        <v>#REF!</v>
      </c>
      <c r="I19" t="e">
        <f>#REF!-Urban_Establishments!I19</f>
        <v>#REF!</v>
      </c>
      <c r="J19" t="e">
        <f>#REF!-Urban_Establishments!J19</f>
        <v>#REF!</v>
      </c>
      <c r="K19" t="e">
        <f>#REF!-Urban_Establishments!K19</f>
        <v>#REF!</v>
      </c>
      <c r="L19" t="e">
        <f>#REF!-Urban_Establishments!L19</f>
        <v>#REF!</v>
      </c>
      <c r="M19" t="e">
        <f>#REF!-Urban_Establishments!M19</f>
        <v>#REF!</v>
      </c>
      <c r="N19" t="e">
        <f>#REF!-Urban_Establishments!N19</f>
        <v>#REF!</v>
      </c>
      <c r="O19" t="e">
        <f>#REF!-Urban_Establishments!O19</f>
        <v>#REF!</v>
      </c>
    </row>
    <row r="20" spans="1:15" x14ac:dyDescent="0.2">
      <c r="A20" t="s">
        <v>57</v>
      </c>
      <c r="B20" t="s">
        <v>58</v>
      </c>
      <c r="C20" t="e">
        <f>#REF!-Urban_Establishments!C20</f>
        <v>#REF!</v>
      </c>
      <c r="D20" t="e">
        <f>#REF!-Urban_Establishments!D20</f>
        <v>#REF!</v>
      </c>
      <c r="E20" t="e">
        <f>#REF!-Urban_Establishments!E20</f>
        <v>#REF!</v>
      </c>
      <c r="F20" t="e">
        <f>#REF!-Urban_Establishments!F20</f>
        <v>#REF!</v>
      </c>
      <c r="G20" t="e">
        <f>#REF!-Urban_Establishments!G20</f>
        <v>#REF!</v>
      </c>
      <c r="H20" t="e">
        <f>#REF!-Urban_Establishments!H20</f>
        <v>#REF!</v>
      </c>
      <c r="I20" t="e">
        <f>#REF!-Urban_Establishments!I20</f>
        <v>#REF!</v>
      </c>
      <c r="J20" t="e">
        <f>#REF!-Urban_Establishments!J20</f>
        <v>#REF!</v>
      </c>
      <c r="K20" t="e">
        <f>#REF!-Urban_Establishments!K20</f>
        <v>#REF!</v>
      </c>
      <c r="L20" t="e">
        <f>#REF!-Urban_Establishments!L20</f>
        <v>#REF!</v>
      </c>
      <c r="M20" t="e">
        <f>#REF!-Urban_Establishments!M20</f>
        <v>#REF!</v>
      </c>
      <c r="N20" t="e">
        <f>#REF!-Urban_Establishments!N20</f>
        <v>#REF!</v>
      </c>
      <c r="O20" t="e">
        <f>#REF!-Urban_Establishments!O20</f>
        <v>#REF!</v>
      </c>
    </row>
    <row r="21" spans="1:15" x14ac:dyDescent="0.2">
      <c r="A21" t="s">
        <v>59</v>
      </c>
      <c r="B21" t="s">
        <v>60</v>
      </c>
      <c r="C21" t="e">
        <f>#REF!-Urban_Establishments!C21</f>
        <v>#REF!</v>
      </c>
      <c r="D21" t="e">
        <f>#REF!-Urban_Establishments!D21</f>
        <v>#REF!</v>
      </c>
      <c r="E21" t="e">
        <f>#REF!-Urban_Establishments!E21</f>
        <v>#REF!</v>
      </c>
      <c r="F21" t="e">
        <f>#REF!-Urban_Establishments!F21</f>
        <v>#REF!</v>
      </c>
      <c r="G21" t="e">
        <f>#REF!-Urban_Establishments!G21</f>
        <v>#REF!</v>
      </c>
      <c r="H21" t="e">
        <f>#REF!-Urban_Establishments!H21</f>
        <v>#REF!</v>
      </c>
      <c r="I21" t="e">
        <f>#REF!-Urban_Establishments!I21</f>
        <v>#REF!</v>
      </c>
      <c r="J21" t="e">
        <f>#REF!-Urban_Establishments!J21</f>
        <v>#REF!</v>
      </c>
      <c r="K21" t="e">
        <f>#REF!-Urban_Establishments!K21</f>
        <v>#REF!</v>
      </c>
      <c r="L21" t="e">
        <f>#REF!-Urban_Establishments!L21</f>
        <v>#REF!</v>
      </c>
      <c r="M21" t="e">
        <f>#REF!-Urban_Establishments!M21</f>
        <v>#REF!</v>
      </c>
      <c r="N21" t="e">
        <f>#REF!-Urban_Establishments!N21</f>
        <v>#REF!</v>
      </c>
      <c r="O21" t="e">
        <f>#REF!-Urban_Establishments!O21</f>
        <v>#REF!</v>
      </c>
    </row>
    <row r="22" spans="1:15" x14ac:dyDescent="0.2">
      <c r="A22" t="s">
        <v>61</v>
      </c>
      <c r="B22" t="s">
        <v>62</v>
      </c>
      <c r="C22" t="e">
        <f>#REF!-Urban_Establishments!C22</f>
        <v>#REF!</v>
      </c>
      <c r="D22" t="e">
        <f>#REF!-Urban_Establishments!D22</f>
        <v>#REF!</v>
      </c>
      <c r="E22" t="e">
        <f>#REF!-Urban_Establishments!E22</f>
        <v>#REF!</v>
      </c>
      <c r="F22" t="e">
        <f>#REF!-Urban_Establishments!F22</f>
        <v>#REF!</v>
      </c>
      <c r="G22" t="e">
        <f>#REF!-Urban_Establishments!G22</f>
        <v>#REF!</v>
      </c>
      <c r="H22" t="e">
        <f>#REF!-Urban_Establishments!H22</f>
        <v>#REF!</v>
      </c>
      <c r="I22" t="e">
        <f>#REF!-Urban_Establishments!I22</f>
        <v>#REF!</v>
      </c>
      <c r="J22" t="e">
        <f>#REF!-Urban_Establishments!J22</f>
        <v>#REF!</v>
      </c>
      <c r="K22" t="e">
        <f>#REF!-Urban_Establishments!K22</f>
        <v>#REF!</v>
      </c>
      <c r="L22" t="e">
        <f>#REF!-Urban_Establishments!L22</f>
        <v>#REF!</v>
      </c>
      <c r="M22" t="e">
        <f>#REF!-Urban_Establishments!M22</f>
        <v>#REF!</v>
      </c>
      <c r="N22" t="e">
        <f>#REF!-Urban_Establishments!N22</f>
        <v>#REF!</v>
      </c>
      <c r="O22" t="e">
        <f>#REF!-Urban_Establishments!O22</f>
        <v>#REF!</v>
      </c>
    </row>
    <row r="23" spans="1:15" x14ac:dyDescent="0.2">
      <c r="A23" t="s">
        <v>63</v>
      </c>
      <c r="B23" t="s">
        <v>64</v>
      </c>
      <c r="C23" t="e">
        <f>#REF!-Urban_Establishments!C23</f>
        <v>#REF!</v>
      </c>
      <c r="D23" t="e">
        <f>#REF!-Urban_Establishments!D23</f>
        <v>#REF!</v>
      </c>
      <c r="E23" t="e">
        <f>#REF!-Urban_Establishments!E23</f>
        <v>#REF!</v>
      </c>
      <c r="F23" t="e">
        <f>#REF!-Urban_Establishments!F23</f>
        <v>#REF!</v>
      </c>
      <c r="G23" t="e">
        <f>#REF!-Urban_Establishments!G23</f>
        <v>#REF!</v>
      </c>
      <c r="H23" t="e">
        <f>#REF!-Urban_Establishments!H23</f>
        <v>#REF!</v>
      </c>
      <c r="I23" t="e">
        <f>#REF!-Urban_Establishments!I23</f>
        <v>#REF!</v>
      </c>
      <c r="J23" t="e">
        <f>#REF!-Urban_Establishments!J23</f>
        <v>#REF!</v>
      </c>
      <c r="K23" t="e">
        <f>#REF!-Urban_Establishments!K23</f>
        <v>#REF!</v>
      </c>
      <c r="L23" t="e">
        <f>#REF!-Urban_Establishments!L23</f>
        <v>#REF!</v>
      </c>
      <c r="M23" t="e">
        <f>#REF!-Urban_Establishments!M23</f>
        <v>#REF!</v>
      </c>
      <c r="N23" t="e">
        <f>#REF!-Urban_Establishments!N23</f>
        <v>#REF!</v>
      </c>
      <c r="O23" t="e">
        <f>#REF!-Urban_Establishments!O23</f>
        <v>#REF!</v>
      </c>
    </row>
    <row r="24" spans="1:15" x14ac:dyDescent="0.2">
      <c r="A24" t="s">
        <v>65</v>
      </c>
      <c r="B24" t="s">
        <v>66</v>
      </c>
      <c r="C24" t="e">
        <f>#REF!-Urban_Establishments!C24</f>
        <v>#REF!</v>
      </c>
      <c r="D24" t="e">
        <f>#REF!-Urban_Establishments!D24</f>
        <v>#REF!</v>
      </c>
      <c r="E24" t="e">
        <f>#REF!-Urban_Establishments!E24</f>
        <v>#REF!</v>
      </c>
      <c r="F24" t="e">
        <f>#REF!-Urban_Establishments!F24</f>
        <v>#REF!</v>
      </c>
      <c r="G24" t="e">
        <f>#REF!-Urban_Establishments!G24</f>
        <v>#REF!</v>
      </c>
      <c r="H24" t="e">
        <f>#REF!-Urban_Establishments!H24</f>
        <v>#REF!</v>
      </c>
      <c r="I24" t="e">
        <f>#REF!-Urban_Establishments!I24</f>
        <v>#REF!</v>
      </c>
      <c r="J24" t="e">
        <f>#REF!-Urban_Establishments!J24</f>
        <v>#REF!</v>
      </c>
      <c r="K24" t="e">
        <f>#REF!-Urban_Establishments!K24</f>
        <v>#REF!</v>
      </c>
      <c r="L24" t="e">
        <f>#REF!-Urban_Establishments!L24</f>
        <v>#REF!</v>
      </c>
      <c r="M24" t="e">
        <f>#REF!-Urban_Establishments!M24</f>
        <v>#REF!</v>
      </c>
      <c r="N24" t="e">
        <f>#REF!-Urban_Establishments!N24</f>
        <v>#REF!</v>
      </c>
      <c r="O24" t="e">
        <f>#REF!-Urban_Establishments!O24</f>
        <v>#REF!</v>
      </c>
    </row>
    <row r="25" spans="1:15" x14ac:dyDescent="0.2">
      <c r="A25" t="s">
        <v>67</v>
      </c>
      <c r="B25" t="s">
        <v>68</v>
      </c>
      <c r="C25" t="e">
        <f>#REF!-Urban_Establishments!C25</f>
        <v>#REF!</v>
      </c>
      <c r="D25" t="e">
        <f>#REF!-Urban_Establishments!D25</f>
        <v>#REF!</v>
      </c>
      <c r="E25" t="e">
        <f>#REF!-Urban_Establishments!E25</f>
        <v>#REF!</v>
      </c>
      <c r="F25" t="e">
        <f>#REF!-Urban_Establishments!F25</f>
        <v>#REF!</v>
      </c>
      <c r="G25" t="e">
        <f>#REF!-Urban_Establishments!G25</f>
        <v>#REF!</v>
      </c>
      <c r="H25" t="e">
        <f>#REF!-Urban_Establishments!H25</f>
        <v>#REF!</v>
      </c>
      <c r="I25" t="e">
        <f>#REF!-Urban_Establishments!I25</f>
        <v>#REF!</v>
      </c>
      <c r="J25" t="e">
        <f>#REF!-Urban_Establishments!J25</f>
        <v>#REF!</v>
      </c>
      <c r="K25" t="e">
        <f>#REF!-Urban_Establishments!K25</f>
        <v>#REF!</v>
      </c>
      <c r="L25" t="e">
        <f>#REF!-Urban_Establishments!L25</f>
        <v>#REF!</v>
      </c>
      <c r="M25" t="e">
        <f>#REF!-Urban_Establishments!M25</f>
        <v>#REF!</v>
      </c>
      <c r="N25" t="e">
        <f>#REF!-Urban_Establishments!N25</f>
        <v>#REF!</v>
      </c>
      <c r="O25" t="e">
        <f>#REF!-Urban_Establishments!O25</f>
        <v>#REF!</v>
      </c>
    </row>
    <row r="26" spans="1:15" x14ac:dyDescent="0.2">
      <c r="A26" t="s">
        <v>69</v>
      </c>
      <c r="B26" t="s">
        <v>70</v>
      </c>
      <c r="C26" t="e">
        <f>#REF!-Urban_Establishments!C26</f>
        <v>#REF!</v>
      </c>
      <c r="D26" t="e">
        <f>#REF!-Urban_Establishments!D26</f>
        <v>#REF!</v>
      </c>
      <c r="E26" t="e">
        <f>#REF!-Urban_Establishments!E26</f>
        <v>#REF!</v>
      </c>
      <c r="F26" t="e">
        <f>#REF!-Urban_Establishments!F26</f>
        <v>#REF!</v>
      </c>
      <c r="G26" t="e">
        <f>#REF!-Urban_Establishments!G26</f>
        <v>#REF!</v>
      </c>
      <c r="H26" t="e">
        <f>#REF!-Urban_Establishments!H26</f>
        <v>#REF!</v>
      </c>
      <c r="I26" t="e">
        <f>#REF!-Urban_Establishments!I26</f>
        <v>#REF!</v>
      </c>
      <c r="J26" t="e">
        <f>#REF!-Urban_Establishments!J26</f>
        <v>#REF!</v>
      </c>
      <c r="K26" t="e">
        <f>#REF!-Urban_Establishments!K26</f>
        <v>#REF!</v>
      </c>
      <c r="L26" t="e">
        <f>#REF!-Urban_Establishments!L26</f>
        <v>#REF!</v>
      </c>
      <c r="M26" t="e">
        <f>#REF!-Urban_Establishments!M26</f>
        <v>#REF!</v>
      </c>
      <c r="N26" t="e">
        <f>#REF!-Urban_Establishments!N26</f>
        <v>#REF!</v>
      </c>
      <c r="O26" t="e">
        <f>#REF!-Urban_Establishments!O26</f>
        <v>#REF!</v>
      </c>
    </row>
    <row r="27" spans="1:15" x14ac:dyDescent="0.2">
      <c r="A27" t="s">
        <v>71</v>
      </c>
      <c r="B27" t="s">
        <v>72</v>
      </c>
      <c r="C27" t="e">
        <f>#REF!-Urban_Establishments!C27</f>
        <v>#REF!</v>
      </c>
      <c r="D27" t="e">
        <f>#REF!-Urban_Establishments!D27</f>
        <v>#REF!</v>
      </c>
      <c r="E27" t="e">
        <f>#REF!-Urban_Establishments!E27</f>
        <v>#REF!</v>
      </c>
      <c r="F27" t="e">
        <f>#REF!-Urban_Establishments!F27</f>
        <v>#REF!</v>
      </c>
      <c r="G27" t="e">
        <f>#REF!-Urban_Establishments!G27</f>
        <v>#REF!</v>
      </c>
      <c r="H27" t="e">
        <f>#REF!-Urban_Establishments!H27</f>
        <v>#REF!</v>
      </c>
      <c r="I27" t="e">
        <f>#REF!-Urban_Establishments!I27</f>
        <v>#REF!</v>
      </c>
      <c r="J27" t="e">
        <f>#REF!-Urban_Establishments!J27</f>
        <v>#REF!</v>
      </c>
      <c r="K27" t="e">
        <f>#REF!-Urban_Establishments!K27</f>
        <v>#REF!</v>
      </c>
      <c r="L27" t="e">
        <f>#REF!-Urban_Establishments!L27</f>
        <v>#REF!</v>
      </c>
      <c r="M27" t="e">
        <f>#REF!-Urban_Establishments!M27</f>
        <v>#REF!</v>
      </c>
      <c r="N27" t="e">
        <f>#REF!-Urban_Establishments!N27</f>
        <v>#REF!</v>
      </c>
      <c r="O27" t="e">
        <f>#REF!-Urban_Establishments!O27</f>
        <v>#REF!</v>
      </c>
    </row>
    <row r="28" spans="1:15" x14ac:dyDescent="0.2">
      <c r="A28" t="s">
        <v>73</v>
      </c>
      <c r="B28" t="s">
        <v>74</v>
      </c>
      <c r="C28" t="e">
        <f>#REF!-Urban_Establishments!C28</f>
        <v>#REF!</v>
      </c>
      <c r="D28" t="e">
        <f>#REF!-Urban_Establishments!D28</f>
        <v>#REF!</v>
      </c>
      <c r="E28" t="e">
        <f>#REF!-Urban_Establishments!E28</f>
        <v>#REF!</v>
      </c>
      <c r="F28" t="e">
        <f>#REF!-Urban_Establishments!F28</f>
        <v>#REF!</v>
      </c>
      <c r="G28" t="e">
        <f>#REF!-Urban_Establishments!G28</f>
        <v>#REF!</v>
      </c>
      <c r="H28" t="e">
        <f>#REF!-Urban_Establishments!H28</f>
        <v>#REF!</v>
      </c>
      <c r="I28" t="e">
        <f>#REF!-Urban_Establishments!I28</f>
        <v>#REF!</v>
      </c>
      <c r="J28" t="e">
        <f>#REF!-Urban_Establishments!J28</f>
        <v>#REF!</v>
      </c>
      <c r="K28" t="e">
        <f>#REF!-Urban_Establishments!K28</f>
        <v>#REF!</v>
      </c>
      <c r="L28" t="e">
        <f>#REF!-Urban_Establishments!L28</f>
        <v>#REF!</v>
      </c>
      <c r="M28" t="e">
        <f>#REF!-Urban_Establishments!M28</f>
        <v>#REF!</v>
      </c>
      <c r="N28" t="e">
        <f>#REF!-Urban_Establishments!N28</f>
        <v>#REF!</v>
      </c>
      <c r="O28" t="e">
        <f>#REF!-Urban_Establishments!O28</f>
        <v>#REF!</v>
      </c>
    </row>
    <row r="29" spans="1:15" x14ac:dyDescent="0.2">
      <c r="A29" t="s">
        <v>75</v>
      </c>
      <c r="B29" t="s">
        <v>76</v>
      </c>
      <c r="C29" t="e">
        <f>#REF!-Urban_Establishments!C29</f>
        <v>#REF!</v>
      </c>
      <c r="D29" t="e">
        <f>#REF!-Urban_Establishments!D29</f>
        <v>#REF!</v>
      </c>
      <c r="E29" t="e">
        <f>#REF!-Urban_Establishments!E29</f>
        <v>#REF!</v>
      </c>
      <c r="F29" t="e">
        <f>#REF!-Urban_Establishments!F29</f>
        <v>#REF!</v>
      </c>
      <c r="G29" t="e">
        <f>#REF!-Urban_Establishments!G29</f>
        <v>#REF!</v>
      </c>
      <c r="H29" t="e">
        <f>#REF!-Urban_Establishments!H29</f>
        <v>#REF!</v>
      </c>
      <c r="I29" t="e">
        <f>#REF!-Urban_Establishments!I29</f>
        <v>#REF!</v>
      </c>
      <c r="J29" t="e">
        <f>#REF!-Urban_Establishments!J29</f>
        <v>#REF!</v>
      </c>
      <c r="K29" t="e">
        <f>#REF!-Urban_Establishments!K29</f>
        <v>#REF!</v>
      </c>
      <c r="L29" t="e">
        <f>#REF!-Urban_Establishments!L29</f>
        <v>#REF!</v>
      </c>
      <c r="M29" t="e">
        <f>#REF!-Urban_Establishments!M29</f>
        <v>#REF!</v>
      </c>
      <c r="N29" t="e">
        <f>#REF!-Urban_Establishments!N29</f>
        <v>#REF!</v>
      </c>
      <c r="O29" t="e">
        <f>#REF!-Urban_Establishments!O29</f>
        <v>#REF!</v>
      </c>
    </row>
    <row r="30" spans="1:15" x14ac:dyDescent="0.2">
      <c r="A30" t="s">
        <v>77</v>
      </c>
      <c r="B30" t="s">
        <v>78</v>
      </c>
      <c r="C30" t="e">
        <f>#REF!-Urban_Establishments!C30</f>
        <v>#REF!</v>
      </c>
      <c r="D30" t="e">
        <f>#REF!-Urban_Establishments!D30</f>
        <v>#REF!</v>
      </c>
      <c r="E30" t="e">
        <f>#REF!-Urban_Establishments!E30</f>
        <v>#REF!</v>
      </c>
      <c r="F30" t="e">
        <f>#REF!-Urban_Establishments!F30</f>
        <v>#REF!</v>
      </c>
      <c r="G30" t="e">
        <f>#REF!-Urban_Establishments!G30</f>
        <v>#REF!</v>
      </c>
      <c r="H30" t="e">
        <f>#REF!-Urban_Establishments!H30</f>
        <v>#REF!</v>
      </c>
      <c r="I30" t="e">
        <f>#REF!-Urban_Establishments!I30</f>
        <v>#REF!</v>
      </c>
      <c r="J30" t="e">
        <f>#REF!-Urban_Establishments!J30</f>
        <v>#REF!</v>
      </c>
      <c r="K30" t="e">
        <f>#REF!-Urban_Establishments!K30</f>
        <v>#REF!</v>
      </c>
      <c r="L30" t="e">
        <f>#REF!-Urban_Establishments!L30</f>
        <v>#REF!</v>
      </c>
      <c r="M30" t="e">
        <f>#REF!-Urban_Establishments!M30</f>
        <v>#REF!</v>
      </c>
      <c r="N30" t="e">
        <f>#REF!-Urban_Establishments!N30</f>
        <v>#REF!</v>
      </c>
      <c r="O30" t="e">
        <f>#REF!-Urban_Establishments!O30</f>
        <v>#REF!</v>
      </c>
    </row>
    <row r="31" spans="1:15" x14ac:dyDescent="0.2">
      <c r="A31" t="s">
        <v>79</v>
      </c>
      <c r="B31" t="s">
        <v>80</v>
      </c>
      <c r="C31" t="e">
        <f>#REF!-Urban_Establishments!C31</f>
        <v>#REF!</v>
      </c>
      <c r="D31" t="e">
        <f>#REF!-Urban_Establishments!D31</f>
        <v>#REF!</v>
      </c>
      <c r="E31" t="e">
        <f>#REF!-Urban_Establishments!E31</f>
        <v>#REF!</v>
      </c>
      <c r="F31" t="e">
        <f>#REF!-Urban_Establishments!F31</f>
        <v>#REF!</v>
      </c>
      <c r="G31" t="e">
        <f>#REF!-Urban_Establishments!G31</f>
        <v>#REF!</v>
      </c>
      <c r="H31" t="e">
        <f>#REF!-Urban_Establishments!H31</f>
        <v>#REF!</v>
      </c>
      <c r="I31" t="e">
        <f>#REF!-Urban_Establishments!I31</f>
        <v>#REF!</v>
      </c>
      <c r="J31" t="e">
        <f>#REF!-Urban_Establishments!J31</f>
        <v>#REF!</v>
      </c>
      <c r="K31" t="e">
        <f>#REF!-Urban_Establishments!K31</f>
        <v>#REF!</v>
      </c>
      <c r="L31" t="e">
        <f>#REF!-Urban_Establishments!L31</f>
        <v>#REF!</v>
      </c>
      <c r="M31" t="e">
        <f>#REF!-Urban_Establishments!M31</f>
        <v>#REF!</v>
      </c>
      <c r="N31" t="e">
        <f>#REF!-Urban_Establishments!N31</f>
        <v>#REF!</v>
      </c>
      <c r="O31" t="e">
        <f>#REF!-Urban_Establishments!O31</f>
        <v>#REF!</v>
      </c>
    </row>
    <row r="32" spans="1:15" x14ac:dyDescent="0.2">
      <c r="A32" t="s">
        <v>81</v>
      </c>
      <c r="B32" t="s">
        <v>82</v>
      </c>
      <c r="C32" t="e">
        <f>#REF!-Urban_Establishments!C32</f>
        <v>#REF!</v>
      </c>
      <c r="D32" t="e">
        <f>#REF!-Urban_Establishments!D32</f>
        <v>#REF!</v>
      </c>
      <c r="E32" t="e">
        <f>#REF!-Urban_Establishments!E32</f>
        <v>#REF!</v>
      </c>
      <c r="F32" t="e">
        <f>#REF!-Urban_Establishments!F32</f>
        <v>#REF!</v>
      </c>
      <c r="G32" t="e">
        <f>#REF!-Urban_Establishments!G32</f>
        <v>#REF!</v>
      </c>
      <c r="H32" t="e">
        <f>#REF!-Urban_Establishments!H32</f>
        <v>#REF!</v>
      </c>
      <c r="I32" t="e">
        <f>#REF!-Urban_Establishments!I32</f>
        <v>#REF!</v>
      </c>
      <c r="J32" t="e">
        <f>#REF!-Urban_Establishments!J32</f>
        <v>#REF!</v>
      </c>
      <c r="K32" t="e">
        <f>#REF!-Urban_Establishments!K32</f>
        <v>#REF!</v>
      </c>
      <c r="L32" t="e">
        <f>#REF!-Urban_Establishments!L32</f>
        <v>#REF!</v>
      </c>
      <c r="M32" t="e">
        <f>#REF!-Urban_Establishments!M32</f>
        <v>#REF!</v>
      </c>
      <c r="N32" t="e">
        <f>#REF!-Urban_Establishments!N32</f>
        <v>#REF!</v>
      </c>
      <c r="O32" t="e">
        <f>#REF!-Urban_Establishments!O32</f>
        <v>#REF!</v>
      </c>
    </row>
    <row r="33" spans="1:15" x14ac:dyDescent="0.2">
      <c r="A33" t="s">
        <v>83</v>
      </c>
      <c r="B33" t="s">
        <v>84</v>
      </c>
      <c r="C33" t="e">
        <f>#REF!-Urban_Establishments!C33</f>
        <v>#REF!</v>
      </c>
      <c r="D33" t="e">
        <f>#REF!-Urban_Establishments!D33</f>
        <v>#REF!</v>
      </c>
      <c r="E33" t="e">
        <f>#REF!-Urban_Establishments!E33</f>
        <v>#REF!</v>
      </c>
      <c r="F33" t="e">
        <f>#REF!-Urban_Establishments!F33</f>
        <v>#REF!</v>
      </c>
      <c r="G33" t="e">
        <f>#REF!-Urban_Establishments!G33</f>
        <v>#REF!</v>
      </c>
      <c r="H33" t="e">
        <f>#REF!-Urban_Establishments!H33</f>
        <v>#REF!</v>
      </c>
      <c r="I33" t="e">
        <f>#REF!-Urban_Establishments!I33</f>
        <v>#REF!</v>
      </c>
      <c r="J33" t="e">
        <f>#REF!-Urban_Establishments!J33</f>
        <v>#REF!</v>
      </c>
      <c r="K33" t="e">
        <f>#REF!-Urban_Establishments!K33</f>
        <v>#REF!</v>
      </c>
      <c r="L33" t="e">
        <f>#REF!-Urban_Establishments!L33</f>
        <v>#REF!</v>
      </c>
      <c r="M33" t="e">
        <f>#REF!-Urban_Establishments!M33</f>
        <v>#REF!</v>
      </c>
      <c r="N33" t="e">
        <f>#REF!-Urban_Establishments!N33</f>
        <v>#REF!</v>
      </c>
      <c r="O33" t="e">
        <f>#REF!-Urban_Establishments!O33</f>
        <v>#REF!</v>
      </c>
    </row>
    <row r="34" spans="1:15" x14ac:dyDescent="0.2">
      <c r="A34" t="s">
        <v>85</v>
      </c>
      <c r="B34" t="s">
        <v>86</v>
      </c>
      <c r="C34" t="e">
        <f>#REF!-Urban_Establishments!C34</f>
        <v>#REF!</v>
      </c>
      <c r="D34" t="e">
        <f>#REF!-Urban_Establishments!D34</f>
        <v>#REF!</v>
      </c>
      <c r="E34" t="e">
        <f>#REF!-Urban_Establishments!E34</f>
        <v>#REF!</v>
      </c>
      <c r="F34" t="e">
        <f>#REF!-Urban_Establishments!F34</f>
        <v>#REF!</v>
      </c>
      <c r="G34" t="e">
        <f>#REF!-Urban_Establishments!G34</f>
        <v>#REF!</v>
      </c>
      <c r="H34" t="e">
        <f>#REF!-Urban_Establishments!H34</f>
        <v>#REF!</v>
      </c>
      <c r="I34" t="e">
        <f>#REF!-Urban_Establishments!I34</f>
        <v>#REF!</v>
      </c>
      <c r="J34" t="e">
        <f>#REF!-Urban_Establishments!J34</f>
        <v>#REF!</v>
      </c>
      <c r="K34" t="e">
        <f>#REF!-Urban_Establishments!K34</f>
        <v>#REF!</v>
      </c>
      <c r="L34" t="e">
        <f>#REF!-Urban_Establishments!L34</f>
        <v>#REF!</v>
      </c>
      <c r="M34" t="e">
        <f>#REF!-Urban_Establishments!M34</f>
        <v>#REF!</v>
      </c>
      <c r="N34" t="e">
        <f>#REF!-Urban_Establishments!N34</f>
        <v>#REF!</v>
      </c>
      <c r="O34" t="e">
        <f>#REF!-Urban_Establishments!O34</f>
        <v>#REF!</v>
      </c>
    </row>
    <row r="35" spans="1:15" x14ac:dyDescent="0.2">
      <c r="A35" t="s">
        <v>87</v>
      </c>
      <c r="B35" t="s">
        <v>88</v>
      </c>
      <c r="C35" t="e">
        <f>#REF!-Urban_Establishments!C35</f>
        <v>#REF!</v>
      </c>
      <c r="D35" t="e">
        <f>#REF!-Urban_Establishments!D35</f>
        <v>#REF!</v>
      </c>
      <c r="E35" t="e">
        <f>#REF!-Urban_Establishments!E35</f>
        <v>#REF!</v>
      </c>
      <c r="F35" t="e">
        <f>#REF!-Urban_Establishments!F35</f>
        <v>#REF!</v>
      </c>
      <c r="G35" t="e">
        <f>#REF!-Urban_Establishments!G35</f>
        <v>#REF!</v>
      </c>
      <c r="H35" t="e">
        <f>#REF!-Urban_Establishments!H35</f>
        <v>#REF!</v>
      </c>
      <c r="I35" t="e">
        <f>#REF!-Urban_Establishments!I35</f>
        <v>#REF!</v>
      </c>
      <c r="J35" t="e">
        <f>#REF!-Urban_Establishments!J35</f>
        <v>#REF!</v>
      </c>
      <c r="K35" t="e">
        <f>#REF!-Urban_Establishments!K35</f>
        <v>#REF!</v>
      </c>
      <c r="L35" t="e">
        <f>#REF!-Urban_Establishments!L35</f>
        <v>#REF!</v>
      </c>
      <c r="M35" t="e">
        <f>#REF!-Urban_Establishments!M35</f>
        <v>#REF!</v>
      </c>
      <c r="N35" t="e">
        <f>#REF!-Urban_Establishments!N35</f>
        <v>#REF!</v>
      </c>
      <c r="O35" t="e">
        <f>#REF!-Urban_Establishments!O35</f>
        <v>#REF!</v>
      </c>
    </row>
    <row r="36" spans="1:15" x14ac:dyDescent="0.2">
      <c r="A36" t="s">
        <v>89</v>
      </c>
      <c r="B36" t="s">
        <v>90</v>
      </c>
      <c r="C36" t="e">
        <f>#REF!-Urban_Establishments!C36</f>
        <v>#REF!</v>
      </c>
      <c r="D36" t="e">
        <f>#REF!-Urban_Establishments!D36</f>
        <v>#REF!</v>
      </c>
      <c r="E36" t="e">
        <f>#REF!-Urban_Establishments!E36</f>
        <v>#REF!</v>
      </c>
      <c r="F36" t="e">
        <f>#REF!-Urban_Establishments!F36</f>
        <v>#REF!</v>
      </c>
      <c r="G36" t="e">
        <f>#REF!-Urban_Establishments!G36</f>
        <v>#REF!</v>
      </c>
      <c r="H36" t="e">
        <f>#REF!-Urban_Establishments!H36</f>
        <v>#REF!</v>
      </c>
      <c r="I36" t="e">
        <f>#REF!-Urban_Establishments!I36</f>
        <v>#REF!</v>
      </c>
      <c r="J36" t="e">
        <f>#REF!-Urban_Establishments!J36</f>
        <v>#REF!</v>
      </c>
      <c r="K36" t="e">
        <f>#REF!-Urban_Establishments!K36</f>
        <v>#REF!</v>
      </c>
      <c r="L36" t="e">
        <f>#REF!-Urban_Establishments!L36</f>
        <v>#REF!</v>
      </c>
      <c r="M36" t="e">
        <f>#REF!-Urban_Establishments!M36</f>
        <v>#REF!</v>
      </c>
      <c r="N36" t="e">
        <f>#REF!-Urban_Establishments!N36</f>
        <v>#REF!</v>
      </c>
      <c r="O36" t="e">
        <f>#REF!-Urban_Establishments!O36</f>
        <v>#REF!</v>
      </c>
    </row>
    <row r="37" spans="1:15" x14ac:dyDescent="0.2">
      <c r="A37" t="s">
        <v>91</v>
      </c>
      <c r="B37" t="s">
        <v>92</v>
      </c>
      <c r="C37" t="e">
        <f>#REF!-Urban_Establishments!C37</f>
        <v>#REF!</v>
      </c>
      <c r="D37" t="e">
        <f>#REF!-Urban_Establishments!D37</f>
        <v>#REF!</v>
      </c>
      <c r="E37" t="e">
        <f>#REF!-Urban_Establishments!E37</f>
        <v>#REF!</v>
      </c>
      <c r="F37" t="e">
        <f>#REF!-Urban_Establishments!F37</f>
        <v>#REF!</v>
      </c>
      <c r="G37" t="e">
        <f>#REF!-Urban_Establishments!G37</f>
        <v>#REF!</v>
      </c>
      <c r="H37" t="e">
        <f>#REF!-Urban_Establishments!H37</f>
        <v>#REF!</v>
      </c>
      <c r="I37" t="e">
        <f>#REF!-Urban_Establishments!I37</f>
        <v>#REF!</v>
      </c>
      <c r="J37" t="e">
        <f>#REF!-Urban_Establishments!J37</f>
        <v>#REF!</v>
      </c>
      <c r="K37" t="e">
        <f>#REF!-Urban_Establishments!K37</f>
        <v>#REF!</v>
      </c>
      <c r="L37" t="e">
        <f>#REF!-Urban_Establishments!L37</f>
        <v>#REF!</v>
      </c>
      <c r="M37" t="e">
        <f>#REF!-Urban_Establishments!M37</f>
        <v>#REF!</v>
      </c>
      <c r="N37" t="e">
        <f>#REF!-Urban_Establishments!N37</f>
        <v>#REF!</v>
      </c>
      <c r="O37" t="e">
        <f>#REF!-Urban_Establishments!O37</f>
        <v>#REF!</v>
      </c>
    </row>
    <row r="38" spans="1:15" x14ac:dyDescent="0.2">
      <c r="A38" t="s">
        <v>93</v>
      </c>
      <c r="B38" t="s">
        <v>94</v>
      </c>
      <c r="C38" t="e">
        <f>#REF!-Urban_Establishments!C38</f>
        <v>#REF!</v>
      </c>
      <c r="D38" t="e">
        <f>#REF!-Urban_Establishments!D38</f>
        <v>#REF!</v>
      </c>
      <c r="E38" t="e">
        <f>#REF!-Urban_Establishments!E38</f>
        <v>#REF!</v>
      </c>
      <c r="F38" t="e">
        <f>#REF!-Urban_Establishments!F38</f>
        <v>#REF!</v>
      </c>
      <c r="G38" t="e">
        <f>#REF!-Urban_Establishments!G38</f>
        <v>#REF!</v>
      </c>
      <c r="H38" t="e">
        <f>#REF!-Urban_Establishments!H38</f>
        <v>#REF!</v>
      </c>
      <c r="I38" t="e">
        <f>#REF!-Urban_Establishments!I38</f>
        <v>#REF!</v>
      </c>
      <c r="J38" t="e">
        <f>#REF!-Urban_Establishments!J38</f>
        <v>#REF!</v>
      </c>
      <c r="K38" t="e">
        <f>#REF!-Urban_Establishments!K38</f>
        <v>#REF!</v>
      </c>
      <c r="L38" t="e">
        <f>#REF!-Urban_Establishments!L38</f>
        <v>#REF!</v>
      </c>
      <c r="M38" t="e">
        <f>#REF!-Urban_Establishments!M38</f>
        <v>#REF!</v>
      </c>
      <c r="N38" t="e">
        <f>#REF!-Urban_Establishments!N38</f>
        <v>#REF!</v>
      </c>
      <c r="O38" t="e">
        <f>#REF!-Urban_Establishments!O38</f>
        <v>#REF!</v>
      </c>
    </row>
    <row r="39" spans="1:15" x14ac:dyDescent="0.2">
      <c r="A39" t="s">
        <v>95</v>
      </c>
      <c r="B39" t="s">
        <v>96</v>
      </c>
      <c r="C39" t="e">
        <f>#REF!-Urban_Establishments!C39</f>
        <v>#REF!</v>
      </c>
      <c r="D39" t="e">
        <f>#REF!-Urban_Establishments!D39</f>
        <v>#REF!</v>
      </c>
      <c r="E39" t="e">
        <f>#REF!-Urban_Establishments!E39</f>
        <v>#REF!</v>
      </c>
      <c r="F39" t="e">
        <f>#REF!-Urban_Establishments!F39</f>
        <v>#REF!</v>
      </c>
      <c r="G39" t="e">
        <f>#REF!-Urban_Establishments!G39</f>
        <v>#REF!</v>
      </c>
      <c r="H39" t="e">
        <f>#REF!-Urban_Establishments!H39</f>
        <v>#REF!</v>
      </c>
      <c r="I39" t="e">
        <f>#REF!-Urban_Establishments!I39</f>
        <v>#REF!</v>
      </c>
      <c r="J39" t="e">
        <f>#REF!-Urban_Establishments!J39</f>
        <v>#REF!</v>
      </c>
      <c r="K39" t="e">
        <f>#REF!-Urban_Establishments!K39</f>
        <v>#REF!</v>
      </c>
      <c r="L39" t="e">
        <f>#REF!-Urban_Establishments!L39</f>
        <v>#REF!</v>
      </c>
      <c r="M39" t="e">
        <f>#REF!-Urban_Establishments!M39</f>
        <v>#REF!</v>
      </c>
      <c r="N39" t="e">
        <f>#REF!-Urban_Establishments!N39</f>
        <v>#REF!</v>
      </c>
      <c r="O39" t="e">
        <f>#REF!-Urban_Establishments!O39</f>
        <v>#REF!</v>
      </c>
    </row>
    <row r="40" spans="1:15" x14ac:dyDescent="0.2">
      <c r="A40" t="s">
        <v>97</v>
      </c>
      <c r="B40" t="s">
        <v>98</v>
      </c>
      <c r="C40" t="e">
        <f>#REF!-Urban_Establishments!C40</f>
        <v>#REF!</v>
      </c>
      <c r="D40" t="e">
        <f>#REF!-Urban_Establishments!D40</f>
        <v>#REF!</v>
      </c>
      <c r="E40" t="e">
        <f>#REF!-Urban_Establishments!E40</f>
        <v>#REF!</v>
      </c>
      <c r="F40" t="e">
        <f>#REF!-Urban_Establishments!F40</f>
        <v>#REF!</v>
      </c>
      <c r="G40" t="e">
        <f>#REF!-Urban_Establishments!G40</f>
        <v>#REF!</v>
      </c>
      <c r="H40" t="e">
        <f>#REF!-Urban_Establishments!H40</f>
        <v>#REF!</v>
      </c>
      <c r="I40" t="e">
        <f>#REF!-Urban_Establishments!I40</f>
        <v>#REF!</v>
      </c>
      <c r="J40" t="e">
        <f>#REF!-Urban_Establishments!J40</f>
        <v>#REF!</v>
      </c>
      <c r="K40" t="e">
        <f>#REF!-Urban_Establishments!K40</f>
        <v>#REF!</v>
      </c>
      <c r="L40" t="e">
        <f>#REF!-Urban_Establishments!L40</f>
        <v>#REF!</v>
      </c>
      <c r="M40" t="e">
        <f>#REF!-Urban_Establishments!M40</f>
        <v>#REF!</v>
      </c>
      <c r="N40" t="e">
        <f>#REF!-Urban_Establishments!N40</f>
        <v>#REF!</v>
      </c>
      <c r="O40" t="e">
        <f>#REF!-Urban_Establishments!O40</f>
        <v>#REF!</v>
      </c>
    </row>
    <row r="41" spans="1:15" x14ac:dyDescent="0.2">
      <c r="A41" t="s">
        <v>99</v>
      </c>
      <c r="B41" t="s">
        <v>100</v>
      </c>
      <c r="C41" t="e">
        <f>#REF!-Urban_Establishments!C41</f>
        <v>#REF!</v>
      </c>
      <c r="D41" t="e">
        <f>#REF!-Urban_Establishments!D41</f>
        <v>#REF!</v>
      </c>
      <c r="E41" t="e">
        <f>#REF!-Urban_Establishments!E41</f>
        <v>#REF!</v>
      </c>
      <c r="F41" t="e">
        <f>#REF!-Urban_Establishments!F41</f>
        <v>#REF!</v>
      </c>
      <c r="G41" t="e">
        <f>#REF!-Urban_Establishments!G41</f>
        <v>#REF!</v>
      </c>
      <c r="H41" t="e">
        <f>#REF!-Urban_Establishments!H41</f>
        <v>#REF!</v>
      </c>
      <c r="I41" t="e">
        <f>#REF!-Urban_Establishments!I41</f>
        <v>#REF!</v>
      </c>
      <c r="J41" t="e">
        <f>#REF!-Urban_Establishments!J41</f>
        <v>#REF!</v>
      </c>
      <c r="K41" t="e">
        <f>#REF!-Urban_Establishments!K41</f>
        <v>#REF!</v>
      </c>
      <c r="L41" t="e">
        <f>#REF!-Urban_Establishments!L41</f>
        <v>#REF!</v>
      </c>
      <c r="M41" t="e">
        <f>#REF!-Urban_Establishments!M41</f>
        <v>#REF!</v>
      </c>
      <c r="N41" t="e">
        <f>#REF!-Urban_Establishments!N41</f>
        <v>#REF!</v>
      </c>
      <c r="O41" t="e">
        <f>#REF!-Urban_Establishments!O41</f>
        <v>#REF!</v>
      </c>
    </row>
    <row r="42" spans="1:15" x14ac:dyDescent="0.2">
      <c r="A42" t="s">
        <v>101</v>
      </c>
      <c r="B42" t="s">
        <v>102</v>
      </c>
      <c r="C42" t="e">
        <f>#REF!-Urban_Establishments!C42</f>
        <v>#REF!</v>
      </c>
      <c r="D42" t="e">
        <f>#REF!-Urban_Establishments!D42</f>
        <v>#REF!</v>
      </c>
      <c r="E42" t="e">
        <f>#REF!-Urban_Establishments!E42</f>
        <v>#REF!</v>
      </c>
      <c r="F42" t="e">
        <f>#REF!-Urban_Establishments!F42</f>
        <v>#REF!</v>
      </c>
      <c r="G42" t="e">
        <f>#REF!-Urban_Establishments!G42</f>
        <v>#REF!</v>
      </c>
      <c r="H42" t="e">
        <f>#REF!-Urban_Establishments!H42</f>
        <v>#REF!</v>
      </c>
      <c r="I42" t="e">
        <f>#REF!-Urban_Establishments!I42</f>
        <v>#REF!</v>
      </c>
      <c r="J42" t="e">
        <f>#REF!-Urban_Establishments!J42</f>
        <v>#REF!</v>
      </c>
      <c r="K42" t="e">
        <f>#REF!-Urban_Establishments!K42</f>
        <v>#REF!</v>
      </c>
      <c r="L42" t="e">
        <f>#REF!-Urban_Establishments!L42</f>
        <v>#REF!</v>
      </c>
      <c r="M42" t="e">
        <f>#REF!-Urban_Establishments!M42</f>
        <v>#REF!</v>
      </c>
      <c r="N42" t="e">
        <f>#REF!-Urban_Establishments!N42</f>
        <v>#REF!</v>
      </c>
      <c r="O42" t="e">
        <f>#REF!-Urban_Establishments!O42</f>
        <v>#REF!</v>
      </c>
    </row>
    <row r="43" spans="1:15" x14ac:dyDescent="0.2">
      <c r="A43" t="s">
        <v>103</v>
      </c>
      <c r="B43" t="s">
        <v>104</v>
      </c>
      <c r="C43" t="e">
        <f>#REF!-Urban_Establishments!C43</f>
        <v>#REF!</v>
      </c>
      <c r="D43" t="e">
        <f>#REF!-Urban_Establishments!D43</f>
        <v>#REF!</v>
      </c>
      <c r="E43" t="e">
        <f>#REF!-Urban_Establishments!E43</f>
        <v>#REF!</v>
      </c>
      <c r="F43" t="e">
        <f>#REF!-Urban_Establishments!F43</f>
        <v>#REF!</v>
      </c>
      <c r="G43" t="e">
        <f>#REF!-Urban_Establishments!G43</f>
        <v>#REF!</v>
      </c>
      <c r="H43" t="e">
        <f>#REF!-Urban_Establishments!H43</f>
        <v>#REF!</v>
      </c>
      <c r="I43" t="e">
        <f>#REF!-Urban_Establishments!I43</f>
        <v>#REF!</v>
      </c>
      <c r="J43" t="e">
        <f>#REF!-Urban_Establishments!J43</f>
        <v>#REF!</v>
      </c>
      <c r="K43" t="e">
        <f>#REF!-Urban_Establishments!K43</f>
        <v>#REF!</v>
      </c>
      <c r="L43" t="e">
        <f>#REF!-Urban_Establishments!L43</f>
        <v>#REF!</v>
      </c>
      <c r="M43" t="e">
        <f>#REF!-Urban_Establishments!M43</f>
        <v>#REF!</v>
      </c>
      <c r="N43" t="e">
        <f>#REF!-Urban_Establishments!N43</f>
        <v>#REF!</v>
      </c>
      <c r="O43" t="e">
        <f>#REF!-Urban_Establishments!O43</f>
        <v>#REF!</v>
      </c>
    </row>
    <row r="44" spans="1:15" x14ac:dyDescent="0.2">
      <c r="A44" t="s">
        <v>105</v>
      </c>
      <c r="B44" t="s">
        <v>106</v>
      </c>
      <c r="C44" t="e">
        <f>#REF!-Urban_Establishments!C44</f>
        <v>#REF!</v>
      </c>
      <c r="D44" t="e">
        <f>#REF!-Urban_Establishments!D44</f>
        <v>#REF!</v>
      </c>
      <c r="E44" t="e">
        <f>#REF!-Urban_Establishments!E44</f>
        <v>#REF!</v>
      </c>
      <c r="F44" t="e">
        <f>#REF!-Urban_Establishments!F44</f>
        <v>#REF!</v>
      </c>
      <c r="G44" t="e">
        <f>#REF!-Urban_Establishments!G44</f>
        <v>#REF!</v>
      </c>
      <c r="H44" t="e">
        <f>#REF!-Urban_Establishments!H44</f>
        <v>#REF!</v>
      </c>
      <c r="I44" t="e">
        <f>#REF!-Urban_Establishments!I44</f>
        <v>#REF!</v>
      </c>
      <c r="J44" t="e">
        <f>#REF!-Urban_Establishments!J44</f>
        <v>#REF!</v>
      </c>
      <c r="K44" t="e">
        <f>#REF!-Urban_Establishments!K44</f>
        <v>#REF!</v>
      </c>
      <c r="L44" t="e">
        <f>#REF!-Urban_Establishments!L44</f>
        <v>#REF!</v>
      </c>
      <c r="M44" t="e">
        <f>#REF!-Urban_Establishments!M44</f>
        <v>#REF!</v>
      </c>
      <c r="N44" t="e">
        <f>#REF!-Urban_Establishments!N44</f>
        <v>#REF!</v>
      </c>
      <c r="O44" t="e">
        <f>#REF!-Urban_Establishments!O44</f>
        <v>#REF!</v>
      </c>
    </row>
    <row r="45" spans="1:15" x14ac:dyDescent="0.2">
      <c r="A45" t="s">
        <v>107</v>
      </c>
      <c r="B45" t="s">
        <v>108</v>
      </c>
      <c r="C45" t="e">
        <f>#REF!-Urban_Establishments!C45</f>
        <v>#REF!</v>
      </c>
      <c r="D45" t="e">
        <f>#REF!-Urban_Establishments!D45</f>
        <v>#REF!</v>
      </c>
      <c r="E45" t="e">
        <f>#REF!-Urban_Establishments!E45</f>
        <v>#REF!</v>
      </c>
      <c r="F45" t="e">
        <f>#REF!-Urban_Establishments!F45</f>
        <v>#REF!</v>
      </c>
      <c r="G45" t="e">
        <f>#REF!-Urban_Establishments!G45</f>
        <v>#REF!</v>
      </c>
      <c r="H45" t="e">
        <f>#REF!-Urban_Establishments!H45</f>
        <v>#REF!</v>
      </c>
      <c r="I45" t="e">
        <f>#REF!-Urban_Establishments!I45</f>
        <v>#REF!</v>
      </c>
      <c r="J45" t="e">
        <f>#REF!-Urban_Establishments!J45</f>
        <v>#REF!</v>
      </c>
      <c r="K45" t="e">
        <f>#REF!-Urban_Establishments!K45</f>
        <v>#REF!</v>
      </c>
      <c r="L45" t="e">
        <f>#REF!-Urban_Establishments!L45</f>
        <v>#REF!</v>
      </c>
      <c r="M45" t="e">
        <f>#REF!-Urban_Establishments!M45</f>
        <v>#REF!</v>
      </c>
      <c r="N45" t="e">
        <f>#REF!-Urban_Establishments!N45</f>
        <v>#REF!</v>
      </c>
      <c r="O45" t="e">
        <f>#REF!-Urban_Establishments!O45</f>
        <v>#REF!</v>
      </c>
    </row>
    <row r="46" spans="1:15" x14ac:dyDescent="0.2">
      <c r="A46" t="s">
        <v>109</v>
      </c>
      <c r="B46" t="s">
        <v>110</v>
      </c>
      <c r="C46" t="e">
        <f>#REF!-Urban_Establishments!C46</f>
        <v>#REF!</v>
      </c>
      <c r="D46" t="e">
        <f>#REF!-Urban_Establishments!D46</f>
        <v>#REF!</v>
      </c>
      <c r="E46" t="e">
        <f>#REF!-Urban_Establishments!E46</f>
        <v>#REF!</v>
      </c>
      <c r="F46" t="e">
        <f>#REF!-Urban_Establishments!F46</f>
        <v>#REF!</v>
      </c>
      <c r="G46" t="e">
        <f>#REF!-Urban_Establishments!G46</f>
        <v>#REF!</v>
      </c>
      <c r="H46" t="e">
        <f>#REF!-Urban_Establishments!H46</f>
        <v>#REF!</v>
      </c>
      <c r="I46" t="e">
        <f>#REF!-Urban_Establishments!I46</f>
        <v>#REF!</v>
      </c>
      <c r="J46" t="e">
        <f>#REF!-Urban_Establishments!J46</f>
        <v>#REF!</v>
      </c>
      <c r="K46" t="e">
        <f>#REF!-Urban_Establishments!K46</f>
        <v>#REF!</v>
      </c>
      <c r="L46" t="e">
        <f>#REF!-Urban_Establishments!L46</f>
        <v>#REF!</v>
      </c>
      <c r="M46" t="e">
        <f>#REF!-Urban_Establishments!M46</f>
        <v>#REF!</v>
      </c>
      <c r="N46" t="e">
        <f>#REF!-Urban_Establishments!N46</f>
        <v>#REF!</v>
      </c>
      <c r="O46" t="e">
        <f>#REF!-Urban_Establishments!O46</f>
        <v>#REF!</v>
      </c>
    </row>
    <row r="47" spans="1:15" x14ac:dyDescent="0.2">
      <c r="A47" t="s">
        <v>111</v>
      </c>
      <c r="B47" t="s">
        <v>112</v>
      </c>
      <c r="C47" t="e">
        <f>#REF!-Urban_Establishments!C47</f>
        <v>#REF!</v>
      </c>
      <c r="D47" t="e">
        <f>#REF!-Urban_Establishments!D47</f>
        <v>#REF!</v>
      </c>
      <c r="E47" t="e">
        <f>#REF!-Urban_Establishments!E47</f>
        <v>#REF!</v>
      </c>
      <c r="F47" t="e">
        <f>#REF!-Urban_Establishments!F47</f>
        <v>#REF!</v>
      </c>
      <c r="G47" t="e">
        <f>#REF!-Urban_Establishments!G47</f>
        <v>#REF!</v>
      </c>
      <c r="H47" t="e">
        <f>#REF!-Urban_Establishments!H47</f>
        <v>#REF!</v>
      </c>
      <c r="I47" t="e">
        <f>#REF!-Urban_Establishments!I47</f>
        <v>#REF!</v>
      </c>
      <c r="J47" t="e">
        <f>#REF!-Urban_Establishments!J47</f>
        <v>#REF!</v>
      </c>
      <c r="K47" t="e">
        <f>#REF!-Urban_Establishments!K47</f>
        <v>#REF!</v>
      </c>
      <c r="L47" t="e">
        <f>#REF!-Urban_Establishments!L47</f>
        <v>#REF!</v>
      </c>
      <c r="M47" t="e">
        <f>#REF!-Urban_Establishments!M47</f>
        <v>#REF!</v>
      </c>
      <c r="N47" t="e">
        <f>#REF!-Urban_Establishments!N47</f>
        <v>#REF!</v>
      </c>
      <c r="O47" t="e">
        <f>#REF!-Urban_Establishments!O47</f>
        <v>#REF!</v>
      </c>
    </row>
    <row r="48" spans="1:15" x14ac:dyDescent="0.2">
      <c r="A48" t="s">
        <v>113</v>
      </c>
      <c r="B48" t="s">
        <v>114</v>
      </c>
      <c r="C48" t="e">
        <f>#REF!-Urban_Establishments!C48</f>
        <v>#REF!</v>
      </c>
      <c r="D48" t="e">
        <f>#REF!-Urban_Establishments!D48</f>
        <v>#REF!</v>
      </c>
      <c r="E48" t="e">
        <f>#REF!-Urban_Establishments!E48</f>
        <v>#REF!</v>
      </c>
      <c r="F48" t="e">
        <f>#REF!-Urban_Establishments!F48</f>
        <v>#REF!</v>
      </c>
      <c r="G48" t="e">
        <f>#REF!-Urban_Establishments!G48</f>
        <v>#REF!</v>
      </c>
      <c r="H48" t="e">
        <f>#REF!-Urban_Establishments!H48</f>
        <v>#REF!</v>
      </c>
      <c r="I48" t="e">
        <f>#REF!-Urban_Establishments!I48</f>
        <v>#REF!</v>
      </c>
      <c r="J48" t="e">
        <f>#REF!-Urban_Establishments!J48</f>
        <v>#REF!</v>
      </c>
      <c r="K48" t="e">
        <f>#REF!-Urban_Establishments!K48</f>
        <v>#REF!</v>
      </c>
      <c r="L48" t="e">
        <f>#REF!-Urban_Establishments!L48</f>
        <v>#REF!</v>
      </c>
      <c r="M48" t="e">
        <f>#REF!-Urban_Establishments!M48</f>
        <v>#REF!</v>
      </c>
      <c r="N48" t="e">
        <f>#REF!-Urban_Establishments!N48</f>
        <v>#REF!</v>
      </c>
      <c r="O48" t="e">
        <f>#REF!-Urban_Establishments!O48</f>
        <v>#REF!</v>
      </c>
    </row>
    <row r="49" spans="1:15" x14ac:dyDescent="0.2">
      <c r="A49" t="s">
        <v>115</v>
      </c>
      <c r="B49" t="s">
        <v>116</v>
      </c>
      <c r="C49" t="e">
        <f>#REF!-Urban_Establishments!C49</f>
        <v>#REF!</v>
      </c>
      <c r="D49" t="e">
        <f>#REF!-Urban_Establishments!D49</f>
        <v>#REF!</v>
      </c>
      <c r="E49" t="e">
        <f>#REF!-Urban_Establishments!E49</f>
        <v>#REF!</v>
      </c>
      <c r="F49" t="e">
        <f>#REF!-Urban_Establishments!F49</f>
        <v>#REF!</v>
      </c>
      <c r="G49" t="e">
        <f>#REF!-Urban_Establishments!G49</f>
        <v>#REF!</v>
      </c>
      <c r="H49" t="e">
        <f>#REF!-Urban_Establishments!H49</f>
        <v>#REF!</v>
      </c>
      <c r="I49" t="e">
        <f>#REF!-Urban_Establishments!I49</f>
        <v>#REF!</v>
      </c>
      <c r="J49" t="e">
        <f>#REF!-Urban_Establishments!J49</f>
        <v>#REF!</v>
      </c>
      <c r="K49" t="e">
        <f>#REF!-Urban_Establishments!K49</f>
        <v>#REF!</v>
      </c>
      <c r="L49" t="e">
        <f>#REF!-Urban_Establishments!L49</f>
        <v>#REF!</v>
      </c>
      <c r="M49" t="e">
        <f>#REF!-Urban_Establishments!M49</f>
        <v>#REF!</v>
      </c>
      <c r="N49" t="e">
        <f>#REF!-Urban_Establishments!N49</f>
        <v>#REF!</v>
      </c>
      <c r="O49" t="e">
        <f>#REF!-Urban_Establishments!O49</f>
        <v>#REF!</v>
      </c>
    </row>
    <row r="50" spans="1:15" x14ac:dyDescent="0.2">
      <c r="A50" t="s">
        <v>117</v>
      </c>
      <c r="B50" t="s">
        <v>118</v>
      </c>
      <c r="C50" t="e">
        <f>#REF!-Urban_Establishments!C50</f>
        <v>#REF!</v>
      </c>
      <c r="D50" t="e">
        <f>#REF!-Urban_Establishments!D50</f>
        <v>#REF!</v>
      </c>
      <c r="E50" t="e">
        <f>#REF!-Urban_Establishments!E50</f>
        <v>#REF!</v>
      </c>
      <c r="F50" t="e">
        <f>#REF!-Urban_Establishments!F50</f>
        <v>#REF!</v>
      </c>
      <c r="G50" t="e">
        <f>#REF!-Urban_Establishments!G50</f>
        <v>#REF!</v>
      </c>
      <c r="H50" t="e">
        <f>#REF!-Urban_Establishments!H50</f>
        <v>#REF!</v>
      </c>
      <c r="I50" t="e">
        <f>#REF!-Urban_Establishments!I50</f>
        <v>#REF!</v>
      </c>
      <c r="J50" t="e">
        <f>#REF!-Urban_Establishments!J50</f>
        <v>#REF!</v>
      </c>
      <c r="K50" t="e">
        <f>#REF!-Urban_Establishments!K50</f>
        <v>#REF!</v>
      </c>
      <c r="L50" t="e">
        <f>#REF!-Urban_Establishments!L50</f>
        <v>#REF!</v>
      </c>
      <c r="M50" t="e">
        <f>#REF!-Urban_Establishments!M50</f>
        <v>#REF!</v>
      </c>
      <c r="N50" t="e">
        <f>#REF!-Urban_Establishments!N50</f>
        <v>#REF!</v>
      </c>
      <c r="O50" t="e">
        <f>#REF!-Urban_Establishments!O50</f>
        <v>#REF!</v>
      </c>
    </row>
    <row r="51" spans="1:15" x14ac:dyDescent="0.2">
      <c r="A51" t="s">
        <v>119</v>
      </c>
      <c r="B51" t="s">
        <v>120</v>
      </c>
      <c r="C51" t="e">
        <f>#REF!-Urban_Establishments!C51</f>
        <v>#REF!</v>
      </c>
      <c r="D51" t="e">
        <f>#REF!-Urban_Establishments!D51</f>
        <v>#REF!</v>
      </c>
      <c r="E51" t="e">
        <f>#REF!-Urban_Establishments!E51</f>
        <v>#REF!</v>
      </c>
      <c r="F51" t="e">
        <f>#REF!-Urban_Establishments!F51</f>
        <v>#REF!</v>
      </c>
      <c r="G51" t="e">
        <f>#REF!-Urban_Establishments!G51</f>
        <v>#REF!</v>
      </c>
      <c r="H51" t="e">
        <f>#REF!-Urban_Establishments!H51</f>
        <v>#REF!</v>
      </c>
      <c r="I51" t="e">
        <f>#REF!-Urban_Establishments!I51</f>
        <v>#REF!</v>
      </c>
      <c r="J51" t="e">
        <f>#REF!-Urban_Establishments!J51</f>
        <v>#REF!</v>
      </c>
      <c r="K51" t="e">
        <f>#REF!-Urban_Establishments!K51</f>
        <v>#REF!</v>
      </c>
      <c r="L51" t="e">
        <f>#REF!-Urban_Establishments!L51</f>
        <v>#REF!</v>
      </c>
      <c r="M51" t="e">
        <f>#REF!-Urban_Establishments!M51</f>
        <v>#REF!</v>
      </c>
      <c r="N51" t="e">
        <f>#REF!-Urban_Establishments!N51</f>
        <v>#REF!</v>
      </c>
      <c r="O51" t="e">
        <f>#REF!-Urban_Establishments!O51</f>
        <v>#REF!</v>
      </c>
    </row>
    <row r="52" spans="1:15" x14ac:dyDescent="0.2">
      <c r="A52" t="s">
        <v>121</v>
      </c>
      <c r="B52" t="s">
        <v>122</v>
      </c>
      <c r="C52" t="e">
        <f>#REF!-Urban_Establishments!C52</f>
        <v>#REF!</v>
      </c>
      <c r="D52" t="e">
        <f>#REF!-Urban_Establishments!D52</f>
        <v>#REF!</v>
      </c>
      <c r="E52" t="e">
        <f>#REF!-Urban_Establishments!E52</f>
        <v>#REF!</v>
      </c>
      <c r="F52" t="e">
        <f>#REF!-Urban_Establishments!F52</f>
        <v>#REF!</v>
      </c>
      <c r="G52" t="e">
        <f>#REF!-Urban_Establishments!G52</f>
        <v>#REF!</v>
      </c>
      <c r="H52" t="e">
        <f>#REF!-Urban_Establishments!H52</f>
        <v>#REF!</v>
      </c>
      <c r="I52" t="e">
        <f>#REF!-Urban_Establishments!I52</f>
        <v>#REF!</v>
      </c>
      <c r="J52" t="e">
        <f>#REF!-Urban_Establishments!J52</f>
        <v>#REF!</v>
      </c>
      <c r="K52" t="e">
        <f>#REF!-Urban_Establishments!K52</f>
        <v>#REF!</v>
      </c>
      <c r="L52" t="e">
        <f>#REF!-Urban_Establishments!L52</f>
        <v>#REF!</v>
      </c>
      <c r="M52" t="e">
        <f>#REF!-Urban_Establishments!M52</f>
        <v>#REF!</v>
      </c>
      <c r="N52" t="e">
        <f>#REF!-Urban_Establishments!N52</f>
        <v>#REF!</v>
      </c>
      <c r="O52" t="e">
        <f>#REF!-Urban_Establishments!O52</f>
        <v>#REF!</v>
      </c>
    </row>
    <row r="53" spans="1:15" x14ac:dyDescent="0.2">
      <c r="A53" t="s">
        <v>123</v>
      </c>
      <c r="B53" t="s">
        <v>124</v>
      </c>
      <c r="C53" t="e">
        <f>#REF!-Urban_Establishments!C53</f>
        <v>#REF!</v>
      </c>
      <c r="D53" t="e">
        <f>#REF!-Urban_Establishments!D53</f>
        <v>#REF!</v>
      </c>
      <c r="E53" t="e">
        <f>#REF!-Urban_Establishments!E53</f>
        <v>#REF!</v>
      </c>
      <c r="F53" t="e">
        <f>#REF!-Urban_Establishments!F53</f>
        <v>#REF!</v>
      </c>
      <c r="G53" t="e">
        <f>#REF!-Urban_Establishments!G53</f>
        <v>#REF!</v>
      </c>
      <c r="H53" t="e">
        <f>#REF!-Urban_Establishments!H53</f>
        <v>#REF!</v>
      </c>
      <c r="I53" t="e">
        <f>#REF!-Urban_Establishments!I53</f>
        <v>#REF!</v>
      </c>
      <c r="J53" t="e">
        <f>#REF!-Urban_Establishments!J53</f>
        <v>#REF!</v>
      </c>
      <c r="K53" t="e">
        <f>#REF!-Urban_Establishments!K53</f>
        <v>#REF!</v>
      </c>
      <c r="L53" t="e">
        <f>#REF!-Urban_Establishments!L53</f>
        <v>#REF!</v>
      </c>
      <c r="M53" t="e">
        <f>#REF!-Urban_Establishments!M53</f>
        <v>#REF!</v>
      </c>
      <c r="N53" t="e">
        <f>#REF!-Urban_Establishments!N53</f>
        <v>#REF!</v>
      </c>
      <c r="O53" t="e">
        <f>#REF!-Urban_Establishments!O53</f>
        <v>#REF!</v>
      </c>
    </row>
    <row r="54" spans="1:15" x14ac:dyDescent="0.2">
      <c r="A54" t="s">
        <v>125</v>
      </c>
      <c r="B54" t="s">
        <v>126</v>
      </c>
      <c r="C54" t="e">
        <f>#REF!-Urban_Establishments!C54</f>
        <v>#REF!</v>
      </c>
      <c r="D54" t="e">
        <f>#REF!-Urban_Establishments!D54</f>
        <v>#REF!</v>
      </c>
      <c r="E54" t="e">
        <f>#REF!-Urban_Establishments!E54</f>
        <v>#REF!</v>
      </c>
      <c r="F54" t="e">
        <f>#REF!-Urban_Establishments!F54</f>
        <v>#REF!</v>
      </c>
      <c r="G54" t="e">
        <f>#REF!-Urban_Establishments!G54</f>
        <v>#REF!</v>
      </c>
      <c r="H54" t="e">
        <f>#REF!-Urban_Establishments!H54</f>
        <v>#REF!</v>
      </c>
      <c r="I54" t="e">
        <f>#REF!-Urban_Establishments!I54</f>
        <v>#REF!</v>
      </c>
      <c r="J54" t="e">
        <f>#REF!-Urban_Establishments!J54</f>
        <v>#REF!</v>
      </c>
      <c r="K54" t="e">
        <f>#REF!-Urban_Establishments!K54</f>
        <v>#REF!</v>
      </c>
      <c r="L54" t="e">
        <f>#REF!-Urban_Establishments!L54</f>
        <v>#REF!</v>
      </c>
      <c r="M54" t="e">
        <f>#REF!-Urban_Establishments!M54</f>
        <v>#REF!</v>
      </c>
      <c r="N54" t="e">
        <f>#REF!-Urban_Establishments!N54</f>
        <v>#REF!</v>
      </c>
      <c r="O54" t="e">
        <f>#REF!-Urban_Establishments!O54</f>
        <v>#REF!</v>
      </c>
    </row>
    <row r="55" spans="1:15" x14ac:dyDescent="0.2">
      <c r="A55" t="s">
        <v>127</v>
      </c>
      <c r="B55" t="s">
        <v>128</v>
      </c>
      <c r="C55" t="e">
        <f>#REF!-Urban_Establishments!C55</f>
        <v>#REF!</v>
      </c>
      <c r="D55" t="e">
        <f>#REF!-Urban_Establishments!D55</f>
        <v>#REF!</v>
      </c>
      <c r="E55" t="e">
        <f>#REF!-Urban_Establishments!E55</f>
        <v>#REF!</v>
      </c>
      <c r="F55" t="e">
        <f>#REF!-Urban_Establishments!F55</f>
        <v>#REF!</v>
      </c>
      <c r="G55" t="e">
        <f>#REF!-Urban_Establishments!G55</f>
        <v>#REF!</v>
      </c>
      <c r="H55" t="e">
        <f>#REF!-Urban_Establishments!H55</f>
        <v>#REF!</v>
      </c>
      <c r="I55" t="e">
        <f>#REF!-Urban_Establishments!I55</f>
        <v>#REF!</v>
      </c>
      <c r="J55" t="e">
        <f>#REF!-Urban_Establishments!J55</f>
        <v>#REF!</v>
      </c>
      <c r="K55" t="e">
        <f>#REF!-Urban_Establishments!K55</f>
        <v>#REF!</v>
      </c>
      <c r="L55" t="e">
        <f>#REF!-Urban_Establishments!L55</f>
        <v>#REF!</v>
      </c>
      <c r="M55" t="e">
        <f>#REF!-Urban_Establishments!M55</f>
        <v>#REF!</v>
      </c>
      <c r="N55" t="e">
        <f>#REF!-Urban_Establishments!N55</f>
        <v>#REF!</v>
      </c>
      <c r="O55" t="e">
        <f>#REF!-Urban_Establishments!O55</f>
        <v>#REF!</v>
      </c>
    </row>
    <row r="56" spans="1:15" x14ac:dyDescent="0.2">
      <c r="A56" t="s">
        <v>129</v>
      </c>
      <c r="B56" t="s">
        <v>130</v>
      </c>
      <c r="C56" t="e">
        <f>#REF!-Urban_Establishments!C56</f>
        <v>#REF!</v>
      </c>
      <c r="D56" t="e">
        <f>#REF!-Urban_Establishments!D56</f>
        <v>#REF!</v>
      </c>
      <c r="E56" t="e">
        <f>#REF!-Urban_Establishments!E56</f>
        <v>#REF!</v>
      </c>
      <c r="F56" t="e">
        <f>#REF!-Urban_Establishments!F56</f>
        <v>#REF!</v>
      </c>
      <c r="G56" t="e">
        <f>#REF!-Urban_Establishments!G56</f>
        <v>#REF!</v>
      </c>
      <c r="H56" t="e">
        <f>#REF!-Urban_Establishments!H56</f>
        <v>#REF!</v>
      </c>
      <c r="I56" t="e">
        <f>#REF!-Urban_Establishments!I56</f>
        <v>#REF!</v>
      </c>
      <c r="J56" t="e">
        <f>#REF!-Urban_Establishments!J56</f>
        <v>#REF!</v>
      </c>
      <c r="K56" t="e">
        <f>#REF!-Urban_Establishments!K56</f>
        <v>#REF!</v>
      </c>
      <c r="L56" t="e">
        <f>#REF!-Urban_Establishments!L56</f>
        <v>#REF!</v>
      </c>
      <c r="M56" t="e">
        <f>#REF!-Urban_Establishments!M56</f>
        <v>#REF!</v>
      </c>
      <c r="N56" t="e">
        <f>#REF!-Urban_Establishments!N56</f>
        <v>#REF!</v>
      </c>
      <c r="O56" t="e">
        <f>#REF!-Urban_Establishments!O56</f>
        <v>#REF!</v>
      </c>
    </row>
    <row r="57" spans="1:15" x14ac:dyDescent="0.2">
      <c r="A57" t="s">
        <v>131</v>
      </c>
      <c r="B57" t="s">
        <v>132</v>
      </c>
      <c r="C57" t="e">
        <f>#REF!-Urban_Establishments!C57</f>
        <v>#REF!</v>
      </c>
      <c r="D57" t="e">
        <f>#REF!-Urban_Establishments!D57</f>
        <v>#REF!</v>
      </c>
      <c r="E57" t="e">
        <f>#REF!-Urban_Establishments!E57</f>
        <v>#REF!</v>
      </c>
      <c r="F57" t="e">
        <f>#REF!-Urban_Establishments!F57</f>
        <v>#REF!</v>
      </c>
      <c r="G57" t="e">
        <f>#REF!-Urban_Establishments!G57</f>
        <v>#REF!</v>
      </c>
      <c r="H57" t="e">
        <f>#REF!-Urban_Establishments!H57</f>
        <v>#REF!</v>
      </c>
      <c r="I57" t="e">
        <f>#REF!-Urban_Establishments!I57</f>
        <v>#REF!</v>
      </c>
      <c r="J57" t="e">
        <f>#REF!-Urban_Establishments!J57</f>
        <v>#REF!</v>
      </c>
      <c r="K57" t="e">
        <f>#REF!-Urban_Establishments!K57</f>
        <v>#REF!</v>
      </c>
      <c r="L57" t="e">
        <f>#REF!-Urban_Establishments!L57</f>
        <v>#REF!</v>
      </c>
      <c r="M57" t="e">
        <f>#REF!-Urban_Establishments!M57</f>
        <v>#REF!</v>
      </c>
      <c r="N57" t="e">
        <f>#REF!-Urban_Establishments!N57</f>
        <v>#REF!</v>
      </c>
      <c r="O57" t="e">
        <f>#REF!-Urban_Establishments!O57</f>
        <v>#REF!</v>
      </c>
    </row>
    <row r="58" spans="1:15" x14ac:dyDescent="0.2">
      <c r="A58" t="s">
        <v>133</v>
      </c>
      <c r="B58" t="s">
        <v>134</v>
      </c>
      <c r="C58" t="e">
        <f>#REF!-Urban_Establishments!C58</f>
        <v>#REF!</v>
      </c>
      <c r="D58" t="e">
        <f>#REF!-Urban_Establishments!D58</f>
        <v>#REF!</v>
      </c>
      <c r="E58" t="e">
        <f>#REF!-Urban_Establishments!E58</f>
        <v>#REF!</v>
      </c>
      <c r="F58" t="e">
        <f>#REF!-Urban_Establishments!F58</f>
        <v>#REF!</v>
      </c>
      <c r="G58" t="e">
        <f>#REF!-Urban_Establishments!G58</f>
        <v>#REF!</v>
      </c>
      <c r="H58" t="e">
        <f>#REF!-Urban_Establishments!H58</f>
        <v>#REF!</v>
      </c>
      <c r="I58" t="e">
        <f>#REF!-Urban_Establishments!I58</f>
        <v>#REF!</v>
      </c>
      <c r="J58" t="e">
        <f>#REF!-Urban_Establishments!J58</f>
        <v>#REF!</v>
      </c>
      <c r="K58" t="e">
        <f>#REF!-Urban_Establishments!K58</f>
        <v>#REF!</v>
      </c>
      <c r="L58" t="e">
        <f>#REF!-Urban_Establishments!L58</f>
        <v>#REF!</v>
      </c>
      <c r="M58" t="e">
        <f>#REF!-Urban_Establishments!M58</f>
        <v>#REF!</v>
      </c>
      <c r="N58" t="e">
        <f>#REF!-Urban_Establishments!N58</f>
        <v>#REF!</v>
      </c>
      <c r="O58" t="e">
        <f>#REF!-Urban_Establishments!O58</f>
        <v>#REF!</v>
      </c>
    </row>
    <row r="59" spans="1:15" x14ac:dyDescent="0.2">
      <c r="A59" t="s">
        <v>135</v>
      </c>
      <c r="B59" t="s">
        <v>136</v>
      </c>
      <c r="C59" t="e">
        <f>#REF!-Urban_Establishments!C59</f>
        <v>#REF!</v>
      </c>
      <c r="D59" t="e">
        <f>#REF!-Urban_Establishments!D59</f>
        <v>#REF!</v>
      </c>
      <c r="E59" t="e">
        <f>#REF!-Urban_Establishments!E59</f>
        <v>#REF!</v>
      </c>
      <c r="F59" t="e">
        <f>#REF!-Urban_Establishments!F59</f>
        <v>#REF!</v>
      </c>
      <c r="G59" t="e">
        <f>#REF!-Urban_Establishments!G59</f>
        <v>#REF!</v>
      </c>
      <c r="H59" t="e">
        <f>#REF!-Urban_Establishments!H59</f>
        <v>#REF!</v>
      </c>
      <c r="I59" t="e">
        <f>#REF!-Urban_Establishments!I59</f>
        <v>#REF!</v>
      </c>
      <c r="J59" t="e">
        <f>#REF!-Urban_Establishments!J59</f>
        <v>#REF!</v>
      </c>
      <c r="K59" t="e">
        <f>#REF!-Urban_Establishments!K59</f>
        <v>#REF!</v>
      </c>
      <c r="L59" t="e">
        <f>#REF!-Urban_Establishments!L59</f>
        <v>#REF!</v>
      </c>
      <c r="M59" t="e">
        <f>#REF!-Urban_Establishments!M59</f>
        <v>#REF!</v>
      </c>
      <c r="N59" t="e">
        <f>#REF!-Urban_Establishments!N59</f>
        <v>#REF!</v>
      </c>
      <c r="O59" t="e">
        <f>#REF!-Urban_Establishments!O59</f>
        <v>#REF!</v>
      </c>
    </row>
    <row r="60" spans="1:15" x14ac:dyDescent="0.2">
      <c r="A60" t="s">
        <v>137</v>
      </c>
      <c r="B60" t="s">
        <v>138</v>
      </c>
      <c r="C60" t="e">
        <f>#REF!-Urban_Establishments!C60</f>
        <v>#REF!</v>
      </c>
      <c r="D60" t="e">
        <f>#REF!-Urban_Establishments!D60</f>
        <v>#REF!</v>
      </c>
      <c r="E60" t="e">
        <f>#REF!-Urban_Establishments!E60</f>
        <v>#REF!</v>
      </c>
      <c r="F60" t="e">
        <f>#REF!-Urban_Establishments!F60</f>
        <v>#REF!</v>
      </c>
      <c r="G60" t="e">
        <f>#REF!-Urban_Establishments!G60</f>
        <v>#REF!</v>
      </c>
      <c r="H60" t="e">
        <f>#REF!-Urban_Establishments!H60</f>
        <v>#REF!</v>
      </c>
      <c r="I60" t="e">
        <f>#REF!-Urban_Establishments!I60</f>
        <v>#REF!</v>
      </c>
      <c r="J60" t="e">
        <f>#REF!-Urban_Establishments!J60</f>
        <v>#REF!</v>
      </c>
      <c r="K60" t="e">
        <f>#REF!-Urban_Establishments!K60</f>
        <v>#REF!</v>
      </c>
      <c r="L60" t="e">
        <f>#REF!-Urban_Establishments!L60</f>
        <v>#REF!</v>
      </c>
      <c r="M60" t="e">
        <f>#REF!-Urban_Establishments!M60</f>
        <v>#REF!</v>
      </c>
      <c r="N60" t="e">
        <f>#REF!-Urban_Establishments!N60</f>
        <v>#REF!</v>
      </c>
      <c r="O60" t="e">
        <f>#REF!-Urban_Establishments!O60</f>
        <v>#REF!</v>
      </c>
    </row>
    <row r="61" spans="1:15" x14ac:dyDescent="0.2">
      <c r="A61" t="s">
        <v>139</v>
      </c>
      <c r="B61" t="s">
        <v>140</v>
      </c>
      <c r="C61" t="e">
        <f>#REF!-Urban_Establishments!C61</f>
        <v>#REF!</v>
      </c>
      <c r="D61" t="e">
        <f>#REF!-Urban_Establishments!D61</f>
        <v>#REF!</v>
      </c>
      <c r="E61" t="e">
        <f>#REF!-Urban_Establishments!E61</f>
        <v>#REF!</v>
      </c>
      <c r="F61" t="e">
        <f>#REF!-Urban_Establishments!F61</f>
        <v>#REF!</v>
      </c>
      <c r="G61" t="e">
        <f>#REF!-Urban_Establishments!G61</f>
        <v>#REF!</v>
      </c>
      <c r="H61" t="e">
        <f>#REF!-Urban_Establishments!H61</f>
        <v>#REF!</v>
      </c>
      <c r="I61" t="e">
        <f>#REF!-Urban_Establishments!I61</f>
        <v>#REF!</v>
      </c>
      <c r="J61" t="e">
        <f>#REF!-Urban_Establishments!J61</f>
        <v>#REF!</v>
      </c>
      <c r="K61" t="e">
        <f>#REF!-Urban_Establishments!K61</f>
        <v>#REF!</v>
      </c>
      <c r="L61" t="e">
        <f>#REF!-Urban_Establishments!L61</f>
        <v>#REF!</v>
      </c>
      <c r="M61" t="e">
        <f>#REF!-Urban_Establishments!M61</f>
        <v>#REF!</v>
      </c>
      <c r="N61" t="e">
        <f>#REF!-Urban_Establishments!N61</f>
        <v>#REF!</v>
      </c>
      <c r="O61" t="e">
        <f>#REF!-Urban_Establishments!O61</f>
        <v>#REF!</v>
      </c>
    </row>
    <row r="62" spans="1:15" x14ac:dyDescent="0.2">
      <c r="A62" t="s">
        <v>141</v>
      </c>
      <c r="B62" t="s">
        <v>142</v>
      </c>
      <c r="C62" t="e">
        <f>#REF!-Urban_Establishments!C62</f>
        <v>#REF!</v>
      </c>
      <c r="D62" t="e">
        <f>#REF!-Urban_Establishments!D62</f>
        <v>#REF!</v>
      </c>
      <c r="E62" t="e">
        <f>#REF!-Urban_Establishments!E62</f>
        <v>#REF!</v>
      </c>
      <c r="F62" t="e">
        <f>#REF!-Urban_Establishments!F62</f>
        <v>#REF!</v>
      </c>
      <c r="G62" t="e">
        <f>#REF!-Urban_Establishments!G62</f>
        <v>#REF!</v>
      </c>
      <c r="H62" t="e">
        <f>#REF!-Urban_Establishments!H62</f>
        <v>#REF!</v>
      </c>
      <c r="I62" t="e">
        <f>#REF!-Urban_Establishments!I62</f>
        <v>#REF!</v>
      </c>
      <c r="J62" t="e">
        <f>#REF!-Urban_Establishments!J62</f>
        <v>#REF!</v>
      </c>
      <c r="K62" t="e">
        <f>#REF!-Urban_Establishments!K62</f>
        <v>#REF!</v>
      </c>
      <c r="L62" t="e">
        <f>#REF!-Urban_Establishments!L62</f>
        <v>#REF!</v>
      </c>
      <c r="M62" t="e">
        <f>#REF!-Urban_Establishments!M62</f>
        <v>#REF!</v>
      </c>
      <c r="N62" t="e">
        <f>#REF!-Urban_Establishments!N62</f>
        <v>#REF!</v>
      </c>
      <c r="O62" t="e">
        <f>#REF!-Urban_Establishments!O62</f>
        <v>#REF!</v>
      </c>
    </row>
    <row r="63" spans="1:15" x14ac:dyDescent="0.2">
      <c r="A63" t="s">
        <v>143</v>
      </c>
      <c r="B63" t="s">
        <v>144</v>
      </c>
      <c r="C63" t="e">
        <f>#REF!-Urban_Establishments!C63</f>
        <v>#REF!</v>
      </c>
      <c r="D63" t="e">
        <f>#REF!-Urban_Establishments!D63</f>
        <v>#REF!</v>
      </c>
      <c r="E63" t="e">
        <f>#REF!-Urban_Establishments!E63</f>
        <v>#REF!</v>
      </c>
      <c r="F63" t="e">
        <f>#REF!-Urban_Establishments!F63</f>
        <v>#REF!</v>
      </c>
      <c r="G63" t="e">
        <f>#REF!-Urban_Establishments!G63</f>
        <v>#REF!</v>
      </c>
      <c r="H63" t="e">
        <f>#REF!-Urban_Establishments!H63</f>
        <v>#REF!</v>
      </c>
      <c r="I63" t="e">
        <f>#REF!-Urban_Establishments!I63</f>
        <v>#REF!</v>
      </c>
      <c r="J63" t="e">
        <f>#REF!-Urban_Establishments!J63</f>
        <v>#REF!</v>
      </c>
      <c r="K63" t="e">
        <f>#REF!-Urban_Establishments!K63</f>
        <v>#REF!</v>
      </c>
      <c r="L63" t="e">
        <f>#REF!-Urban_Establishments!L63</f>
        <v>#REF!</v>
      </c>
      <c r="M63" t="e">
        <f>#REF!-Urban_Establishments!M63</f>
        <v>#REF!</v>
      </c>
      <c r="N63" t="e">
        <f>#REF!-Urban_Establishments!N63</f>
        <v>#REF!</v>
      </c>
      <c r="O63" t="e">
        <f>#REF!-Urban_Establishments!O63</f>
        <v>#REF!</v>
      </c>
    </row>
    <row r="64" spans="1:15" x14ac:dyDescent="0.2">
      <c r="A64" t="s">
        <v>145</v>
      </c>
      <c r="B64" t="s">
        <v>146</v>
      </c>
      <c r="C64" t="e">
        <f>#REF!-Urban_Establishments!C64</f>
        <v>#REF!</v>
      </c>
      <c r="D64" t="e">
        <f>#REF!-Urban_Establishments!D64</f>
        <v>#REF!</v>
      </c>
      <c r="E64" t="e">
        <f>#REF!-Urban_Establishments!E64</f>
        <v>#REF!</v>
      </c>
      <c r="F64" t="e">
        <f>#REF!-Urban_Establishments!F64</f>
        <v>#REF!</v>
      </c>
      <c r="G64" t="e">
        <f>#REF!-Urban_Establishments!G64</f>
        <v>#REF!</v>
      </c>
      <c r="H64" t="e">
        <f>#REF!-Urban_Establishments!H64</f>
        <v>#REF!</v>
      </c>
      <c r="I64" t="e">
        <f>#REF!-Urban_Establishments!I64</f>
        <v>#REF!</v>
      </c>
      <c r="J64" t="e">
        <f>#REF!-Urban_Establishments!J64</f>
        <v>#REF!</v>
      </c>
      <c r="K64" t="e">
        <f>#REF!-Urban_Establishments!K64</f>
        <v>#REF!</v>
      </c>
      <c r="L64" t="e">
        <f>#REF!-Urban_Establishments!L64</f>
        <v>#REF!</v>
      </c>
      <c r="M64" t="e">
        <f>#REF!-Urban_Establishments!M64</f>
        <v>#REF!</v>
      </c>
      <c r="N64" t="e">
        <f>#REF!-Urban_Establishments!N64</f>
        <v>#REF!</v>
      </c>
      <c r="O64" t="e">
        <f>#REF!-Urban_Establishments!O64</f>
        <v>#REF!</v>
      </c>
    </row>
    <row r="65" spans="1:15" x14ac:dyDescent="0.2">
      <c r="A65" t="s">
        <v>147</v>
      </c>
      <c r="B65" t="s">
        <v>148</v>
      </c>
      <c r="C65" t="e">
        <f>#REF!-Urban_Establishments!C65</f>
        <v>#REF!</v>
      </c>
      <c r="D65" t="e">
        <f>#REF!-Urban_Establishments!D65</f>
        <v>#REF!</v>
      </c>
      <c r="E65" t="e">
        <f>#REF!-Urban_Establishments!E65</f>
        <v>#REF!</v>
      </c>
      <c r="F65" t="e">
        <f>#REF!-Urban_Establishments!F65</f>
        <v>#REF!</v>
      </c>
      <c r="G65" t="e">
        <f>#REF!-Urban_Establishments!G65</f>
        <v>#REF!</v>
      </c>
      <c r="H65" t="e">
        <f>#REF!-Urban_Establishments!H65</f>
        <v>#REF!</v>
      </c>
      <c r="I65" t="e">
        <f>#REF!-Urban_Establishments!I65</f>
        <v>#REF!</v>
      </c>
      <c r="J65" t="e">
        <f>#REF!-Urban_Establishments!J65</f>
        <v>#REF!</v>
      </c>
      <c r="K65" t="e">
        <f>#REF!-Urban_Establishments!K65</f>
        <v>#REF!</v>
      </c>
      <c r="L65" t="e">
        <f>#REF!-Urban_Establishments!L65</f>
        <v>#REF!</v>
      </c>
      <c r="M65" t="e">
        <f>#REF!-Urban_Establishments!M65</f>
        <v>#REF!</v>
      </c>
      <c r="N65" t="e">
        <f>#REF!-Urban_Establishments!N65</f>
        <v>#REF!</v>
      </c>
      <c r="O65" t="e">
        <f>#REF!-Urban_Establishments!O65</f>
        <v>#REF!</v>
      </c>
    </row>
    <row r="67" spans="1:15" x14ac:dyDescent="0.2">
      <c r="C67" t="e">
        <f>SUM(C1:C65)</f>
        <v>#REF!</v>
      </c>
      <c r="D67" t="e">
        <f t="shared" ref="D67:O67" si="0">SUM(D1:D65)</f>
        <v>#REF!</v>
      </c>
      <c r="E67" t="e">
        <f t="shared" si="0"/>
        <v>#REF!</v>
      </c>
      <c r="F67" t="e">
        <f t="shared" si="0"/>
        <v>#REF!</v>
      </c>
      <c r="G67" t="e">
        <f t="shared" si="0"/>
        <v>#REF!</v>
      </c>
      <c r="H67" t="e">
        <f t="shared" si="0"/>
        <v>#REF!</v>
      </c>
      <c r="I67" t="e">
        <f t="shared" si="0"/>
        <v>#REF!</v>
      </c>
      <c r="J67" t="e">
        <f t="shared" si="0"/>
        <v>#REF!</v>
      </c>
      <c r="K67" t="e">
        <f t="shared" si="0"/>
        <v>#REF!</v>
      </c>
      <c r="L67" t="e">
        <f t="shared" si="0"/>
        <v>#REF!</v>
      </c>
      <c r="M67" t="e">
        <f t="shared" si="0"/>
        <v>#REF!</v>
      </c>
      <c r="N67" t="e">
        <f t="shared" si="0"/>
        <v>#REF!</v>
      </c>
      <c r="O67" t="e">
        <f t="shared" si="0"/>
        <v>#REF!</v>
      </c>
    </row>
    <row r="68" spans="1:15" x14ac:dyDescent="0.2">
      <c r="C68" s="9" t="e">
        <f t="shared" ref="C68:O68" si="1">C67/SUM($C$67:$O$67)</f>
        <v>#REF!</v>
      </c>
      <c r="D68" s="9" t="e">
        <f t="shared" si="1"/>
        <v>#REF!</v>
      </c>
      <c r="E68" s="9" t="e">
        <f t="shared" si="1"/>
        <v>#REF!</v>
      </c>
      <c r="F68" s="9" t="e">
        <f t="shared" si="1"/>
        <v>#REF!</v>
      </c>
      <c r="G68" s="9" t="e">
        <f t="shared" si="1"/>
        <v>#REF!</v>
      </c>
      <c r="H68" s="9" t="e">
        <f t="shared" si="1"/>
        <v>#REF!</v>
      </c>
      <c r="I68" s="9" t="e">
        <f t="shared" si="1"/>
        <v>#REF!</v>
      </c>
      <c r="J68" s="9" t="e">
        <f t="shared" si="1"/>
        <v>#REF!</v>
      </c>
      <c r="K68" s="9" t="e">
        <f t="shared" si="1"/>
        <v>#REF!</v>
      </c>
      <c r="L68" s="9" t="e">
        <f t="shared" si="1"/>
        <v>#REF!</v>
      </c>
      <c r="M68" s="9" t="e">
        <f t="shared" si="1"/>
        <v>#REF!</v>
      </c>
      <c r="N68" s="9" t="e">
        <f t="shared" si="1"/>
        <v>#REF!</v>
      </c>
      <c r="O68" s="9" t="e">
        <f t="shared" si="1"/>
        <v>#REF!</v>
      </c>
    </row>
  </sheetData>
  <conditionalFormatting sqref="C2:N65">
    <cfRule type="cellIs" dxfId="5" priority="2" operator="lessThan">
      <formula>0</formula>
    </cfRule>
  </conditionalFormatting>
  <conditionalFormatting sqref="O2:O65">
    <cfRule type="cellIs" dxfId="4" priority="1" operator="lessThan">
      <formula>0</formula>
    </cfRule>
  </conditionalFormatting>
  <conditionalFormatting sqref="C68:O68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2C90-634B-4BE6-8A73-ED535B5825E5}">
  <dimension ref="A1:O68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3" max="3" width="20.1640625" bestFit="1" customWidth="1"/>
    <col min="4" max="4" width="13.83203125" bestFit="1" customWidth="1"/>
    <col min="5" max="5" width="12.33203125" bestFit="1" customWidth="1"/>
    <col min="6" max="6" width="18" bestFit="1" customWidth="1"/>
    <col min="7" max="7" width="17.83203125" bestFit="1" customWidth="1"/>
    <col min="8" max="8" width="19.33203125" bestFit="1" customWidth="1"/>
    <col min="9" max="9" width="15.33203125" bestFit="1" customWidth="1"/>
    <col min="10" max="10" width="18.5" bestFit="1" customWidth="1"/>
    <col min="11" max="11" width="19.5" bestFit="1" customWidth="1"/>
    <col min="12" max="13" width="18.1640625" bestFit="1" customWidth="1"/>
    <col min="14" max="14" width="18.5" bestFit="1" customWidth="1"/>
    <col min="15" max="15" width="9.33203125" bestFit="1" customWidth="1"/>
  </cols>
  <sheetData>
    <row r="1" spans="1:15" ht="64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</row>
    <row r="2" spans="1:15" x14ac:dyDescent="0.2">
      <c r="A2" t="s">
        <v>21</v>
      </c>
      <c r="B2" t="s">
        <v>22</v>
      </c>
      <c r="C2" s="2" t="e">
        <f>MROUND(Rural_Establishments_Total!C2*(1-VLOOKUP(Rural_Establishments_Total!$B2,Estb_by_District_Size!$A:$BC,7,FALSE)/VLOOKUP(Rural_Establishments_Total!$B2,Estb_by_District_Size!$A:$BC,4,FALSE)),1)</f>
        <v>#REF!</v>
      </c>
      <c r="D2" s="2" t="e">
        <f>MROUND(Rural_Establishments_Total!D2*(1-VLOOKUP(Rural_Establishments_Total!$B2,Estb_by_District_Size!$A:$BC,7,FALSE)/VLOOKUP(Rural_Establishments_Total!$B2,Estb_by_District_Size!$A:$BC,4,FALSE)),1)</f>
        <v>#REF!</v>
      </c>
      <c r="E2" s="2" t="e">
        <f>MROUND(Rural_Establishments_Total!E2*(1-VLOOKUP(Rural_Establishments_Total!$B2,Estb_by_District_Size!$A:$BC,7,FALSE)/VLOOKUP(Rural_Establishments_Total!$B2,Estb_by_District_Size!$A:$BC,4,FALSE)),1)</f>
        <v>#REF!</v>
      </c>
      <c r="F2" s="2" t="e">
        <f>MROUND(Rural_Establishments_Total!F2*(1-VLOOKUP(Rural_Establishments_Total!$B2,Estb_by_District_Size!$A:$BC,25,FALSE)/VLOOKUP(Rural_Establishments_Total!$B2,Estb_by_District_Size!$A:$BC,22,FALSE)),1)</f>
        <v>#REF!</v>
      </c>
      <c r="G2" s="2" t="e">
        <f>MROUND(Rural_Establishments_Total!G2*(1-VLOOKUP(Rural_Establishments_Total!$B2,Estb_by_District_Size!$A:$BC,43,FALSE)/VLOOKUP(Rural_Establishments_Total!$B2,Estb_by_District_Size!$A:$BC,40,FALSE)),1)</f>
        <v>#REF!</v>
      </c>
      <c r="H2" s="2" t="e">
        <f>MROUND(Rural_Establishments_Total!H2*(1-VLOOKUP(Rural_Establishments_Total!$B2,Estb_by_District_Size!$A:$BC,43,FALSE)/VLOOKUP(Rural_Establishments_Total!$B2,Estb_by_District_Size!$A:$BC,40,FALSE)),1)</f>
        <v>#REF!</v>
      </c>
      <c r="I2" s="2" t="e">
        <f>MROUND(Rural_Establishments_Total!I2*(1-VLOOKUP(Rural_Establishments_Total!$B2,Estb_by_District_Size!$A:$BC,43,FALSE)/VLOOKUP(Rural_Establishments_Total!$B2,Estb_by_District_Size!$A:$BC,40,FALSE)),1)</f>
        <v>#REF!</v>
      </c>
      <c r="J2" s="2" t="e">
        <f>MROUND(Rural_Establishments_Total!J2*(1-VLOOKUP(Rural_Establishments_Total!$B2,Estb_by_District_Size!$A:$BC,43,FALSE)/VLOOKUP(Rural_Establishments_Total!$B2,Estb_by_District_Size!$A:$BC,40,FALSE)),1)</f>
        <v>#REF!</v>
      </c>
      <c r="K2" s="2" t="e">
        <f>MROUND(Rural_Establishments_Total!K2*(1-VLOOKUP(Rural_Establishments_Total!$B2,Estb_by_District_Size!$A:$BC,43,FALSE)/VLOOKUP(Rural_Establishments_Total!$B2,Estb_by_District_Size!$A:$BC,40,FALSE)),1)</f>
        <v>#REF!</v>
      </c>
      <c r="L2" s="2" t="e">
        <f>MROUND(Rural_Establishments_Total!L2*(1-VLOOKUP(Rural_Establishments_Total!$B2,Estb_by_District_Size!$A:$BC,43,FALSE)/VLOOKUP(Rural_Establishments_Total!$B2,Estb_by_District_Size!$A:$BC,40,FALSE)),1)</f>
        <v>#REF!</v>
      </c>
      <c r="M2" s="2" t="e">
        <f>MROUND(Rural_Establishments_Total!M2*(1-VLOOKUP(Rural_Establishments_Total!$B2,Estb_by_District_Size!$A:$BC,43,FALSE)/VLOOKUP(Rural_Establishments_Total!$B2,Estb_by_District_Size!$A:$BC,40,FALSE)),1)</f>
        <v>#REF!</v>
      </c>
      <c r="N2" s="2" t="e">
        <f>MROUND(Rural_Establishments_Total!N2*(1-VLOOKUP(Rural_Establishments_Total!$B2,Estb_by_District_Size!$A:$BC,43,FALSE)/VLOOKUP(Rural_Establishments_Total!$B2,Estb_by_District_Size!$A:$BC,40,FALSE)),1)</f>
        <v>#REF!</v>
      </c>
      <c r="O2" s="2" t="e">
        <f>MROUND(Rural_Establishments_Total!O2*(1-VLOOKUP(Rural_Establishments_Total!$B2,Estb_by_District_Size!$A:$BC,43,FALSE)/VLOOKUP(Rural_Establishments_Total!$B2,Estb_by_District_Size!$A:$BC,40,FALSE)),1)</f>
        <v>#REF!</v>
      </c>
    </row>
    <row r="3" spans="1:15" x14ac:dyDescent="0.2">
      <c r="A3" t="s">
        <v>23</v>
      </c>
      <c r="B3" t="s">
        <v>24</v>
      </c>
      <c r="C3" s="2" t="e">
        <f>MROUND(Rural_Establishments_Total!C3*(1-VLOOKUP(Rural_Establishments_Total!$B3,Estb_by_District_Size!$A:$BC,7,FALSE)/VLOOKUP(Rural_Establishments_Total!$B3,Estb_by_District_Size!$A:$BC,4,FALSE)),1)</f>
        <v>#REF!</v>
      </c>
      <c r="D3" s="2" t="e">
        <f>MROUND(Rural_Establishments_Total!D3*(1-VLOOKUP(Rural_Establishments_Total!$B3,Estb_by_District_Size!$A:$BC,7,FALSE)/VLOOKUP(Rural_Establishments_Total!$B3,Estb_by_District_Size!$A:$BC,4,FALSE)),1)</f>
        <v>#REF!</v>
      </c>
      <c r="E3" s="2" t="e">
        <f>MROUND(Rural_Establishments_Total!E3*(1-VLOOKUP(Rural_Establishments_Total!$B3,Estb_by_District_Size!$A:$BC,7,FALSE)/VLOOKUP(Rural_Establishments_Total!$B3,Estb_by_District_Size!$A:$BC,4,FALSE)),1)</f>
        <v>#REF!</v>
      </c>
      <c r="F3" s="2" t="e">
        <f>MROUND(Rural_Establishments_Total!F3*(1-VLOOKUP(Rural_Establishments_Total!$B3,Estb_by_District_Size!$A:$BC,25,FALSE)/VLOOKUP(Rural_Establishments_Total!$B3,Estb_by_District_Size!$A:$BC,22,FALSE)),1)</f>
        <v>#REF!</v>
      </c>
      <c r="G3" s="2" t="e">
        <f>MROUND(Rural_Establishments_Total!G3*(1-VLOOKUP(Rural_Establishments_Total!$B3,Estb_by_District_Size!$A:$BC,43,FALSE)/VLOOKUP(Rural_Establishments_Total!$B3,Estb_by_District_Size!$A:$BC,40,FALSE)),1)</f>
        <v>#REF!</v>
      </c>
      <c r="H3" s="2" t="e">
        <f>MROUND(Rural_Establishments_Total!H3*(1-VLOOKUP(Rural_Establishments_Total!$B3,Estb_by_District_Size!$A:$BC,43,FALSE)/VLOOKUP(Rural_Establishments_Total!$B3,Estb_by_District_Size!$A:$BC,40,FALSE)),1)</f>
        <v>#REF!</v>
      </c>
      <c r="I3" s="2" t="e">
        <f>MROUND(Rural_Establishments_Total!I3*(1-VLOOKUP(Rural_Establishments_Total!$B3,Estb_by_District_Size!$A:$BC,43,FALSE)/VLOOKUP(Rural_Establishments_Total!$B3,Estb_by_District_Size!$A:$BC,40,FALSE)),1)</f>
        <v>#REF!</v>
      </c>
      <c r="J3" s="2" t="e">
        <f>MROUND(Rural_Establishments_Total!J3*(1-VLOOKUP(Rural_Establishments_Total!$B3,Estb_by_District_Size!$A:$BC,43,FALSE)/VLOOKUP(Rural_Establishments_Total!$B3,Estb_by_District_Size!$A:$BC,40,FALSE)),1)</f>
        <v>#REF!</v>
      </c>
      <c r="K3" s="2" t="e">
        <f>MROUND(Rural_Establishments_Total!K3*(1-VLOOKUP(Rural_Establishments_Total!$B3,Estb_by_District_Size!$A:$BC,43,FALSE)/VLOOKUP(Rural_Establishments_Total!$B3,Estb_by_District_Size!$A:$BC,40,FALSE)),1)</f>
        <v>#REF!</v>
      </c>
      <c r="L3" s="2" t="e">
        <f>MROUND(Rural_Establishments_Total!L3*(1-VLOOKUP(Rural_Establishments_Total!$B3,Estb_by_District_Size!$A:$BC,43,FALSE)/VLOOKUP(Rural_Establishments_Total!$B3,Estb_by_District_Size!$A:$BC,40,FALSE)),1)</f>
        <v>#REF!</v>
      </c>
      <c r="M3" s="2" t="e">
        <f>MROUND(Rural_Establishments_Total!M3*(1-VLOOKUP(Rural_Establishments_Total!$B3,Estb_by_District_Size!$A:$BC,43,FALSE)/VLOOKUP(Rural_Establishments_Total!$B3,Estb_by_District_Size!$A:$BC,40,FALSE)),1)</f>
        <v>#REF!</v>
      </c>
      <c r="N3" s="2" t="e">
        <f>MROUND(Rural_Establishments_Total!N3*(1-VLOOKUP(Rural_Establishments_Total!$B3,Estb_by_District_Size!$A:$BC,43,FALSE)/VLOOKUP(Rural_Establishments_Total!$B3,Estb_by_District_Size!$A:$BC,40,FALSE)),1)</f>
        <v>#REF!</v>
      </c>
      <c r="O3" s="2" t="e">
        <f>MROUND(Rural_Establishments_Total!O3*(1-VLOOKUP(Rural_Establishments_Total!$B3,Estb_by_District_Size!$A:$BC,43,FALSE)/VLOOKUP(Rural_Establishments_Total!$B3,Estb_by_District_Size!$A:$BC,40,FALSE)),1)</f>
        <v>#REF!</v>
      </c>
    </row>
    <row r="4" spans="1:15" x14ac:dyDescent="0.2">
      <c r="A4" t="s">
        <v>25</v>
      </c>
      <c r="B4" t="s">
        <v>26</v>
      </c>
      <c r="C4" s="2" t="e">
        <f>MROUND(Rural_Establishments_Total!C4*(1-VLOOKUP(Rural_Establishments_Total!$B4,Estb_by_District_Size!$A:$BC,7,FALSE)/VLOOKUP(Rural_Establishments_Total!$B4,Estb_by_District_Size!$A:$BC,4,FALSE)),1)</f>
        <v>#REF!</v>
      </c>
      <c r="D4" s="2" t="e">
        <f>MROUND(Rural_Establishments_Total!D4*(1-VLOOKUP(Rural_Establishments_Total!$B4,Estb_by_District_Size!$A:$BC,7,FALSE)/VLOOKUP(Rural_Establishments_Total!$B4,Estb_by_District_Size!$A:$BC,4,FALSE)),1)</f>
        <v>#REF!</v>
      </c>
      <c r="E4" s="2" t="e">
        <f>MROUND(Rural_Establishments_Total!E4*(1-VLOOKUP(Rural_Establishments_Total!$B4,Estb_by_District_Size!$A:$BC,7,FALSE)/VLOOKUP(Rural_Establishments_Total!$B4,Estb_by_District_Size!$A:$BC,4,FALSE)),1)</f>
        <v>#REF!</v>
      </c>
      <c r="F4" s="2" t="e">
        <f>MROUND(Rural_Establishments_Total!F4*(1-VLOOKUP(Rural_Establishments_Total!$B4,Estb_by_District_Size!$A:$BC,25,FALSE)/VLOOKUP(Rural_Establishments_Total!$B4,Estb_by_District_Size!$A:$BC,22,FALSE)),1)</f>
        <v>#REF!</v>
      </c>
      <c r="G4" s="2" t="e">
        <f>MROUND(Rural_Establishments_Total!G4*(1-VLOOKUP(Rural_Establishments_Total!$B4,Estb_by_District_Size!$A:$BC,43,FALSE)/VLOOKUP(Rural_Establishments_Total!$B4,Estb_by_District_Size!$A:$BC,40,FALSE)),1)</f>
        <v>#REF!</v>
      </c>
      <c r="H4" s="2" t="e">
        <f>MROUND(Rural_Establishments_Total!H4*(1-VLOOKUP(Rural_Establishments_Total!$B4,Estb_by_District_Size!$A:$BC,43,FALSE)/VLOOKUP(Rural_Establishments_Total!$B4,Estb_by_District_Size!$A:$BC,40,FALSE)),1)</f>
        <v>#REF!</v>
      </c>
      <c r="I4" s="2" t="e">
        <f>MROUND(Rural_Establishments_Total!I4*(1-VLOOKUP(Rural_Establishments_Total!$B4,Estb_by_District_Size!$A:$BC,43,FALSE)/VLOOKUP(Rural_Establishments_Total!$B4,Estb_by_District_Size!$A:$BC,40,FALSE)),1)</f>
        <v>#REF!</v>
      </c>
      <c r="J4" s="2" t="e">
        <f>MROUND(Rural_Establishments_Total!J4*(1-VLOOKUP(Rural_Establishments_Total!$B4,Estb_by_District_Size!$A:$BC,43,FALSE)/VLOOKUP(Rural_Establishments_Total!$B4,Estb_by_District_Size!$A:$BC,40,FALSE)),1)</f>
        <v>#REF!</v>
      </c>
      <c r="K4" s="2" t="e">
        <f>MROUND(Rural_Establishments_Total!K4*(1-VLOOKUP(Rural_Establishments_Total!$B4,Estb_by_District_Size!$A:$BC,43,FALSE)/VLOOKUP(Rural_Establishments_Total!$B4,Estb_by_District_Size!$A:$BC,40,FALSE)),1)</f>
        <v>#REF!</v>
      </c>
      <c r="L4" s="2" t="e">
        <f>MROUND(Rural_Establishments_Total!L4*(1-VLOOKUP(Rural_Establishments_Total!$B4,Estb_by_District_Size!$A:$BC,43,FALSE)/VLOOKUP(Rural_Establishments_Total!$B4,Estb_by_District_Size!$A:$BC,40,FALSE)),1)</f>
        <v>#REF!</v>
      </c>
      <c r="M4" s="2" t="e">
        <f>MROUND(Rural_Establishments_Total!M4*(1-VLOOKUP(Rural_Establishments_Total!$B4,Estb_by_District_Size!$A:$BC,43,FALSE)/VLOOKUP(Rural_Establishments_Total!$B4,Estb_by_District_Size!$A:$BC,40,FALSE)),1)</f>
        <v>#REF!</v>
      </c>
      <c r="N4" s="2" t="e">
        <f>MROUND(Rural_Establishments_Total!N4*(1-VLOOKUP(Rural_Establishments_Total!$B4,Estb_by_District_Size!$A:$BC,43,FALSE)/VLOOKUP(Rural_Establishments_Total!$B4,Estb_by_District_Size!$A:$BC,40,FALSE)),1)</f>
        <v>#REF!</v>
      </c>
      <c r="O4" s="2" t="e">
        <f>MROUND(Rural_Establishments_Total!O4*(1-VLOOKUP(Rural_Establishments_Total!$B4,Estb_by_District_Size!$A:$BC,43,FALSE)/VLOOKUP(Rural_Establishments_Total!$B4,Estb_by_District_Size!$A:$BC,40,FALSE)),1)</f>
        <v>#REF!</v>
      </c>
    </row>
    <row r="5" spans="1:15" x14ac:dyDescent="0.2">
      <c r="A5" t="s">
        <v>27</v>
      </c>
      <c r="B5" t="s">
        <v>28</v>
      </c>
      <c r="C5" s="2" t="e">
        <f>MROUND(Rural_Establishments_Total!C5*(1-VLOOKUP(Rural_Establishments_Total!$B5,Estb_by_District_Size!$A:$BC,7,FALSE)/VLOOKUP(Rural_Establishments_Total!$B5,Estb_by_District_Size!$A:$BC,4,FALSE)),1)</f>
        <v>#REF!</v>
      </c>
      <c r="D5" s="2" t="e">
        <f>MROUND(Rural_Establishments_Total!D5*(1-VLOOKUP(Rural_Establishments_Total!$B5,Estb_by_District_Size!$A:$BC,7,FALSE)/VLOOKUP(Rural_Establishments_Total!$B5,Estb_by_District_Size!$A:$BC,4,FALSE)),1)</f>
        <v>#REF!</v>
      </c>
      <c r="E5" s="2" t="e">
        <f>MROUND(Rural_Establishments_Total!E5*(1-VLOOKUP(Rural_Establishments_Total!$B5,Estb_by_District_Size!$A:$BC,7,FALSE)/VLOOKUP(Rural_Establishments_Total!$B5,Estb_by_District_Size!$A:$BC,4,FALSE)),1)</f>
        <v>#REF!</v>
      </c>
      <c r="F5" s="2" t="e">
        <f>MROUND(Rural_Establishments_Total!F5*(1-VLOOKUP(Rural_Establishments_Total!$B5,Estb_by_District_Size!$A:$BC,25,FALSE)/VLOOKUP(Rural_Establishments_Total!$B5,Estb_by_District_Size!$A:$BC,22,FALSE)),1)</f>
        <v>#REF!</v>
      </c>
      <c r="G5" s="2" t="e">
        <f>MROUND(Rural_Establishments_Total!G5*(1-VLOOKUP(Rural_Establishments_Total!$B5,Estb_by_District_Size!$A:$BC,43,FALSE)/VLOOKUP(Rural_Establishments_Total!$B5,Estb_by_District_Size!$A:$BC,40,FALSE)),1)</f>
        <v>#REF!</v>
      </c>
      <c r="H5" s="2" t="e">
        <f>MROUND(Rural_Establishments_Total!H5*(1-VLOOKUP(Rural_Establishments_Total!$B5,Estb_by_District_Size!$A:$BC,43,FALSE)/VLOOKUP(Rural_Establishments_Total!$B5,Estb_by_District_Size!$A:$BC,40,FALSE)),1)</f>
        <v>#REF!</v>
      </c>
      <c r="I5" s="2" t="e">
        <f>MROUND(Rural_Establishments_Total!I5*(1-VLOOKUP(Rural_Establishments_Total!$B5,Estb_by_District_Size!$A:$BC,43,FALSE)/VLOOKUP(Rural_Establishments_Total!$B5,Estb_by_District_Size!$A:$BC,40,FALSE)),1)</f>
        <v>#REF!</v>
      </c>
      <c r="J5" s="2" t="e">
        <f>MROUND(Rural_Establishments_Total!J5*(1-VLOOKUP(Rural_Establishments_Total!$B5,Estb_by_District_Size!$A:$BC,43,FALSE)/VLOOKUP(Rural_Establishments_Total!$B5,Estb_by_District_Size!$A:$BC,40,FALSE)),1)</f>
        <v>#REF!</v>
      </c>
      <c r="K5" s="2" t="e">
        <f>MROUND(Rural_Establishments_Total!K5*(1-VLOOKUP(Rural_Establishments_Total!$B5,Estb_by_District_Size!$A:$BC,43,FALSE)/VLOOKUP(Rural_Establishments_Total!$B5,Estb_by_District_Size!$A:$BC,40,FALSE)),1)</f>
        <v>#REF!</v>
      </c>
      <c r="L5" s="2" t="e">
        <f>MROUND(Rural_Establishments_Total!L5*(1-VLOOKUP(Rural_Establishments_Total!$B5,Estb_by_District_Size!$A:$BC,43,FALSE)/VLOOKUP(Rural_Establishments_Total!$B5,Estb_by_District_Size!$A:$BC,40,FALSE)),1)</f>
        <v>#REF!</v>
      </c>
      <c r="M5" s="2" t="e">
        <f>MROUND(Rural_Establishments_Total!M5*(1-VLOOKUP(Rural_Establishments_Total!$B5,Estb_by_District_Size!$A:$BC,43,FALSE)/VLOOKUP(Rural_Establishments_Total!$B5,Estb_by_District_Size!$A:$BC,40,FALSE)),1)</f>
        <v>#REF!</v>
      </c>
      <c r="N5" s="2" t="e">
        <f>MROUND(Rural_Establishments_Total!N5*(1-VLOOKUP(Rural_Establishments_Total!$B5,Estb_by_District_Size!$A:$BC,43,FALSE)/VLOOKUP(Rural_Establishments_Total!$B5,Estb_by_District_Size!$A:$BC,40,FALSE)),1)</f>
        <v>#REF!</v>
      </c>
      <c r="O5" s="2" t="e">
        <f>MROUND(Rural_Establishments_Total!O5*(1-VLOOKUP(Rural_Establishments_Total!$B5,Estb_by_District_Size!$A:$BC,43,FALSE)/VLOOKUP(Rural_Establishments_Total!$B5,Estb_by_District_Size!$A:$BC,40,FALSE)),1)</f>
        <v>#REF!</v>
      </c>
    </row>
    <row r="6" spans="1:15" x14ac:dyDescent="0.2">
      <c r="A6" t="s">
        <v>29</v>
      </c>
      <c r="B6" t="s">
        <v>30</v>
      </c>
      <c r="C6" s="2" t="e">
        <f>MROUND(Rural_Establishments_Total!C6*(1-VLOOKUP(Rural_Establishments_Total!$B6,Estb_by_District_Size!$A:$BC,7,FALSE)/VLOOKUP(Rural_Establishments_Total!$B6,Estb_by_District_Size!$A:$BC,4,FALSE)),1)</f>
        <v>#REF!</v>
      </c>
      <c r="D6" s="2" t="e">
        <f>MROUND(Rural_Establishments_Total!D6*(1-VLOOKUP(Rural_Establishments_Total!$B6,Estb_by_District_Size!$A:$BC,7,FALSE)/VLOOKUP(Rural_Establishments_Total!$B6,Estb_by_District_Size!$A:$BC,4,FALSE)),1)</f>
        <v>#REF!</v>
      </c>
      <c r="E6" s="2" t="e">
        <f>MROUND(Rural_Establishments_Total!E6*(1-VLOOKUP(Rural_Establishments_Total!$B6,Estb_by_District_Size!$A:$BC,7,FALSE)/VLOOKUP(Rural_Establishments_Total!$B6,Estb_by_District_Size!$A:$BC,4,FALSE)),1)</f>
        <v>#REF!</v>
      </c>
      <c r="F6" s="2" t="e">
        <f>MROUND(Rural_Establishments_Total!F6*(1-VLOOKUP(Rural_Establishments_Total!$B6,Estb_by_District_Size!$A:$BC,25,FALSE)/VLOOKUP(Rural_Establishments_Total!$B6,Estb_by_District_Size!$A:$BC,22,FALSE)),1)</f>
        <v>#REF!</v>
      </c>
      <c r="G6" s="2" t="e">
        <f>MROUND(Rural_Establishments_Total!G6*(1-VLOOKUP(Rural_Establishments_Total!$B6,Estb_by_District_Size!$A:$BC,43,FALSE)/VLOOKUP(Rural_Establishments_Total!$B6,Estb_by_District_Size!$A:$BC,40,FALSE)),1)</f>
        <v>#REF!</v>
      </c>
      <c r="H6" s="2" t="e">
        <f>MROUND(Rural_Establishments_Total!H6*(1-VLOOKUP(Rural_Establishments_Total!$B6,Estb_by_District_Size!$A:$BC,43,FALSE)/VLOOKUP(Rural_Establishments_Total!$B6,Estb_by_District_Size!$A:$BC,40,FALSE)),1)</f>
        <v>#REF!</v>
      </c>
      <c r="I6" s="2" t="e">
        <f>MROUND(Rural_Establishments_Total!I6*(1-VLOOKUP(Rural_Establishments_Total!$B6,Estb_by_District_Size!$A:$BC,43,FALSE)/VLOOKUP(Rural_Establishments_Total!$B6,Estb_by_District_Size!$A:$BC,40,FALSE)),1)</f>
        <v>#REF!</v>
      </c>
      <c r="J6" s="2" t="e">
        <f>MROUND(Rural_Establishments_Total!J6*(1-VLOOKUP(Rural_Establishments_Total!$B6,Estb_by_District_Size!$A:$BC,43,FALSE)/VLOOKUP(Rural_Establishments_Total!$B6,Estb_by_District_Size!$A:$BC,40,FALSE)),1)</f>
        <v>#REF!</v>
      </c>
      <c r="K6" s="2" t="e">
        <f>MROUND(Rural_Establishments_Total!K6*(1-VLOOKUP(Rural_Establishments_Total!$B6,Estb_by_District_Size!$A:$BC,43,FALSE)/VLOOKUP(Rural_Establishments_Total!$B6,Estb_by_District_Size!$A:$BC,40,FALSE)),1)</f>
        <v>#REF!</v>
      </c>
      <c r="L6" s="2" t="e">
        <f>MROUND(Rural_Establishments_Total!L6*(1-VLOOKUP(Rural_Establishments_Total!$B6,Estb_by_District_Size!$A:$BC,43,FALSE)/VLOOKUP(Rural_Establishments_Total!$B6,Estb_by_District_Size!$A:$BC,40,FALSE)),1)</f>
        <v>#REF!</v>
      </c>
      <c r="M6" s="2" t="e">
        <f>MROUND(Rural_Establishments_Total!M6*(1-VLOOKUP(Rural_Establishments_Total!$B6,Estb_by_District_Size!$A:$BC,43,FALSE)/VLOOKUP(Rural_Establishments_Total!$B6,Estb_by_District_Size!$A:$BC,40,FALSE)),1)</f>
        <v>#REF!</v>
      </c>
      <c r="N6" s="2" t="e">
        <f>MROUND(Rural_Establishments_Total!N6*(1-VLOOKUP(Rural_Establishments_Total!$B6,Estb_by_District_Size!$A:$BC,43,FALSE)/VLOOKUP(Rural_Establishments_Total!$B6,Estb_by_District_Size!$A:$BC,40,FALSE)),1)</f>
        <v>#REF!</v>
      </c>
      <c r="O6" s="2" t="e">
        <f>MROUND(Rural_Establishments_Total!O6*(1-VLOOKUP(Rural_Establishments_Total!$B6,Estb_by_District_Size!$A:$BC,43,FALSE)/VLOOKUP(Rural_Establishments_Total!$B6,Estb_by_District_Size!$A:$BC,40,FALSE)),1)</f>
        <v>#REF!</v>
      </c>
    </row>
    <row r="7" spans="1:15" x14ac:dyDescent="0.2">
      <c r="A7" t="s">
        <v>31</v>
      </c>
      <c r="B7" t="s">
        <v>32</v>
      </c>
      <c r="C7" s="2" t="e">
        <f>MROUND(Rural_Establishments_Total!C7*(1-VLOOKUP(Rural_Establishments_Total!$B7,Estb_by_District_Size!$A:$BC,7,FALSE)/VLOOKUP(Rural_Establishments_Total!$B7,Estb_by_District_Size!$A:$BC,4,FALSE)),1)</f>
        <v>#REF!</v>
      </c>
      <c r="D7" s="2" t="e">
        <f>MROUND(Rural_Establishments_Total!D7*(1-VLOOKUP(Rural_Establishments_Total!$B7,Estb_by_District_Size!$A:$BC,7,FALSE)/VLOOKUP(Rural_Establishments_Total!$B7,Estb_by_District_Size!$A:$BC,4,FALSE)),1)</f>
        <v>#REF!</v>
      </c>
      <c r="E7" s="2" t="e">
        <f>MROUND(Rural_Establishments_Total!E7*(1-VLOOKUP(Rural_Establishments_Total!$B7,Estb_by_District_Size!$A:$BC,7,FALSE)/VLOOKUP(Rural_Establishments_Total!$B7,Estb_by_District_Size!$A:$BC,4,FALSE)),1)</f>
        <v>#REF!</v>
      </c>
      <c r="F7" s="2" t="e">
        <f>MROUND(Rural_Establishments_Total!F7*(1-VLOOKUP(Rural_Establishments_Total!$B7,Estb_by_District_Size!$A:$BC,25,FALSE)/VLOOKUP(Rural_Establishments_Total!$B7,Estb_by_District_Size!$A:$BC,22,FALSE)),1)</f>
        <v>#REF!</v>
      </c>
      <c r="G7" s="2" t="e">
        <f>MROUND(Rural_Establishments_Total!G7*(1-VLOOKUP(Rural_Establishments_Total!$B7,Estb_by_District_Size!$A:$BC,43,FALSE)/VLOOKUP(Rural_Establishments_Total!$B7,Estb_by_District_Size!$A:$BC,40,FALSE)),1)</f>
        <v>#REF!</v>
      </c>
      <c r="H7" s="2" t="e">
        <f>MROUND(Rural_Establishments_Total!H7*(1-VLOOKUP(Rural_Establishments_Total!$B7,Estb_by_District_Size!$A:$BC,43,FALSE)/VLOOKUP(Rural_Establishments_Total!$B7,Estb_by_District_Size!$A:$BC,40,FALSE)),1)</f>
        <v>#REF!</v>
      </c>
      <c r="I7" s="2" t="e">
        <f>MROUND(Rural_Establishments_Total!I7*(1-VLOOKUP(Rural_Establishments_Total!$B7,Estb_by_District_Size!$A:$BC,43,FALSE)/VLOOKUP(Rural_Establishments_Total!$B7,Estb_by_District_Size!$A:$BC,40,FALSE)),1)</f>
        <v>#REF!</v>
      </c>
      <c r="J7" s="2" t="e">
        <f>MROUND(Rural_Establishments_Total!J7*(1-VLOOKUP(Rural_Establishments_Total!$B7,Estb_by_District_Size!$A:$BC,43,FALSE)/VLOOKUP(Rural_Establishments_Total!$B7,Estb_by_District_Size!$A:$BC,40,FALSE)),1)</f>
        <v>#REF!</v>
      </c>
      <c r="K7" s="2" t="e">
        <f>MROUND(Rural_Establishments_Total!K7*(1-VLOOKUP(Rural_Establishments_Total!$B7,Estb_by_District_Size!$A:$BC,43,FALSE)/VLOOKUP(Rural_Establishments_Total!$B7,Estb_by_District_Size!$A:$BC,40,FALSE)),1)</f>
        <v>#REF!</v>
      </c>
      <c r="L7" s="2" t="e">
        <f>MROUND(Rural_Establishments_Total!L7*(1-VLOOKUP(Rural_Establishments_Total!$B7,Estb_by_District_Size!$A:$BC,43,FALSE)/VLOOKUP(Rural_Establishments_Total!$B7,Estb_by_District_Size!$A:$BC,40,FALSE)),1)</f>
        <v>#REF!</v>
      </c>
      <c r="M7" s="2" t="e">
        <f>MROUND(Rural_Establishments_Total!M7*(1-VLOOKUP(Rural_Establishments_Total!$B7,Estb_by_District_Size!$A:$BC,43,FALSE)/VLOOKUP(Rural_Establishments_Total!$B7,Estb_by_District_Size!$A:$BC,40,FALSE)),1)</f>
        <v>#REF!</v>
      </c>
      <c r="N7" s="2" t="e">
        <f>MROUND(Rural_Establishments_Total!N7*(1-VLOOKUP(Rural_Establishments_Total!$B7,Estb_by_District_Size!$A:$BC,43,FALSE)/VLOOKUP(Rural_Establishments_Total!$B7,Estb_by_District_Size!$A:$BC,40,FALSE)),1)</f>
        <v>#REF!</v>
      </c>
      <c r="O7" s="2" t="e">
        <f>MROUND(Rural_Establishments_Total!O7*(1-VLOOKUP(Rural_Establishments_Total!$B7,Estb_by_District_Size!$A:$BC,43,FALSE)/VLOOKUP(Rural_Establishments_Total!$B7,Estb_by_District_Size!$A:$BC,40,FALSE)),1)</f>
        <v>#REF!</v>
      </c>
    </row>
    <row r="8" spans="1:15" x14ac:dyDescent="0.2">
      <c r="A8" t="s">
        <v>33</v>
      </c>
      <c r="B8" t="s">
        <v>34</v>
      </c>
      <c r="C8" s="2" t="e">
        <f>MROUND(Rural_Establishments_Total!C8*(1-VLOOKUP(Rural_Establishments_Total!$B8,Estb_by_District_Size!$A:$BC,7,FALSE)/VLOOKUP(Rural_Establishments_Total!$B8,Estb_by_District_Size!$A:$BC,4,FALSE)),1)</f>
        <v>#REF!</v>
      </c>
      <c r="D8" s="2" t="e">
        <f>MROUND(Rural_Establishments_Total!D8*(1-VLOOKUP(Rural_Establishments_Total!$B8,Estb_by_District_Size!$A:$BC,7,FALSE)/VLOOKUP(Rural_Establishments_Total!$B8,Estb_by_District_Size!$A:$BC,4,FALSE)),1)</f>
        <v>#REF!</v>
      </c>
      <c r="E8" s="2" t="e">
        <f>MROUND(Rural_Establishments_Total!E8*(1-VLOOKUP(Rural_Establishments_Total!$B8,Estb_by_District_Size!$A:$BC,7,FALSE)/VLOOKUP(Rural_Establishments_Total!$B8,Estb_by_District_Size!$A:$BC,4,FALSE)),1)</f>
        <v>#REF!</v>
      </c>
      <c r="F8" s="2" t="e">
        <f>MROUND(Rural_Establishments_Total!F8*(1-VLOOKUP(Rural_Establishments_Total!$B8,Estb_by_District_Size!$A:$BC,25,FALSE)/VLOOKUP(Rural_Establishments_Total!$B8,Estb_by_District_Size!$A:$BC,22,FALSE)),1)</f>
        <v>#REF!</v>
      </c>
      <c r="G8" s="2" t="e">
        <f>MROUND(Rural_Establishments_Total!G8*(1-VLOOKUP(Rural_Establishments_Total!$B8,Estb_by_District_Size!$A:$BC,43,FALSE)/VLOOKUP(Rural_Establishments_Total!$B8,Estb_by_District_Size!$A:$BC,40,FALSE)),1)</f>
        <v>#REF!</v>
      </c>
      <c r="H8" s="2" t="e">
        <f>MROUND(Rural_Establishments_Total!H8*(1-VLOOKUP(Rural_Establishments_Total!$B8,Estb_by_District_Size!$A:$BC,43,FALSE)/VLOOKUP(Rural_Establishments_Total!$B8,Estb_by_District_Size!$A:$BC,40,FALSE)),1)</f>
        <v>#REF!</v>
      </c>
      <c r="I8" s="2" t="e">
        <f>MROUND(Rural_Establishments_Total!I8*(1-VLOOKUP(Rural_Establishments_Total!$B8,Estb_by_District_Size!$A:$BC,43,FALSE)/VLOOKUP(Rural_Establishments_Total!$B8,Estb_by_District_Size!$A:$BC,40,FALSE)),1)</f>
        <v>#REF!</v>
      </c>
      <c r="J8" s="2" t="e">
        <f>MROUND(Rural_Establishments_Total!J8*(1-VLOOKUP(Rural_Establishments_Total!$B8,Estb_by_District_Size!$A:$BC,43,FALSE)/VLOOKUP(Rural_Establishments_Total!$B8,Estb_by_District_Size!$A:$BC,40,FALSE)),1)</f>
        <v>#REF!</v>
      </c>
      <c r="K8" s="2" t="e">
        <f>MROUND(Rural_Establishments_Total!K8*(1-VLOOKUP(Rural_Establishments_Total!$B8,Estb_by_District_Size!$A:$BC,43,FALSE)/VLOOKUP(Rural_Establishments_Total!$B8,Estb_by_District_Size!$A:$BC,40,FALSE)),1)</f>
        <v>#REF!</v>
      </c>
      <c r="L8" s="2" t="e">
        <f>MROUND(Rural_Establishments_Total!L8*(1-VLOOKUP(Rural_Establishments_Total!$B8,Estb_by_District_Size!$A:$BC,43,FALSE)/VLOOKUP(Rural_Establishments_Total!$B8,Estb_by_District_Size!$A:$BC,40,FALSE)),1)</f>
        <v>#REF!</v>
      </c>
      <c r="M8" s="2" t="e">
        <f>MROUND(Rural_Establishments_Total!M8*(1-VLOOKUP(Rural_Establishments_Total!$B8,Estb_by_District_Size!$A:$BC,43,FALSE)/VLOOKUP(Rural_Establishments_Total!$B8,Estb_by_District_Size!$A:$BC,40,FALSE)),1)</f>
        <v>#REF!</v>
      </c>
      <c r="N8" s="2" t="e">
        <f>MROUND(Rural_Establishments_Total!N8*(1-VLOOKUP(Rural_Establishments_Total!$B8,Estb_by_District_Size!$A:$BC,43,FALSE)/VLOOKUP(Rural_Establishments_Total!$B8,Estb_by_District_Size!$A:$BC,40,FALSE)),1)</f>
        <v>#REF!</v>
      </c>
      <c r="O8" s="2" t="e">
        <f>MROUND(Rural_Establishments_Total!O8*(1-VLOOKUP(Rural_Establishments_Total!$B8,Estb_by_District_Size!$A:$BC,43,FALSE)/VLOOKUP(Rural_Establishments_Total!$B8,Estb_by_District_Size!$A:$BC,40,FALSE)),1)</f>
        <v>#REF!</v>
      </c>
    </row>
    <row r="9" spans="1:15" x14ac:dyDescent="0.2">
      <c r="A9" t="s">
        <v>35</v>
      </c>
      <c r="B9" t="s">
        <v>36</v>
      </c>
      <c r="C9" s="2" t="e">
        <f>MROUND(Rural_Establishments_Total!C9*(1-VLOOKUP(Rural_Establishments_Total!$B9,Estb_by_District_Size!$A:$BC,7,FALSE)/VLOOKUP(Rural_Establishments_Total!$B9,Estb_by_District_Size!$A:$BC,4,FALSE)),1)</f>
        <v>#REF!</v>
      </c>
      <c r="D9" s="2" t="e">
        <f>MROUND(Rural_Establishments_Total!D9*(1-VLOOKUP(Rural_Establishments_Total!$B9,Estb_by_District_Size!$A:$BC,7,FALSE)/VLOOKUP(Rural_Establishments_Total!$B9,Estb_by_District_Size!$A:$BC,4,FALSE)),1)</f>
        <v>#REF!</v>
      </c>
      <c r="E9" s="2" t="e">
        <f>MROUND(Rural_Establishments_Total!E9*(1-VLOOKUP(Rural_Establishments_Total!$B9,Estb_by_District_Size!$A:$BC,7,FALSE)/VLOOKUP(Rural_Establishments_Total!$B9,Estb_by_District_Size!$A:$BC,4,FALSE)),1)</f>
        <v>#REF!</v>
      </c>
      <c r="F9" s="2" t="e">
        <f>MROUND(Rural_Establishments_Total!F9*(1-VLOOKUP(Rural_Establishments_Total!$B9,Estb_by_District_Size!$A:$BC,25,FALSE)/VLOOKUP(Rural_Establishments_Total!$B9,Estb_by_District_Size!$A:$BC,22,FALSE)),1)</f>
        <v>#REF!</v>
      </c>
      <c r="G9" s="2" t="e">
        <f>MROUND(Rural_Establishments_Total!G9*(1-VLOOKUP(Rural_Establishments_Total!$B9,Estb_by_District_Size!$A:$BC,43,FALSE)/VLOOKUP(Rural_Establishments_Total!$B9,Estb_by_District_Size!$A:$BC,40,FALSE)),1)</f>
        <v>#REF!</v>
      </c>
      <c r="H9" s="2" t="e">
        <f>MROUND(Rural_Establishments_Total!H9*(1-VLOOKUP(Rural_Establishments_Total!$B9,Estb_by_District_Size!$A:$BC,43,FALSE)/VLOOKUP(Rural_Establishments_Total!$B9,Estb_by_District_Size!$A:$BC,40,FALSE)),1)</f>
        <v>#REF!</v>
      </c>
      <c r="I9" s="2" t="e">
        <f>MROUND(Rural_Establishments_Total!I9*(1-VLOOKUP(Rural_Establishments_Total!$B9,Estb_by_District_Size!$A:$BC,43,FALSE)/VLOOKUP(Rural_Establishments_Total!$B9,Estb_by_District_Size!$A:$BC,40,FALSE)),1)</f>
        <v>#REF!</v>
      </c>
      <c r="J9" s="2" t="e">
        <f>MROUND(Rural_Establishments_Total!J9*(1-VLOOKUP(Rural_Establishments_Total!$B9,Estb_by_District_Size!$A:$BC,43,FALSE)/VLOOKUP(Rural_Establishments_Total!$B9,Estb_by_District_Size!$A:$BC,40,FALSE)),1)</f>
        <v>#REF!</v>
      </c>
      <c r="K9" s="2" t="e">
        <f>MROUND(Rural_Establishments_Total!K9*(1-VLOOKUP(Rural_Establishments_Total!$B9,Estb_by_District_Size!$A:$BC,43,FALSE)/VLOOKUP(Rural_Establishments_Total!$B9,Estb_by_District_Size!$A:$BC,40,FALSE)),1)</f>
        <v>#REF!</v>
      </c>
      <c r="L9" s="2" t="e">
        <f>MROUND(Rural_Establishments_Total!L9*(1-VLOOKUP(Rural_Establishments_Total!$B9,Estb_by_District_Size!$A:$BC,43,FALSE)/VLOOKUP(Rural_Establishments_Total!$B9,Estb_by_District_Size!$A:$BC,40,FALSE)),1)</f>
        <v>#REF!</v>
      </c>
      <c r="M9" s="2" t="e">
        <f>MROUND(Rural_Establishments_Total!M9*(1-VLOOKUP(Rural_Establishments_Total!$B9,Estb_by_District_Size!$A:$BC,43,FALSE)/VLOOKUP(Rural_Establishments_Total!$B9,Estb_by_District_Size!$A:$BC,40,FALSE)),1)</f>
        <v>#REF!</v>
      </c>
      <c r="N9" s="2" t="e">
        <f>MROUND(Rural_Establishments_Total!N9*(1-VLOOKUP(Rural_Establishments_Total!$B9,Estb_by_District_Size!$A:$BC,43,FALSE)/VLOOKUP(Rural_Establishments_Total!$B9,Estb_by_District_Size!$A:$BC,40,FALSE)),1)</f>
        <v>#REF!</v>
      </c>
      <c r="O9" s="2" t="e">
        <f>MROUND(Rural_Establishments_Total!O9*(1-VLOOKUP(Rural_Establishments_Total!$B9,Estb_by_District_Size!$A:$BC,43,FALSE)/VLOOKUP(Rural_Establishments_Total!$B9,Estb_by_District_Size!$A:$BC,40,FALSE)),1)</f>
        <v>#REF!</v>
      </c>
    </row>
    <row r="10" spans="1:15" x14ac:dyDescent="0.2">
      <c r="A10" t="s">
        <v>37</v>
      </c>
      <c r="B10" t="s">
        <v>38</v>
      </c>
      <c r="C10" s="2" t="e">
        <f>MROUND(Rural_Establishments_Total!C10*(1-VLOOKUP(Rural_Establishments_Total!$B10,Estb_by_District_Size!$A:$BC,7,FALSE)/VLOOKUP(Rural_Establishments_Total!$B10,Estb_by_District_Size!$A:$BC,4,FALSE)),1)</f>
        <v>#REF!</v>
      </c>
      <c r="D10" s="2" t="e">
        <f>MROUND(Rural_Establishments_Total!D10*(1-VLOOKUP(Rural_Establishments_Total!$B10,Estb_by_District_Size!$A:$BC,7,FALSE)/VLOOKUP(Rural_Establishments_Total!$B10,Estb_by_District_Size!$A:$BC,4,FALSE)),1)</f>
        <v>#REF!</v>
      </c>
      <c r="E10" s="2" t="e">
        <f>MROUND(Rural_Establishments_Total!E10*(1-VLOOKUP(Rural_Establishments_Total!$B10,Estb_by_District_Size!$A:$BC,7,FALSE)/VLOOKUP(Rural_Establishments_Total!$B10,Estb_by_District_Size!$A:$BC,4,FALSE)),1)</f>
        <v>#REF!</v>
      </c>
      <c r="F10" s="2" t="e">
        <f>MROUND(Rural_Establishments_Total!F10*(1-VLOOKUP(Rural_Establishments_Total!$B10,Estb_by_District_Size!$A:$BC,25,FALSE)/VLOOKUP(Rural_Establishments_Total!$B10,Estb_by_District_Size!$A:$BC,22,FALSE)),1)</f>
        <v>#REF!</v>
      </c>
      <c r="G10" s="2" t="e">
        <f>MROUND(Rural_Establishments_Total!G10*(1-VLOOKUP(Rural_Establishments_Total!$B10,Estb_by_District_Size!$A:$BC,43,FALSE)/VLOOKUP(Rural_Establishments_Total!$B10,Estb_by_District_Size!$A:$BC,40,FALSE)),1)</f>
        <v>#REF!</v>
      </c>
      <c r="H10" s="2" t="e">
        <f>MROUND(Rural_Establishments_Total!H10*(1-VLOOKUP(Rural_Establishments_Total!$B10,Estb_by_District_Size!$A:$BC,43,FALSE)/VLOOKUP(Rural_Establishments_Total!$B10,Estb_by_District_Size!$A:$BC,40,FALSE)),1)</f>
        <v>#REF!</v>
      </c>
      <c r="I10" s="2" t="e">
        <f>MROUND(Rural_Establishments_Total!I10*(1-VLOOKUP(Rural_Establishments_Total!$B10,Estb_by_District_Size!$A:$BC,43,FALSE)/VLOOKUP(Rural_Establishments_Total!$B10,Estb_by_District_Size!$A:$BC,40,FALSE)),1)</f>
        <v>#REF!</v>
      </c>
      <c r="J10" s="2" t="e">
        <f>MROUND(Rural_Establishments_Total!J10*(1-VLOOKUP(Rural_Establishments_Total!$B10,Estb_by_District_Size!$A:$BC,43,FALSE)/VLOOKUP(Rural_Establishments_Total!$B10,Estb_by_District_Size!$A:$BC,40,FALSE)),1)</f>
        <v>#REF!</v>
      </c>
      <c r="K10" s="2" t="e">
        <f>MROUND(Rural_Establishments_Total!K10*(1-VLOOKUP(Rural_Establishments_Total!$B10,Estb_by_District_Size!$A:$BC,43,FALSE)/VLOOKUP(Rural_Establishments_Total!$B10,Estb_by_District_Size!$A:$BC,40,FALSE)),1)</f>
        <v>#REF!</v>
      </c>
      <c r="L10" s="2" t="e">
        <f>MROUND(Rural_Establishments_Total!L10*(1-VLOOKUP(Rural_Establishments_Total!$B10,Estb_by_District_Size!$A:$BC,43,FALSE)/VLOOKUP(Rural_Establishments_Total!$B10,Estb_by_District_Size!$A:$BC,40,FALSE)),1)</f>
        <v>#REF!</v>
      </c>
      <c r="M10" s="2" t="e">
        <f>MROUND(Rural_Establishments_Total!M10*(1-VLOOKUP(Rural_Establishments_Total!$B10,Estb_by_District_Size!$A:$BC,43,FALSE)/VLOOKUP(Rural_Establishments_Total!$B10,Estb_by_District_Size!$A:$BC,40,FALSE)),1)</f>
        <v>#REF!</v>
      </c>
      <c r="N10" s="2" t="e">
        <f>MROUND(Rural_Establishments_Total!N10*(1-VLOOKUP(Rural_Establishments_Total!$B10,Estb_by_District_Size!$A:$BC,43,FALSE)/VLOOKUP(Rural_Establishments_Total!$B10,Estb_by_District_Size!$A:$BC,40,FALSE)),1)</f>
        <v>#REF!</v>
      </c>
      <c r="O10" s="2" t="e">
        <f>MROUND(Rural_Establishments_Total!O10*(1-VLOOKUP(Rural_Establishments_Total!$B10,Estb_by_District_Size!$A:$BC,43,FALSE)/VLOOKUP(Rural_Establishments_Total!$B10,Estb_by_District_Size!$A:$BC,40,FALSE)),1)</f>
        <v>#REF!</v>
      </c>
    </row>
    <row r="11" spans="1:15" x14ac:dyDescent="0.2">
      <c r="A11" t="s">
        <v>39</v>
      </c>
      <c r="B11" t="s">
        <v>40</v>
      </c>
      <c r="C11" s="2" t="e">
        <f>MROUND(Rural_Establishments_Total!C11*(1-VLOOKUP(Rural_Establishments_Total!$B11,Estb_by_District_Size!$A:$BC,7,FALSE)/VLOOKUP(Rural_Establishments_Total!$B11,Estb_by_District_Size!$A:$BC,4,FALSE)),1)</f>
        <v>#REF!</v>
      </c>
      <c r="D11" s="2" t="e">
        <f>MROUND(Rural_Establishments_Total!D11*(1-VLOOKUP(Rural_Establishments_Total!$B11,Estb_by_District_Size!$A:$BC,7,FALSE)/VLOOKUP(Rural_Establishments_Total!$B11,Estb_by_District_Size!$A:$BC,4,FALSE)),1)</f>
        <v>#REF!</v>
      </c>
      <c r="E11" s="2" t="e">
        <f>MROUND(Rural_Establishments_Total!E11*(1-VLOOKUP(Rural_Establishments_Total!$B11,Estb_by_District_Size!$A:$BC,7,FALSE)/VLOOKUP(Rural_Establishments_Total!$B11,Estb_by_District_Size!$A:$BC,4,FALSE)),1)</f>
        <v>#REF!</v>
      </c>
      <c r="F11" s="2" t="e">
        <f>MROUND(Rural_Establishments_Total!F11*(1-VLOOKUP(Rural_Establishments_Total!$B11,Estb_by_District_Size!$A:$BC,25,FALSE)/VLOOKUP(Rural_Establishments_Total!$B11,Estb_by_District_Size!$A:$BC,22,FALSE)),1)</f>
        <v>#REF!</v>
      </c>
      <c r="G11" s="2" t="e">
        <f>MROUND(Rural_Establishments_Total!G11*(1-VLOOKUP(Rural_Establishments_Total!$B11,Estb_by_District_Size!$A:$BC,43,FALSE)/VLOOKUP(Rural_Establishments_Total!$B11,Estb_by_District_Size!$A:$BC,40,FALSE)),1)</f>
        <v>#REF!</v>
      </c>
      <c r="H11" s="2" t="e">
        <f>MROUND(Rural_Establishments_Total!H11*(1-VLOOKUP(Rural_Establishments_Total!$B11,Estb_by_District_Size!$A:$BC,43,FALSE)/VLOOKUP(Rural_Establishments_Total!$B11,Estb_by_District_Size!$A:$BC,40,FALSE)),1)</f>
        <v>#REF!</v>
      </c>
      <c r="I11" s="2" t="e">
        <f>MROUND(Rural_Establishments_Total!I11*(1-VLOOKUP(Rural_Establishments_Total!$B11,Estb_by_District_Size!$A:$BC,43,FALSE)/VLOOKUP(Rural_Establishments_Total!$B11,Estb_by_District_Size!$A:$BC,40,FALSE)),1)</f>
        <v>#REF!</v>
      </c>
      <c r="J11" s="2" t="e">
        <f>MROUND(Rural_Establishments_Total!J11*(1-VLOOKUP(Rural_Establishments_Total!$B11,Estb_by_District_Size!$A:$BC,43,FALSE)/VLOOKUP(Rural_Establishments_Total!$B11,Estb_by_District_Size!$A:$BC,40,FALSE)),1)</f>
        <v>#REF!</v>
      </c>
      <c r="K11" s="2" t="e">
        <f>MROUND(Rural_Establishments_Total!K11*(1-VLOOKUP(Rural_Establishments_Total!$B11,Estb_by_District_Size!$A:$BC,43,FALSE)/VLOOKUP(Rural_Establishments_Total!$B11,Estb_by_District_Size!$A:$BC,40,FALSE)),1)</f>
        <v>#REF!</v>
      </c>
      <c r="L11" s="2" t="e">
        <f>MROUND(Rural_Establishments_Total!L11*(1-VLOOKUP(Rural_Establishments_Total!$B11,Estb_by_District_Size!$A:$BC,43,FALSE)/VLOOKUP(Rural_Establishments_Total!$B11,Estb_by_District_Size!$A:$BC,40,FALSE)),1)</f>
        <v>#REF!</v>
      </c>
      <c r="M11" s="2" t="e">
        <f>MROUND(Rural_Establishments_Total!M11*(1-VLOOKUP(Rural_Establishments_Total!$B11,Estb_by_District_Size!$A:$BC,43,FALSE)/VLOOKUP(Rural_Establishments_Total!$B11,Estb_by_District_Size!$A:$BC,40,FALSE)),1)</f>
        <v>#REF!</v>
      </c>
      <c r="N11" s="2" t="e">
        <f>MROUND(Rural_Establishments_Total!N11*(1-VLOOKUP(Rural_Establishments_Total!$B11,Estb_by_District_Size!$A:$BC,43,FALSE)/VLOOKUP(Rural_Establishments_Total!$B11,Estb_by_District_Size!$A:$BC,40,FALSE)),1)</f>
        <v>#REF!</v>
      </c>
      <c r="O11" s="2" t="e">
        <f>MROUND(Rural_Establishments_Total!O11*(1-VLOOKUP(Rural_Establishments_Total!$B11,Estb_by_District_Size!$A:$BC,43,FALSE)/VLOOKUP(Rural_Establishments_Total!$B11,Estb_by_District_Size!$A:$BC,40,FALSE)),1)</f>
        <v>#REF!</v>
      </c>
    </row>
    <row r="12" spans="1:15" x14ac:dyDescent="0.2">
      <c r="A12" t="s">
        <v>41</v>
      </c>
      <c r="B12" t="s">
        <v>42</v>
      </c>
      <c r="C12" s="2" t="e">
        <f>MROUND(Rural_Establishments_Total!C12*(1-VLOOKUP(Rural_Establishments_Total!$B12,Estb_by_District_Size!$A:$BC,7,FALSE)/VLOOKUP(Rural_Establishments_Total!$B12,Estb_by_District_Size!$A:$BC,4,FALSE)),1)</f>
        <v>#REF!</v>
      </c>
      <c r="D12" s="2" t="e">
        <f>MROUND(Rural_Establishments_Total!D12*(1-VLOOKUP(Rural_Establishments_Total!$B12,Estb_by_District_Size!$A:$BC,7,FALSE)/VLOOKUP(Rural_Establishments_Total!$B12,Estb_by_District_Size!$A:$BC,4,FALSE)),1)</f>
        <v>#REF!</v>
      </c>
      <c r="E12" s="2" t="e">
        <f>MROUND(Rural_Establishments_Total!E12*(1-VLOOKUP(Rural_Establishments_Total!$B12,Estb_by_District_Size!$A:$BC,7,FALSE)/VLOOKUP(Rural_Establishments_Total!$B12,Estb_by_District_Size!$A:$BC,4,FALSE)),1)</f>
        <v>#REF!</v>
      </c>
      <c r="F12" s="2" t="e">
        <f>MROUND(Rural_Establishments_Total!F12*(1-VLOOKUP(Rural_Establishments_Total!$B12,Estb_by_District_Size!$A:$BC,25,FALSE)/VLOOKUP(Rural_Establishments_Total!$B12,Estb_by_District_Size!$A:$BC,22,FALSE)),1)</f>
        <v>#REF!</v>
      </c>
      <c r="G12" s="2" t="e">
        <f>MROUND(Rural_Establishments_Total!G12*(1-VLOOKUP(Rural_Establishments_Total!$B12,Estb_by_District_Size!$A:$BC,43,FALSE)/VLOOKUP(Rural_Establishments_Total!$B12,Estb_by_District_Size!$A:$BC,40,FALSE)),1)</f>
        <v>#REF!</v>
      </c>
      <c r="H12" s="2" t="e">
        <f>MROUND(Rural_Establishments_Total!H12*(1-VLOOKUP(Rural_Establishments_Total!$B12,Estb_by_District_Size!$A:$BC,43,FALSE)/VLOOKUP(Rural_Establishments_Total!$B12,Estb_by_District_Size!$A:$BC,40,FALSE)),1)</f>
        <v>#REF!</v>
      </c>
      <c r="I12" s="2" t="e">
        <f>MROUND(Rural_Establishments_Total!I12*(1-VLOOKUP(Rural_Establishments_Total!$B12,Estb_by_District_Size!$A:$BC,43,FALSE)/VLOOKUP(Rural_Establishments_Total!$B12,Estb_by_District_Size!$A:$BC,40,FALSE)),1)</f>
        <v>#REF!</v>
      </c>
      <c r="J12" s="2" t="e">
        <f>MROUND(Rural_Establishments_Total!J12*(1-VLOOKUP(Rural_Establishments_Total!$B12,Estb_by_District_Size!$A:$BC,43,FALSE)/VLOOKUP(Rural_Establishments_Total!$B12,Estb_by_District_Size!$A:$BC,40,FALSE)),1)</f>
        <v>#REF!</v>
      </c>
      <c r="K12" s="2" t="e">
        <f>MROUND(Rural_Establishments_Total!K12*(1-VLOOKUP(Rural_Establishments_Total!$B12,Estb_by_District_Size!$A:$BC,43,FALSE)/VLOOKUP(Rural_Establishments_Total!$B12,Estb_by_District_Size!$A:$BC,40,FALSE)),1)</f>
        <v>#REF!</v>
      </c>
      <c r="L12" s="2" t="e">
        <f>MROUND(Rural_Establishments_Total!L12*(1-VLOOKUP(Rural_Establishments_Total!$B12,Estb_by_District_Size!$A:$BC,43,FALSE)/VLOOKUP(Rural_Establishments_Total!$B12,Estb_by_District_Size!$A:$BC,40,FALSE)),1)</f>
        <v>#REF!</v>
      </c>
      <c r="M12" s="2" t="e">
        <f>MROUND(Rural_Establishments_Total!M12*(1-VLOOKUP(Rural_Establishments_Total!$B12,Estb_by_District_Size!$A:$BC,43,FALSE)/VLOOKUP(Rural_Establishments_Total!$B12,Estb_by_District_Size!$A:$BC,40,FALSE)),1)</f>
        <v>#REF!</v>
      </c>
      <c r="N12" s="2" t="e">
        <f>MROUND(Rural_Establishments_Total!N12*(1-VLOOKUP(Rural_Establishments_Total!$B12,Estb_by_District_Size!$A:$BC,43,FALSE)/VLOOKUP(Rural_Establishments_Total!$B12,Estb_by_District_Size!$A:$BC,40,FALSE)),1)</f>
        <v>#REF!</v>
      </c>
      <c r="O12" s="2" t="e">
        <f>MROUND(Rural_Establishments_Total!O12*(1-VLOOKUP(Rural_Establishments_Total!$B12,Estb_by_District_Size!$A:$BC,43,FALSE)/VLOOKUP(Rural_Establishments_Total!$B12,Estb_by_District_Size!$A:$BC,40,FALSE)),1)</f>
        <v>#REF!</v>
      </c>
    </row>
    <row r="13" spans="1:15" x14ac:dyDescent="0.2">
      <c r="A13" t="s">
        <v>43</v>
      </c>
      <c r="B13" t="s">
        <v>44</v>
      </c>
      <c r="C13" s="2" t="e">
        <f>MROUND(Rural_Establishments_Total!C13*(1-VLOOKUP(Rural_Establishments_Total!$B13,Estb_by_District_Size!$A:$BC,7,FALSE)/VLOOKUP(Rural_Establishments_Total!$B13,Estb_by_District_Size!$A:$BC,4,FALSE)),1)</f>
        <v>#REF!</v>
      </c>
      <c r="D13" s="2" t="e">
        <f>MROUND(Rural_Establishments_Total!D13*(1-VLOOKUP(Rural_Establishments_Total!$B13,Estb_by_District_Size!$A:$BC,7,FALSE)/VLOOKUP(Rural_Establishments_Total!$B13,Estb_by_District_Size!$A:$BC,4,FALSE)),1)</f>
        <v>#REF!</v>
      </c>
      <c r="E13" s="2" t="e">
        <f>MROUND(Rural_Establishments_Total!E13*(1-VLOOKUP(Rural_Establishments_Total!$B13,Estb_by_District_Size!$A:$BC,7,FALSE)/VLOOKUP(Rural_Establishments_Total!$B13,Estb_by_District_Size!$A:$BC,4,FALSE)),1)</f>
        <v>#REF!</v>
      </c>
      <c r="F13" s="2" t="e">
        <f>MROUND(Rural_Establishments_Total!F13*(1-VLOOKUP(Rural_Establishments_Total!$B13,Estb_by_District_Size!$A:$BC,25,FALSE)/VLOOKUP(Rural_Establishments_Total!$B13,Estb_by_District_Size!$A:$BC,22,FALSE)),1)</f>
        <v>#REF!</v>
      </c>
      <c r="G13" s="2" t="e">
        <f>MROUND(Rural_Establishments_Total!G13*(1-VLOOKUP(Rural_Establishments_Total!$B13,Estb_by_District_Size!$A:$BC,43,FALSE)/VLOOKUP(Rural_Establishments_Total!$B13,Estb_by_District_Size!$A:$BC,40,FALSE)),1)</f>
        <v>#REF!</v>
      </c>
      <c r="H13" s="2" t="e">
        <f>MROUND(Rural_Establishments_Total!H13*(1-VLOOKUP(Rural_Establishments_Total!$B13,Estb_by_District_Size!$A:$BC,43,FALSE)/VLOOKUP(Rural_Establishments_Total!$B13,Estb_by_District_Size!$A:$BC,40,FALSE)),1)</f>
        <v>#REF!</v>
      </c>
      <c r="I13" s="2" t="e">
        <f>MROUND(Rural_Establishments_Total!I13*(1-VLOOKUP(Rural_Establishments_Total!$B13,Estb_by_District_Size!$A:$BC,43,FALSE)/VLOOKUP(Rural_Establishments_Total!$B13,Estb_by_District_Size!$A:$BC,40,FALSE)),1)</f>
        <v>#REF!</v>
      </c>
      <c r="J13" s="2" t="e">
        <f>MROUND(Rural_Establishments_Total!J13*(1-VLOOKUP(Rural_Establishments_Total!$B13,Estb_by_District_Size!$A:$BC,43,FALSE)/VLOOKUP(Rural_Establishments_Total!$B13,Estb_by_District_Size!$A:$BC,40,FALSE)),1)</f>
        <v>#REF!</v>
      </c>
      <c r="K13" s="2" t="e">
        <f>MROUND(Rural_Establishments_Total!K13*(1-VLOOKUP(Rural_Establishments_Total!$B13,Estb_by_District_Size!$A:$BC,43,FALSE)/VLOOKUP(Rural_Establishments_Total!$B13,Estb_by_District_Size!$A:$BC,40,FALSE)),1)</f>
        <v>#REF!</v>
      </c>
      <c r="L13" s="2" t="e">
        <f>MROUND(Rural_Establishments_Total!L13*(1-VLOOKUP(Rural_Establishments_Total!$B13,Estb_by_District_Size!$A:$BC,43,FALSE)/VLOOKUP(Rural_Establishments_Total!$B13,Estb_by_District_Size!$A:$BC,40,FALSE)),1)</f>
        <v>#REF!</v>
      </c>
      <c r="M13" s="2" t="e">
        <f>MROUND(Rural_Establishments_Total!M13*(1-VLOOKUP(Rural_Establishments_Total!$B13,Estb_by_District_Size!$A:$BC,43,FALSE)/VLOOKUP(Rural_Establishments_Total!$B13,Estb_by_District_Size!$A:$BC,40,FALSE)),1)</f>
        <v>#REF!</v>
      </c>
      <c r="N13" s="2" t="e">
        <f>MROUND(Rural_Establishments_Total!N13*(1-VLOOKUP(Rural_Establishments_Total!$B13,Estb_by_District_Size!$A:$BC,43,FALSE)/VLOOKUP(Rural_Establishments_Total!$B13,Estb_by_District_Size!$A:$BC,40,FALSE)),1)</f>
        <v>#REF!</v>
      </c>
      <c r="O13" s="2" t="e">
        <f>MROUND(Rural_Establishments_Total!O13*(1-VLOOKUP(Rural_Establishments_Total!$B13,Estb_by_District_Size!$A:$BC,43,FALSE)/VLOOKUP(Rural_Establishments_Total!$B13,Estb_by_District_Size!$A:$BC,40,FALSE)),1)</f>
        <v>#REF!</v>
      </c>
    </row>
    <row r="14" spans="1:15" x14ac:dyDescent="0.2">
      <c r="A14" t="s">
        <v>45</v>
      </c>
      <c r="B14" t="s">
        <v>46</v>
      </c>
      <c r="C14" s="2" t="e">
        <f>MROUND(Rural_Establishments_Total!C14*(1-VLOOKUP(Rural_Establishments_Total!$B14,Estb_by_District_Size!$A:$BC,7,FALSE)/VLOOKUP(Rural_Establishments_Total!$B14,Estb_by_District_Size!$A:$BC,4,FALSE)),1)</f>
        <v>#REF!</v>
      </c>
      <c r="D14" s="2" t="e">
        <f>MROUND(Rural_Establishments_Total!D14*(1-VLOOKUP(Rural_Establishments_Total!$B14,Estb_by_District_Size!$A:$BC,7,FALSE)/VLOOKUP(Rural_Establishments_Total!$B14,Estb_by_District_Size!$A:$BC,4,FALSE)),1)</f>
        <v>#REF!</v>
      </c>
      <c r="E14" s="2" t="e">
        <f>MROUND(Rural_Establishments_Total!E14*(1-VLOOKUP(Rural_Establishments_Total!$B14,Estb_by_District_Size!$A:$BC,7,FALSE)/VLOOKUP(Rural_Establishments_Total!$B14,Estb_by_District_Size!$A:$BC,4,FALSE)),1)</f>
        <v>#REF!</v>
      </c>
      <c r="F14" s="2" t="e">
        <f>MROUND(Rural_Establishments_Total!F14*(1-VLOOKUP(Rural_Establishments_Total!$B14,Estb_by_District_Size!$A:$BC,25,FALSE)/VLOOKUP(Rural_Establishments_Total!$B14,Estb_by_District_Size!$A:$BC,22,FALSE)),1)</f>
        <v>#REF!</v>
      </c>
      <c r="G14" s="2" t="e">
        <f>MROUND(Rural_Establishments_Total!G14*(1-VLOOKUP(Rural_Establishments_Total!$B14,Estb_by_District_Size!$A:$BC,43,FALSE)/VLOOKUP(Rural_Establishments_Total!$B14,Estb_by_District_Size!$A:$BC,40,FALSE)),1)</f>
        <v>#REF!</v>
      </c>
      <c r="H14" s="2" t="e">
        <f>MROUND(Rural_Establishments_Total!H14*(1-VLOOKUP(Rural_Establishments_Total!$B14,Estb_by_District_Size!$A:$BC,43,FALSE)/VLOOKUP(Rural_Establishments_Total!$B14,Estb_by_District_Size!$A:$BC,40,FALSE)),1)</f>
        <v>#REF!</v>
      </c>
      <c r="I14" s="2" t="e">
        <f>MROUND(Rural_Establishments_Total!I14*(1-VLOOKUP(Rural_Establishments_Total!$B14,Estb_by_District_Size!$A:$BC,43,FALSE)/VLOOKUP(Rural_Establishments_Total!$B14,Estb_by_District_Size!$A:$BC,40,FALSE)),1)</f>
        <v>#REF!</v>
      </c>
      <c r="J14" s="2" t="e">
        <f>MROUND(Rural_Establishments_Total!J14*(1-VLOOKUP(Rural_Establishments_Total!$B14,Estb_by_District_Size!$A:$BC,43,FALSE)/VLOOKUP(Rural_Establishments_Total!$B14,Estb_by_District_Size!$A:$BC,40,FALSE)),1)</f>
        <v>#REF!</v>
      </c>
      <c r="K14" s="2" t="e">
        <f>MROUND(Rural_Establishments_Total!K14*(1-VLOOKUP(Rural_Establishments_Total!$B14,Estb_by_District_Size!$A:$BC,43,FALSE)/VLOOKUP(Rural_Establishments_Total!$B14,Estb_by_District_Size!$A:$BC,40,FALSE)),1)</f>
        <v>#REF!</v>
      </c>
      <c r="L14" s="2" t="e">
        <f>MROUND(Rural_Establishments_Total!L14*(1-VLOOKUP(Rural_Establishments_Total!$B14,Estb_by_District_Size!$A:$BC,43,FALSE)/VLOOKUP(Rural_Establishments_Total!$B14,Estb_by_District_Size!$A:$BC,40,FALSE)),1)</f>
        <v>#REF!</v>
      </c>
      <c r="M14" s="2" t="e">
        <f>MROUND(Rural_Establishments_Total!M14*(1-VLOOKUP(Rural_Establishments_Total!$B14,Estb_by_District_Size!$A:$BC,43,FALSE)/VLOOKUP(Rural_Establishments_Total!$B14,Estb_by_District_Size!$A:$BC,40,FALSE)),1)</f>
        <v>#REF!</v>
      </c>
      <c r="N14" s="2" t="e">
        <f>MROUND(Rural_Establishments_Total!N14*(1-VLOOKUP(Rural_Establishments_Total!$B14,Estb_by_District_Size!$A:$BC,43,FALSE)/VLOOKUP(Rural_Establishments_Total!$B14,Estb_by_District_Size!$A:$BC,40,FALSE)),1)</f>
        <v>#REF!</v>
      </c>
      <c r="O14" s="2" t="e">
        <f>MROUND(Rural_Establishments_Total!O14*(1-VLOOKUP(Rural_Establishments_Total!$B14,Estb_by_District_Size!$A:$BC,43,FALSE)/VLOOKUP(Rural_Establishments_Total!$B14,Estb_by_District_Size!$A:$BC,40,FALSE)),1)</f>
        <v>#REF!</v>
      </c>
    </row>
    <row r="15" spans="1:15" x14ac:dyDescent="0.2">
      <c r="A15" t="s">
        <v>47</v>
      </c>
      <c r="B15" t="s">
        <v>48</v>
      </c>
      <c r="C15" s="2" t="e">
        <f>MROUND(Rural_Establishments_Total!C15*(1-VLOOKUP(Rural_Establishments_Total!$B15,Estb_by_District_Size!$A:$BC,7,FALSE)/VLOOKUP(Rural_Establishments_Total!$B15,Estb_by_District_Size!$A:$BC,4,FALSE)),1)</f>
        <v>#REF!</v>
      </c>
      <c r="D15" s="2" t="e">
        <f>MROUND(Rural_Establishments_Total!D15*(1-VLOOKUP(Rural_Establishments_Total!$B15,Estb_by_District_Size!$A:$BC,7,FALSE)/VLOOKUP(Rural_Establishments_Total!$B15,Estb_by_District_Size!$A:$BC,4,FALSE)),1)</f>
        <v>#REF!</v>
      </c>
      <c r="E15" s="2" t="e">
        <f>MROUND(Rural_Establishments_Total!E15*(1-VLOOKUP(Rural_Establishments_Total!$B15,Estb_by_District_Size!$A:$BC,7,FALSE)/VLOOKUP(Rural_Establishments_Total!$B15,Estb_by_District_Size!$A:$BC,4,FALSE)),1)</f>
        <v>#REF!</v>
      </c>
      <c r="F15" s="2" t="e">
        <f>MROUND(Rural_Establishments_Total!F15*(1-VLOOKUP(Rural_Establishments_Total!$B15,Estb_by_District_Size!$A:$BC,25,FALSE)/VLOOKUP(Rural_Establishments_Total!$B15,Estb_by_District_Size!$A:$BC,22,FALSE)),1)</f>
        <v>#REF!</v>
      </c>
      <c r="G15" s="2" t="e">
        <f>MROUND(Rural_Establishments_Total!G15*(1-VLOOKUP(Rural_Establishments_Total!$B15,Estb_by_District_Size!$A:$BC,43,FALSE)/VLOOKUP(Rural_Establishments_Total!$B15,Estb_by_District_Size!$A:$BC,40,FALSE)),1)</f>
        <v>#REF!</v>
      </c>
      <c r="H15" s="2" t="e">
        <f>MROUND(Rural_Establishments_Total!H15*(1-VLOOKUP(Rural_Establishments_Total!$B15,Estb_by_District_Size!$A:$BC,43,FALSE)/VLOOKUP(Rural_Establishments_Total!$B15,Estb_by_District_Size!$A:$BC,40,FALSE)),1)</f>
        <v>#REF!</v>
      </c>
      <c r="I15" s="2" t="e">
        <f>MROUND(Rural_Establishments_Total!I15*(1-VLOOKUP(Rural_Establishments_Total!$B15,Estb_by_District_Size!$A:$BC,43,FALSE)/VLOOKUP(Rural_Establishments_Total!$B15,Estb_by_District_Size!$A:$BC,40,FALSE)),1)</f>
        <v>#REF!</v>
      </c>
      <c r="J15" s="2" t="e">
        <f>MROUND(Rural_Establishments_Total!J15*(1-VLOOKUP(Rural_Establishments_Total!$B15,Estb_by_District_Size!$A:$BC,43,FALSE)/VLOOKUP(Rural_Establishments_Total!$B15,Estb_by_District_Size!$A:$BC,40,FALSE)),1)</f>
        <v>#REF!</v>
      </c>
      <c r="K15" s="2" t="e">
        <f>MROUND(Rural_Establishments_Total!K15*(1-VLOOKUP(Rural_Establishments_Total!$B15,Estb_by_District_Size!$A:$BC,43,FALSE)/VLOOKUP(Rural_Establishments_Total!$B15,Estb_by_District_Size!$A:$BC,40,FALSE)),1)</f>
        <v>#REF!</v>
      </c>
      <c r="L15" s="2" t="e">
        <f>MROUND(Rural_Establishments_Total!L15*(1-VLOOKUP(Rural_Establishments_Total!$B15,Estb_by_District_Size!$A:$BC,43,FALSE)/VLOOKUP(Rural_Establishments_Total!$B15,Estb_by_District_Size!$A:$BC,40,FALSE)),1)</f>
        <v>#REF!</v>
      </c>
      <c r="M15" s="2" t="e">
        <f>MROUND(Rural_Establishments_Total!M15*(1-VLOOKUP(Rural_Establishments_Total!$B15,Estb_by_District_Size!$A:$BC,43,FALSE)/VLOOKUP(Rural_Establishments_Total!$B15,Estb_by_District_Size!$A:$BC,40,FALSE)),1)</f>
        <v>#REF!</v>
      </c>
      <c r="N15" s="2" t="e">
        <f>MROUND(Rural_Establishments_Total!N15*(1-VLOOKUP(Rural_Establishments_Total!$B15,Estb_by_District_Size!$A:$BC,43,FALSE)/VLOOKUP(Rural_Establishments_Total!$B15,Estb_by_District_Size!$A:$BC,40,FALSE)),1)</f>
        <v>#REF!</v>
      </c>
      <c r="O15" s="2" t="e">
        <f>MROUND(Rural_Establishments_Total!O15*(1-VLOOKUP(Rural_Establishments_Total!$B15,Estb_by_District_Size!$A:$BC,43,FALSE)/VLOOKUP(Rural_Establishments_Total!$B15,Estb_by_District_Size!$A:$BC,40,FALSE)),1)</f>
        <v>#REF!</v>
      </c>
    </row>
    <row r="16" spans="1:15" x14ac:dyDescent="0.2">
      <c r="A16" t="s">
        <v>49</v>
      </c>
      <c r="B16" t="s">
        <v>50</v>
      </c>
      <c r="C16" s="2" t="e">
        <f>MROUND(Rural_Establishments_Total!C16*(1-VLOOKUP(Rural_Establishments_Total!$B16,Estb_by_District_Size!$A:$BC,7,FALSE)/VLOOKUP(Rural_Establishments_Total!$B16,Estb_by_District_Size!$A:$BC,4,FALSE)),1)</f>
        <v>#REF!</v>
      </c>
      <c r="D16" s="2" t="e">
        <f>MROUND(Rural_Establishments_Total!D16*(1-VLOOKUP(Rural_Establishments_Total!$B16,Estb_by_District_Size!$A:$BC,7,FALSE)/VLOOKUP(Rural_Establishments_Total!$B16,Estb_by_District_Size!$A:$BC,4,FALSE)),1)</f>
        <v>#REF!</v>
      </c>
      <c r="E16" s="2" t="e">
        <f>MROUND(Rural_Establishments_Total!E16*(1-VLOOKUP(Rural_Establishments_Total!$B16,Estb_by_District_Size!$A:$BC,7,FALSE)/VLOOKUP(Rural_Establishments_Total!$B16,Estb_by_District_Size!$A:$BC,4,FALSE)),1)</f>
        <v>#REF!</v>
      </c>
      <c r="F16" s="2" t="e">
        <f>MROUND(Rural_Establishments_Total!F16*(1-VLOOKUP(Rural_Establishments_Total!$B16,Estb_by_District_Size!$A:$BC,25,FALSE)/VLOOKUP(Rural_Establishments_Total!$B16,Estb_by_District_Size!$A:$BC,22,FALSE)),1)</f>
        <v>#REF!</v>
      </c>
      <c r="G16" s="2" t="e">
        <f>MROUND(Rural_Establishments_Total!G16*(1-VLOOKUP(Rural_Establishments_Total!$B16,Estb_by_District_Size!$A:$BC,43,FALSE)/VLOOKUP(Rural_Establishments_Total!$B16,Estb_by_District_Size!$A:$BC,40,FALSE)),1)</f>
        <v>#REF!</v>
      </c>
      <c r="H16" s="2" t="e">
        <f>MROUND(Rural_Establishments_Total!H16*(1-VLOOKUP(Rural_Establishments_Total!$B16,Estb_by_District_Size!$A:$BC,43,FALSE)/VLOOKUP(Rural_Establishments_Total!$B16,Estb_by_District_Size!$A:$BC,40,FALSE)),1)</f>
        <v>#REF!</v>
      </c>
      <c r="I16" s="2" t="e">
        <f>MROUND(Rural_Establishments_Total!I16*(1-VLOOKUP(Rural_Establishments_Total!$B16,Estb_by_District_Size!$A:$BC,43,FALSE)/VLOOKUP(Rural_Establishments_Total!$B16,Estb_by_District_Size!$A:$BC,40,FALSE)),1)</f>
        <v>#REF!</v>
      </c>
      <c r="J16" s="2" t="e">
        <f>MROUND(Rural_Establishments_Total!J16*(1-VLOOKUP(Rural_Establishments_Total!$B16,Estb_by_District_Size!$A:$BC,43,FALSE)/VLOOKUP(Rural_Establishments_Total!$B16,Estb_by_District_Size!$A:$BC,40,FALSE)),1)</f>
        <v>#REF!</v>
      </c>
      <c r="K16" s="2" t="e">
        <f>MROUND(Rural_Establishments_Total!K16*(1-VLOOKUP(Rural_Establishments_Total!$B16,Estb_by_District_Size!$A:$BC,43,FALSE)/VLOOKUP(Rural_Establishments_Total!$B16,Estb_by_District_Size!$A:$BC,40,FALSE)),1)</f>
        <v>#REF!</v>
      </c>
      <c r="L16" s="2" t="e">
        <f>MROUND(Rural_Establishments_Total!L16*(1-VLOOKUP(Rural_Establishments_Total!$B16,Estb_by_District_Size!$A:$BC,43,FALSE)/VLOOKUP(Rural_Establishments_Total!$B16,Estb_by_District_Size!$A:$BC,40,FALSE)),1)</f>
        <v>#REF!</v>
      </c>
      <c r="M16" s="2" t="e">
        <f>MROUND(Rural_Establishments_Total!M16*(1-VLOOKUP(Rural_Establishments_Total!$B16,Estb_by_District_Size!$A:$BC,43,FALSE)/VLOOKUP(Rural_Establishments_Total!$B16,Estb_by_District_Size!$A:$BC,40,FALSE)),1)</f>
        <v>#REF!</v>
      </c>
      <c r="N16" s="2" t="e">
        <f>MROUND(Rural_Establishments_Total!N16*(1-VLOOKUP(Rural_Establishments_Total!$B16,Estb_by_District_Size!$A:$BC,43,FALSE)/VLOOKUP(Rural_Establishments_Total!$B16,Estb_by_District_Size!$A:$BC,40,FALSE)),1)</f>
        <v>#REF!</v>
      </c>
      <c r="O16" s="2" t="e">
        <f>MROUND(Rural_Establishments_Total!O16*(1-VLOOKUP(Rural_Establishments_Total!$B16,Estb_by_District_Size!$A:$BC,43,FALSE)/VLOOKUP(Rural_Establishments_Total!$B16,Estb_by_District_Size!$A:$BC,40,FALSE)),1)</f>
        <v>#REF!</v>
      </c>
    </row>
    <row r="17" spans="1:15" x14ac:dyDescent="0.2">
      <c r="A17" t="s">
        <v>51</v>
      </c>
      <c r="B17" t="s">
        <v>52</v>
      </c>
      <c r="C17" s="2" t="e">
        <f>MROUND(Rural_Establishments_Total!C17*(1-VLOOKUP(Rural_Establishments_Total!$B17,Estb_by_District_Size!$A:$BC,7,FALSE)/VLOOKUP(Rural_Establishments_Total!$B17,Estb_by_District_Size!$A:$BC,4,FALSE)),1)</f>
        <v>#REF!</v>
      </c>
      <c r="D17" s="2" t="e">
        <f>MROUND(Rural_Establishments_Total!D17*(1-VLOOKUP(Rural_Establishments_Total!$B17,Estb_by_District_Size!$A:$BC,7,FALSE)/VLOOKUP(Rural_Establishments_Total!$B17,Estb_by_District_Size!$A:$BC,4,FALSE)),1)</f>
        <v>#REF!</v>
      </c>
      <c r="E17" s="2" t="e">
        <f>MROUND(Rural_Establishments_Total!E17*(1-VLOOKUP(Rural_Establishments_Total!$B17,Estb_by_District_Size!$A:$BC,7,FALSE)/VLOOKUP(Rural_Establishments_Total!$B17,Estb_by_District_Size!$A:$BC,4,FALSE)),1)</f>
        <v>#REF!</v>
      </c>
      <c r="F17" s="2" t="e">
        <f>MROUND(Rural_Establishments_Total!F17*(1-VLOOKUP(Rural_Establishments_Total!$B17,Estb_by_District_Size!$A:$BC,25,FALSE)/VLOOKUP(Rural_Establishments_Total!$B17,Estb_by_District_Size!$A:$BC,22,FALSE)),1)</f>
        <v>#REF!</v>
      </c>
      <c r="G17" s="2" t="e">
        <f>MROUND(Rural_Establishments_Total!G17*(1-VLOOKUP(Rural_Establishments_Total!$B17,Estb_by_District_Size!$A:$BC,43,FALSE)/VLOOKUP(Rural_Establishments_Total!$B17,Estb_by_District_Size!$A:$BC,40,FALSE)),1)</f>
        <v>#REF!</v>
      </c>
      <c r="H17" s="2" t="e">
        <f>MROUND(Rural_Establishments_Total!H17*(1-VLOOKUP(Rural_Establishments_Total!$B17,Estb_by_District_Size!$A:$BC,43,FALSE)/VLOOKUP(Rural_Establishments_Total!$B17,Estb_by_District_Size!$A:$BC,40,FALSE)),1)</f>
        <v>#REF!</v>
      </c>
      <c r="I17" s="2" t="e">
        <f>MROUND(Rural_Establishments_Total!I17*(1-VLOOKUP(Rural_Establishments_Total!$B17,Estb_by_District_Size!$A:$BC,43,FALSE)/VLOOKUP(Rural_Establishments_Total!$B17,Estb_by_District_Size!$A:$BC,40,FALSE)),1)</f>
        <v>#REF!</v>
      </c>
      <c r="J17" s="2" t="e">
        <f>MROUND(Rural_Establishments_Total!J17*(1-VLOOKUP(Rural_Establishments_Total!$B17,Estb_by_District_Size!$A:$BC,43,FALSE)/VLOOKUP(Rural_Establishments_Total!$B17,Estb_by_District_Size!$A:$BC,40,FALSE)),1)</f>
        <v>#REF!</v>
      </c>
      <c r="K17" s="2" t="e">
        <f>MROUND(Rural_Establishments_Total!K17*(1-VLOOKUP(Rural_Establishments_Total!$B17,Estb_by_District_Size!$A:$BC,43,FALSE)/VLOOKUP(Rural_Establishments_Total!$B17,Estb_by_District_Size!$A:$BC,40,FALSE)),1)</f>
        <v>#REF!</v>
      </c>
      <c r="L17" s="2" t="e">
        <f>MROUND(Rural_Establishments_Total!L17*(1-VLOOKUP(Rural_Establishments_Total!$B17,Estb_by_District_Size!$A:$BC,43,FALSE)/VLOOKUP(Rural_Establishments_Total!$B17,Estb_by_District_Size!$A:$BC,40,FALSE)),1)</f>
        <v>#REF!</v>
      </c>
      <c r="M17" s="2" t="e">
        <f>MROUND(Rural_Establishments_Total!M17*(1-VLOOKUP(Rural_Establishments_Total!$B17,Estb_by_District_Size!$A:$BC,43,FALSE)/VLOOKUP(Rural_Establishments_Total!$B17,Estb_by_District_Size!$A:$BC,40,FALSE)),1)</f>
        <v>#REF!</v>
      </c>
      <c r="N17" s="2" t="e">
        <f>MROUND(Rural_Establishments_Total!N17*(1-VLOOKUP(Rural_Establishments_Total!$B17,Estb_by_District_Size!$A:$BC,43,FALSE)/VLOOKUP(Rural_Establishments_Total!$B17,Estb_by_District_Size!$A:$BC,40,FALSE)),1)</f>
        <v>#REF!</v>
      </c>
      <c r="O17" s="2" t="e">
        <f>MROUND(Rural_Establishments_Total!O17*(1-VLOOKUP(Rural_Establishments_Total!$B17,Estb_by_District_Size!$A:$BC,43,FALSE)/VLOOKUP(Rural_Establishments_Total!$B17,Estb_by_District_Size!$A:$BC,40,FALSE)),1)</f>
        <v>#REF!</v>
      </c>
    </row>
    <row r="18" spans="1:15" x14ac:dyDescent="0.2">
      <c r="A18" t="s">
        <v>53</v>
      </c>
      <c r="B18" t="s">
        <v>54</v>
      </c>
      <c r="C18" s="2" t="e">
        <f>MROUND(Rural_Establishments_Total!C18*(1-VLOOKUP(Rural_Establishments_Total!$B18,Estb_by_District_Size!$A:$BC,7,FALSE)/VLOOKUP(Rural_Establishments_Total!$B18,Estb_by_District_Size!$A:$BC,4,FALSE)),1)</f>
        <v>#REF!</v>
      </c>
      <c r="D18" s="2" t="e">
        <f>MROUND(Rural_Establishments_Total!D18*(1-VLOOKUP(Rural_Establishments_Total!$B18,Estb_by_District_Size!$A:$BC,7,FALSE)/VLOOKUP(Rural_Establishments_Total!$B18,Estb_by_District_Size!$A:$BC,4,FALSE)),1)</f>
        <v>#REF!</v>
      </c>
      <c r="E18" s="2" t="e">
        <f>MROUND(Rural_Establishments_Total!E18*(1-VLOOKUP(Rural_Establishments_Total!$B18,Estb_by_District_Size!$A:$BC,7,FALSE)/VLOOKUP(Rural_Establishments_Total!$B18,Estb_by_District_Size!$A:$BC,4,FALSE)),1)</f>
        <v>#REF!</v>
      </c>
      <c r="F18" s="2" t="e">
        <f>MROUND(Rural_Establishments_Total!F18*(1-VLOOKUP(Rural_Establishments_Total!$B18,Estb_by_District_Size!$A:$BC,25,FALSE)/VLOOKUP(Rural_Establishments_Total!$B18,Estb_by_District_Size!$A:$BC,22,FALSE)),1)</f>
        <v>#REF!</v>
      </c>
      <c r="G18" s="2" t="e">
        <f>MROUND(Rural_Establishments_Total!G18*(1-VLOOKUP(Rural_Establishments_Total!$B18,Estb_by_District_Size!$A:$BC,43,FALSE)/VLOOKUP(Rural_Establishments_Total!$B18,Estb_by_District_Size!$A:$BC,40,FALSE)),1)</f>
        <v>#REF!</v>
      </c>
      <c r="H18" s="2" t="e">
        <f>MROUND(Rural_Establishments_Total!H18*(1-VLOOKUP(Rural_Establishments_Total!$B18,Estb_by_District_Size!$A:$BC,43,FALSE)/VLOOKUP(Rural_Establishments_Total!$B18,Estb_by_District_Size!$A:$BC,40,FALSE)),1)</f>
        <v>#REF!</v>
      </c>
      <c r="I18" s="2" t="e">
        <f>MROUND(Rural_Establishments_Total!I18*(1-VLOOKUP(Rural_Establishments_Total!$B18,Estb_by_District_Size!$A:$BC,43,FALSE)/VLOOKUP(Rural_Establishments_Total!$B18,Estb_by_District_Size!$A:$BC,40,FALSE)),1)</f>
        <v>#REF!</v>
      </c>
      <c r="J18" s="2" t="e">
        <f>MROUND(Rural_Establishments_Total!J18*(1-VLOOKUP(Rural_Establishments_Total!$B18,Estb_by_District_Size!$A:$BC,43,FALSE)/VLOOKUP(Rural_Establishments_Total!$B18,Estb_by_District_Size!$A:$BC,40,FALSE)),1)</f>
        <v>#REF!</v>
      </c>
      <c r="K18" s="2" t="e">
        <f>MROUND(Rural_Establishments_Total!K18*(1-VLOOKUP(Rural_Establishments_Total!$B18,Estb_by_District_Size!$A:$BC,43,FALSE)/VLOOKUP(Rural_Establishments_Total!$B18,Estb_by_District_Size!$A:$BC,40,FALSE)),1)</f>
        <v>#REF!</v>
      </c>
      <c r="L18" s="2" t="e">
        <f>MROUND(Rural_Establishments_Total!L18*(1-VLOOKUP(Rural_Establishments_Total!$B18,Estb_by_District_Size!$A:$BC,43,FALSE)/VLOOKUP(Rural_Establishments_Total!$B18,Estb_by_District_Size!$A:$BC,40,FALSE)),1)</f>
        <v>#REF!</v>
      </c>
      <c r="M18" s="2" t="e">
        <f>MROUND(Rural_Establishments_Total!M18*(1-VLOOKUP(Rural_Establishments_Total!$B18,Estb_by_District_Size!$A:$BC,43,FALSE)/VLOOKUP(Rural_Establishments_Total!$B18,Estb_by_District_Size!$A:$BC,40,FALSE)),1)</f>
        <v>#REF!</v>
      </c>
      <c r="N18" s="2" t="e">
        <f>MROUND(Rural_Establishments_Total!N18*(1-VLOOKUP(Rural_Establishments_Total!$B18,Estb_by_District_Size!$A:$BC,43,FALSE)/VLOOKUP(Rural_Establishments_Total!$B18,Estb_by_District_Size!$A:$BC,40,FALSE)),1)</f>
        <v>#REF!</v>
      </c>
      <c r="O18" s="2" t="e">
        <f>MROUND(Rural_Establishments_Total!O18*(1-VLOOKUP(Rural_Establishments_Total!$B18,Estb_by_District_Size!$A:$BC,43,FALSE)/VLOOKUP(Rural_Establishments_Total!$B18,Estb_by_District_Size!$A:$BC,40,FALSE)),1)</f>
        <v>#REF!</v>
      </c>
    </row>
    <row r="19" spans="1:15" x14ac:dyDescent="0.2">
      <c r="A19" t="s">
        <v>55</v>
      </c>
      <c r="B19" t="s">
        <v>56</v>
      </c>
      <c r="C19" s="2" t="e">
        <f>MROUND(Rural_Establishments_Total!C19*(1-VLOOKUP(Rural_Establishments_Total!$B19,Estb_by_District_Size!$A:$BC,7,FALSE)/VLOOKUP(Rural_Establishments_Total!$B19,Estb_by_District_Size!$A:$BC,4,FALSE)),1)</f>
        <v>#REF!</v>
      </c>
      <c r="D19" s="2" t="e">
        <f>MROUND(Rural_Establishments_Total!D19*(1-VLOOKUP(Rural_Establishments_Total!$B19,Estb_by_District_Size!$A:$BC,7,FALSE)/VLOOKUP(Rural_Establishments_Total!$B19,Estb_by_District_Size!$A:$BC,4,FALSE)),1)</f>
        <v>#REF!</v>
      </c>
      <c r="E19" s="2" t="e">
        <f>MROUND(Rural_Establishments_Total!E19*(1-VLOOKUP(Rural_Establishments_Total!$B19,Estb_by_District_Size!$A:$BC,7,FALSE)/VLOOKUP(Rural_Establishments_Total!$B19,Estb_by_District_Size!$A:$BC,4,FALSE)),1)</f>
        <v>#REF!</v>
      </c>
      <c r="F19" s="2" t="e">
        <f>MROUND(Rural_Establishments_Total!F19*(1-VLOOKUP(Rural_Establishments_Total!$B19,Estb_by_District_Size!$A:$BC,25,FALSE)/VLOOKUP(Rural_Establishments_Total!$B19,Estb_by_District_Size!$A:$BC,22,FALSE)),1)</f>
        <v>#REF!</v>
      </c>
      <c r="G19" s="2" t="e">
        <f>MROUND(Rural_Establishments_Total!G19*(1-VLOOKUP(Rural_Establishments_Total!$B19,Estb_by_District_Size!$A:$BC,43,FALSE)/VLOOKUP(Rural_Establishments_Total!$B19,Estb_by_District_Size!$A:$BC,40,FALSE)),1)</f>
        <v>#REF!</v>
      </c>
      <c r="H19" s="2" t="e">
        <f>MROUND(Rural_Establishments_Total!H19*(1-VLOOKUP(Rural_Establishments_Total!$B19,Estb_by_District_Size!$A:$BC,43,FALSE)/VLOOKUP(Rural_Establishments_Total!$B19,Estb_by_District_Size!$A:$BC,40,FALSE)),1)</f>
        <v>#REF!</v>
      </c>
      <c r="I19" s="2" t="e">
        <f>MROUND(Rural_Establishments_Total!I19*(1-VLOOKUP(Rural_Establishments_Total!$B19,Estb_by_District_Size!$A:$BC,43,FALSE)/VLOOKUP(Rural_Establishments_Total!$B19,Estb_by_District_Size!$A:$BC,40,FALSE)),1)</f>
        <v>#REF!</v>
      </c>
      <c r="J19" s="2" t="e">
        <f>MROUND(Rural_Establishments_Total!J19*(1-VLOOKUP(Rural_Establishments_Total!$B19,Estb_by_District_Size!$A:$BC,43,FALSE)/VLOOKUP(Rural_Establishments_Total!$B19,Estb_by_District_Size!$A:$BC,40,FALSE)),1)</f>
        <v>#REF!</v>
      </c>
      <c r="K19" s="2" t="e">
        <f>MROUND(Rural_Establishments_Total!K19*(1-VLOOKUP(Rural_Establishments_Total!$B19,Estb_by_District_Size!$A:$BC,43,FALSE)/VLOOKUP(Rural_Establishments_Total!$B19,Estb_by_District_Size!$A:$BC,40,FALSE)),1)</f>
        <v>#REF!</v>
      </c>
      <c r="L19" s="2" t="e">
        <f>MROUND(Rural_Establishments_Total!L19*(1-VLOOKUP(Rural_Establishments_Total!$B19,Estb_by_District_Size!$A:$BC,43,FALSE)/VLOOKUP(Rural_Establishments_Total!$B19,Estb_by_District_Size!$A:$BC,40,FALSE)),1)</f>
        <v>#REF!</v>
      </c>
      <c r="M19" s="2" t="e">
        <f>MROUND(Rural_Establishments_Total!M19*(1-VLOOKUP(Rural_Establishments_Total!$B19,Estb_by_District_Size!$A:$BC,43,FALSE)/VLOOKUP(Rural_Establishments_Total!$B19,Estb_by_District_Size!$A:$BC,40,FALSE)),1)</f>
        <v>#REF!</v>
      </c>
      <c r="N19" s="2" t="e">
        <f>MROUND(Rural_Establishments_Total!N19*(1-VLOOKUP(Rural_Establishments_Total!$B19,Estb_by_District_Size!$A:$BC,43,FALSE)/VLOOKUP(Rural_Establishments_Total!$B19,Estb_by_District_Size!$A:$BC,40,FALSE)),1)</f>
        <v>#REF!</v>
      </c>
      <c r="O19" s="2" t="e">
        <f>MROUND(Rural_Establishments_Total!O19*(1-VLOOKUP(Rural_Establishments_Total!$B19,Estb_by_District_Size!$A:$BC,43,FALSE)/VLOOKUP(Rural_Establishments_Total!$B19,Estb_by_District_Size!$A:$BC,40,FALSE)),1)</f>
        <v>#REF!</v>
      </c>
    </row>
    <row r="20" spans="1:15" x14ac:dyDescent="0.2">
      <c r="A20" t="s">
        <v>57</v>
      </c>
      <c r="B20" t="s">
        <v>58</v>
      </c>
      <c r="C20" s="2" t="e">
        <f>MROUND(Rural_Establishments_Total!C20*(1-VLOOKUP(Rural_Establishments_Total!$B20,Estb_by_District_Size!$A:$BC,7,FALSE)/VLOOKUP(Rural_Establishments_Total!$B20,Estb_by_District_Size!$A:$BC,4,FALSE)),1)</f>
        <v>#REF!</v>
      </c>
      <c r="D20" s="2" t="e">
        <f>MROUND(Rural_Establishments_Total!D20*(1-VLOOKUP(Rural_Establishments_Total!$B20,Estb_by_District_Size!$A:$BC,7,FALSE)/VLOOKUP(Rural_Establishments_Total!$B20,Estb_by_District_Size!$A:$BC,4,FALSE)),1)</f>
        <v>#REF!</v>
      </c>
      <c r="E20" s="2" t="e">
        <f>MROUND(Rural_Establishments_Total!E20*(1-VLOOKUP(Rural_Establishments_Total!$B20,Estb_by_District_Size!$A:$BC,7,FALSE)/VLOOKUP(Rural_Establishments_Total!$B20,Estb_by_District_Size!$A:$BC,4,FALSE)),1)</f>
        <v>#REF!</v>
      </c>
      <c r="F20" s="2" t="e">
        <f>MROUND(Rural_Establishments_Total!F20*(1-VLOOKUP(Rural_Establishments_Total!$B20,Estb_by_District_Size!$A:$BC,25,FALSE)/VLOOKUP(Rural_Establishments_Total!$B20,Estb_by_District_Size!$A:$BC,22,FALSE)),1)</f>
        <v>#REF!</v>
      </c>
      <c r="G20" s="2" t="e">
        <f>MROUND(Rural_Establishments_Total!G20*(1-VLOOKUP(Rural_Establishments_Total!$B20,Estb_by_District_Size!$A:$BC,43,FALSE)/VLOOKUP(Rural_Establishments_Total!$B20,Estb_by_District_Size!$A:$BC,40,FALSE)),1)</f>
        <v>#REF!</v>
      </c>
      <c r="H20" s="2" t="e">
        <f>MROUND(Rural_Establishments_Total!H20*(1-VLOOKUP(Rural_Establishments_Total!$B20,Estb_by_District_Size!$A:$BC,43,FALSE)/VLOOKUP(Rural_Establishments_Total!$B20,Estb_by_District_Size!$A:$BC,40,FALSE)),1)</f>
        <v>#REF!</v>
      </c>
      <c r="I20" s="2" t="e">
        <f>MROUND(Rural_Establishments_Total!I20*(1-VLOOKUP(Rural_Establishments_Total!$B20,Estb_by_District_Size!$A:$BC,43,FALSE)/VLOOKUP(Rural_Establishments_Total!$B20,Estb_by_District_Size!$A:$BC,40,FALSE)),1)</f>
        <v>#REF!</v>
      </c>
      <c r="J20" s="2" t="e">
        <f>MROUND(Rural_Establishments_Total!J20*(1-VLOOKUP(Rural_Establishments_Total!$B20,Estb_by_District_Size!$A:$BC,43,FALSE)/VLOOKUP(Rural_Establishments_Total!$B20,Estb_by_District_Size!$A:$BC,40,FALSE)),1)</f>
        <v>#REF!</v>
      </c>
      <c r="K20" s="2" t="e">
        <f>MROUND(Rural_Establishments_Total!K20*(1-VLOOKUP(Rural_Establishments_Total!$B20,Estb_by_District_Size!$A:$BC,43,FALSE)/VLOOKUP(Rural_Establishments_Total!$B20,Estb_by_District_Size!$A:$BC,40,FALSE)),1)</f>
        <v>#REF!</v>
      </c>
      <c r="L20" s="2" t="e">
        <f>MROUND(Rural_Establishments_Total!L20*(1-VLOOKUP(Rural_Establishments_Total!$B20,Estb_by_District_Size!$A:$BC,43,FALSE)/VLOOKUP(Rural_Establishments_Total!$B20,Estb_by_District_Size!$A:$BC,40,FALSE)),1)</f>
        <v>#REF!</v>
      </c>
      <c r="M20" s="2" t="e">
        <f>MROUND(Rural_Establishments_Total!M20*(1-VLOOKUP(Rural_Establishments_Total!$B20,Estb_by_District_Size!$A:$BC,43,FALSE)/VLOOKUP(Rural_Establishments_Total!$B20,Estb_by_District_Size!$A:$BC,40,FALSE)),1)</f>
        <v>#REF!</v>
      </c>
      <c r="N20" s="2" t="e">
        <f>MROUND(Rural_Establishments_Total!N20*(1-VLOOKUP(Rural_Establishments_Total!$B20,Estb_by_District_Size!$A:$BC,43,FALSE)/VLOOKUP(Rural_Establishments_Total!$B20,Estb_by_District_Size!$A:$BC,40,FALSE)),1)</f>
        <v>#REF!</v>
      </c>
      <c r="O20" s="2" t="e">
        <f>MROUND(Rural_Establishments_Total!O20*(1-VLOOKUP(Rural_Establishments_Total!$B20,Estb_by_District_Size!$A:$BC,43,FALSE)/VLOOKUP(Rural_Establishments_Total!$B20,Estb_by_District_Size!$A:$BC,40,FALSE)),1)</f>
        <v>#REF!</v>
      </c>
    </row>
    <row r="21" spans="1:15" x14ac:dyDescent="0.2">
      <c r="A21" t="s">
        <v>59</v>
      </c>
      <c r="B21" t="s">
        <v>60</v>
      </c>
      <c r="C21" s="2" t="e">
        <f>MROUND(Rural_Establishments_Total!C21*(1-VLOOKUP(Rural_Establishments_Total!$B21,Estb_by_District_Size!$A:$BC,7,FALSE)/VLOOKUP(Rural_Establishments_Total!$B21,Estb_by_District_Size!$A:$BC,4,FALSE)),1)</f>
        <v>#REF!</v>
      </c>
      <c r="D21" s="2" t="e">
        <f>MROUND(Rural_Establishments_Total!D21*(1-VLOOKUP(Rural_Establishments_Total!$B21,Estb_by_District_Size!$A:$BC,7,FALSE)/VLOOKUP(Rural_Establishments_Total!$B21,Estb_by_District_Size!$A:$BC,4,FALSE)),1)</f>
        <v>#REF!</v>
      </c>
      <c r="E21" s="2" t="e">
        <f>MROUND(Rural_Establishments_Total!E21*(1-VLOOKUP(Rural_Establishments_Total!$B21,Estb_by_District_Size!$A:$BC,7,FALSE)/VLOOKUP(Rural_Establishments_Total!$B21,Estb_by_District_Size!$A:$BC,4,FALSE)),1)</f>
        <v>#REF!</v>
      </c>
      <c r="F21" s="2" t="e">
        <f>MROUND(Rural_Establishments_Total!F21*(1-VLOOKUP(Rural_Establishments_Total!$B21,Estb_by_District_Size!$A:$BC,25,FALSE)/VLOOKUP(Rural_Establishments_Total!$B21,Estb_by_District_Size!$A:$BC,22,FALSE)),1)</f>
        <v>#REF!</v>
      </c>
      <c r="G21" s="2" t="e">
        <f>MROUND(Rural_Establishments_Total!G21*(1-VLOOKUP(Rural_Establishments_Total!$B21,Estb_by_District_Size!$A:$BC,43,FALSE)/VLOOKUP(Rural_Establishments_Total!$B21,Estb_by_District_Size!$A:$BC,40,FALSE)),1)</f>
        <v>#REF!</v>
      </c>
      <c r="H21" s="2" t="e">
        <f>MROUND(Rural_Establishments_Total!H21*(1-VLOOKUP(Rural_Establishments_Total!$B21,Estb_by_District_Size!$A:$BC,43,FALSE)/VLOOKUP(Rural_Establishments_Total!$B21,Estb_by_District_Size!$A:$BC,40,FALSE)),1)</f>
        <v>#REF!</v>
      </c>
      <c r="I21" s="2" t="e">
        <f>MROUND(Rural_Establishments_Total!I21*(1-VLOOKUP(Rural_Establishments_Total!$B21,Estb_by_District_Size!$A:$BC,43,FALSE)/VLOOKUP(Rural_Establishments_Total!$B21,Estb_by_District_Size!$A:$BC,40,FALSE)),1)</f>
        <v>#REF!</v>
      </c>
      <c r="J21" s="2" t="e">
        <f>MROUND(Rural_Establishments_Total!J21*(1-VLOOKUP(Rural_Establishments_Total!$B21,Estb_by_District_Size!$A:$BC,43,FALSE)/VLOOKUP(Rural_Establishments_Total!$B21,Estb_by_District_Size!$A:$BC,40,FALSE)),1)</f>
        <v>#REF!</v>
      </c>
      <c r="K21" s="2" t="e">
        <f>MROUND(Rural_Establishments_Total!K21*(1-VLOOKUP(Rural_Establishments_Total!$B21,Estb_by_District_Size!$A:$BC,43,FALSE)/VLOOKUP(Rural_Establishments_Total!$B21,Estb_by_District_Size!$A:$BC,40,FALSE)),1)</f>
        <v>#REF!</v>
      </c>
      <c r="L21" s="2" t="e">
        <f>MROUND(Rural_Establishments_Total!L21*(1-VLOOKUP(Rural_Establishments_Total!$B21,Estb_by_District_Size!$A:$BC,43,FALSE)/VLOOKUP(Rural_Establishments_Total!$B21,Estb_by_District_Size!$A:$BC,40,FALSE)),1)</f>
        <v>#REF!</v>
      </c>
      <c r="M21" s="2" t="e">
        <f>MROUND(Rural_Establishments_Total!M21*(1-VLOOKUP(Rural_Establishments_Total!$B21,Estb_by_District_Size!$A:$BC,43,FALSE)/VLOOKUP(Rural_Establishments_Total!$B21,Estb_by_District_Size!$A:$BC,40,FALSE)),1)</f>
        <v>#REF!</v>
      </c>
      <c r="N21" s="2" t="e">
        <f>MROUND(Rural_Establishments_Total!N21*(1-VLOOKUP(Rural_Establishments_Total!$B21,Estb_by_District_Size!$A:$BC,43,FALSE)/VLOOKUP(Rural_Establishments_Total!$B21,Estb_by_District_Size!$A:$BC,40,FALSE)),1)</f>
        <v>#REF!</v>
      </c>
      <c r="O21" s="2" t="e">
        <f>MROUND(Rural_Establishments_Total!O21*(1-VLOOKUP(Rural_Establishments_Total!$B21,Estb_by_District_Size!$A:$BC,43,FALSE)/VLOOKUP(Rural_Establishments_Total!$B21,Estb_by_District_Size!$A:$BC,40,FALSE)),1)</f>
        <v>#REF!</v>
      </c>
    </row>
    <row r="22" spans="1:15" x14ac:dyDescent="0.2">
      <c r="A22" t="s">
        <v>61</v>
      </c>
      <c r="B22" t="s">
        <v>62</v>
      </c>
      <c r="C22" s="2" t="e">
        <f>MROUND(Rural_Establishments_Total!C22*(1-VLOOKUP(Rural_Establishments_Total!$B22,Estb_by_District_Size!$A:$BC,7,FALSE)/VLOOKUP(Rural_Establishments_Total!$B22,Estb_by_District_Size!$A:$BC,4,FALSE)),1)</f>
        <v>#REF!</v>
      </c>
      <c r="D22" s="2" t="e">
        <f>MROUND(Rural_Establishments_Total!D22*(1-VLOOKUP(Rural_Establishments_Total!$B22,Estb_by_District_Size!$A:$BC,7,FALSE)/VLOOKUP(Rural_Establishments_Total!$B22,Estb_by_District_Size!$A:$BC,4,FALSE)),1)</f>
        <v>#REF!</v>
      </c>
      <c r="E22" s="2" t="e">
        <f>MROUND(Rural_Establishments_Total!E22*(1-VLOOKUP(Rural_Establishments_Total!$B22,Estb_by_District_Size!$A:$BC,7,FALSE)/VLOOKUP(Rural_Establishments_Total!$B22,Estb_by_District_Size!$A:$BC,4,FALSE)),1)</f>
        <v>#REF!</v>
      </c>
      <c r="F22" s="2" t="e">
        <f>MROUND(Rural_Establishments_Total!F22*(1-VLOOKUP(Rural_Establishments_Total!$B22,Estb_by_District_Size!$A:$BC,25,FALSE)/VLOOKUP(Rural_Establishments_Total!$B22,Estb_by_District_Size!$A:$BC,22,FALSE)),1)</f>
        <v>#REF!</v>
      </c>
      <c r="G22" s="2" t="e">
        <f>MROUND(Rural_Establishments_Total!G22*(1-VLOOKUP(Rural_Establishments_Total!$B22,Estb_by_District_Size!$A:$BC,43,FALSE)/VLOOKUP(Rural_Establishments_Total!$B22,Estb_by_District_Size!$A:$BC,40,FALSE)),1)</f>
        <v>#REF!</v>
      </c>
      <c r="H22" s="2" t="e">
        <f>MROUND(Rural_Establishments_Total!H22*(1-VLOOKUP(Rural_Establishments_Total!$B22,Estb_by_District_Size!$A:$BC,43,FALSE)/VLOOKUP(Rural_Establishments_Total!$B22,Estb_by_District_Size!$A:$BC,40,FALSE)),1)</f>
        <v>#REF!</v>
      </c>
      <c r="I22" s="2" t="e">
        <f>MROUND(Rural_Establishments_Total!I22*(1-VLOOKUP(Rural_Establishments_Total!$B22,Estb_by_District_Size!$A:$BC,43,FALSE)/VLOOKUP(Rural_Establishments_Total!$B22,Estb_by_District_Size!$A:$BC,40,FALSE)),1)</f>
        <v>#REF!</v>
      </c>
      <c r="J22" s="2" t="e">
        <f>MROUND(Rural_Establishments_Total!J22*(1-VLOOKUP(Rural_Establishments_Total!$B22,Estb_by_District_Size!$A:$BC,43,FALSE)/VLOOKUP(Rural_Establishments_Total!$B22,Estb_by_District_Size!$A:$BC,40,FALSE)),1)</f>
        <v>#REF!</v>
      </c>
      <c r="K22" s="2" t="e">
        <f>MROUND(Rural_Establishments_Total!K22*(1-VLOOKUP(Rural_Establishments_Total!$B22,Estb_by_District_Size!$A:$BC,43,FALSE)/VLOOKUP(Rural_Establishments_Total!$B22,Estb_by_District_Size!$A:$BC,40,FALSE)),1)</f>
        <v>#REF!</v>
      </c>
      <c r="L22" s="2" t="e">
        <f>MROUND(Rural_Establishments_Total!L22*(1-VLOOKUP(Rural_Establishments_Total!$B22,Estb_by_District_Size!$A:$BC,43,FALSE)/VLOOKUP(Rural_Establishments_Total!$B22,Estb_by_District_Size!$A:$BC,40,FALSE)),1)</f>
        <v>#REF!</v>
      </c>
      <c r="M22" s="2" t="e">
        <f>MROUND(Rural_Establishments_Total!M22*(1-VLOOKUP(Rural_Establishments_Total!$B22,Estb_by_District_Size!$A:$BC,43,FALSE)/VLOOKUP(Rural_Establishments_Total!$B22,Estb_by_District_Size!$A:$BC,40,FALSE)),1)</f>
        <v>#REF!</v>
      </c>
      <c r="N22" s="2" t="e">
        <f>MROUND(Rural_Establishments_Total!N22*(1-VLOOKUP(Rural_Establishments_Total!$B22,Estb_by_District_Size!$A:$BC,43,FALSE)/VLOOKUP(Rural_Establishments_Total!$B22,Estb_by_District_Size!$A:$BC,40,FALSE)),1)</f>
        <v>#REF!</v>
      </c>
      <c r="O22" s="2" t="e">
        <f>MROUND(Rural_Establishments_Total!O22*(1-VLOOKUP(Rural_Establishments_Total!$B22,Estb_by_District_Size!$A:$BC,43,FALSE)/VLOOKUP(Rural_Establishments_Total!$B22,Estb_by_District_Size!$A:$BC,40,FALSE)),1)</f>
        <v>#REF!</v>
      </c>
    </row>
    <row r="23" spans="1:15" x14ac:dyDescent="0.2">
      <c r="A23" t="s">
        <v>63</v>
      </c>
      <c r="B23" t="s">
        <v>64</v>
      </c>
      <c r="C23" s="2" t="e">
        <f>MROUND(Rural_Establishments_Total!C23*(1-VLOOKUP(Rural_Establishments_Total!$B23,Estb_by_District_Size!$A:$BC,7,FALSE)/VLOOKUP(Rural_Establishments_Total!$B23,Estb_by_District_Size!$A:$BC,4,FALSE)),1)</f>
        <v>#REF!</v>
      </c>
      <c r="D23" s="2" t="e">
        <f>MROUND(Rural_Establishments_Total!D23*(1-VLOOKUP(Rural_Establishments_Total!$B23,Estb_by_District_Size!$A:$BC,7,FALSE)/VLOOKUP(Rural_Establishments_Total!$B23,Estb_by_District_Size!$A:$BC,4,FALSE)),1)</f>
        <v>#REF!</v>
      </c>
      <c r="E23" s="2" t="e">
        <f>MROUND(Rural_Establishments_Total!E23*(1-VLOOKUP(Rural_Establishments_Total!$B23,Estb_by_District_Size!$A:$BC,7,FALSE)/VLOOKUP(Rural_Establishments_Total!$B23,Estb_by_District_Size!$A:$BC,4,FALSE)),1)</f>
        <v>#REF!</v>
      </c>
      <c r="F23" s="2" t="e">
        <f>MROUND(Rural_Establishments_Total!F23*(1-VLOOKUP(Rural_Establishments_Total!$B23,Estb_by_District_Size!$A:$BC,25,FALSE)/VLOOKUP(Rural_Establishments_Total!$B23,Estb_by_District_Size!$A:$BC,22,FALSE)),1)</f>
        <v>#REF!</v>
      </c>
      <c r="G23" s="2" t="e">
        <f>MROUND(Rural_Establishments_Total!G23*(1-VLOOKUP(Rural_Establishments_Total!$B23,Estb_by_District_Size!$A:$BC,43,FALSE)/VLOOKUP(Rural_Establishments_Total!$B23,Estb_by_District_Size!$A:$BC,40,FALSE)),1)</f>
        <v>#REF!</v>
      </c>
      <c r="H23" s="2" t="e">
        <f>MROUND(Rural_Establishments_Total!H23*(1-VLOOKUP(Rural_Establishments_Total!$B23,Estb_by_District_Size!$A:$BC,43,FALSE)/VLOOKUP(Rural_Establishments_Total!$B23,Estb_by_District_Size!$A:$BC,40,FALSE)),1)</f>
        <v>#REF!</v>
      </c>
      <c r="I23" s="2" t="e">
        <f>MROUND(Rural_Establishments_Total!I23*(1-VLOOKUP(Rural_Establishments_Total!$B23,Estb_by_District_Size!$A:$BC,43,FALSE)/VLOOKUP(Rural_Establishments_Total!$B23,Estb_by_District_Size!$A:$BC,40,FALSE)),1)</f>
        <v>#REF!</v>
      </c>
      <c r="J23" s="2" t="e">
        <f>MROUND(Rural_Establishments_Total!J23*(1-VLOOKUP(Rural_Establishments_Total!$B23,Estb_by_District_Size!$A:$BC,43,FALSE)/VLOOKUP(Rural_Establishments_Total!$B23,Estb_by_District_Size!$A:$BC,40,FALSE)),1)</f>
        <v>#REF!</v>
      </c>
      <c r="K23" s="2" t="e">
        <f>MROUND(Rural_Establishments_Total!K23*(1-VLOOKUP(Rural_Establishments_Total!$B23,Estb_by_District_Size!$A:$BC,43,FALSE)/VLOOKUP(Rural_Establishments_Total!$B23,Estb_by_District_Size!$A:$BC,40,FALSE)),1)</f>
        <v>#REF!</v>
      </c>
      <c r="L23" s="2" t="e">
        <f>MROUND(Rural_Establishments_Total!L23*(1-VLOOKUP(Rural_Establishments_Total!$B23,Estb_by_District_Size!$A:$BC,43,FALSE)/VLOOKUP(Rural_Establishments_Total!$B23,Estb_by_District_Size!$A:$BC,40,FALSE)),1)</f>
        <v>#REF!</v>
      </c>
      <c r="M23" s="2" t="e">
        <f>MROUND(Rural_Establishments_Total!M23*(1-VLOOKUP(Rural_Establishments_Total!$B23,Estb_by_District_Size!$A:$BC,43,FALSE)/VLOOKUP(Rural_Establishments_Total!$B23,Estb_by_District_Size!$A:$BC,40,FALSE)),1)</f>
        <v>#REF!</v>
      </c>
      <c r="N23" s="2" t="e">
        <f>MROUND(Rural_Establishments_Total!N23*(1-VLOOKUP(Rural_Establishments_Total!$B23,Estb_by_District_Size!$A:$BC,43,FALSE)/VLOOKUP(Rural_Establishments_Total!$B23,Estb_by_District_Size!$A:$BC,40,FALSE)),1)</f>
        <v>#REF!</v>
      </c>
      <c r="O23" s="2" t="e">
        <f>MROUND(Rural_Establishments_Total!O23*(1-VLOOKUP(Rural_Establishments_Total!$B23,Estb_by_District_Size!$A:$BC,43,FALSE)/VLOOKUP(Rural_Establishments_Total!$B23,Estb_by_District_Size!$A:$BC,40,FALSE)),1)</f>
        <v>#REF!</v>
      </c>
    </row>
    <row r="24" spans="1:15" x14ac:dyDescent="0.2">
      <c r="A24" t="s">
        <v>65</v>
      </c>
      <c r="B24" t="s">
        <v>66</v>
      </c>
      <c r="C24" s="2" t="e">
        <f>MROUND(Rural_Establishments_Total!C24*(1-VLOOKUP(Rural_Establishments_Total!$B24,Estb_by_District_Size!$A:$BC,7,FALSE)/VLOOKUP(Rural_Establishments_Total!$B24,Estb_by_District_Size!$A:$BC,4,FALSE)),1)</f>
        <v>#REF!</v>
      </c>
      <c r="D24" s="2" t="e">
        <f>MROUND(Rural_Establishments_Total!D24*(1-VLOOKUP(Rural_Establishments_Total!$B24,Estb_by_District_Size!$A:$BC,7,FALSE)/VLOOKUP(Rural_Establishments_Total!$B24,Estb_by_District_Size!$A:$BC,4,FALSE)),1)</f>
        <v>#REF!</v>
      </c>
      <c r="E24" s="2" t="e">
        <f>MROUND(Rural_Establishments_Total!E24*(1-VLOOKUP(Rural_Establishments_Total!$B24,Estb_by_District_Size!$A:$BC,7,FALSE)/VLOOKUP(Rural_Establishments_Total!$B24,Estb_by_District_Size!$A:$BC,4,FALSE)),1)</f>
        <v>#REF!</v>
      </c>
      <c r="F24" s="2" t="e">
        <f>MROUND(Rural_Establishments_Total!F24*(1-VLOOKUP(Rural_Establishments_Total!$B24,Estb_by_District_Size!$A:$BC,25,FALSE)/VLOOKUP(Rural_Establishments_Total!$B24,Estb_by_District_Size!$A:$BC,22,FALSE)),1)</f>
        <v>#REF!</v>
      </c>
      <c r="G24" s="2" t="e">
        <f>MROUND(Rural_Establishments_Total!G24*(1-VLOOKUP(Rural_Establishments_Total!$B24,Estb_by_District_Size!$A:$BC,43,FALSE)/VLOOKUP(Rural_Establishments_Total!$B24,Estb_by_District_Size!$A:$BC,40,FALSE)),1)</f>
        <v>#REF!</v>
      </c>
      <c r="H24" s="2" t="e">
        <f>MROUND(Rural_Establishments_Total!H24*(1-VLOOKUP(Rural_Establishments_Total!$B24,Estb_by_District_Size!$A:$BC,43,FALSE)/VLOOKUP(Rural_Establishments_Total!$B24,Estb_by_District_Size!$A:$BC,40,FALSE)),1)</f>
        <v>#REF!</v>
      </c>
      <c r="I24" s="2" t="e">
        <f>MROUND(Rural_Establishments_Total!I24*(1-VLOOKUP(Rural_Establishments_Total!$B24,Estb_by_District_Size!$A:$BC,43,FALSE)/VLOOKUP(Rural_Establishments_Total!$B24,Estb_by_District_Size!$A:$BC,40,FALSE)),1)</f>
        <v>#REF!</v>
      </c>
      <c r="J24" s="2" t="e">
        <f>MROUND(Rural_Establishments_Total!J24*(1-VLOOKUP(Rural_Establishments_Total!$B24,Estb_by_District_Size!$A:$BC,43,FALSE)/VLOOKUP(Rural_Establishments_Total!$B24,Estb_by_District_Size!$A:$BC,40,FALSE)),1)</f>
        <v>#REF!</v>
      </c>
      <c r="K24" s="2" t="e">
        <f>MROUND(Rural_Establishments_Total!K24*(1-VLOOKUP(Rural_Establishments_Total!$B24,Estb_by_District_Size!$A:$BC,43,FALSE)/VLOOKUP(Rural_Establishments_Total!$B24,Estb_by_District_Size!$A:$BC,40,FALSE)),1)</f>
        <v>#REF!</v>
      </c>
      <c r="L24" s="2" t="e">
        <f>MROUND(Rural_Establishments_Total!L24*(1-VLOOKUP(Rural_Establishments_Total!$B24,Estb_by_District_Size!$A:$BC,43,FALSE)/VLOOKUP(Rural_Establishments_Total!$B24,Estb_by_District_Size!$A:$BC,40,FALSE)),1)</f>
        <v>#REF!</v>
      </c>
      <c r="M24" s="2" t="e">
        <f>MROUND(Rural_Establishments_Total!M24*(1-VLOOKUP(Rural_Establishments_Total!$B24,Estb_by_District_Size!$A:$BC,43,FALSE)/VLOOKUP(Rural_Establishments_Total!$B24,Estb_by_District_Size!$A:$BC,40,FALSE)),1)</f>
        <v>#REF!</v>
      </c>
      <c r="N24" s="2" t="e">
        <f>MROUND(Rural_Establishments_Total!N24*(1-VLOOKUP(Rural_Establishments_Total!$B24,Estb_by_District_Size!$A:$BC,43,FALSE)/VLOOKUP(Rural_Establishments_Total!$B24,Estb_by_District_Size!$A:$BC,40,FALSE)),1)</f>
        <v>#REF!</v>
      </c>
      <c r="O24" s="2" t="e">
        <f>MROUND(Rural_Establishments_Total!O24*(1-VLOOKUP(Rural_Establishments_Total!$B24,Estb_by_District_Size!$A:$BC,43,FALSE)/VLOOKUP(Rural_Establishments_Total!$B24,Estb_by_District_Size!$A:$BC,40,FALSE)),1)</f>
        <v>#REF!</v>
      </c>
    </row>
    <row r="25" spans="1:15" x14ac:dyDescent="0.2">
      <c r="A25" t="s">
        <v>67</v>
      </c>
      <c r="B25" t="s">
        <v>68</v>
      </c>
      <c r="C25" s="2" t="e">
        <f>MROUND(Rural_Establishments_Total!C25*(1-VLOOKUP(Rural_Establishments_Total!$B25,Estb_by_District_Size!$A:$BC,7,FALSE)/VLOOKUP(Rural_Establishments_Total!$B25,Estb_by_District_Size!$A:$BC,4,FALSE)),1)</f>
        <v>#REF!</v>
      </c>
      <c r="D25" s="2" t="e">
        <f>MROUND(Rural_Establishments_Total!D25*(1-VLOOKUP(Rural_Establishments_Total!$B25,Estb_by_District_Size!$A:$BC,7,FALSE)/VLOOKUP(Rural_Establishments_Total!$B25,Estb_by_District_Size!$A:$BC,4,FALSE)),1)</f>
        <v>#REF!</v>
      </c>
      <c r="E25" s="2" t="e">
        <f>MROUND(Rural_Establishments_Total!E25*(1-VLOOKUP(Rural_Establishments_Total!$B25,Estb_by_District_Size!$A:$BC,7,FALSE)/VLOOKUP(Rural_Establishments_Total!$B25,Estb_by_District_Size!$A:$BC,4,FALSE)),1)</f>
        <v>#REF!</v>
      </c>
      <c r="F25" s="2" t="e">
        <f>MROUND(Rural_Establishments_Total!F25*(1-VLOOKUP(Rural_Establishments_Total!$B25,Estb_by_District_Size!$A:$BC,25,FALSE)/VLOOKUP(Rural_Establishments_Total!$B25,Estb_by_District_Size!$A:$BC,22,FALSE)),1)</f>
        <v>#REF!</v>
      </c>
      <c r="G25" s="2" t="e">
        <f>MROUND(Rural_Establishments_Total!G25*(1-VLOOKUP(Rural_Establishments_Total!$B25,Estb_by_District_Size!$A:$BC,43,FALSE)/VLOOKUP(Rural_Establishments_Total!$B25,Estb_by_District_Size!$A:$BC,40,FALSE)),1)</f>
        <v>#REF!</v>
      </c>
      <c r="H25" s="2" t="e">
        <f>MROUND(Rural_Establishments_Total!H25*(1-VLOOKUP(Rural_Establishments_Total!$B25,Estb_by_District_Size!$A:$BC,43,FALSE)/VLOOKUP(Rural_Establishments_Total!$B25,Estb_by_District_Size!$A:$BC,40,FALSE)),1)</f>
        <v>#REF!</v>
      </c>
      <c r="I25" s="2" t="e">
        <f>MROUND(Rural_Establishments_Total!I25*(1-VLOOKUP(Rural_Establishments_Total!$B25,Estb_by_District_Size!$A:$BC,43,FALSE)/VLOOKUP(Rural_Establishments_Total!$B25,Estb_by_District_Size!$A:$BC,40,FALSE)),1)</f>
        <v>#REF!</v>
      </c>
      <c r="J25" s="2" t="e">
        <f>MROUND(Rural_Establishments_Total!J25*(1-VLOOKUP(Rural_Establishments_Total!$B25,Estb_by_District_Size!$A:$BC,43,FALSE)/VLOOKUP(Rural_Establishments_Total!$B25,Estb_by_District_Size!$A:$BC,40,FALSE)),1)</f>
        <v>#REF!</v>
      </c>
      <c r="K25" s="2" t="e">
        <f>MROUND(Rural_Establishments_Total!K25*(1-VLOOKUP(Rural_Establishments_Total!$B25,Estb_by_District_Size!$A:$BC,43,FALSE)/VLOOKUP(Rural_Establishments_Total!$B25,Estb_by_District_Size!$A:$BC,40,FALSE)),1)</f>
        <v>#REF!</v>
      </c>
      <c r="L25" s="2" t="e">
        <f>MROUND(Rural_Establishments_Total!L25*(1-VLOOKUP(Rural_Establishments_Total!$B25,Estb_by_District_Size!$A:$BC,43,FALSE)/VLOOKUP(Rural_Establishments_Total!$B25,Estb_by_District_Size!$A:$BC,40,FALSE)),1)</f>
        <v>#REF!</v>
      </c>
      <c r="M25" s="2" t="e">
        <f>MROUND(Rural_Establishments_Total!M25*(1-VLOOKUP(Rural_Establishments_Total!$B25,Estb_by_District_Size!$A:$BC,43,FALSE)/VLOOKUP(Rural_Establishments_Total!$B25,Estb_by_District_Size!$A:$BC,40,FALSE)),1)</f>
        <v>#REF!</v>
      </c>
      <c r="N25" s="2" t="e">
        <f>MROUND(Rural_Establishments_Total!N25*(1-VLOOKUP(Rural_Establishments_Total!$B25,Estb_by_District_Size!$A:$BC,43,FALSE)/VLOOKUP(Rural_Establishments_Total!$B25,Estb_by_District_Size!$A:$BC,40,FALSE)),1)</f>
        <v>#REF!</v>
      </c>
      <c r="O25" s="2" t="e">
        <f>MROUND(Rural_Establishments_Total!O25*(1-VLOOKUP(Rural_Establishments_Total!$B25,Estb_by_District_Size!$A:$BC,43,FALSE)/VLOOKUP(Rural_Establishments_Total!$B25,Estb_by_District_Size!$A:$BC,40,FALSE)),1)</f>
        <v>#REF!</v>
      </c>
    </row>
    <row r="26" spans="1:15" x14ac:dyDescent="0.2">
      <c r="A26" t="s">
        <v>69</v>
      </c>
      <c r="B26" t="s">
        <v>70</v>
      </c>
      <c r="C26" s="2" t="e">
        <f>MROUND(Rural_Establishments_Total!C26*(1-VLOOKUP(Rural_Establishments_Total!$B26,Estb_by_District_Size!$A:$BC,7,FALSE)/VLOOKUP(Rural_Establishments_Total!$B26,Estb_by_District_Size!$A:$BC,4,FALSE)),1)</f>
        <v>#REF!</v>
      </c>
      <c r="D26" s="2" t="e">
        <f>MROUND(Rural_Establishments_Total!D26*(1-VLOOKUP(Rural_Establishments_Total!$B26,Estb_by_District_Size!$A:$BC,7,FALSE)/VLOOKUP(Rural_Establishments_Total!$B26,Estb_by_District_Size!$A:$BC,4,FALSE)),1)</f>
        <v>#REF!</v>
      </c>
      <c r="E26" s="2" t="e">
        <f>MROUND(Rural_Establishments_Total!E26*(1-VLOOKUP(Rural_Establishments_Total!$B26,Estb_by_District_Size!$A:$BC,7,FALSE)/VLOOKUP(Rural_Establishments_Total!$B26,Estb_by_District_Size!$A:$BC,4,FALSE)),1)</f>
        <v>#REF!</v>
      </c>
      <c r="F26" s="2" t="e">
        <f>MROUND(Rural_Establishments_Total!F26*(1-VLOOKUP(Rural_Establishments_Total!$B26,Estb_by_District_Size!$A:$BC,25,FALSE)/VLOOKUP(Rural_Establishments_Total!$B26,Estb_by_District_Size!$A:$BC,22,FALSE)),1)</f>
        <v>#REF!</v>
      </c>
      <c r="G26" s="2" t="e">
        <f>MROUND(Rural_Establishments_Total!G26*(1-VLOOKUP(Rural_Establishments_Total!$B26,Estb_by_District_Size!$A:$BC,43,FALSE)/VLOOKUP(Rural_Establishments_Total!$B26,Estb_by_District_Size!$A:$BC,40,FALSE)),1)</f>
        <v>#REF!</v>
      </c>
      <c r="H26" s="2" t="e">
        <f>MROUND(Rural_Establishments_Total!H26*(1-VLOOKUP(Rural_Establishments_Total!$B26,Estb_by_District_Size!$A:$BC,43,FALSE)/VLOOKUP(Rural_Establishments_Total!$B26,Estb_by_District_Size!$A:$BC,40,FALSE)),1)</f>
        <v>#REF!</v>
      </c>
      <c r="I26" s="2" t="e">
        <f>MROUND(Rural_Establishments_Total!I26*(1-VLOOKUP(Rural_Establishments_Total!$B26,Estb_by_District_Size!$A:$BC,43,FALSE)/VLOOKUP(Rural_Establishments_Total!$B26,Estb_by_District_Size!$A:$BC,40,FALSE)),1)</f>
        <v>#REF!</v>
      </c>
      <c r="J26" s="2" t="e">
        <f>MROUND(Rural_Establishments_Total!J26*(1-VLOOKUP(Rural_Establishments_Total!$B26,Estb_by_District_Size!$A:$BC,43,FALSE)/VLOOKUP(Rural_Establishments_Total!$B26,Estb_by_District_Size!$A:$BC,40,FALSE)),1)</f>
        <v>#REF!</v>
      </c>
      <c r="K26" s="2" t="e">
        <f>MROUND(Rural_Establishments_Total!K26*(1-VLOOKUP(Rural_Establishments_Total!$B26,Estb_by_District_Size!$A:$BC,43,FALSE)/VLOOKUP(Rural_Establishments_Total!$B26,Estb_by_District_Size!$A:$BC,40,FALSE)),1)</f>
        <v>#REF!</v>
      </c>
      <c r="L26" s="2" t="e">
        <f>MROUND(Rural_Establishments_Total!L26*(1-VLOOKUP(Rural_Establishments_Total!$B26,Estb_by_District_Size!$A:$BC,43,FALSE)/VLOOKUP(Rural_Establishments_Total!$B26,Estb_by_District_Size!$A:$BC,40,FALSE)),1)</f>
        <v>#REF!</v>
      </c>
      <c r="M26" s="2" t="e">
        <f>MROUND(Rural_Establishments_Total!M26*(1-VLOOKUP(Rural_Establishments_Total!$B26,Estb_by_District_Size!$A:$BC,43,FALSE)/VLOOKUP(Rural_Establishments_Total!$B26,Estb_by_District_Size!$A:$BC,40,FALSE)),1)</f>
        <v>#REF!</v>
      </c>
      <c r="N26" s="2" t="e">
        <f>MROUND(Rural_Establishments_Total!N26*(1-VLOOKUP(Rural_Establishments_Total!$B26,Estb_by_District_Size!$A:$BC,43,FALSE)/VLOOKUP(Rural_Establishments_Total!$B26,Estb_by_District_Size!$A:$BC,40,FALSE)),1)</f>
        <v>#REF!</v>
      </c>
      <c r="O26" s="2" t="e">
        <f>MROUND(Rural_Establishments_Total!O26*(1-VLOOKUP(Rural_Establishments_Total!$B26,Estb_by_District_Size!$A:$BC,43,FALSE)/VLOOKUP(Rural_Establishments_Total!$B26,Estb_by_District_Size!$A:$BC,40,FALSE)),1)</f>
        <v>#REF!</v>
      </c>
    </row>
    <row r="27" spans="1:15" x14ac:dyDescent="0.2">
      <c r="A27" t="s">
        <v>71</v>
      </c>
      <c r="B27" t="s">
        <v>72</v>
      </c>
      <c r="C27" s="2" t="e">
        <f>MROUND(Rural_Establishments_Total!C27*(1-VLOOKUP(Rural_Establishments_Total!$B27,Estb_by_District_Size!$A:$BC,7,FALSE)/VLOOKUP(Rural_Establishments_Total!$B27,Estb_by_District_Size!$A:$BC,4,FALSE)),1)</f>
        <v>#REF!</v>
      </c>
      <c r="D27" s="2" t="e">
        <f>MROUND(Rural_Establishments_Total!D27*(1-VLOOKUP(Rural_Establishments_Total!$B27,Estb_by_District_Size!$A:$BC,7,FALSE)/VLOOKUP(Rural_Establishments_Total!$B27,Estb_by_District_Size!$A:$BC,4,FALSE)),1)</f>
        <v>#REF!</v>
      </c>
      <c r="E27" s="2" t="e">
        <f>MROUND(Rural_Establishments_Total!E27*(1-VLOOKUP(Rural_Establishments_Total!$B27,Estb_by_District_Size!$A:$BC,7,FALSE)/VLOOKUP(Rural_Establishments_Total!$B27,Estb_by_District_Size!$A:$BC,4,FALSE)),1)</f>
        <v>#REF!</v>
      </c>
      <c r="F27" s="2" t="e">
        <f>MROUND(Rural_Establishments_Total!F27*(1-VLOOKUP(Rural_Establishments_Total!$B27,Estb_by_District_Size!$A:$BC,25,FALSE)/VLOOKUP(Rural_Establishments_Total!$B27,Estb_by_District_Size!$A:$BC,22,FALSE)),1)</f>
        <v>#REF!</v>
      </c>
      <c r="G27" s="2" t="e">
        <f>MROUND(Rural_Establishments_Total!G27*(1-VLOOKUP(Rural_Establishments_Total!$B27,Estb_by_District_Size!$A:$BC,43,FALSE)/VLOOKUP(Rural_Establishments_Total!$B27,Estb_by_District_Size!$A:$BC,40,FALSE)),1)</f>
        <v>#REF!</v>
      </c>
      <c r="H27" s="2" t="e">
        <f>MROUND(Rural_Establishments_Total!H27*(1-VLOOKUP(Rural_Establishments_Total!$B27,Estb_by_District_Size!$A:$BC,43,FALSE)/VLOOKUP(Rural_Establishments_Total!$B27,Estb_by_District_Size!$A:$BC,40,FALSE)),1)</f>
        <v>#REF!</v>
      </c>
      <c r="I27" s="2" t="e">
        <f>MROUND(Rural_Establishments_Total!I27*(1-VLOOKUP(Rural_Establishments_Total!$B27,Estb_by_District_Size!$A:$BC,43,FALSE)/VLOOKUP(Rural_Establishments_Total!$B27,Estb_by_District_Size!$A:$BC,40,FALSE)),1)</f>
        <v>#REF!</v>
      </c>
      <c r="J27" s="2" t="e">
        <f>MROUND(Rural_Establishments_Total!J27*(1-VLOOKUP(Rural_Establishments_Total!$B27,Estb_by_District_Size!$A:$BC,43,FALSE)/VLOOKUP(Rural_Establishments_Total!$B27,Estb_by_District_Size!$A:$BC,40,FALSE)),1)</f>
        <v>#REF!</v>
      </c>
      <c r="K27" s="2" t="e">
        <f>MROUND(Rural_Establishments_Total!K27*(1-VLOOKUP(Rural_Establishments_Total!$B27,Estb_by_District_Size!$A:$BC,43,FALSE)/VLOOKUP(Rural_Establishments_Total!$B27,Estb_by_District_Size!$A:$BC,40,FALSE)),1)</f>
        <v>#REF!</v>
      </c>
      <c r="L27" s="2" t="e">
        <f>MROUND(Rural_Establishments_Total!L27*(1-VLOOKUP(Rural_Establishments_Total!$B27,Estb_by_District_Size!$A:$BC,43,FALSE)/VLOOKUP(Rural_Establishments_Total!$B27,Estb_by_District_Size!$A:$BC,40,FALSE)),1)</f>
        <v>#REF!</v>
      </c>
      <c r="M27" s="2" t="e">
        <f>MROUND(Rural_Establishments_Total!M27*(1-VLOOKUP(Rural_Establishments_Total!$B27,Estb_by_District_Size!$A:$BC,43,FALSE)/VLOOKUP(Rural_Establishments_Total!$B27,Estb_by_District_Size!$A:$BC,40,FALSE)),1)</f>
        <v>#REF!</v>
      </c>
      <c r="N27" s="2" t="e">
        <f>MROUND(Rural_Establishments_Total!N27*(1-VLOOKUP(Rural_Establishments_Total!$B27,Estb_by_District_Size!$A:$BC,43,FALSE)/VLOOKUP(Rural_Establishments_Total!$B27,Estb_by_District_Size!$A:$BC,40,FALSE)),1)</f>
        <v>#REF!</v>
      </c>
      <c r="O27" s="2" t="e">
        <f>MROUND(Rural_Establishments_Total!O27*(1-VLOOKUP(Rural_Establishments_Total!$B27,Estb_by_District_Size!$A:$BC,43,FALSE)/VLOOKUP(Rural_Establishments_Total!$B27,Estb_by_District_Size!$A:$BC,40,FALSE)),1)</f>
        <v>#REF!</v>
      </c>
    </row>
    <row r="28" spans="1:15" x14ac:dyDescent="0.2">
      <c r="A28" t="s">
        <v>73</v>
      </c>
      <c r="B28" t="s">
        <v>74</v>
      </c>
      <c r="C28" s="2" t="e">
        <f>MROUND(Rural_Establishments_Total!C28*(1-VLOOKUP(Rural_Establishments_Total!$B28,Estb_by_District_Size!$A:$BC,7,FALSE)/VLOOKUP(Rural_Establishments_Total!$B28,Estb_by_District_Size!$A:$BC,4,FALSE)),1)</f>
        <v>#REF!</v>
      </c>
      <c r="D28" s="2" t="e">
        <f>MROUND(Rural_Establishments_Total!D28*(1-VLOOKUP(Rural_Establishments_Total!$B28,Estb_by_District_Size!$A:$BC,7,FALSE)/VLOOKUP(Rural_Establishments_Total!$B28,Estb_by_District_Size!$A:$BC,4,FALSE)),1)</f>
        <v>#REF!</v>
      </c>
      <c r="E28" s="2" t="e">
        <f>MROUND(Rural_Establishments_Total!E28*(1-VLOOKUP(Rural_Establishments_Total!$B28,Estb_by_District_Size!$A:$BC,7,FALSE)/VLOOKUP(Rural_Establishments_Total!$B28,Estb_by_District_Size!$A:$BC,4,FALSE)),1)</f>
        <v>#REF!</v>
      </c>
      <c r="F28" s="2" t="e">
        <f>MROUND(Rural_Establishments_Total!F28*(1-VLOOKUP(Rural_Establishments_Total!$B28,Estb_by_District_Size!$A:$BC,25,FALSE)/VLOOKUP(Rural_Establishments_Total!$B28,Estb_by_District_Size!$A:$BC,22,FALSE)),1)</f>
        <v>#REF!</v>
      </c>
      <c r="G28" s="2" t="e">
        <f>MROUND(Rural_Establishments_Total!G28*(1-VLOOKUP(Rural_Establishments_Total!$B28,Estb_by_District_Size!$A:$BC,43,FALSE)/VLOOKUP(Rural_Establishments_Total!$B28,Estb_by_District_Size!$A:$BC,40,FALSE)),1)</f>
        <v>#REF!</v>
      </c>
      <c r="H28" s="2" t="e">
        <f>MROUND(Rural_Establishments_Total!H28*(1-VLOOKUP(Rural_Establishments_Total!$B28,Estb_by_District_Size!$A:$BC,43,FALSE)/VLOOKUP(Rural_Establishments_Total!$B28,Estb_by_District_Size!$A:$BC,40,FALSE)),1)</f>
        <v>#REF!</v>
      </c>
      <c r="I28" s="2" t="e">
        <f>MROUND(Rural_Establishments_Total!I28*(1-VLOOKUP(Rural_Establishments_Total!$B28,Estb_by_District_Size!$A:$BC,43,FALSE)/VLOOKUP(Rural_Establishments_Total!$B28,Estb_by_District_Size!$A:$BC,40,FALSE)),1)</f>
        <v>#REF!</v>
      </c>
      <c r="J28" s="2" t="e">
        <f>MROUND(Rural_Establishments_Total!J28*(1-VLOOKUP(Rural_Establishments_Total!$B28,Estb_by_District_Size!$A:$BC,43,FALSE)/VLOOKUP(Rural_Establishments_Total!$B28,Estb_by_District_Size!$A:$BC,40,FALSE)),1)</f>
        <v>#REF!</v>
      </c>
      <c r="K28" s="2" t="e">
        <f>MROUND(Rural_Establishments_Total!K28*(1-VLOOKUP(Rural_Establishments_Total!$B28,Estb_by_District_Size!$A:$BC,43,FALSE)/VLOOKUP(Rural_Establishments_Total!$B28,Estb_by_District_Size!$A:$BC,40,FALSE)),1)</f>
        <v>#REF!</v>
      </c>
      <c r="L28" s="2" t="e">
        <f>MROUND(Rural_Establishments_Total!L28*(1-VLOOKUP(Rural_Establishments_Total!$B28,Estb_by_District_Size!$A:$BC,43,FALSE)/VLOOKUP(Rural_Establishments_Total!$B28,Estb_by_District_Size!$A:$BC,40,FALSE)),1)</f>
        <v>#REF!</v>
      </c>
      <c r="M28" s="2" t="e">
        <f>MROUND(Rural_Establishments_Total!M28*(1-VLOOKUP(Rural_Establishments_Total!$B28,Estb_by_District_Size!$A:$BC,43,FALSE)/VLOOKUP(Rural_Establishments_Total!$B28,Estb_by_District_Size!$A:$BC,40,FALSE)),1)</f>
        <v>#REF!</v>
      </c>
      <c r="N28" s="2" t="e">
        <f>MROUND(Rural_Establishments_Total!N28*(1-VLOOKUP(Rural_Establishments_Total!$B28,Estb_by_District_Size!$A:$BC,43,FALSE)/VLOOKUP(Rural_Establishments_Total!$B28,Estb_by_District_Size!$A:$BC,40,FALSE)),1)</f>
        <v>#REF!</v>
      </c>
      <c r="O28" s="2" t="e">
        <f>MROUND(Rural_Establishments_Total!O28*(1-VLOOKUP(Rural_Establishments_Total!$B28,Estb_by_District_Size!$A:$BC,43,FALSE)/VLOOKUP(Rural_Establishments_Total!$B28,Estb_by_District_Size!$A:$BC,40,FALSE)),1)</f>
        <v>#REF!</v>
      </c>
    </row>
    <row r="29" spans="1:15" x14ac:dyDescent="0.2">
      <c r="A29" t="s">
        <v>75</v>
      </c>
      <c r="B29" t="s">
        <v>76</v>
      </c>
      <c r="C29" s="2" t="e">
        <f>MROUND(Rural_Establishments_Total!C29*(1-VLOOKUP(Rural_Establishments_Total!$B29,Estb_by_District_Size!$A:$BC,7,FALSE)/VLOOKUP(Rural_Establishments_Total!$B29,Estb_by_District_Size!$A:$BC,4,FALSE)),1)</f>
        <v>#REF!</v>
      </c>
      <c r="D29" s="2" t="e">
        <f>MROUND(Rural_Establishments_Total!D29*(1-VLOOKUP(Rural_Establishments_Total!$B29,Estb_by_District_Size!$A:$BC,7,FALSE)/VLOOKUP(Rural_Establishments_Total!$B29,Estb_by_District_Size!$A:$BC,4,FALSE)),1)</f>
        <v>#REF!</v>
      </c>
      <c r="E29" s="2" t="e">
        <f>MROUND(Rural_Establishments_Total!E29*(1-VLOOKUP(Rural_Establishments_Total!$B29,Estb_by_District_Size!$A:$BC,7,FALSE)/VLOOKUP(Rural_Establishments_Total!$B29,Estb_by_District_Size!$A:$BC,4,FALSE)),1)</f>
        <v>#REF!</v>
      </c>
      <c r="F29" s="2" t="e">
        <f>MROUND(Rural_Establishments_Total!F29*(1-VLOOKUP(Rural_Establishments_Total!$B29,Estb_by_District_Size!$A:$BC,25,FALSE)/VLOOKUP(Rural_Establishments_Total!$B29,Estb_by_District_Size!$A:$BC,22,FALSE)),1)</f>
        <v>#REF!</v>
      </c>
      <c r="G29" s="2" t="e">
        <f>MROUND(Rural_Establishments_Total!G29*(1-VLOOKUP(Rural_Establishments_Total!$B29,Estb_by_District_Size!$A:$BC,43,FALSE)/VLOOKUP(Rural_Establishments_Total!$B29,Estb_by_District_Size!$A:$BC,40,FALSE)),1)</f>
        <v>#REF!</v>
      </c>
      <c r="H29" s="2" t="e">
        <f>MROUND(Rural_Establishments_Total!H29*(1-VLOOKUP(Rural_Establishments_Total!$B29,Estb_by_District_Size!$A:$BC,43,FALSE)/VLOOKUP(Rural_Establishments_Total!$B29,Estb_by_District_Size!$A:$BC,40,FALSE)),1)</f>
        <v>#REF!</v>
      </c>
      <c r="I29" s="2" t="e">
        <f>MROUND(Rural_Establishments_Total!I29*(1-VLOOKUP(Rural_Establishments_Total!$B29,Estb_by_District_Size!$A:$BC,43,FALSE)/VLOOKUP(Rural_Establishments_Total!$B29,Estb_by_District_Size!$A:$BC,40,FALSE)),1)</f>
        <v>#REF!</v>
      </c>
      <c r="J29" s="2" t="e">
        <f>MROUND(Rural_Establishments_Total!J29*(1-VLOOKUP(Rural_Establishments_Total!$B29,Estb_by_District_Size!$A:$BC,43,FALSE)/VLOOKUP(Rural_Establishments_Total!$B29,Estb_by_District_Size!$A:$BC,40,FALSE)),1)</f>
        <v>#REF!</v>
      </c>
      <c r="K29" s="2" t="e">
        <f>MROUND(Rural_Establishments_Total!K29*(1-VLOOKUP(Rural_Establishments_Total!$B29,Estb_by_District_Size!$A:$BC,43,FALSE)/VLOOKUP(Rural_Establishments_Total!$B29,Estb_by_District_Size!$A:$BC,40,FALSE)),1)</f>
        <v>#REF!</v>
      </c>
      <c r="L29" s="2" t="e">
        <f>MROUND(Rural_Establishments_Total!L29*(1-VLOOKUP(Rural_Establishments_Total!$B29,Estb_by_District_Size!$A:$BC,43,FALSE)/VLOOKUP(Rural_Establishments_Total!$B29,Estb_by_District_Size!$A:$BC,40,FALSE)),1)</f>
        <v>#REF!</v>
      </c>
      <c r="M29" s="2" t="e">
        <f>MROUND(Rural_Establishments_Total!M29*(1-VLOOKUP(Rural_Establishments_Total!$B29,Estb_by_District_Size!$A:$BC,43,FALSE)/VLOOKUP(Rural_Establishments_Total!$B29,Estb_by_District_Size!$A:$BC,40,FALSE)),1)</f>
        <v>#REF!</v>
      </c>
      <c r="N29" s="2" t="e">
        <f>MROUND(Rural_Establishments_Total!N29*(1-VLOOKUP(Rural_Establishments_Total!$B29,Estb_by_District_Size!$A:$BC,43,FALSE)/VLOOKUP(Rural_Establishments_Total!$B29,Estb_by_District_Size!$A:$BC,40,FALSE)),1)</f>
        <v>#REF!</v>
      </c>
      <c r="O29" s="2" t="e">
        <f>MROUND(Rural_Establishments_Total!O29*(1-VLOOKUP(Rural_Establishments_Total!$B29,Estb_by_District_Size!$A:$BC,43,FALSE)/VLOOKUP(Rural_Establishments_Total!$B29,Estb_by_District_Size!$A:$BC,40,FALSE)),1)</f>
        <v>#REF!</v>
      </c>
    </row>
    <row r="30" spans="1:15" x14ac:dyDescent="0.2">
      <c r="A30" t="s">
        <v>77</v>
      </c>
      <c r="B30" t="s">
        <v>78</v>
      </c>
      <c r="C30" s="2" t="e">
        <f>MROUND(Rural_Establishments_Total!C30*(1-VLOOKUP(Rural_Establishments_Total!$B30,Estb_by_District_Size!$A:$BC,7,FALSE)/VLOOKUP(Rural_Establishments_Total!$B30,Estb_by_District_Size!$A:$BC,4,FALSE)),1)</f>
        <v>#REF!</v>
      </c>
      <c r="D30" s="2" t="e">
        <f>MROUND(Rural_Establishments_Total!D30*(1-VLOOKUP(Rural_Establishments_Total!$B30,Estb_by_District_Size!$A:$BC,7,FALSE)/VLOOKUP(Rural_Establishments_Total!$B30,Estb_by_District_Size!$A:$BC,4,FALSE)),1)</f>
        <v>#REF!</v>
      </c>
      <c r="E30" s="2" t="e">
        <f>MROUND(Rural_Establishments_Total!E30*(1-VLOOKUP(Rural_Establishments_Total!$B30,Estb_by_District_Size!$A:$BC,7,FALSE)/VLOOKUP(Rural_Establishments_Total!$B30,Estb_by_District_Size!$A:$BC,4,FALSE)),1)</f>
        <v>#REF!</v>
      </c>
      <c r="F30" s="2" t="e">
        <f>MROUND(Rural_Establishments_Total!F30*(1-VLOOKUP(Rural_Establishments_Total!$B30,Estb_by_District_Size!$A:$BC,25,FALSE)/VLOOKUP(Rural_Establishments_Total!$B30,Estb_by_District_Size!$A:$BC,22,FALSE)),1)</f>
        <v>#REF!</v>
      </c>
      <c r="G30" s="2" t="e">
        <f>MROUND(Rural_Establishments_Total!G30*(1-VLOOKUP(Rural_Establishments_Total!$B30,Estb_by_District_Size!$A:$BC,43,FALSE)/VLOOKUP(Rural_Establishments_Total!$B30,Estb_by_District_Size!$A:$BC,40,FALSE)),1)</f>
        <v>#REF!</v>
      </c>
      <c r="H30" s="2" t="e">
        <f>MROUND(Rural_Establishments_Total!H30*(1-VLOOKUP(Rural_Establishments_Total!$B30,Estb_by_District_Size!$A:$BC,43,FALSE)/VLOOKUP(Rural_Establishments_Total!$B30,Estb_by_District_Size!$A:$BC,40,FALSE)),1)</f>
        <v>#REF!</v>
      </c>
      <c r="I30" s="2" t="e">
        <f>MROUND(Rural_Establishments_Total!I30*(1-VLOOKUP(Rural_Establishments_Total!$B30,Estb_by_District_Size!$A:$BC,43,FALSE)/VLOOKUP(Rural_Establishments_Total!$B30,Estb_by_District_Size!$A:$BC,40,FALSE)),1)</f>
        <v>#REF!</v>
      </c>
      <c r="J30" s="2" t="e">
        <f>MROUND(Rural_Establishments_Total!J30*(1-VLOOKUP(Rural_Establishments_Total!$B30,Estb_by_District_Size!$A:$BC,43,FALSE)/VLOOKUP(Rural_Establishments_Total!$B30,Estb_by_District_Size!$A:$BC,40,FALSE)),1)</f>
        <v>#REF!</v>
      </c>
      <c r="K30" s="2" t="e">
        <f>MROUND(Rural_Establishments_Total!K30*(1-VLOOKUP(Rural_Establishments_Total!$B30,Estb_by_District_Size!$A:$BC,43,FALSE)/VLOOKUP(Rural_Establishments_Total!$B30,Estb_by_District_Size!$A:$BC,40,FALSE)),1)</f>
        <v>#REF!</v>
      </c>
      <c r="L30" s="2" t="e">
        <f>MROUND(Rural_Establishments_Total!L30*(1-VLOOKUP(Rural_Establishments_Total!$B30,Estb_by_District_Size!$A:$BC,43,FALSE)/VLOOKUP(Rural_Establishments_Total!$B30,Estb_by_District_Size!$A:$BC,40,FALSE)),1)</f>
        <v>#REF!</v>
      </c>
      <c r="M30" s="2" t="e">
        <f>MROUND(Rural_Establishments_Total!M30*(1-VLOOKUP(Rural_Establishments_Total!$B30,Estb_by_District_Size!$A:$BC,43,FALSE)/VLOOKUP(Rural_Establishments_Total!$B30,Estb_by_District_Size!$A:$BC,40,FALSE)),1)</f>
        <v>#REF!</v>
      </c>
      <c r="N30" s="2" t="e">
        <f>MROUND(Rural_Establishments_Total!N30*(1-VLOOKUP(Rural_Establishments_Total!$B30,Estb_by_District_Size!$A:$BC,43,FALSE)/VLOOKUP(Rural_Establishments_Total!$B30,Estb_by_District_Size!$A:$BC,40,FALSE)),1)</f>
        <v>#REF!</v>
      </c>
      <c r="O30" s="2" t="e">
        <f>MROUND(Rural_Establishments_Total!O30*(1-VLOOKUP(Rural_Establishments_Total!$B30,Estb_by_District_Size!$A:$BC,43,FALSE)/VLOOKUP(Rural_Establishments_Total!$B30,Estb_by_District_Size!$A:$BC,40,FALSE)),1)</f>
        <v>#REF!</v>
      </c>
    </row>
    <row r="31" spans="1:15" x14ac:dyDescent="0.2">
      <c r="A31" t="s">
        <v>79</v>
      </c>
      <c r="B31" t="s">
        <v>80</v>
      </c>
      <c r="C31" s="2" t="e">
        <f>MROUND(Rural_Establishments_Total!C31*(1-VLOOKUP(Rural_Establishments_Total!$B31,Estb_by_District_Size!$A:$BC,7,FALSE)/VLOOKUP(Rural_Establishments_Total!$B31,Estb_by_District_Size!$A:$BC,4,FALSE)),1)</f>
        <v>#REF!</v>
      </c>
      <c r="D31" s="2" t="e">
        <f>MROUND(Rural_Establishments_Total!D31*(1-VLOOKUP(Rural_Establishments_Total!$B31,Estb_by_District_Size!$A:$BC,7,FALSE)/VLOOKUP(Rural_Establishments_Total!$B31,Estb_by_District_Size!$A:$BC,4,FALSE)),1)</f>
        <v>#REF!</v>
      </c>
      <c r="E31" s="2" t="e">
        <f>MROUND(Rural_Establishments_Total!E31*(1-VLOOKUP(Rural_Establishments_Total!$B31,Estb_by_District_Size!$A:$BC,7,FALSE)/VLOOKUP(Rural_Establishments_Total!$B31,Estb_by_District_Size!$A:$BC,4,FALSE)),1)</f>
        <v>#REF!</v>
      </c>
      <c r="F31" s="2" t="e">
        <f>MROUND(Rural_Establishments_Total!F31*(1-VLOOKUP(Rural_Establishments_Total!$B31,Estb_by_District_Size!$A:$BC,25,FALSE)/VLOOKUP(Rural_Establishments_Total!$B31,Estb_by_District_Size!$A:$BC,22,FALSE)),1)</f>
        <v>#REF!</v>
      </c>
      <c r="G31" s="2" t="e">
        <f>MROUND(Rural_Establishments_Total!G31*(1-VLOOKUP(Rural_Establishments_Total!$B31,Estb_by_District_Size!$A:$BC,43,FALSE)/VLOOKUP(Rural_Establishments_Total!$B31,Estb_by_District_Size!$A:$BC,40,FALSE)),1)</f>
        <v>#REF!</v>
      </c>
      <c r="H31" s="2" t="e">
        <f>MROUND(Rural_Establishments_Total!H31*(1-VLOOKUP(Rural_Establishments_Total!$B31,Estb_by_District_Size!$A:$BC,43,FALSE)/VLOOKUP(Rural_Establishments_Total!$B31,Estb_by_District_Size!$A:$BC,40,FALSE)),1)</f>
        <v>#REF!</v>
      </c>
      <c r="I31" s="2" t="e">
        <f>MROUND(Rural_Establishments_Total!I31*(1-VLOOKUP(Rural_Establishments_Total!$B31,Estb_by_District_Size!$A:$BC,43,FALSE)/VLOOKUP(Rural_Establishments_Total!$B31,Estb_by_District_Size!$A:$BC,40,FALSE)),1)</f>
        <v>#REF!</v>
      </c>
      <c r="J31" s="2" t="e">
        <f>MROUND(Rural_Establishments_Total!J31*(1-VLOOKUP(Rural_Establishments_Total!$B31,Estb_by_District_Size!$A:$BC,43,FALSE)/VLOOKUP(Rural_Establishments_Total!$B31,Estb_by_District_Size!$A:$BC,40,FALSE)),1)</f>
        <v>#REF!</v>
      </c>
      <c r="K31" s="2" t="e">
        <f>MROUND(Rural_Establishments_Total!K31*(1-VLOOKUP(Rural_Establishments_Total!$B31,Estb_by_District_Size!$A:$BC,43,FALSE)/VLOOKUP(Rural_Establishments_Total!$B31,Estb_by_District_Size!$A:$BC,40,FALSE)),1)</f>
        <v>#REF!</v>
      </c>
      <c r="L31" s="2" t="e">
        <f>MROUND(Rural_Establishments_Total!L31*(1-VLOOKUP(Rural_Establishments_Total!$B31,Estb_by_District_Size!$A:$BC,43,FALSE)/VLOOKUP(Rural_Establishments_Total!$B31,Estb_by_District_Size!$A:$BC,40,FALSE)),1)</f>
        <v>#REF!</v>
      </c>
      <c r="M31" s="2" t="e">
        <f>MROUND(Rural_Establishments_Total!M31*(1-VLOOKUP(Rural_Establishments_Total!$B31,Estb_by_District_Size!$A:$BC,43,FALSE)/VLOOKUP(Rural_Establishments_Total!$B31,Estb_by_District_Size!$A:$BC,40,FALSE)),1)</f>
        <v>#REF!</v>
      </c>
      <c r="N31" s="2" t="e">
        <f>MROUND(Rural_Establishments_Total!N31*(1-VLOOKUP(Rural_Establishments_Total!$B31,Estb_by_District_Size!$A:$BC,43,FALSE)/VLOOKUP(Rural_Establishments_Total!$B31,Estb_by_District_Size!$A:$BC,40,FALSE)),1)</f>
        <v>#REF!</v>
      </c>
      <c r="O31" s="2" t="e">
        <f>MROUND(Rural_Establishments_Total!O31*(1-VLOOKUP(Rural_Establishments_Total!$B31,Estb_by_District_Size!$A:$BC,43,FALSE)/VLOOKUP(Rural_Establishments_Total!$B31,Estb_by_District_Size!$A:$BC,40,FALSE)),1)</f>
        <v>#REF!</v>
      </c>
    </row>
    <row r="32" spans="1:15" x14ac:dyDescent="0.2">
      <c r="A32" t="s">
        <v>81</v>
      </c>
      <c r="B32" t="s">
        <v>82</v>
      </c>
      <c r="C32" s="2" t="e">
        <f>MROUND(Rural_Establishments_Total!C32*(1-VLOOKUP(Rural_Establishments_Total!$B32,Estb_by_District_Size!$A:$BC,7,FALSE)/VLOOKUP(Rural_Establishments_Total!$B32,Estb_by_District_Size!$A:$BC,4,FALSE)),1)</f>
        <v>#REF!</v>
      </c>
      <c r="D32" s="2" t="e">
        <f>MROUND(Rural_Establishments_Total!D32*(1-VLOOKUP(Rural_Establishments_Total!$B32,Estb_by_District_Size!$A:$BC,7,FALSE)/VLOOKUP(Rural_Establishments_Total!$B32,Estb_by_District_Size!$A:$BC,4,FALSE)),1)</f>
        <v>#REF!</v>
      </c>
      <c r="E32" s="2" t="e">
        <f>MROUND(Rural_Establishments_Total!E32*(1-VLOOKUP(Rural_Establishments_Total!$B32,Estb_by_District_Size!$A:$BC,7,FALSE)/VLOOKUP(Rural_Establishments_Total!$B32,Estb_by_District_Size!$A:$BC,4,FALSE)),1)</f>
        <v>#REF!</v>
      </c>
      <c r="F32" s="2" t="e">
        <f>MROUND(Rural_Establishments_Total!F32*(1-VLOOKUP(Rural_Establishments_Total!$B32,Estb_by_District_Size!$A:$BC,25,FALSE)/VLOOKUP(Rural_Establishments_Total!$B32,Estb_by_District_Size!$A:$BC,22,FALSE)),1)</f>
        <v>#REF!</v>
      </c>
      <c r="G32" s="2" t="e">
        <f>MROUND(Rural_Establishments_Total!G32*(1-VLOOKUP(Rural_Establishments_Total!$B32,Estb_by_District_Size!$A:$BC,43,FALSE)/VLOOKUP(Rural_Establishments_Total!$B32,Estb_by_District_Size!$A:$BC,40,FALSE)),1)</f>
        <v>#REF!</v>
      </c>
      <c r="H32" s="2" t="e">
        <f>MROUND(Rural_Establishments_Total!H32*(1-VLOOKUP(Rural_Establishments_Total!$B32,Estb_by_District_Size!$A:$BC,43,FALSE)/VLOOKUP(Rural_Establishments_Total!$B32,Estb_by_District_Size!$A:$BC,40,FALSE)),1)</f>
        <v>#REF!</v>
      </c>
      <c r="I32" s="2" t="e">
        <f>MROUND(Rural_Establishments_Total!I32*(1-VLOOKUP(Rural_Establishments_Total!$B32,Estb_by_District_Size!$A:$BC,43,FALSE)/VLOOKUP(Rural_Establishments_Total!$B32,Estb_by_District_Size!$A:$BC,40,FALSE)),1)</f>
        <v>#REF!</v>
      </c>
      <c r="J32" s="2" t="e">
        <f>MROUND(Rural_Establishments_Total!J32*(1-VLOOKUP(Rural_Establishments_Total!$B32,Estb_by_District_Size!$A:$BC,43,FALSE)/VLOOKUP(Rural_Establishments_Total!$B32,Estb_by_District_Size!$A:$BC,40,FALSE)),1)</f>
        <v>#REF!</v>
      </c>
      <c r="K32" s="2" t="e">
        <f>MROUND(Rural_Establishments_Total!K32*(1-VLOOKUP(Rural_Establishments_Total!$B32,Estb_by_District_Size!$A:$BC,43,FALSE)/VLOOKUP(Rural_Establishments_Total!$B32,Estb_by_District_Size!$A:$BC,40,FALSE)),1)</f>
        <v>#REF!</v>
      </c>
      <c r="L32" s="2" t="e">
        <f>MROUND(Rural_Establishments_Total!L32*(1-VLOOKUP(Rural_Establishments_Total!$B32,Estb_by_District_Size!$A:$BC,43,FALSE)/VLOOKUP(Rural_Establishments_Total!$B32,Estb_by_District_Size!$A:$BC,40,FALSE)),1)</f>
        <v>#REF!</v>
      </c>
      <c r="M32" s="2" t="e">
        <f>MROUND(Rural_Establishments_Total!M32*(1-VLOOKUP(Rural_Establishments_Total!$B32,Estb_by_District_Size!$A:$BC,43,FALSE)/VLOOKUP(Rural_Establishments_Total!$B32,Estb_by_District_Size!$A:$BC,40,FALSE)),1)</f>
        <v>#REF!</v>
      </c>
      <c r="N32" s="2" t="e">
        <f>MROUND(Rural_Establishments_Total!N32*(1-VLOOKUP(Rural_Establishments_Total!$B32,Estb_by_District_Size!$A:$BC,43,FALSE)/VLOOKUP(Rural_Establishments_Total!$B32,Estb_by_District_Size!$A:$BC,40,FALSE)),1)</f>
        <v>#REF!</v>
      </c>
      <c r="O32" s="2" t="e">
        <f>MROUND(Rural_Establishments_Total!O32*(1-VLOOKUP(Rural_Establishments_Total!$B32,Estb_by_District_Size!$A:$BC,43,FALSE)/VLOOKUP(Rural_Establishments_Total!$B32,Estb_by_District_Size!$A:$BC,40,FALSE)),1)</f>
        <v>#REF!</v>
      </c>
    </row>
    <row r="33" spans="1:15" x14ac:dyDescent="0.2">
      <c r="A33" t="s">
        <v>83</v>
      </c>
      <c r="B33" t="s">
        <v>84</v>
      </c>
      <c r="C33" s="2" t="e">
        <f>MROUND(Rural_Establishments_Total!C33*(1-VLOOKUP(Rural_Establishments_Total!$B33,Estb_by_District_Size!$A:$BC,7,FALSE)/VLOOKUP(Rural_Establishments_Total!$B33,Estb_by_District_Size!$A:$BC,4,FALSE)),1)</f>
        <v>#REF!</v>
      </c>
      <c r="D33" s="2" t="e">
        <f>MROUND(Rural_Establishments_Total!D33*(1-VLOOKUP(Rural_Establishments_Total!$B33,Estb_by_District_Size!$A:$BC,7,FALSE)/VLOOKUP(Rural_Establishments_Total!$B33,Estb_by_District_Size!$A:$BC,4,FALSE)),1)</f>
        <v>#REF!</v>
      </c>
      <c r="E33" s="2" t="e">
        <f>MROUND(Rural_Establishments_Total!E33*(1-VLOOKUP(Rural_Establishments_Total!$B33,Estb_by_District_Size!$A:$BC,7,FALSE)/VLOOKUP(Rural_Establishments_Total!$B33,Estb_by_District_Size!$A:$BC,4,FALSE)),1)</f>
        <v>#REF!</v>
      </c>
      <c r="F33" s="2" t="e">
        <f>MROUND(Rural_Establishments_Total!F33*(1-VLOOKUP(Rural_Establishments_Total!$B33,Estb_by_District_Size!$A:$BC,25,FALSE)/VLOOKUP(Rural_Establishments_Total!$B33,Estb_by_District_Size!$A:$BC,22,FALSE)),1)</f>
        <v>#REF!</v>
      </c>
      <c r="G33" s="2" t="e">
        <f>MROUND(Rural_Establishments_Total!G33*(1-VLOOKUP(Rural_Establishments_Total!$B33,Estb_by_District_Size!$A:$BC,43,FALSE)/VLOOKUP(Rural_Establishments_Total!$B33,Estb_by_District_Size!$A:$BC,40,FALSE)),1)</f>
        <v>#REF!</v>
      </c>
      <c r="H33" s="2" t="e">
        <f>MROUND(Rural_Establishments_Total!H33*(1-VLOOKUP(Rural_Establishments_Total!$B33,Estb_by_District_Size!$A:$BC,43,FALSE)/VLOOKUP(Rural_Establishments_Total!$B33,Estb_by_District_Size!$A:$BC,40,FALSE)),1)</f>
        <v>#REF!</v>
      </c>
      <c r="I33" s="2" t="e">
        <f>MROUND(Rural_Establishments_Total!I33*(1-VLOOKUP(Rural_Establishments_Total!$B33,Estb_by_District_Size!$A:$BC,43,FALSE)/VLOOKUP(Rural_Establishments_Total!$B33,Estb_by_District_Size!$A:$BC,40,FALSE)),1)</f>
        <v>#REF!</v>
      </c>
      <c r="J33" s="2" t="e">
        <f>MROUND(Rural_Establishments_Total!J33*(1-VLOOKUP(Rural_Establishments_Total!$B33,Estb_by_District_Size!$A:$BC,43,FALSE)/VLOOKUP(Rural_Establishments_Total!$B33,Estb_by_District_Size!$A:$BC,40,FALSE)),1)</f>
        <v>#REF!</v>
      </c>
      <c r="K33" s="2" t="e">
        <f>MROUND(Rural_Establishments_Total!K33*(1-VLOOKUP(Rural_Establishments_Total!$B33,Estb_by_District_Size!$A:$BC,43,FALSE)/VLOOKUP(Rural_Establishments_Total!$B33,Estb_by_District_Size!$A:$BC,40,FALSE)),1)</f>
        <v>#REF!</v>
      </c>
      <c r="L33" s="2" t="e">
        <f>MROUND(Rural_Establishments_Total!L33*(1-VLOOKUP(Rural_Establishments_Total!$B33,Estb_by_District_Size!$A:$BC,43,FALSE)/VLOOKUP(Rural_Establishments_Total!$B33,Estb_by_District_Size!$A:$BC,40,FALSE)),1)</f>
        <v>#REF!</v>
      </c>
      <c r="M33" s="2" t="e">
        <f>MROUND(Rural_Establishments_Total!M33*(1-VLOOKUP(Rural_Establishments_Total!$B33,Estb_by_District_Size!$A:$BC,43,FALSE)/VLOOKUP(Rural_Establishments_Total!$B33,Estb_by_District_Size!$A:$BC,40,FALSE)),1)</f>
        <v>#REF!</v>
      </c>
      <c r="N33" s="2" t="e">
        <f>MROUND(Rural_Establishments_Total!N33*(1-VLOOKUP(Rural_Establishments_Total!$B33,Estb_by_District_Size!$A:$BC,43,FALSE)/VLOOKUP(Rural_Establishments_Total!$B33,Estb_by_District_Size!$A:$BC,40,FALSE)),1)</f>
        <v>#REF!</v>
      </c>
      <c r="O33" s="2" t="e">
        <f>MROUND(Rural_Establishments_Total!O33*(1-VLOOKUP(Rural_Establishments_Total!$B33,Estb_by_District_Size!$A:$BC,43,FALSE)/VLOOKUP(Rural_Establishments_Total!$B33,Estb_by_District_Size!$A:$BC,40,FALSE)),1)</f>
        <v>#REF!</v>
      </c>
    </row>
    <row r="34" spans="1:15" x14ac:dyDescent="0.2">
      <c r="A34" t="s">
        <v>85</v>
      </c>
      <c r="B34" t="s">
        <v>86</v>
      </c>
      <c r="C34" s="2" t="e">
        <f>MROUND(Rural_Establishments_Total!C34*(1-VLOOKUP(Rural_Establishments_Total!$B34,Estb_by_District_Size!$A:$BC,7,FALSE)/VLOOKUP(Rural_Establishments_Total!$B34,Estb_by_District_Size!$A:$BC,4,FALSE)),1)</f>
        <v>#REF!</v>
      </c>
      <c r="D34" s="2" t="e">
        <f>MROUND(Rural_Establishments_Total!D34*(1-VLOOKUP(Rural_Establishments_Total!$B34,Estb_by_District_Size!$A:$BC,7,FALSE)/VLOOKUP(Rural_Establishments_Total!$B34,Estb_by_District_Size!$A:$BC,4,FALSE)),1)</f>
        <v>#REF!</v>
      </c>
      <c r="E34" s="2" t="e">
        <f>MROUND(Rural_Establishments_Total!E34*(1-VLOOKUP(Rural_Establishments_Total!$B34,Estb_by_District_Size!$A:$BC,7,FALSE)/VLOOKUP(Rural_Establishments_Total!$B34,Estb_by_District_Size!$A:$BC,4,FALSE)),1)</f>
        <v>#REF!</v>
      </c>
      <c r="F34" s="2" t="e">
        <f>MROUND(Rural_Establishments_Total!F34*(1-VLOOKUP(Rural_Establishments_Total!$B34,Estb_by_District_Size!$A:$BC,25,FALSE)/VLOOKUP(Rural_Establishments_Total!$B34,Estb_by_District_Size!$A:$BC,22,FALSE)),1)</f>
        <v>#REF!</v>
      </c>
      <c r="G34" s="2" t="e">
        <f>MROUND(Rural_Establishments_Total!G34*(1-VLOOKUP(Rural_Establishments_Total!$B34,Estb_by_District_Size!$A:$BC,43,FALSE)/VLOOKUP(Rural_Establishments_Total!$B34,Estb_by_District_Size!$A:$BC,40,FALSE)),1)</f>
        <v>#REF!</v>
      </c>
      <c r="H34" s="2" t="e">
        <f>MROUND(Rural_Establishments_Total!H34*(1-VLOOKUP(Rural_Establishments_Total!$B34,Estb_by_District_Size!$A:$BC,43,FALSE)/VLOOKUP(Rural_Establishments_Total!$B34,Estb_by_District_Size!$A:$BC,40,FALSE)),1)</f>
        <v>#REF!</v>
      </c>
      <c r="I34" s="2" t="e">
        <f>MROUND(Rural_Establishments_Total!I34*(1-VLOOKUP(Rural_Establishments_Total!$B34,Estb_by_District_Size!$A:$BC,43,FALSE)/VLOOKUP(Rural_Establishments_Total!$B34,Estb_by_District_Size!$A:$BC,40,FALSE)),1)</f>
        <v>#REF!</v>
      </c>
      <c r="J34" s="2" t="e">
        <f>MROUND(Rural_Establishments_Total!J34*(1-VLOOKUP(Rural_Establishments_Total!$B34,Estb_by_District_Size!$A:$BC,43,FALSE)/VLOOKUP(Rural_Establishments_Total!$B34,Estb_by_District_Size!$A:$BC,40,FALSE)),1)</f>
        <v>#REF!</v>
      </c>
      <c r="K34" s="2" t="e">
        <f>MROUND(Rural_Establishments_Total!K34*(1-VLOOKUP(Rural_Establishments_Total!$B34,Estb_by_District_Size!$A:$BC,43,FALSE)/VLOOKUP(Rural_Establishments_Total!$B34,Estb_by_District_Size!$A:$BC,40,FALSE)),1)</f>
        <v>#REF!</v>
      </c>
      <c r="L34" s="2" t="e">
        <f>MROUND(Rural_Establishments_Total!L34*(1-VLOOKUP(Rural_Establishments_Total!$B34,Estb_by_District_Size!$A:$BC,43,FALSE)/VLOOKUP(Rural_Establishments_Total!$B34,Estb_by_District_Size!$A:$BC,40,FALSE)),1)</f>
        <v>#REF!</v>
      </c>
      <c r="M34" s="2" t="e">
        <f>MROUND(Rural_Establishments_Total!M34*(1-VLOOKUP(Rural_Establishments_Total!$B34,Estb_by_District_Size!$A:$BC,43,FALSE)/VLOOKUP(Rural_Establishments_Total!$B34,Estb_by_District_Size!$A:$BC,40,FALSE)),1)</f>
        <v>#REF!</v>
      </c>
      <c r="N34" s="2" t="e">
        <f>MROUND(Rural_Establishments_Total!N34*(1-VLOOKUP(Rural_Establishments_Total!$B34,Estb_by_District_Size!$A:$BC,43,FALSE)/VLOOKUP(Rural_Establishments_Total!$B34,Estb_by_District_Size!$A:$BC,40,FALSE)),1)</f>
        <v>#REF!</v>
      </c>
      <c r="O34" s="2" t="e">
        <f>MROUND(Rural_Establishments_Total!O34*(1-VLOOKUP(Rural_Establishments_Total!$B34,Estb_by_District_Size!$A:$BC,43,FALSE)/VLOOKUP(Rural_Establishments_Total!$B34,Estb_by_District_Size!$A:$BC,40,FALSE)),1)</f>
        <v>#REF!</v>
      </c>
    </row>
    <row r="35" spans="1:15" x14ac:dyDescent="0.2">
      <c r="A35" t="s">
        <v>87</v>
      </c>
      <c r="B35" t="s">
        <v>88</v>
      </c>
      <c r="C35" s="2" t="e">
        <f>MROUND(Rural_Establishments_Total!C35*(1-VLOOKUP(Rural_Establishments_Total!$B35,Estb_by_District_Size!$A:$BC,7,FALSE)/VLOOKUP(Rural_Establishments_Total!$B35,Estb_by_District_Size!$A:$BC,4,FALSE)),1)</f>
        <v>#REF!</v>
      </c>
      <c r="D35" s="2" t="e">
        <f>MROUND(Rural_Establishments_Total!D35*(1-VLOOKUP(Rural_Establishments_Total!$B35,Estb_by_District_Size!$A:$BC,7,FALSE)/VLOOKUP(Rural_Establishments_Total!$B35,Estb_by_District_Size!$A:$BC,4,FALSE)),1)</f>
        <v>#REF!</v>
      </c>
      <c r="E35" s="2" t="e">
        <f>MROUND(Rural_Establishments_Total!E35*(1-VLOOKUP(Rural_Establishments_Total!$B35,Estb_by_District_Size!$A:$BC,7,FALSE)/VLOOKUP(Rural_Establishments_Total!$B35,Estb_by_District_Size!$A:$BC,4,FALSE)),1)</f>
        <v>#REF!</v>
      </c>
      <c r="F35" s="2" t="e">
        <f>MROUND(Rural_Establishments_Total!F35*(1-VLOOKUP(Rural_Establishments_Total!$B35,Estb_by_District_Size!$A:$BC,25,FALSE)/VLOOKUP(Rural_Establishments_Total!$B35,Estb_by_District_Size!$A:$BC,22,FALSE)),1)</f>
        <v>#REF!</v>
      </c>
      <c r="G35" s="2" t="e">
        <f>MROUND(Rural_Establishments_Total!G35*(1-VLOOKUP(Rural_Establishments_Total!$B35,Estb_by_District_Size!$A:$BC,43,FALSE)/VLOOKUP(Rural_Establishments_Total!$B35,Estb_by_District_Size!$A:$BC,40,FALSE)),1)</f>
        <v>#REF!</v>
      </c>
      <c r="H35" s="2" t="e">
        <f>MROUND(Rural_Establishments_Total!H35*(1-VLOOKUP(Rural_Establishments_Total!$B35,Estb_by_District_Size!$A:$BC,43,FALSE)/VLOOKUP(Rural_Establishments_Total!$B35,Estb_by_District_Size!$A:$BC,40,FALSE)),1)</f>
        <v>#REF!</v>
      </c>
      <c r="I35" s="2" t="e">
        <f>MROUND(Rural_Establishments_Total!I35*(1-VLOOKUP(Rural_Establishments_Total!$B35,Estb_by_District_Size!$A:$BC,43,FALSE)/VLOOKUP(Rural_Establishments_Total!$B35,Estb_by_District_Size!$A:$BC,40,FALSE)),1)</f>
        <v>#REF!</v>
      </c>
      <c r="J35" s="2" t="e">
        <f>MROUND(Rural_Establishments_Total!J35*(1-VLOOKUP(Rural_Establishments_Total!$B35,Estb_by_District_Size!$A:$BC,43,FALSE)/VLOOKUP(Rural_Establishments_Total!$B35,Estb_by_District_Size!$A:$BC,40,FALSE)),1)</f>
        <v>#REF!</v>
      </c>
      <c r="K35" s="2" t="e">
        <f>MROUND(Rural_Establishments_Total!K35*(1-VLOOKUP(Rural_Establishments_Total!$B35,Estb_by_District_Size!$A:$BC,43,FALSE)/VLOOKUP(Rural_Establishments_Total!$B35,Estb_by_District_Size!$A:$BC,40,FALSE)),1)</f>
        <v>#REF!</v>
      </c>
      <c r="L35" s="2" t="e">
        <f>MROUND(Rural_Establishments_Total!L35*(1-VLOOKUP(Rural_Establishments_Total!$B35,Estb_by_District_Size!$A:$BC,43,FALSE)/VLOOKUP(Rural_Establishments_Total!$B35,Estb_by_District_Size!$A:$BC,40,FALSE)),1)</f>
        <v>#REF!</v>
      </c>
      <c r="M35" s="2" t="e">
        <f>MROUND(Rural_Establishments_Total!M35*(1-VLOOKUP(Rural_Establishments_Total!$B35,Estb_by_District_Size!$A:$BC,43,FALSE)/VLOOKUP(Rural_Establishments_Total!$B35,Estb_by_District_Size!$A:$BC,40,FALSE)),1)</f>
        <v>#REF!</v>
      </c>
      <c r="N35" s="2" t="e">
        <f>MROUND(Rural_Establishments_Total!N35*(1-VLOOKUP(Rural_Establishments_Total!$B35,Estb_by_District_Size!$A:$BC,43,FALSE)/VLOOKUP(Rural_Establishments_Total!$B35,Estb_by_District_Size!$A:$BC,40,FALSE)),1)</f>
        <v>#REF!</v>
      </c>
      <c r="O35" s="2" t="e">
        <f>MROUND(Rural_Establishments_Total!O35*(1-VLOOKUP(Rural_Establishments_Total!$B35,Estb_by_District_Size!$A:$BC,43,FALSE)/VLOOKUP(Rural_Establishments_Total!$B35,Estb_by_District_Size!$A:$BC,40,FALSE)),1)</f>
        <v>#REF!</v>
      </c>
    </row>
    <row r="36" spans="1:15" x14ac:dyDescent="0.2">
      <c r="A36" t="s">
        <v>89</v>
      </c>
      <c r="B36" t="s">
        <v>90</v>
      </c>
      <c r="C36" s="2" t="e">
        <f>MROUND(Rural_Establishments_Total!C36*(1-VLOOKUP(Rural_Establishments_Total!$B36,Estb_by_District_Size!$A:$BC,7,FALSE)/VLOOKUP(Rural_Establishments_Total!$B36,Estb_by_District_Size!$A:$BC,4,FALSE)),1)</f>
        <v>#REF!</v>
      </c>
      <c r="D36" s="2" t="e">
        <f>MROUND(Rural_Establishments_Total!D36*(1-VLOOKUP(Rural_Establishments_Total!$B36,Estb_by_District_Size!$A:$BC,7,FALSE)/VLOOKUP(Rural_Establishments_Total!$B36,Estb_by_District_Size!$A:$BC,4,FALSE)),1)</f>
        <v>#REF!</v>
      </c>
      <c r="E36" s="2" t="e">
        <f>MROUND(Rural_Establishments_Total!E36*(1-VLOOKUP(Rural_Establishments_Total!$B36,Estb_by_District_Size!$A:$BC,7,FALSE)/VLOOKUP(Rural_Establishments_Total!$B36,Estb_by_District_Size!$A:$BC,4,FALSE)),1)</f>
        <v>#REF!</v>
      </c>
      <c r="F36" s="2" t="e">
        <f>MROUND(Rural_Establishments_Total!F36*(1-VLOOKUP(Rural_Establishments_Total!$B36,Estb_by_District_Size!$A:$BC,25,FALSE)/VLOOKUP(Rural_Establishments_Total!$B36,Estb_by_District_Size!$A:$BC,22,FALSE)),1)</f>
        <v>#REF!</v>
      </c>
      <c r="G36" s="2" t="e">
        <f>MROUND(Rural_Establishments_Total!G36*(1-VLOOKUP(Rural_Establishments_Total!$B36,Estb_by_District_Size!$A:$BC,43,FALSE)/VLOOKUP(Rural_Establishments_Total!$B36,Estb_by_District_Size!$A:$BC,40,FALSE)),1)</f>
        <v>#REF!</v>
      </c>
      <c r="H36" s="2" t="e">
        <f>MROUND(Rural_Establishments_Total!H36*(1-VLOOKUP(Rural_Establishments_Total!$B36,Estb_by_District_Size!$A:$BC,43,FALSE)/VLOOKUP(Rural_Establishments_Total!$B36,Estb_by_District_Size!$A:$BC,40,FALSE)),1)</f>
        <v>#REF!</v>
      </c>
      <c r="I36" s="2" t="e">
        <f>MROUND(Rural_Establishments_Total!I36*(1-VLOOKUP(Rural_Establishments_Total!$B36,Estb_by_District_Size!$A:$BC,43,FALSE)/VLOOKUP(Rural_Establishments_Total!$B36,Estb_by_District_Size!$A:$BC,40,FALSE)),1)</f>
        <v>#REF!</v>
      </c>
      <c r="J36" s="2" t="e">
        <f>MROUND(Rural_Establishments_Total!J36*(1-VLOOKUP(Rural_Establishments_Total!$B36,Estb_by_District_Size!$A:$BC,43,FALSE)/VLOOKUP(Rural_Establishments_Total!$B36,Estb_by_District_Size!$A:$BC,40,FALSE)),1)</f>
        <v>#REF!</v>
      </c>
      <c r="K36" s="2" t="e">
        <f>MROUND(Rural_Establishments_Total!K36*(1-VLOOKUP(Rural_Establishments_Total!$B36,Estb_by_District_Size!$A:$BC,43,FALSE)/VLOOKUP(Rural_Establishments_Total!$B36,Estb_by_District_Size!$A:$BC,40,FALSE)),1)</f>
        <v>#REF!</v>
      </c>
      <c r="L36" s="2" t="e">
        <f>MROUND(Rural_Establishments_Total!L36*(1-VLOOKUP(Rural_Establishments_Total!$B36,Estb_by_District_Size!$A:$BC,43,FALSE)/VLOOKUP(Rural_Establishments_Total!$B36,Estb_by_District_Size!$A:$BC,40,FALSE)),1)</f>
        <v>#REF!</v>
      </c>
      <c r="M36" s="2" t="e">
        <f>MROUND(Rural_Establishments_Total!M36*(1-VLOOKUP(Rural_Establishments_Total!$B36,Estb_by_District_Size!$A:$BC,43,FALSE)/VLOOKUP(Rural_Establishments_Total!$B36,Estb_by_District_Size!$A:$BC,40,FALSE)),1)</f>
        <v>#REF!</v>
      </c>
      <c r="N36" s="2" t="e">
        <f>MROUND(Rural_Establishments_Total!N36*(1-VLOOKUP(Rural_Establishments_Total!$B36,Estb_by_District_Size!$A:$BC,43,FALSE)/VLOOKUP(Rural_Establishments_Total!$B36,Estb_by_District_Size!$A:$BC,40,FALSE)),1)</f>
        <v>#REF!</v>
      </c>
      <c r="O36" s="2" t="e">
        <f>MROUND(Rural_Establishments_Total!O36*(1-VLOOKUP(Rural_Establishments_Total!$B36,Estb_by_District_Size!$A:$BC,43,FALSE)/VLOOKUP(Rural_Establishments_Total!$B36,Estb_by_District_Size!$A:$BC,40,FALSE)),1)</f>
        <v>#REF!</v>
      </c>
    </row>
    <row r="37" spans="1:15" x14ac:dyDescent="0.2">
      <c r="A37" t="s">
        <v>91</v>
      </c>
      <c r="B37" t="s">
        <v>92</v>
      </c>
      <c r="C37" s="2" t="e">
        <f>MROUND(Rural_Establishments_Total!C37*(1-VLOOKUP(Rural_Establishments_Total!$B37,Estb_by_District_Size!$A:$BC,7,FALSE)/VLOOKUP(Rural_Establishments_Total!$B37,Estb_by_District_Size!$A:$BC,4,FALSE)),1)</f>
        <v>#REF!</v>
      </c>
      <c r="D37" s="2" t="e">
        <f>MROUND(Rural_Establishments_Total!D37*(1-VLOOKUP(Rural_Establishments_Total!$B37,Estb_by_District_Size!$A:$BC,7,FALSE)/VLOOKUP(Rural_Establishments_Total!$B37,Estb_by_District_Size!$A:$BC,4,FALSE)),1)</f>
        <v>#REF!</v>
      </c>
      <c r="E37" s="2" t="e">
        <f>MROUND(Rural_Establishments_Total!E37*(1-VLOOKUP(Rural_Establishments_Total!$B37,Estb_by_District_Size!$A:$BC,7,FALSE)/VLOOKUP(Rural_Establishments_Total!$B37,Estb_by_District_Size!$A:$BC,4,FALSE)),1)</f>
        <v>#REF!</v>
      </c>
      <c r="F37" s="2" t="e">
        <f>MROUND(Rural_Establishments_Total!F37*(1-VLOOKUP(Rural_Establishments_Total!$B37,Estb_by_District_Size!$A:$BC,25,FALSE)/VLOOKUP(Rural_Establishments_Total!$B37,Estb_by_District_Size!$A:$BC,22,FALSE)),1)</f>
        <v>#REF!</v>
      </c>
      <c r="G37" s="2" t="e">
        <f>MROUND(Rural_Establishments_Total!G37*(1-VLOOKUP(Rural_Establishments_Total!$B37,Estb_by_District_Size!$A:$BC,43,FALSE)/VLOOKUP(Rural_Establishments_Total!$B37,Estb_by_District_Size!$A:$BC,40,FALSE)),1)</f>
        <v>#REF!</v>
      </c>
      <c r="H37" s="2" t="e">
        <f>MROUND(Rural_Establishments_Total!H37*(1-VLOOKUP(Rural_Establishments_Total!$B37,Estb_by_District_Size!$A:$BC,43,FALSE)/VLOOKUP(Rural_Establishments_Total!$B37,Estb_by_District_Size!$A:$BC,40,FALSE)),1)</f>
        <v>#REF!</v>
      </c>
      <c r="I37" s="2" t="e">
        <f>MROUND(Rural_Establishments_Total!I37*(1-VLOOKUP(Rural_Establishments_Total!$B37,Estb_by_District_Size!$A:$BC,43,FALSE)/VLOOKUP(Rural_Establishments_Total!$B37,Estb_by_District_Size!$A:$BC,40,FALSE)),1)</f>
        <v>#REF!</v>
      </c>
      <c r="J37" s="2" t="e">
        <f>MROUND(Rural_Establishments_Total!J37*(1-VLOOKUP(Rural_Establishments_Total!$B37,Estb_by_District_Size!$A:$BC,43,FALSE)/VLOOKUP(Rural_Establishments_Total!$B37,Estb_by_District_Size!$A:$BC,40,FALSE)),1)</f>
        <v>#REF!</v>
      </c>
      <c r="K37" s="2" t="e">
        <f>MROUND(Rural_Establishments_Total!K37*(1-VLOOKUP(Rural_Establishments_Total!$B37,Estb_by_District_Size!$A:$BC,43,FALSE)/VLOOKUP(Rural_Establishments_Total!$B37,Estb_by_District_Size!$A:$BC,40,FALSE)),1)</f>
        <v>#REF!</v>
      </c>
      <c r="L37" s="2" t="e">
        <f>MROUND(Rural_Establishments_Total!L37*(1-VLOOKUP(Rural_Establishments_Total!$B37,Estb_by_District_Size!$A:$BC,43,FALSE)/VLOOKUP(Rural_Establishments_Total!$B37,Estb_by_District_Size!$A:$BC,40,FALSE)),1)</f>
        <v>#REF!</v>
      </c>
      <c r="M37" s="2" t="e">
        <f>MROUND(Rural_Establishments_Total!M37*(1-VLOOKUP(Rural_Establishments_Total!$B37,Estb_by_District_Size!$A:$BC,43,FALSE)/VLOOKUP(Rural_Establishments_Total!$B37,Estb_by_District_Size!$A:$BC,40,FALSE)),1)</f>
        <v>#REF!</v>
      </c>
      <c r="N37" s="2" t="e">
        <f>MROUND(Rural_Establishments_Total!N37*(1-VLOOKUP(Rural_Establishments_Total!$B37,Estb_by_District_Size!$A:$BC,43,FALSE)/VLOOKUP(Rural_Establishments_Total!$B37,Estb_by_District_Size!$A:$BC,40,FALSE)),1)</f>
        <v>#REF!</v>
      </c>
      <c r="O37" s="2" t="e">
        <f>MROUND(Rural_Establishments_Total!O37*(1-VLOOKUP(Rural_Establishments_Total!$B37,Estb_by_District_Size!$A:$BC,43,FALSE)/VLOOKUP(Rural_Establishments_Total!$B37,Estb_by_District_Size!$A:$BC,40,FALSE)),1)</f>
        <v>#REF!</v>
      </c>
    </row>
    <row r="38" spans="1:15" x14ac:dyDescent="0.2">
      <c r="A38" t="s">
        <v>93</v>
      </c>
      <c r="B38" t="s">
        <v>94</v>
      </c>
      <c r="C38" s="2" t="e">
        <f>MROUND(Rural_Establishments_Total!C38*(1-VLOOKUP(Rural_Establishments_Total!$B38,Estb_by_District_Size!$A:$BC,7,FALSE)/VLOOKUP(Rural_Establishments_Total!$B38,Estb_by_District_Size!$A:$BC,4,FALSE)),1)</f>
        <v>#REF!</v>
      </c>
      <c r="D38" s="2" t="e">
        <f>MROUND(Rural_Establishments_Total!D38*(1-VLOOKUP(Rural_Establishments_Total!$B38,Estb_by_District_Size!$A:$BC,7,FALSE)/VLOOKUP(Rural_Establishments_Total!$B38,Estb_by_District_Size!$A:$BC,4,FALSE)),1)</f>
        <v>#REF!</v>
      </c>
      <c r="E38" s="2" t="e">
        <f>MROUND(Rural_Establishments_Total!E38*(1-VLOOKUP(Rural_Establishments_Total!$B38,Estb_by_District_Size!$A:$BC,7,FALSE)/VLOOKUP(Rural_Establishments_Total!$B38,Estb_by_District_Size!$A:$BC,4,FALSE)),1)</f>
        <v>#REF!</v>
      </c>
      <c r="F38" s="2" t="e">
        <f>MROUND(Rural_Establishments_Total!F38*(1-VLOOKUP(Rural_Establishments_Total!$B38,Estb_by_District_Size!$A:$BC,25,FALSE)/VLOOKUP(Rural_Establishments_Total!$B38,Estb_by_District_Size!$A:$BC,22,FALSE)),1)</f>
        <v>#REF!</v>
      </c>
      <c r="G38" s="2" t="e">
        <f>MROUND(Rural_Establishments_Total!G38*(1-VLOOKUP(Rural_Establishments_Total!$B38,Estb_by_District_Size!$A:$BC,43,FALSE)/VLOOKUP(Rural_Establishments_Total!$B38,Estb_by_District_Size!$A:$BC,40,FALSE)),1)</f>
        <v>#REF!</v>
      </c>
      <c r="H38" s="2" t="e">
        <f>MROUND(Rural_Establishments_Total!H38*(1-VLOOKUP(Rural_Establishments_Total!$B38,Estb_by_District_Size!$A:$BC,43,FALSE)/VLOOKUP(Rural_Establishments_Total!$B38,Estb_by_District_Size!$A:$BC,40,FALSE)),1)</f>
        <v>#REF!</v>
      </c>
      <c r="I38" s="2" t="e">
        <f>MROUND(Rural_Establishments_Total!I38*(1-VLOOKUP(Rural_Establishments_Total!$B38,Estb_by_District_Size!$A:$BC,43,FALSE)/VLOOKUP(Rural_Establishments_Total!$B38,Estb_by_District_Size!$A:$BC,40,FALSE)),1)</f>
        <v>#REF!</v>
      </c>
      <c r="J38" s="2" t="e">
        <f>MROUND(Rural_Establishments_Total!J38*(1-VLOOKUP(Rural_Establishments_Total!$B38,Estb_by_District_Size!$A:$BC,43,FALSE)/VLOOKUP(Rural_Establishments_Total!$B38,Estb_by_District_Size!$A:$BC,40,FALSE)),1)</f>
        <v>#REF!</v>
      </c>
      <c r="K38" s="2" t="e">
        <f>MROUND(Rural_Establishments_Total!K38*(1-VLOOKUP(Rural_Establishments_Total!$B38,Estb_by_District_Size!$A:$BC,43,FALSE)/VLOOKUP(Rural_Establishments_Total!$B38,Estb_by_District_Size!$A:$BC,40,FALSE)),1)</f>
        <v>#REF!</v>
      </c>
      <c r="L38" s="2" t="e">
        <f>MROUND(Rural_Establishments_Total!L38*(1-VLOOKUP(Rural_Establishments_Total!$B38,Estb_by_District_Size!$A:$BC,43,FALSE)/VLOOKUP(Rural_Establishments_Total!$B38,Estb_by_District_Size!$A:$BC,40,FALSE)),1)</f>
        <v>#REF!</v>
      </c>
      <c r="M38" s="2" t="e">
        <f>MROUND(Rural_Establishments_Total!M38*(1-VLOOKUP(Rural_Establishments_Total!$B38,Estb_by_District_Size!$A:$BC,43,FALSE)/VLOOKUP(Rural_Establishments_Total!$B38,Estb_by_District_Size!$A:$BC,40,FALSE)),1)</f>
        <v>#REF!</v>
      </c>
      <c r="N38" s="2" t="e">
        <f>MROUND(Rural_Establishments_Total!N38*(1-VLOOKUP(Rural_Establishments_Total!$B38,Estb_by_District_Size!$A:$BC,43,FALSE)/VLOOKUP(Rural_Establishments_Total!$B38,Estb_by_District_Size!$A:$BC,40,FALSE)),1)</f>
        <v>#REF!</v>
      </c>
      <c r="O38" s="2" t="e">
        <f>MROUND(Rural_Establishments_Total!O38*(1-VLOOKUP(Rural_Establishments_Total!$B38,Estb_by_District_Size!$A:$BC,43,FALSE)/VLOOKUP(Rural_Establishments_Total!$B38,Estb_by_District_Size!$A:$BC,40,FALSE)),1)</f>
        <v>#REF!</v>
      </c>
    </row>
    <row r="39" spans="1:15" x14ac:dyDescent="0.2">
      <c r="A39" t="s">
        <v>95</v>
      </c>
      <c r="B39" t="s">
        <v>96</v>
      </c>
      <c r="C39" s="2" t="e">
        <f>MROUND(Rural_Establishments_Total!C39*(1-VLOOKUP(Rural_Establishments_Total!$B39,Estb_by_District_Size!$A:$BC,7,FALSE)/VLOOKUP(Rural_Establishments_Total!$B39,Estb_by_District_Size!$A:$BC,4,FALSE)),1)</f>
        <v>#REF!</v>
      </c>
      <c r="D39" s="2" t="e">
        <f>MROUND(Rural_Establishments_Total!D39*(1-VLOOKUP(Rural_Establishments_Total!$B39,Estb_by_District_Size!$A:$BC,7,FALSE)/VLOOKUP(Rural_Establishments_Total!$B39,Estb_by_District_Size!$A:$BC,4,FALSE)),1)</f>
        <v>#REF!</v>
      </c>
      <c r="E39" s="2" t="e">
        <f>MROUND(Rural_Establishments_Total!E39*(1-VLOOKUP(Rural_Establishments_Total!$B39,Estb_by_District_Size!$A:$BC,7,FALSE)/VLOOKUP(Rural_Establishments_Total!$B39,Estb_by_District_Size!$A:$BC,4,FALSE)),1)</f>
        <v>#REF!</v>
      </c>
      <c r="F39" s="2" t="e">
        <f>MROUND(Rural_Establishments_Total!F39*(1-VLOOKUP(Rural_Establishments_Total!$B39,Estb_by_District_Size!$A:$BC,25,FALSE)/VLOOKUP(Rural_Establishments_Total!$B39,Estb_by_District_Size!$A:$BC,22,FALSE)),1)</f>
        <v>#REF!</v>
      </c>
      <c r="G39" s="2" t="e">
        <f>MROUND(Rural_Establishments_Total!G39*(1-VLOOKUP(Rural_Establishments_Total!$B39,Estb_by_District_Size!$A:$BC,43,FALSE)/VLOOKUP(Rural_Establishments_Total!$B39,Estb_by_District_Size!$A:$BC,40,FALSE)),1)</f>
        <v>#REF!</v>
      </c>
      <c r="H39" s="2" t="e">
        <f>MROUND(Rural_Establishments_Total!H39*(1-VLOOKUP(Rural_Establishments_Total!$B39,Estb_by_District_Size!$A:$BC,43,FALSE)/VLOOKUP(Rural_Establishments_Total!$B39,Estb_by_District_Size!$A:$BC,40,FALSE)),1)</f>
        <v>#REF!</v>
      </c>
      <c r="I39" s="2" t="e">
        <f>MROUND(Rural_Establishments_Total!I39*(1-VLOOKUP(Rural_Establishments_Total!$B39,Estb_by_District_Size!$A:$BC,43,FALSE)/VLOOKUP(Rural_Establishments_Total!$B39,Estb_by_District_Size!$A:$BC,40,FALSE)),1)</f>
        <v>#REF!</v>
      </c>
      <c r="J39" s="2" t="e">
        <f>MROUND(Rural_Establishments_Total!J39*(1-VLOOKUP(Rural_Establishments_Total!$B39,Estb_by_District_Size!$A:$BC,43,FALSE)/VLOOKUP(Rural_Establishments_Total!$B39,Estb_by_District_Size!$A:$BC,40,FALSE)),1)</f>
        <v>#REF!</v>
      </c>
      <c r="K39" s="2" t="e">
        <f>MROUND(Rural_Establishments_Total!K39*(1-VLOOKUP(Rural_Establishments_Total!$B39,Estb_by_District_Size!$A:$BC,43,FALSE)/VLOOKUP(Rural_Establishments_Total!$B39,Estb_by_District_Size!$A:$BC,40,FALSE)),1)</f>
        <v>#REF!</v>
      </c>
      <c r="L39" s="2" t="e">
        <f>MROUND(Rural_Establishments_Total!L39*(1-VLOOKUP(Rural_Establishments_Total!$B39,Estb_by_District_Size!$A:$BC,43,FALSE)/VLOOKUP(Rural_Establishments_Total!$B39,Estb_by_District_Size!$A:$BC,40,FALSE)),1)</f>
        <v>#REF!</v>
      </c>
      <c r="M39" s="2" t="e">
        <f>MROUND(Rural_Establishments_Total!M39*(1-VLOOKUP(Rural_Establishments_Total!$B39,Estb_by_District_Size!$A:$BC,43,FALSE)/VLOOKUP(Rural_Establishments_Total!$B39,Estb_by_District_Size!$A:$BC,40,FALSE)),1)</f>
        <v>#REF!</v>
      </c>
      <c r="N39" s="2" t="e">
        <f>MROUND(Rural_Establishments_Total!N39*(1-VLOOKUP(Rural_Establishments_Total!$B39,Estb_by_District_Size!$A:$BC,43,FALSE)/VLOOKUP(Rural_Establishments_Total!$B39,Estb_by_District_Size!$A:$BC,40,FALSE)),1)</f>
        <v>#REF!</v>
      </c>
      <c r="O39" s="2" t="e">
        <f>MROUND(Rural_Establishments_Total!O39*(1-VLOOKUP(Rural_Establishments_Total!$B39,Estb_by_District_Size!$A:$BC,43,FALSE)/VLOOKUP(Rural_Establishments_Total!$B39,Estb_by_District_Size!$A:$BC,40,FALSE)),1)</f>
        <v>#REF!</v>
      </c>
    </row>
    <row r="40" spans="1:15" x14ac:dyDescent="0.2">
      <c r="A40" t="s">
        <v>97</v>
      </c>
      <c r="B40" t="s">
        <v>98</v>
      </c>
      <c r="C40" s="2" t="e">
        <f>MROUND(Rural_Establishments_Total!C40*(1-VLOOKUP(Rural_Establishments_Total!$B40,Estb_by_District_Size!$A:$BC,7,FALSE)/VLOOKUP(Rural_Establishments_Total!$B40,Estb_by_District_Size!$A:$BC,4,FALSE)),1)</f>
        <v>#REF!</v>
      </c>
      <c r="D40" s="2" t="e">
        <f>MROUND(Rural_Establishments_Total!D40*(1-VLOOKUP(Rural_Establishments_Total!$B40,Estb_by_District_Size!$A:$BC,7,FALSE)/VLOOKUP(Rural_Establishments_Total!$B40,Estb_by_District_Size!$A:$BC,4,FALSE)),1)</f>
        <v>#REF!</v>
      </c>
      <c r="E40" s="2" t="e">
        <f>MROUND(Rural_Establishments_Total!E40*(1-VLOOKUP(Rural_Establishments_Total!$B40,Estb_by_District_Size!$A:$BC,7,FALSE)/VLOOKUP(Rural_Establishments_Total!$B40,Estb_by_District_Size!$A:$BC,4,FALSE)),1)</f>
        <v>#REF!</v>
      </c>
      <c r="F40" s="2" t="e">
        <f>MROUND(Rural_Establishments_Total!F40*(1-VLOOKUP(Rural_Establishments_Total!$B40,Estb_by_District_Size!$A:$BC,25,FALSE)/VLOOKUP(Rural_Establishments_Total!$B40,Estb_by_District_Size!$A:$BC,22,FALSE)),1)</f>
        <v>#REF!</v>
      </c>
      <c r="G40" s="2" t="e">
        <f>MROUND(Rural_Establishments_Total!G40*(1-VLOOKUP(Rural_Establishments_Total!$B40,Estb_by_District_Size!$A:$BC,43,FALSE)/VLOOKUP(Rural_Establishments_Total!$B40,Estb_by_District_Size!$A:$BC,40,FALSE)),1)</f>
        <v>#REF!</v>
      </c>
      <c r="H40" s="2" t="e">
        <f>MROUND(Rural_Establishments_Total!H40*(1-VLOOKUP(Rural_Establishments_Total!$B40,Estb_by_District_Size!$A:$BC,43,FALSE)/VLOOKUP(Rural_Establishments_Total!$B40,Estb_by_District_Size!$A:$BC,40,FALSE)),1)</f>
        <v>#REF!</v>
      </c>
      <c r="I40" s="2" t="e">
        <f>MROUND(Rural_Establishments_Total!I40*(1-VLOOKUP(Rural_Establishments_Total!$B40,Estb_by_District_Size!$A:$BC,43,FALSE)/VLOOKUP(Rural_Establishments_Total!$B40,Estb_by_District_Size!$A:$BC,40,FALSE)),1)</f>
        <v>#REF!</v>
      </c>
      <c r="J40" s="2" t="e">
        <f>MROUND(Rural_Establishments_Total!J40*(1-VLOOKUP(Rural_Establishments_Total!$B40,Estb_by_District_Size!$A:$BC,43,FALSE)/VLOOKUP(Rural_Establishments_Total!$B40,Estb_by_District_Size!$A:$BC,40,FALSE)),1)</f>
        <v>#REF!</v>
      </c>
      <c r="K40" s="2" t="e">
        <f>MROUND(Rural_Establishments_Total!K40*(1-VLOOKUP(Rural_Establishments_Total!$B40,Estb_by_District_Size!$A:$BC,43,FALSE)/VLOOKUP(Rural_Establishments_Total!$B40,Estb_by_District_Size!$A:$BC,40,FALSE)),1)</f>
        <v>#REF!</v>
      </c>
      <c r="L40" s="2" t="e">
        <f>MROUND(Rural_Establishments_Total!L40*(1-VLOOKUP(Rural_Establishments_Total!$B40,Estb_by_District_Size!$A:$BC,43,FALSE)/VLOOKUP(Rural_Establishments_Total!$B40,Estb_by_District_Size!$A:$BC,40,FALSE)),1)</f>
        <v>#REF!</v>
      </c>
      <c r="M40" s="2" t="e">
        <f>MROUND(Rural_Establishments_Total!M40*(1-VLOOKUP(Rural_Establishments_Total!$B40,Estb_by_District_Size!$A:$BC,43,FALSE)/VLOOKUP(Rural_Establishments_Total!$B40,Estb_by_District_Size!$A:$BC,40,FALSE)),1)</f>
        <v>#REF!</v>
      </c>
      <c r="N40" s="2" t="e">
        <f>MROUND(Rural_Establishments_Total!N40*(1-VLOOKUP(Rural_Establishments_Total!$B40,Estb_by_District_Size!$A:$BC,43,FALSE)/VLOOKUP(Rural_Establishments_Total!$B40,Estb_by_District_Size!$A:$BC,40,FALSE)),1)</f>
        <v>#REF!</v>
      </c>
      <c r="O40" s="2" t="e">
        <f>MROUND(Rural_Establishments_Total!O40*(1-VLOOKUP(Rural_Establishments_Total!$B40,Estb_by_District_Size!$A:$BC,43,FALSE)/VLOOKUP(Rural_Establishments_Total!$B40,Estb_by_District_Size!$A:$BC,40,FALSE)),1)</f>
        <v>#REF!</v>
      </c>
    </row>
    <row r="41" spans="1:15" x14ac:dyDescent="0.2">
      <c r="A41" t="s">
        <v>99</v>
      </c>
      <c r="B41" t="s">
        <v>100</v>
      </c>
      <c r="C41" s="2" t="e">
        <f>MROUND(Rural_Establishments_Total!C41*(1-VLOOKUP(Rural_Establishments_Total!$B41,Estb_by_District_Size!$A:$BC,7,FALSE)/VLOOKUP(Rural_Establishments_Total!$B41,Estb_by_District_Size!$A:$BC,4,FALSE)),1)</f>
        <v>#REF!</v>
      </c>
      <c r="D41" s="2" t="e">
        <f>MROUND(Rural_Establishments_Total!D41*(1-VLOOKUP(Rural_Establishments_Total!$B41,Estb_by_District_Size!$A:$BC,7,FALSE)/VLOOKUP(Rural_Establishments_Total!$B41,Estb_by_District_Size!$A:$BC,4,FALSE)),1)</f>
        <v>#REF!</v>
      </c>
      <c r="E41" s="2" t="e">
        <f>MROUND(Rural_Establishments_Total!E41*(1-VLOOKUP(Rural_Establishments_Total!$B41,Estb_by_District_Size!$A:$BC,7,FALSE)/VLOOKUP(Rural_Establishments_Total!$B41,Estb_by_District_Size!$A:$BC,4,FALSE)),1)</f>
        <v>#REF!</v>
      </c>
      <c r="F41" s="2" t="e">
        <f>MROUND(Rural_Establishments_Total!F41*(1-VLOOKUP(Rural_Establishments_Total!$B41,Estb_by_District_Size!$A:$BC,25,FALSE)/VLOOKUP(Rural_Establishments_Total!$B41,Estb_by_District_Size!$A:$BC,22,FALSE)),1)</f>
        <v>#REF!</v>
      </c>
      <c r="G41" s="2" t="e">
        <f>MROUND(Rural_Establishments_Total!G41*(1-VLOOKUP(Rural_Establishments_Total!$B41,Estb_by_District_Size!$A:$BC,43,FALSE)/VLOOKUP(Rural_Establishments_Total!$B41,Estb_by_District_Size!$A:$BC,40,FALSE)),1)</f>
        <v>#REF!</v>
      </c>
      <c r="H41" s="2" t="e">
        <f>MROUND(Rural_Establishments_Total!H41*(1-VLOOKUP(Rural_Establishments_Total!$B41,Estb_by_District_Size!$A:$BC,43,FALSE)/VLOOKUP(Rural_Establishments_Total!$B41,Estb_by_District_Size!$A:$BC,40,FALSE)),1)</f>
        <v>#REF!</v>
      </c>
      <c r="I41" s="2" t="e">
        <f>MROUND(Rural_Establishments_Total!I41*(1-VLOOKUP(Rural_Establishments_Total!$B41,Estb_by_District_Size!$A:$BC,43,FALSE)/VLOOKUP(Rural_Establishments_Total!$B41,Estb_by_District_Size!$A:$BC,40,FALSE)),1)</f>
        <v>#REF!</v>
      </c>
      <c r="J41" s="2" t="e">
        <f>MROUND(Rural_Establishments_Total!J41*(1-VLOOKUP(Rural_Establishments_Total!$B41,Estb_by_District_Size!$A:$BC,43,FALSE)/VLOOKUP(Rural_Establishments_Total!$B41,Estb_by_District_Size!$A:$BC,40,FALSE)),1)</f>
        <v>#REF!</v>
      </c>
      <c r="K41" s="2" t="e">
        <f>MROUND(Rural_Establishments_Total!K41*(1-VLOOKUP(Rural_Establishments_Total!$B41,Estb_by_District_Size!$A:$BC,43,FALSE)/VLOOKUP(Rural_Establishments_Total!$B41,Estb_by_District_Size!$A:$BC,40,FALSE)),1)</f>
        <v>#REF!</v>
      </c>
      <c r="L41" s="2" t="e">
        <f>MROUND(Rural_Establishments_Total!L41*(1-VLOOKUP(Rural_Establishments_Total!$B41,Estb_by_District_Size!$A:$BC,43,FALSE)/VLOOKUP(Rural_Establishments_Total!$B41,Estb_by_District_Size!$A:$BC,40,FALSE)),1)</f>
        <v>#REF!</v>
      </c>
      <c r="M41" s="2" t="e">
        <f>MROUND(Rural_Establishments_Total!M41*(1-VLOOKUP(Rural_Establishments_Total!$B41,Estb_by_District_Size!$A:$BC,43,FALSE)/VLOOKUP(Rural_Establishments_Total!$B41,Estb_by_District_Size!$A:$BC,40,FALSE)),1)</f>
        <v>#REF!</v>
      </c>
      <c r="N41" s="2" t="e">
        <f>MROUND(Rural_Establishments_Total!N41*(1-VLOOKUP(Rural_Establishments_Total!$B41,Estb_by_District_Size!$A:$BC,43,FALSE)/VLOOKUP(Rural_Establishments_Total!$B41,Estb_by_District_Size!$A:$BC,40,FALSE)),1)</f>
        <v>#REF!</v>
      </c>
      <c r="O41" s="2" t="e">
        <f>MROUND(Rural_Establishments_Total!O41*(1-VLOOKUP(Rural_Establishments_Total!$B41,Estb_by_District_Size!$A:$BC,43,FALSE)/VLOOKUP(Rural_Establishments_Total!$B41,Estb_by_District_Size!$A:$BC,40,FALSE)),1)</f>
        <v>#REF!</v>
      </c>
    </row>
    <row r="42" spans="1:15" x14ac:dyDescent="0.2">
      <c r="A42" t="s">
        <v>101</v>
      </c>
      <c r="B42" t="s">
        <v>102</v>
      </c>
      <c r="C42" s="2" t="e">
        <f>MROUND(Rural_Establishments_Total!C42*(1-VLOOKUP(Rural_Establishments_Total!$B42,Estb_by_District_Size!$A:$BC,7,FALSE)/VLOOKUP(Rural_Establishments_Total!$B42,Estb_by_District_Size!$A:$BC,4,FALSE)),1)</f>
        <v>#REF!</v>
      </c>
      <c r="D42" s="2" t="e">
        <f>MROUND(Rural_Establishments_Total!D42*(1-VLOOKUP(Rural_Establishments_Total!$B42,Estb_by_District_Size!$A:$BC,7,FALSE)/VLOOKUP(Rural_Establishments_Total!$B42,Estb_by_District_Size!$A:$BC,4,FALSE)),1)</f>
        <v>#REF!</v>
      </c>
      <c r="E42" s="2" t="e">
        <f>MROUND(Rural_Establishments_Total!E42*(1-VLOOKUP(Rural_Establishments_Total!$B42,Estb_by_District_Size!$A:$BC,7,FALSE)/VLOOKUP(Rural_Establishments_Total!$B42,Estb_by_District_Size!$A:$BC,4,FALSE)),1)</f>
        <v>#REF!</v>
      </c>
      <c r="F42" s="2" t="e">
        <f>MROUND(Rural_Establishments_Total!F42*(1-VLOOKUP(Rural_Establishments_Total!$B42,Estb_by_District_Size!$A:$BC,25,FALSE)/VLOOKUP(Rural_Establishments_Total!$B42,Estb_by_District_Size!$A:$BC,22,FALSE)),1)</f>
        <v>#REF!</v>
      </c>
      <c r="G42" s="2" t="e">
        <f>MROUND(Rural_Establishments_Total!G42*(1-VLOOKUP(Rural_Establishments_Total!$B42,Estb_by_District_Size!$A:$BC,43,FALSE)/VLOOKUP(Rural_Establishments_Total!$B42,Estb_by_District_Size!$A:$BC,40,FALSE)),1)</f>
        <v>#REF!</v>
      </c>
      <c r="H42" s="2" t="e">
        <f>MROUND(Rural_Establishments_Total!H42*(1-VLOOKUP(Rural_Establishments_Total!$B42,Estb_by_District_Size!$A:$BC,43,FALSE)/VLOOKUP(Rural_Establishments_Total!$B42,Estb_by_District_Size!$A:$BC,40,FALSE)),1)</f>
        <v>#REF!</v>
      </c>
      <c r="I42" s="2" t="e">
        <f>MROUND(Rural_Establishments_Total!I42*(1-VLOOKUP(Rural_Establishments_Total!$B42,Estb_by_District_Size!$A:$BC,43,FALSE)/VLOOKUP(Rural_Establishments_Total!$B42,Estb_by_District_Size!$A:$BC,40,FALSE)),1)</f>
        <v>#REF!</v>
      </c>
      <c r="J42" s="2" t="e">
        <f>MROUND(Rural_Establishments_Total!J42*(1-VLOOKUP(Rural_Establishments_Total!$B42,Estb_by_District_Size!$A:$BC,43,FALSE)/VLOOKUP(Rural_Establishments_Total!$B42,Estb_by_District_Size!$A:$BC,40,FALSE)),1)</f>
        <v>#REF!</v>
      </c>
      <c r="K42" s="2" t="e">
        <f>MROUND(Rural_Establishments_Total!K42*(1-VLOOKUP(Rural_Establishments_Total!$B42,Estb_by_District_Size!$A:$BC,43,FALSE)/VLOOKUP(Rural_Establishments_Total!$B42,Estb_by_District_Size!$A:$BC,40,FALSE)),1)</f>
        <v>#REF!</v>
      </c>
      <c r="L42" s="2" t="e">
        <f>MROUND(Rural_Establishments_Total!L42*(1-VLOOKUP(Rural_Establishments_Total!$B42,Estb_by_District_Size!$A:$BC,43,FALSE)/VLOOKUP(Rural_Establishments_Total!$B42,Estb_by_District_Size!$A:$BC,40,FALSE)),1)</f>
        <v>#REF!</v>
      </c>
      <c r="M42" s="2" t="e">
        <f>MROUND(Rural_Establishments_Total!M42*(1-VLOOKUP(Rural_Establishments_Total!$B42,Estb_by_District_Size!$A:$BC,43,FALSE)/VLOOKUP(Rural_Establishments_Total!$B42,Estb_by_District_Size!$A:$BC,40,FALSE)),1)</f>
        <v>#REF!</v>
      </c>
      <c r="N42" s="2" t="e">
        <f>MROUND(Rural_Establishments_Total!N42*(1-VLOOKUP(Rural_Establishments_Total!$B42,Estb_by_District_Size!$A:$BC,43,FALSE)/VLOOKUP(Rural_Establishments_Total!$B42,Estb_by_District_Size!$A:$BC,40,FALSE)),1)</f>
        <v>#REF!</v>
      </c>
      <c r="O42" s="2" t="e">
        <f>MROUND(Rural_Establishments_Total!O42*(1-VLOOKUP(Rural_Establishments_Total!$B42,Estb_by_District_Size!$A:$BC,43,FALSE)/VLOOKUP(Rural_Establishments_Total!$B42,Estb_by_District_Size!$A:$BC,40,FALSE)),1)</f>
        <v>#REF!</v>
      </c>
    </row>
    <row r="43" spans="1:15" x14ac:dyDescent="0.2">
      <c r="A43" t="s">
        <v>103</v>
      </c>
      <c r="B43" t="s">
        <v>104</v>
      </c>
      <c r="C43" s="2" t="e">
        <f>MROUND(Rural_Establishments_Total!C43*(1-VLOOKUP(Rural_Establishments_Total!$B43,Estb_by_District_Size!$A:$BC,7,FALSE)/VLOOKUP(Rural_Establishments_Total!$B43,Estb_by_District_Size!$A:$BC,4,FALSE)),1)</f>
        <v>#REF!</v>
      </c>
      <c r="D43" s="2" t="e">
        <f>MROUND(Rural_Establishments_Total!D43*(1-VLOOKUP(Rural_Establishments_Total!$B43,Estb_by_District_Size!$A:$BC,7,FALSE)/VLOOKUP(Rural_Establishments_Total!$B43,Estb_by_District_Size!$A:$BC,4,FALSE)),1)</f>
        <v>#REF!</v>
      </c>
      <c r="E43" s="2" t="e">
        <f>MROUND(Rural_Establishments_Total!E43*(1-VLOOKUP(Rural_Establishments_Total!$B43,Estb_by_District_Size!$A:$BC,7,FALSE)/VLOOKUP(Rural_Establishments_Total!$B43,Estb_by_District_Size!$A:$BC,4,FALSE)),1)</f>
        <v>#REF!</v>
      </c>
      <c r="F43" s="2" t="e">
        <f>MROUND(Rural_Establishments_Total!F43*(1-VLOOKUP(Rural_Establishments_Total!$B43,Estb_by_District_Size!$A:$BC,25,FALSE)/VLOOKUP(Rural_Establishments_Total!$B43,Estb_by_District_Size!$A:$BC,22,FALSE)),1)</f>
        <v>#REF!</v>
      </c>
      <c r="G43" s="2" t="e">
        <f>MROUND(Rural_Establishments_Total!G43*(1-VLOOKUP(Rural_Establishments_Total!$B43,Estb_by_District_Size!$A:$BC,43,FALSE)/VLOOKUP(Rural_Establishments_Total!$B43,Estb_by_District_Size!$A:$BC,40,FALSE)),1)</f>
        <v>#REF!</v>
      </c>
      <c r="H43" s="2" t="e">
        <f>MROUND(Rural_Establishments_Total!H43*(1-VLOOKUP(Rural_Establishments_Total!$B43,Estb_by_District_Size!$A:$BC,43,FALSE)/VLOOKUP(Rural_Establishments_Total!$B43,Estb_by_District_Size!$A:$BC,40,FALSE)),1)</f>
        <v>#REF!</v>
      </c>
      <c r="I43" s="2" t="e">
        <f>MROUND(Rural_Establishments_Total!I43*(1-VLOOKUP(Rural_Establishments_Total!$B43,Estb_by_District_Size!$A:$BC,43,FALSE)/VLOOKUP(Rural_Establishments_Total!$B43,Estb_by_District_Size!$A:$BC,40,FALSE)),1)</f>
        <v>#REF!</v>
      </c>
      <c r="J43" s="2" t="e">
        <f>MROUND(Rural_Establishments_Total!J43*(1-VLOOKUP(Rural_Establishments_Total!$B43,Estb_by_District_Size!$A:$BC,43,FALSE)/VLOOKUP(Rural_Establishments_Total!$B43,Estb_by_District_Size!$A:$BC,40,FALSE)),1)</f>
        <v>#REF!</v>
      </c>
      <c r="K43" s="2" t="e">
        <f>MROUND(Rural_Establishments_Total!K43*(1-VLOOKUP(Rural_Establishments_Total!$B43,Estb_by_District_Size!$A:$BC,43,FALSE)/VLOOKUP(Rural_Establishments_Total!$B43,Estb_by_District_Size!$A:$BC,40,FALSE)),1)</f>
        <v>#REF!</v>
      </c>
      <c r="L43" s="2" t="e">
        <f>MROUND(Rural_Establishments_Total!L43*(1-VLOOKUP(Rural_Establishments_Total!$B43,Estb_by_District_Size!$A:$BC,43,FALSE)/VLOOKUP(Rural_Establishments_Total!$B43,Estb_by_District_Size!$A:$BC,40,FALSE)),1)</f>
        <v>#REF!</v>
      </c>
      <c r="M43" s="2" t="e">
        <f>MROUND(Rural_Establishments_Total!M43*(1-VLOOKUP(Rural_Establishments_Total!$B43,Estb_by_District_Size!$A:$BC,43,FALSE)/VLOOKUP(Rural_Establishments_Total!$B43,Estb_by_District_Size!$A:$BC,40,FALSE)),1)</f>
        <v>#REF!</v>
      </c>
      <c r="N43" s="2" t="e">
        <f>MROUND(Rural_Establishments_Total!N43*(1-VLOOKUP(Rural_Establishments_Total!$B43,Estb_by_District_Size!$A:$BC,43,FALSE)/VLOOKUP(Rural_Establishments_Total!$B43,Estb_by_District_Size!$A:$BC,40,FALSE)),1)</f>
        <v>#REF!</v>
      </c>
      <c r="O43" s="2" t="e">
        <f>MROUND(Rural_Establishments_Total!O43*(1-VLOOKUP(Rural_Establishments_Total!$B43,Estb_by_District_Size!$A:$BC,43,FALSE)/VLOOKUP(Rural_Establishments_Total!$B43,Estb_by_District_Size!$A:$BC,40,FALSE)),1)</f>
        <v>#REF!</v>
      </c>
    </row>
    <row r="44" spans="1:15" x14ac:dyDescent="0.2">
      <c r="A44" t="s">
        <v>105</v>
      </c>
      <c r="B44" t="s">
        <v>106</v>
      </c>
      <c r="C44" s="2" t="e">
        <f>MROUND(Rural_Establishments_Total!C44*(1-VLOOKUP(Rural_Establishments_Total!$B44,Estb_by_District_Size!$A:$BC,7,FALSE)/VLOOKUP(Rural_Establishments_Total!$B44,Estb_by_District_Size!$A:$BC,4,FALSE)),1)</f>
        <v>#REF!</v>
      </c>
      <c r="D44" s="2" t="e">
        <f>MROUND(Rural_Establishments_Total!D44*(1-VLOOKUP(Rural_Establishments_Total!$B44,Estb_by_District_Size!$A:$BC,7,FALSE)/VLOOKUP(Rural_Establishments_Total!$B44,Estb_by_District_Size!$A:$BC,4,FALSE)),1)</f>
        <v>#REF!</v>
      </c>
      <c r="E44" s="2" t="e">
        <f>MROUND(Rural_Establishments_Total!E44*(1-VLOOKUP(Rural_Establishments_Total!$B44,Estb_by_District_Size!$A:$BC,7,FALSE)/VLOOKUP(Rural_Establishments_Total!$B44,Estb_by_District_Size!$A:$BC,4,FALSE)),1)</f>
        <v>#REF!</v>
      </c>
      <c r="F44" s="2" t="e">
        <f>MROUND(Rural_Establishments_Total!F44*(1-VLOOKUP(Rural_Establishments_Total!$B44,Estb_by_District_Size!$A:$BC,25,FALSE)/VLOOKUP(Rural_Establishments_Total!$B44,Estb_by_District_Size!$A:$BC,22,FALSE)),1)</f>
        <v>#REF!</v>
      </c>
      <c r="G44" s="2" t="e">
        <f>MROUND(Rural_Establishments_Total!G44*(1-VLOOKUP(Rural_Establishments_Total!$B44,Estb_by_District_Size!$A:$BC,43,FALSE)/VLOOKUP(Rural_Establishments_Total!$B44,Estb_by_District_Size!$A:$BC,40,FALSE)),1)</f>
        <v>#REF!</v>
      </c>
      <c r="H44" s="2" t="e">
        <f>MROUND(Rural_Establishments_Total!H44*(1-VLOOKUP(Rural_Establishments_Total!$B44,Estb_by_District_Size!$A:$BC,43,FALSE)/VLOOKUP(Rural_Establishments_Total!$B44,Estb_by_District_Size!$A:$BC,40,FALSE)),1)</f>
        <v>#REF!</v>
      </c>
      <c r="I44" s="2" t="e">
        <f>MROUND(Rural_Establishments_Total!I44*(1-VLOOKUP(Rural_Establishments_Total!$B44,Estb_by_District_Size!$A:$BC,43,FALSE)/VLOOKUP(Rural_Establishments_Total!$B44,Estb_by_District_Size!$A:$BC,40,FALSE)),1)</f>
        <v>#REF!</v>
      </c>
      <c r="J44" s="2" t="e">
        <f>MROUND(Rural_Establishments_Total!J44*(1-VLOOKUP(Rural_Establishments_Total!$B44,Estb_by_District_Size!$A:$BC,43,FALSE)/VLOOKUP(Rural_Establishments_Total!$B44,Estb_by_District_Size!$A:$BC,40,FALSE)),1)</f>
        <v>#REF!</v>
      </c>
      <c r="K44" s="2" t="e">
        <f>MROUND(Rural_Establishments_Total!K44*(1-VLOOKUP(Rural_Establishments_Total!$B44,Estb_by_District_Size!$A:$BC,43,FALSE)/VLOOKUP(Rural_Establishments_Total!$B44,Estb_by_District_Size!$A:$BC,40,FALSE)),1)</f>
        <v>#REF!</v>
      </c>
      <c r="L44" s="2" t="e">
        <f>MROUND(Rural_Establishments_Total!L44*(1-VLOOKUP(Rural_Establishments_Total!$B44,Estb_by_District_Size!$A:$BC,43,FALSE)/VLOOKUP(Rural_Establishments_Total!$B44,Estb_by_District_Size!$A:$BC,40,FALSE)),1)</f>
        <v>#REF!</v>
      </c>
      <c r="M44" s="2" t="e">
        <f>MROUND(Rural_Establishments_Total!M44*(1-VLOOKUP(Rural_Establishments_Total!$B44,Estb_by_District_Size!$A:$BC,43,FALSE)/VLOOKUP(Rural_Establishments_Total!$B44,Estb_by_District_Size!$A:$BC,40,FALSE)),1)</f>
        <v>#REF!</v>
      </c>
      <c r="N44" s="2" t="e">
        <f>MROUND(Rural_Establishments_Total!N44*(1-VLOOKUP(Rural_Establishments_Total!$B44,Estb_by_District_Size!$A:$BC,43,FALSE)/VLOOKUP(Rural_Establishments_Total!$B44,Estb_by_District_Size!$A:$BC,40,FALSE)),1)</f>
        <v>#REF!</v>
      </c>
      <c r="O44" s="2" t="e">
        <f>MROUND(Rural_Establishments_Total!O44*(1-VLOOKUP(Rural_Establishments_Total!$B44,Estb_by_District_Size!$A:$BC,43,FALSE)/VLOOKUP(Rural_Establishments_Total!$B44,Estb_by_District_Size!$A:$BC,40,FALSE)),1)</f>
        <v>#REF!</v>
      </c>
    </row>
    <row r="45" spans="1:15" x14ac:dyDescent="0.2">
      <c r="A45" t="s">
        <v>107</v>
      </c>
      <c r="B45" t="s">
        <v>108</v>
      </c>
      <c r="C45" s="2" t="e">
        <f>MROUND(Rural_Establishments_Total!C45*(1-VLOOKUP(Rural_Establishments_Total!$B45,Estb_by_District_Size!$A:$BC,7,FALSE)/VLOOKUP(Rural_Establishments_Total!$B45,Estb_by_District_Size!$A:$BC,4,FALSE)),1)</f>
        <v>#REF!</v>
      </c>
      <c r="D45" s="2" t="e">
        <f>MROUND(Rural_Establishments_Total!D45*(1-VLOOKUP(Rural_Establishments_Total!$B45,Estb_by_District_Size!$A:$BC,7,FALSE)/VLOOKUP(Rural_Establishments_Total!$B45,Estb_by_District_Size!$A:$BC,4,FALSE)),1)</f>
        <v>#REF!</v>
      </c>
      <c r="E45" s="2" t="e">
        <f>MROUND(Rural_Establishments_Total!E45*(1-VLOOKUP(Rural_Establishments_Total!$B45,Estb_by_District_Size!$A:$BC,7,FALSE)/VLOOKUP(Rural_Establishments_Total!$B45,Estb_by_District_Size!$A:$BC,4,FALSE)),1)</f>
        <v>#REF!</v>
      </c>
      <c r="F45" s="2" t="e">
        <f>MROUND(Rural_Establishments_Total!F45*(1-VLOOKUP(Rural_Establishments_Total!$B45,Estb_by_District_Size!$A:$BC,25,FALSE)/VLOOKUP(Rural_Establishments_Total!$B45,Estb_by_District_Size!$A:$BC,22,FALSE)),1)</f>
        <v>#REF!</v>
      </c>
      <c r="G45" s="2" t="e">
        <f>MROUND(Rural_Establishments_Total!G45*(1-VLOOKUP(Rural_Establishments_Total!$B45,Estb_by_District_Size!$A:$BC,43,FALSE)/VLOOKUP(Rural_Establishments_Total!$B45,Estb_by_District_Size!$A:$BC,40,FALSE)),1)</f>
        <v>#REF!</v>
      </c>
      <c r="H45" s="2" t="e">
        <f>MROUND(Rural_Establishments_Total!H45*(1-VLOOKUP(Rural_Establishments_Total!$B45,Estb_by_District_Size!$A:$BC,43,FALSE)/VLOOKUP(Rural_Establishments_Total!$B45,Estb_by_District_Size!$A:$BC,40,FALSE)),1)</f>
        <v>#REF!</v>
      </c>
      <c r="I45" s="2" t="e">
        <f>MROUND(Rural_Establishments_Total!I45*(1-VLOOKUP(Rural_Establishments_Total!$B45,Estb_by_District_Size!$A:$BC,43,FALSE)/VLOOKUP(Rural_Establishments_Total!$B45,Estb_by_District_Size!$A:$BC,40,FALSE)),1)</f>
        <v>#REF!</v>
      </c>
      <c r="J45" s="2" t="e">
        <f>MROUND(Rural_Establishments_Total!J45*(1-VLOOKUP(Rural_Establishments_Total!$B45,Estb_by_District_Size!$A:$BC,43,FALSE)/VLOOKUP(Rural_Establishments_Total!$B45,Estb_by_District_Size!$A:$BC,40,FALSE)),1)</f>
        <v>#REF!</v>
      </c>
      <c r="K45" s="2" t="e">
        <f>MROUND(Rural_Establishments_Total!K45*(1-VLOOKUP(Rural_Establishments_Total!$B45,Estb_by_District_Size!$A:$BC,43,FALSE)/VLOOKUP(Rural_Establishments_Total!$B45,Estb_by_District_Size!$A:$BC,40,FALSE)),1)</f>
        <v>#REF!</v>
      </c>
      <c r="L45" s="2" t="e">
        <f>MROUND(Rural_Establishments_Total!L45*(1-VLOOKUP(Rural_Establishments_Total!$B45,Estb_by_District_Size!$A:$BC,43,FALSE)/VLOOKUP(Rural_Establishments_Total!$B45,Estb_by_District_Size!$A:$BC,40,FALSE)),1)</f>
        <v>#REF!</v>
      </c>
      <c r="M45" s="2" t="e">
        <f>MROUND(Rural_Establishments_Total!M45*(1-VLOOKUP(Rural_Establishments_Total!$B45,Estb_by_District_Size!$A:$BC,43,FALSE)/VLOOKUP(Rural_Establishments_Total!$B45,Estb_by_District_Size!$A:$BC,40,FALSE)),1)</f>
        <v>#REF!</v>
      </c>
      <c r="N45" s="2" t="e">
        <f>MROUND(Rural_Establishments_Total!N45*(1-VLOOKUP(Rural_Establishments_Total!$B45,Estb_by_District_Size!$A:$BC,43,FALSE)/VLOOKUP(Rural_Establishments_Total!$B45,Estb_by_District_Size!$A:$BC,40,FALSE)),1)</f>
        <v>#REF!</v>
      </c>
      <c r="O45" s="2" t="e">
        <f>MROUND(Rural_Establishments_Total!O45*(1-VLOOKUP(Rural_Establishments_Total!$B45,Estb_by_District_Size!$A:$BC,43,FALSE)/VLOOKUP(Rural_Establishments_Total!$B45,Estb_by_District_Size!$A:$BC,40,FALSE)),1)</f>
        <v>#REF!</v>
      </c>
    </row>
    <row r="46" spans="1:15" x14ac:dyDescent="0.2">
      <c r="A46" t="s">
        <v>109</v>
      </c>
      <c r="B46" t="s">
        <v>110</v>
      </c>
      <c r="C46" s="2" t="e">
        <f>MROUND(Rural_Establishments_Total!C46*(1-VLOOKUP(Rural_Establishments_Total!$B46,Estb_by_District_Size!$A:$BC,7,FALSE)/VLOOKUP(Rural_Establishments_Total!$B46,Estb_by_District_Size!$A:$BC,4,FALSE)),1)</f>
        <v>#REF!</v>
      </c>
      <c r="D46" s="2" t="e">
        <f>MROUND(Rural_Establishments_Total!D46*(1-VLOOKUP(Rural_Establishments_Total!$B46,Estb_by_District_Size!$A:$BC,7,FALSE)/VLOOKUP(Rural_Establishments_Total!$B46,Estb_by_District_Size!$A:$BC,4,FALSE)),1)</f>
        <v>#REF!</v>
      </c>
      <c r="E46" s="2" t="e">
        <f>MROUND(Rural_Establishments_Total!E46*(1-VLOOKUP(Rural_Establishments_Total!$B46,Estb_by_District_Size!$A:$BC,7,FALSE)/VLOOKUP(Rural_Establishments_Total!$B46,Estb_by_District_Size!$A:$BC,4,FALSE)),1)</f>
        <v>#REF!</v>
      </c>
      <c r="F46" s="2" t="e">
        <f>MROUND(Rural_Establishments_Total!F46*(1-VLOOKUP(Rural_Establishments_Total!$B46,Estb_by_District_Size!$A:$BC,25,FALSE)/VLOOKUP(Rural_Establishments_Total!$B46,Estb_by_District_Size!$A:$BC,22,FALSE)),1)</f>
        <v>#REF!</v>
      </c>
      <c r="G46" s="2" t="e">
        <f>MROUND(Rural_Establishments_Total!G46*(1-VLOOKUP(Rural_Establishments_Total!$B46,Estb_by_District_Size!$A:$BC,43,FALSE)/VLOOKUP(Rural_Establishments_Total!$B46,Estb_by_District_Size!$A:$BC,40,FALSE)),1)</f>
        <v>#REF!</v>
      </c>
      <c r="H46" s="2" t="e">
        <f>MROUND(Rural_Establishments_Total!H46*(1-VLOOKUP(Rural_Establishments_Total!$B46,Estb_by_District_Size!$A:$BC,43,FALSE)/VLOOKUP(Rural_Establishments_Total!$B46,Estb_by_District_Size!$A:$BC,40,FALSE)),1)</f>
        <v>#REF!</v>
      </c>
      <c r="I46" s="2" t="e">
        <f>MROUND(Rural_Establishments_Total!I46*(1-VLOOKUP(Rural_Establishments_Total!$B46,Estb_by_District_Size!$A:$BC,43,FALSE)/VLOOKUP(Rural_Establishments_Total!$B46,Estb_by_District_Size!$A:$BC,40,FALSE)),1)</f>
        <v>#REF!</v>
      </c>
      <c r="J46" s="2" t="e">
        <f>MROUND(Rural_Establishments_Total!J46*(1-VLOOKUP(Rural_Establishments_Total!$B46,Estb_by_District_Size!$A:$BC,43,FALSE)/VLOOKUP(Rural_Establishments_Total!$B46,Estb_by_District_Size!$A:$BC,40,FALSE)),1)</f>
        <v>#REF!</v>
      </c>
      <c r="K46" s="2" t="e">
        <f>MROUND(Rural_Establishments_Total!K46*(1-VLOOKUP(Rural_Establishments_Total!$B46,Estb_by_District_Size!$A:$BC,43,FALSE)/VLOOKUP(Rural_Establishments_Total!$B46,Estb_by_District_Size!$A:$BC,40,FALSE)),1)</f>
        <v>#REF!</v>
      </c>
      <c r="L46" s="2" t="e">
        <f>MROUND(Rural_Establishments_Total!L46*(1-VLOOKUP(Rural_Establishments_Total!$B46,Estb_by_District_Size!$A:$BC,43,FALSE)/VLOOKUP(Rural_Establishments_Total!$B46,Estb_by_District_Size!$A:$BC,40,FALSE)),1)</f>
        <v>#REF!</v>
      </c>
      <c r="M46" s="2" t="e">
        <f>MROUND(Rural_Establishments_Total!M46*(1-VLOOKUP(Rural_Establishments_Total!$B46,Estb_by_District_Size!$A:$BC,43,FALSE)/VLOOKUP(Rural_Establishments_Total!$B46,Estb_by_District_Size!$A:$BC,40,FALSE)),1)</f>
        <v>#REF!</v>
      </c>
      <c r="N46" s="2" t="e">
        <f>MROUND(Rural_Establishments_Total!N46*(1-VLOOKUP(Rural_Establishments_Total!$B46,Estb_by_District_Size!$A:$BC,43,FALSE)/VLOOKUP(Rural_Establishments_Total!$B46,Estb_by_District_Size!$A:$BC,40,FALSE)),1)</f>
        <v>#REF!</v>
      </c>
      <c r="O46" s="2" t="e">
        <f>MROUND(Rural_Establishments_Total!O46*(1-VLOOKUP(Rural_Establishments_Total!$B46,Estb_by_District_Size!$A:$BC,43,FALSE)/VLOOKUP(Rural_Establishments_Total!$B46,Estb_by_District_Size!$A:$BC,40,FALSE)),1)</f>
        <v>#REF!</v>
      </c>
    </row>
    <row r="47" spans="1:15" x14ac:dyDescent="0.2">
      <c r="A47" t="s">
        <v>111</v>
      </c>
      <c r="B47" t="s">
        <v>112</v>
      </c>
      <c r="C47" s="2" t="e">
        <f>MROUND(Rural_Establishments_Total!C47*(1-VLOOKUP(Rural_Establishments_Total!$B47,Estb_by_District_Size!$A:$BC,7,FALSE)/VLOOKUP(Rural_Establishments_Total!$B47,Estb_by_District_Size!$A:$BC,4,FALSE)),1)</f>
        <v>#REF!</v>
      </c>
      <c r="D47" s="2" t="e">
        <f>MROUND(Rural_Establishments_Total!D47*(1-VLOOKUP(Rural_Establishments_Total!$B47,Estb_by_District_Size!$A:$BC,7,FALSE)/VLOOKUP(Rural_Establishments_Total!$B47,Estb_by_District_Size!$A:$BC,4,FALSE)),1)</f>
        <v>#REF!</v>
      </c>
      <c r="E47" s="2" t="e">
        <f>MROUND(Rural_Establishments_Total!E47*(1-VLOOKUP(Rural_Establishments_Total!$B47,Estb_by_District_Size!$A:$BC,7,FALSE)/VLOOKUP(Rural_Establishments_Total!$B47,Estb_by_District_Size!$A:$BC,4,FALSE)),1)</f>
        <v>#REF!</v>
      </c>
      <c r="F47" s="2" t="e">
        <f>MROUND(Rural_Establishments_Total!F47*(1-VLOOKUP(Rural_Establishments_Total!$B47,Estb_by_District_Size!$A:$BC,25,FALSE)/VLOOKUP(Rural_Establishments_Total!$B47,Estb_by_District_Size!$A:$BC,22,FALSE)),1)</f>
        <v>#REF!</v>
      </c>
      <c r="G47" s="2" t="e">
        <f>MROUND(Rural_Establishments_Total!G47*(1-VLOOKUP(Rural_Establishments_Total!$B47,Estb_by_District_Size!$A:$BC,43,FALSE)/VLOOKUP(Rural_Establishments_Total!$B47,Estb_by_District_Size!$A:$BC,40,FALSE)),1)</f>
        <v>#REF!</v>
      </c>
      <c r="H47" s="2" t="e">
        <f>MROUND(Rural_Establishments_Total!H47*(1-VLOOKUP(Rural_Establishments_Total!$B47,Estb_by_District_Size!$A:$BC,43,FALSE)/VLOOKUP(Rural_Establishments_Total!$B47,Estb_by_District_Size!$A:$BC,40,FALSE)),1)</f>
        <v>#REF!</v>
      </c>
      <c r="I47" s="2" t="e">
        <f>MROUND(Rural_Establishments_Total!I47*(1-VLOOKUP(Rural_Establishments_Total!$B47,Estb_by_District_Size!$A:$BC,43,FALSE)/VLOOKUP(Rural_Establishments_Total!$B47,Estb_by_District_Size!$A:$BC,40,FALSE)),1)</f>
        <v>#REF!</v>
      </c>
      <c r="J47" s="2" t="e">
        <f>MROUND(Rural_Establishments_Total!J47*(1-VLOOKUP(Rural_Establishments_Total!$B47,Estb_by_District_Size!$A:$BC,43,FALSE)/VLOOKUP(Rural_Establishments_Total!$B47,Estb_by_District_Size!$A:$BC,40,FALSE)),1)</f>
        <v>#REF!</v>
      </c>
      <c r="K47" s="2" t="e">
        <f>MROUND(Rural_Establishments_Total!K47*(1-VLOOKUP(Rural_Establishments_Total!$B47,Estb_by_District_Size!$A:$BC,43,FALSE)/VLOOKUP(Rural_Establishments_Total!$B47,Estb_by_District_Size!$A:$BC,40,FALSE)),1)</f>
        <v>#REF!</v>
      </c>
      <c r="L47" s="2" t="e">
        <f>MROUND(Rural_Establishments_Total!L47*(1-VLOOKUP(Rural_Establishments_Total!$B47,Estb_by_District_Size!$A:$BC,43,FALSE)/VLOOKUP(Rural_Establishments_Total!$B47,Estb_by_District_Size!$A:$BC,40,FALSE)),1)</f>
        <v>#REF!</v>
      </c>
      <c r="M47" s="2" t="e">
        <f>MROUND(Rural_Establishments_Total!M47*(1-VLOOKUP(Rural_Establishments_Total!$B47,Estb_by_District_Size!$A:$BC,43,FALSE)/VLOOKUP(Rural_Establishments_Total!$B47,Estb_by_District_Size!$A:$BC,40,FALSE)),1)</f>
        <v>#REF!</v>
      </c>
      <c r="N47" s="2" t="e">
        <f>MROUND(Rural_Establishments_Total!N47*(1-VLOOKUP(Rural_Establishments_Total!$B47,Estb_by_District_Size!$A:$BC,43,FALSE)/VLOOKUP(Rural_Establishments_Total!$B47,Estb_by_District_Size!$A:$BC,40,FALSE)),1)</f>
        <v>#REF!</v>
      </c>
      <c r="O47" s="2" t="e">
        <f>MROUND(Rural_Establishments_Total!O47*(1-VLOOKUP(Rural_Establishments_Total!$B47,Estb_by_District_Size!$A:$BC,43,FALSE)/VLOOKUP(Rural_Establishments_Total!$B47,Estb_by_District_Size!$A:$BC,40,FALSE)),1)</f>
        <v>#REF!</v>
      </c>
    </row>
    <row r="48" spans="1:15" x14ac:dyDescent="0.2">
      <c r="A48" t="s">
        <v>113</v>
      </c>
      <c r="B48" t="s">
        <v>114</v>
      </c>
      <c r="C48" s="2" t="e">
        <f>MROUND(Rural_Establishments_Total!C48*(1-VLOOKUP(Rural_Establishments_Total!$B48,Estb_by_District_Size!$A:$BC,7,FALSE)/VLOOKUP(Rural_Establishments_Total!$B48,Estb_by_District_Size!$A:$BC,4,FALSE)),1)</f>
        <v>#REF!</v>
      </c>
      <c r="D48" s="2" t="e">
        <f>MROUND(Rural_Establishments_Total!D48*(1-VLOOKUP(Rural_Establishments_Total!$B48,Estb_by_District_Size!$A:$BC,7,FALSE)/VLOOKUP(Rural_Establishments_Total!$B48,Estb_by_District_Size!$A:$BC,4,FALSE)),1)</f>
        <v>#REF!</v>
      </c>
      <c r="E48" s="2" t="e">
        <f>MROUND(Rural_Establishments_Total!E48*(1-VLOOKUP(Rural_Establishments_Total!$B48,Estb_by_District_Size!$A:$BC,7,FALSE)/VLOOKUP(Rural_Establishments_Total!$B48,Estb_by_District_Size!$A:$BC,4,FALSE)),1)</f>
        <v>#REF!</v>
      </c>
      <c r="F48" s="2" t="e">
        <f>MROUND(Rural_Establishments_Total!F48*(1-VLOOKUP(Rural_Establishments_Total!$B48,Estb_by_District_Size!$A:$BC,25,FALSE)/VLOOKUP(Rural_Establishments_Total!$B48,Estb_by_District_Size!$A:$BC,22,FALSE)),1)</f>
        <v>#REF!</v>
      </c>
      <c r="G48" s="2" t="e">
        <f>MROUND(Rural_Establishments_Total!G48*(1-VLOOKUP(Rural_Establishments_Total!$B48,Estb_by_District_Size!$A:$BC,43,FALSE)/VLOOKUP(Rural_Establishments_Total!$B48,Estb_by_District_Size!$A:$BC,40,FALSE)),1)</f>
        <v>#REF!</v>
      </c>
      <c r="H48" s="2" t="e">
        <f>MROUND(Rural_Establishments_Total!H48*(1-VLOOKUP(Rural_Establishments_Total!$B48,Estb_by_District_Size!$A:$BC,43,FALSE)/VLOOKUP(Rural_Establishments_Total!$B48,Estb_by_District_Size!$A:$BC,40,FALSE)),1)</f>
        <v>#REF!</v>
      </c>
      <c r="I48" s="2" t="e">
        <f>MROUND(Rural_Establishments_Total!I48*(1-VLOOKUP(Rural_Establishments_Total!$B48,Estb_by_District_Size!$A:$BC,43,FALSE)/VLOOKUP(Rural_Establishments_Total!$B48,Estb_by_District_Size!$A:$BC,40,FALSE)),1)</f>
        <v>#REF!</v>
      </c>
      <c r="J48" s="2" t="e">
        <f>MROUND(Rural_Establishments_Total!J48*(1-VLOOKUP(Rural_Establishments_Total!$B48,Estb_by_District_Size!$A:$BC,43,FALSE)/VLOOKUP(Rural_Establishments_Total!$B48,Estb_by_District_Size!$A:$BC,40,FALSE)),1)</f>
        <v>#REF!</v>
      </c>
      <c r="K48" s="2" t="e">
        <f>MROUND(Rural_Establishments_Total!K48*(1-VLOOKUP(Rural_Establishments_Total!$B48,Estb_by_District_Size!$A:$BC,43,FALSE)/VLOOKUP(Rural_Establishments_Total!$B48,Estb_by_District_Size!$A:$BC,40,FALSE)),1)</f>
        <v>#REF!</v>
      </c>
      <c r="L48" s="2" t="e">
        <f>MROUND(Rural_Establishments_Total!L48*(1-VLOOKUP(Rural_Establishments_Total!$B48,Estb_by_District_Size!$A:$BC,43,FALSE)/VLOOKUP(Rural_Establishments_Total!$B48,Estb_by_District_Size!$A:$BC,40,FALSE)),1)</f>
        <v>#REF!</v>
      </c>
      <c r="M48" s="2" t="e">
        <f>MROUND(Rural_Establishments_Total!M48*(1-VLOOKUP(Rural_Establishments_Total!$B48,Estb_by_District_Size!$A:$BC,43,FALSE)/VLOOKUP(Rural_Establishments_Total!$B48,Estb_by_District_Size!$A:$BC,40,FALSE)),1)</f>
        <v>#REF!</v>
      </c>
      <c r="N48" s="2" t="e">
        <f>MROUND(Rural_Establishments_Total!N48*(1-VLOOKUP(Rural_Establishments_Total!$B48,Estb_by_District_Size!$A:$BC,43,FALSE)/VLOOKUP(Rural_Establishments_Total!$B48,Estb_by_District_Size!$A:$BC,40,FALSE)),1)</f>
        <v>#REF!</v>
      </c>
      <c r="O48" s="2" t="e">
        <f>MROUND(Rural_Establishments_Total!O48*(1-VLOOKUP(Rural_Establishments_Total!$B48,Estb_by_District_Size!$A:$BC,43,FALSE)/VLOOKUP(Rural_Establishments_Total!$B48,Estb_by_District_Size!$A:$BC,40,FALSE)),1)</f>
        <v>#REF!</v>
      </c>
    </row>
    <row r="49" spans="1:15" x14ac:dyDescent="0.2">
      <c r="A49" t="s">
        <v>115</v>
      </c>
      <c r="B49" t="s">
        <v>116</v>
      </c>
      <c r="C49" s="2" t="e">
        <f>MROUND(Rural_Establishments_Total!C49*(1-VLOOKUP(Rural_Establishments_Total!$B49,Estb_by_District_Size!$A:$BC,7,FALSE)/VLOOKUP(Rural_Establishments_Total!$B49,Estb_by_District_Size!$A:$BC,4,FALSE)),1)</f>
        <v>#REF!</v>
      </c>
      <c r="D49" s="2" t="e">
        <f>MROUND(Rural_Establishments_Total!D49*(1-VLOOKUP(Rural_Establishments_Total!$B49,Estb_by_District_Size!$A:$BC,7,FALSE)/VLOOKUP(Rural_Establishments_Total!$B49,Estb_by_District_Size!$A:$BC,4,FALSE)),1)</f>
        <v>#REF!</v>
      </c>
      <c r="E49" s="2" t="e">
        <f>MROUND(Rural_Establishments_Total!E49*(1-VLOOKUP(Rural_Establishments_Total!$B49,Estb_by_District_Size!$A:$BC,7,FALSE)/VLOOKUP(Rural_Establishments_Total!$B49,Estb_by_District_Size!$A:$BC,4,FALSE)),1)</f>
        <v>#REF!</v>
      </c>
      <c r="F49" s="2" t="e">
        <f>MROUND(Rural_Establishments_Total!F49*(1-VLOOKUP(Rural_Establishments_Total!$B49,Estb_by_District_Size!$A:$BC,25,FALSE)/VLOOKUP(Rural_Establishments_Total!$B49,Estb_by_District_Size!$A:$BC,22,FALSE)),1)</f>
        <v>#REF!</v>
      </c>
      <c r="G49" s="2" t="e">
        <f>MROUND(Rural_Establishments_Total!G49*(1-VLOOKUP(Rural_Establishments_Total!$B49,Estb_by_District_Size!$A:$BC,43,FALSE)/VLOOKUP(Rural_Establishments_Total!$B49,Estb_by_District_Size!$A:$BC,40,FALSE)),1)</f>
        <v>#REF!</v>
      </c>
      <c r="H49" s="2" t="e">
        <f>MROUND(Rural_Establishments_Total!H49*(1-VLOOKUP(Rural_Establishments_Total!$B49,Estb_by_District_Size!$A:$BC,43,FALSE)/VLOOKUP(Rural_Establishments_Total!$B49,Estb_by_District_Size!$A:$BC,40,FALSE)),1)</f>
        <v>#REF!</v>
      </c>
      <c r="I49" s="2" t="e">
        <f>MROUND(Rural_Establishments_Total!I49*(1-VLOOKUP(Rural_Establishments_Total!$B49,Estb_by_District_Size!$A:$BC,43,FALSE)/VLOOKUP(Rural_Establishments_Total!$B49,Estb_by_District_Size!$A:$BC,40,FALSE)),1)</f>
        <v>#REF!</v>
      </c>
      <c r="J49" s="2" t="e">
        <f>MROUND(Rural_Establishments_Total!J49*(1-VLOOKUP(Rural_Establishments_Total!$B49,Estb_by_District_Size!$A:$BC,43,FALSE)/VLOOKUP(Rural_Establishments_Total!$B49,Estb_by_District_Size!$A:$BC,40,FALSE)),1)</f>
        <v>#REF!</v>
      </c>
      <c r="K49" s="2" t="e">
        <f>MROUND(Rural_Establishments_Total!K49*(1-VLOOKUP(Rural_Establishments_Total!$B49,Estb_by_District_Size!$A:$BC,43,FALSE)/VLOOKUP(Rural_Establishments_Total!$B49,Estb_by_District_Size!$A:$BC,40,FALSE)),1)</f>
        <v>#REF!</v>
      </c>
      <c r="L49" s="2" t="e">
        <f>MROUND(Rural_Establishments_Total!L49*(1-VLOOKUP(Rural_Establishments_Total!$B49,Estb_by_District_Size!$A:$BC,43,FALSE)/VLOOKUP(Rural_Establishments_Total!$B49,Estb_by_District_Size!$A:$BC,40,FALSE)),1)</f>
        <v>#REF!</v>
      </c>
      <c r="M49" s="2" t="e">
        <f>MROUND(Rural_Establishments_Total!M49*(1-VLOOKUP(Rural_Establishments_Total!$B49,Estb_by_District_Size!$A:$BC,43,FALSE)/VLOOKUP(Rural_Establishments_Total!$B49,Estb_by_District_Size!$A:$BC,40,FALSE)),1)</f>
        <v>#REF!</v>
      </c>
      <c r="N49" s="2" t="e">
        <f>MROUND(Rural_Establishments_Total!N49*(1-VLOOKUP(Rural_Establishments_Total!$B49,Estb_by_District_Size!$A:$BC,43,FALSE)/VLOOKUP(Rural_Establishments_Total!$B49,Estb_by_District_Size!$A:$BC,40,FALSE)),1)</f>
        <v>#REF!</v>
      </c>
      <c r="O49" s="2" t="e">
        <f>MROUND(Rural_Establishments_Total!O49*(1-VLOOKUP(Rural_Establishments_Total!$B49,Estb_by_District_Size!$A:$BC,43,FALSE)/VLOOKUP(Rural_Establishments_Total!$B49,Estb_by_District_Size!$A:$BC,40,FALSE)),1)</f>
        <v>#REF!</v>
      </c>
    </row>
    <row r="50" spans="1:15" x14ac:dyDescent="0.2">
      <c r="A50" t="s">
        <v>117</v>
      </c>
      <c r="B50" t="s">
        <v>118</v>
      </c>
      <c r="C50" s="2" t="e">
        <f>MROUND(Rural_Establishments_Total!C50*(1-VLOOKUP(Rural_Establishments_Total!$B50,Estb_by_District_Size!$A:$BC,7,FALSE)/VLOOKUP(Rural_Establishments_Total!$B50,Estb_by_District_Size!$A:$BC,4,FALSE)),1)</f>
        <v>#REF!</v>
      </c>
      <c r="D50" s="2" t="e">
        <f>MROUND(Rural_Establishments_Total!D50*(1-VLOOKUP(Rural_Establishments_Total!$B50,Estb_by_District_Size!$A:$BC,7,FALSE)/VLOOKUP(Rural_Establishments_Total!$B50,Estb_by_District_Size!$A:$BC,4,FALSE)),1)</f>
        <v>#REF!</v>
      </c>
      <c r="E50" s="2" t="e">
        <f>MROUND(Rural_Establishments_Total!E50*(1-VLOOKUP(Rural_Establishments_Total!$B50,Estb_by_District_Size!$A:$BC,7,FALSE)/VLOOKUP(Rural_Establishments_Total!$B50,Estb_by_District_Size!$A:$BC,4,FALSE)),1)</f>
        <v>#REF!</v>
      </c>
      <c r="F50" s="2" t="e">
        <f>MROUND(Rural_Establishments_Total!F50*(1-VLOOKUP(Rural_Establishments_Total!$B50,Estb_by_District_Size!$A:$BC,25,FALSE)/VLOOKUP(Rural_Establishments_Total!$B50,Estb_by_District_Size!$A:$BC,22,FALSE)),1)</f>
        <v>#REF!</v>
      </c>
      <c r="G50" s="2" t="e">
        <f>MROUND(Rural_Establishments_Total!G50*(1-VLOOKUP(Rural_Establishments_Total!$B50,Estb_by_District_Size!$A:$BC,43,FALSE)/VLOOKUP(Rural_Establishments_Total!$B50,Estb_by_District_Size!$A:$BC,40,FALSE)),1)</f>
        <v>#REF!</v>
      </c>
      <c r="H50" s="2" t="e">
        <f>MROUND(Rural_Establishments_Total!H50*(1-VLOOKUP(Rural_Establishments_Total!$B50,Estb_by_District_Size!$A:$BC,43,FALSE)/VLOOKUP(Rural_Establishments_Total!$B50,Estb_by_District_Size!$A:$BC,40,FALSE)),1)</f>
        <v>#REF!</v>
      </c>
      <c r="I50" s="2" t="e">
        <f>MROUND(Rural_Establishments_Total!I50*(1-VLOOKUP(Rural_Establishments_Total!$B50,Estb_by_District_Size!$A:$BC,43,FALSE)/VLOOKUP(Rural_Establishments_Total!$B50,Estb_by_District_Size!$A:$BC,40,FALSE)),1)</f>
        <v>#REF!</v>
      </c>
      <c r="J50" s="2" t="e">
        <f>MROUND(Rural_Establishments_Total!J50*(1-VLOOKUP(Rural_Establishments_Total!$B50,Estb_by_District_Size!$A:$BC,43,FALSE)/VLOOKUP(Rural_Establishments_Total!$B50,Estb_by_District_Size!$A:$BC,40,FALSE)),1)</f>
        <v>#REF!</v>
      </c>
      <c r="K50" s="2" t="e">
        <f>MROUND(Rural_Establishments_Total!K50*(1-VLOOKUP(Rural_Establishments_Total!$B50,Estb_by_District_Size!$A:$BC,43,FALSE)/VLOOKUP(Rural_Establishments_Total!$B50,Estb_by_District_Size!$A:$BC,40,FALSE)),1)</f>
        <v>#REF!</v>
      </c>
      <c r="L50" s="2" t="e">
        <f>MROUND(Rural_Establishments_Total!L50*(1-VLOOKUP(Rural_Establishments_Total!$B50,Estb_by_District_Size!$A:$BC,43,FALSE)/VLOOKUP(Rural_Establishments_Total!$B50,Estb_by_District_Size!$A:$BC,40,FALSE)),1)</f>
        <v>#REF!</v>
      </c>
      <c r="M50" s="2" t="e">
        <f>MROUND(Rural_Establishments_Total!M50*(1-VLOOKUP(Rural_Establishments_Total!$B50,Estb_by_District_Size!$A:$BC,43,FALSE)/VLOOKUP(Rural_Establishments_Total!$B50,Estb_by_District_Size!$A:$BC,40,FALSE)),1)</f>
        <v>#REF!</v>
      </c>
      <c r="N50" s="2" t="e">
        <f>MROUND(Rural_Establishments_Total!N50*(1-VLOOKUP(Rural_Establishments_Total!$B50,Estb_by_District_Size!$A:$BC,43,FALSE)/VLOOKUP(Rural_Establishments_Total!$B50,Estb_by_District_Size!$A:$BC,40,FALSE)),1)</f>
        <v>#REF!</v>
      </c>
      <c r="O50" s="2" t="e">
        <f>MROUND(Rural_Establishments_Total!O50*(1-VLOOKUP(Rural_Establishments_Total!$B50,Estb_by_District_Size!$A:$BC,43,FALSE)/VLOOKUP(Rural_Establishments_Total!$B50,Estb_by_District_Size!$A:$BC,40,FALSE)),1)</f>
        <v>#REF!</v>
      </c>
    </row>
    <row r="51" spans="1:15" x14ac:dyDescent="0.2">
      <c r="A51" t="s">
        <v>119</v>
      </c>
      <c r="B51" t="s">
        <v>120</v>
      </c>
      <c r="C51" s="2" t="e">
        <f>MROUND(Rural_Establishments_Total!C51*(1-VLOOKUP(Rural_Establishments_Total!$B51,Estb_by_District_Size!$A:$BC,7,FALSE)/VLOOKUP(Rural_Establishments_Total!$B51,Estb_by_District_Size!$A:$BC,4,FALSE)),1)</f>
        <v>#REF!</v>
      </c>
      <c r="D51" s="2" t="e">
        <f>MROUND(Rural_Establishments_Total!D51*(1-VLOOKUP(Rural_Establishments_Total!$B51,Estb_by_District_Size!$A:$BC,7,FALSE)/VLOOKUP(Rural_Establishments_Total!$B51,Estb_by_District_Size!$A:$BC,4,FALSE)),1)</f>
        <v>#REF!</v>
      </c>
      <c r="E51" s="2" t="e">
        <f>MROUND(Rural_Establishments_Total!E51*(1-VLOOKUP(Rural_Establishments_Total!$B51,Estb_by_District_Size!$A:$BC,7,FALSE)/VLOOKUP(Rural_Establishments_Total!$B51,Estb_by_District_Size!$A:$BC,4,FALSE)),1)</f>
        <v>#REF!</v>
      </c>
      <c r="F51" s="2" t="e">
        <f>MROUND(Rural_Establishments_Total!F51*(1-VLOOKUP(Rural_Establishments_Total!$B51,Estb_by_District_Size!$A:$BC,25,FALSE)/VLOOKUP(Rural_Establishments_Total!$B51,Estb_by_District_Size!$A:$BC,22,FALSE)),1)</f>
        <v>#REF!</v>
      </c>
      <c r="G51" s="2" t="e">
        <f>MROUND(Rural_Establishments_Total!G51*(1-VLOOKUP(Rural_Establishments_Total!$B51,Estb_by_District_Size!$A:$BC,43,FALSE)/VLOOKUP(Rural_Establishments_Total!$B51,Estb_by_District_Size!$A:$BC,40,FALSE)),1)</f>
        <v>#REF!</v>
      </c>
      <c r="H51" s="2" t="e">
        <f>MROUND(Rural_Establishments_Total!H51*(1-VLOOKUP(Rural_Establishments_Total!$B51,Estb_by_District_Size!$A:$BC,43,FALSE)/VLOOKUP(Rural_Establishments_Total!$B51,Estb_by_District_Size!$A:$BC,40,FALSE)),1)</f>
        <v>#REF!</v>
      </c>
      <c r="I51" s="2" t="e">
        <f>MROUND(Rural_Establishments_Total!I51*(1-VLOOKUP(Rural_Establishments_Total!$B51,Estb_by_District_Size!$A:$BC,43,FALSE)/VLOOKUP(Rural_Establishments_Total!$B51,Estb_by_District_Size!$A:$BC,40,FALSE)),1)</f>
        <v>#REF!</v>
      </c>
      <c r="J51" s="2" t="e">
        <f>MROUND(Rural_Establishments_Total!J51*(1-VLOOKUP(Rural_Establishments_Total!$B51,Estb_by_District_Size!$A:$BC,43,FALSE)/VLOOKUP(Rural_Establishments_Total!$B51,Estb_by_District_Size!$A:$BC,40,FALSE)),1)</f>
        <v>#REF!</v>
      </c>
      <c r="K51" s="2" t="e">
        <f>MROUND(Rural_Establishments_Total!K51*(1-VLOOKUP(Rural_Establishments_Total!$B51,Estb_by_District_Size!$A:$BC,43,FALSE)/VLOOKUP(Rural_Establishments_Total!$B51,Estb_by_District_Size!$A:$BC,40,FALSE)),1)</f>
        <v>#REF!</v>
      </c>
      <c r="L51" s="2" t="e">
        <f>MROUND(Rural_Establishments_Total!L51*(1-VLOOKUP(Rural_Establishments_Total!$B51,Estb_by_District_Size!$A:$BC,43,FALSE)/VLOOKUP(Rural_Establishments_Total!$B51,Estb_by_District_Size!$A:$BC,40,FALSE)),1)</f>
        <v>#REF!</v>
      </c>
      <c r="M51" s="2" t="e">
        <f>MROUND(Rural_Establishments_Total!M51*(1-VLOOKUP(Rural_Establishments_Total!$B51,Estb_by_District_Size!$A:$BC,43,FALSE)/VLOOKUP(Rural_Establishments_Total!$B51,Estb_by_District_Size!$A:$BC,40,FALSE)),1)</f>
        <v>#REF!</v>
      </c>
      <c r="N51" s="2" t="e">
        <f>MROUND(Rural_Establishments_Total!N51*(1-VLOOKUP(Rural_Establishments_Total!$B51,Estb_by_District_Size!$A:$BC,43,FALSE)/VLOOKUP(Rural_Establishments_Total!$B51,Estb_by_District_Size!$A:$BC,40,FALSE)),1)</f>
        <v>#REF!</v>
      </c>
      <c r="O51" s="2" t="e">
        <f>MROUND(Rural_Establishments_Total!O51*(1-VLOOKUP(Rural_Establishments_Total!$B51,Estb_by_District_Size!$A:$BC,43,FALSE)/VLOOKUP(Rural_Establishments_Total!$B51,Estb_by_District_Size!$A:$BC,40,FALSE)),1)</f>
        <v>#REF!</v>
      </c>
    </row>
    <row r="52" spans="1:15" x14ac:dyDescent="0.2">
      <c r="A52" t="s">
        <v>121</v>
      </c>
      <c r="B52" t="s">
        <v>122</v>
      </c>
      <c r="C52" s="2" t="e">
        <f>MROUND(Rural_Establishments_Total!C52*(1-VLOOKUP(Rural_Establishments_Total!$B52,Estb_by_District_Size!$A:$BC,7,FALSE)/VLOOKUP(Rural_Establishments_Total!$B52,Estb_by_District_Size!$A:$BC,4,FALSE)),1)</f>
        <v>#REF!</v>
      </c>
      <c r="D52" s="2" t="e">
        <f>MROUND(Rural_Establishments_Total!D52*(1-VLOOKUP(Rural_Establishments_Total!$B52,Estb_by_District_Size!$A:$BC,7,FALSE)/VLOOKUP(Rural_Establishments_Total!$B52,Estb_by_District_Size!$A:$BC,4,FALSE)),1)</f>
        <v>#REF!</v>
      </c>
      <c r="E52" s="2" t="e">
        <f>MROUND(Rural_Establishments_Total!E52*(1-VLOOKUP(Rural_Establishments_Total!$B52,Estb_by_District_Size!$A:$BC,7,FALSE)/VLOOKUP(Rural_Establishments_Total!$B52,Estb_by_District_Size!$A:$BC,4,FALSE)),1)</f>
        <v>#REF!</v>
      </c>
      <c r="F52" s="2" t="e">
        <f>MROUND(Rural_Establishments_Total!F52*(1-VLOOKUP(Rural_Establishments_Total!$B52,Estb_by_District_Size!$A:$BC,25,FALSE)/VLOOKUP(Rural_Establishments_Total!$B52,Estb_by_District_Size!$A:$BC,22,FALSE)),1)</f>
        <v>#REF!</v>
      </c>
      <c r="G52" s="2" t="e">
        <f>MROUND(Rural_Establishments_Total!G52*(1-VLOOKUP(Rural_Establishments_Total!$B52,Estb_by_District_Size!$A:$BC,43,FALSE)/VLOOKUP(Rural_Establishments_Total!$B52,Estb_by_District_Size!$A:$BC,40,FALSE)),1)</f>
        <v>#REF!</v>
      </c>
      <c r="H52" s="2" t="e">
        <f>MROUND(Rural_Establishments_Total!H52*(1-VLOOKUP(Rural_Establishments_Total!$B52,Estb_by_District_Size!$A:$BC,43,FALSE)/VLOOKUP(Rural_Establishments_Total!$B52,Estb_by_District_Size!$A:$BC,40,FALSE)),1)</f>
        <v>#REF!</v>
      </c>
      <c r="I52" s="2" t="e">
        <f>MROUND(Rural_Establishments_Total!I52*(1-VLOOKUP(Rural_Establishments_Total!$B52,Estb_by_District_Size!$A:$BC,43,FALSE)/VLOOKUP(Rural_Establishments_Total!$B52,Estb_by_District_Size!$A:$BC,40,FALSE)),1)</f>
        <v>#REF!</v>
      </c>
      <c r="J52" s="2" t="e">
        <f>MROUND(Rural_Establishments_Total!J52*(1-VLOOKUP(Rural_Establishments_Total!$B52,Estb_by_District_Size!$A:$BC,43,FALSE)/VLOOKUP(Rural_Establishments_Total!$B52,Estb_by_District_Size!$A:$BC,40,FALSE)),1)</f>
        <v>#REF!</v>
      </c>
      <c r="K52" s="2" t="e">
        <f>MROUND(Rural_Establishments_Total!K52*(1-VLOOKUP(Rural_Establishments_Total!$B52,Estb_by_District_Size!$A:$BC,43,FALSE)/VLOOKUP(Rural_Establishments_Total!$B52,Estb_by_District_Size!$A:$BC,40,FALSE)),1)</f>
        <v>#REF!</v>
      </c>
      <c r="L52" s="2" t="e">
        <f>MROUND(Rural_Establishments_Total!L52*(1-VLOOKUP(Rural_Establishments_Total!$B52,Estb_by_District_Size!$A:$BC,43,FALSE)/VLOOKUP(Rural_Establishments_Total!$B52,Estb_by_District_Size!$A:$BC,40,FALSE)),1)</f>
        <v>#REF!</v>
      </c>
      <c r="M52" s="2" t="e">
        <f>MROUND(Rural_Establishments_Total!M52*(1-VLOOKUP(Rural_Establishments_Total!$B52,Estb_by_District_Size!$A:$BC,43,FALSE)/VLOOKUP(Rural_Establishments_Total!$B52,Estb_by_District_Size!$A:$BC,40,FALSE)),1)</f>
        <v>#REF!</v>
      </c>
      <c r="N52" s="2" t="e">
        <f>MROUND(Rural_Establishments_Total!N52*(1-VLOOKUP(Rural_Establishments_Total!$B52,Estb_by_District_Size!$A:$BC,43,FALSE)/VLOOKUP(Rural_Establishments_Total!$B52,Estb_by_District_Size!$A:$BC,40,FALSE)),1)</f>
        <v>#REF!</v>
      </c>
      <c r="O52" s="2" t="e">
        <f>MROUND(Rural_Establishments_Total!O52*(1-VLOOKUP(Rural_Establishments_Total!$B52,Estb_by_District_Size!$A:$BC,43,FALSE)/VLOOKUP(Rural_Establishments_Total!$B52,Estb_by_District_Size!$A:$BC,40,FALSE)),1)</f>
        <v>#REF!</v>
      </c>
    </row>
    <row r="53" spans="1:15" x14ac:dyDescent="0.2">
      <c r="A53" t="s">
        <v>123</v>
      </c>
      <c r="B53" t="s">
        <v>124</v>
      </c>
      <c r="C53" s="2" t="e">
        <f>MROUND(Rural_Establishments_Total!C53*(1-VLOOKUP(Rural_Establishments_Total!$B53,Estb_by_District_Size!$A:$BC,7,FALSE)/VLOOKUP(Rural_Establishments_Total!$B53,Estb_by_District_Size!$A:$BC,4,FALSE)),1)</f>
        <v>#REF!</v>
      </c>
      <c r="D53" s="2" t="e">
        <f>MROUND(Rural_Establishments_Total!D53*(1-VLOOKUP(Rural_Establishments_Total!$B53,Estb_by_District_Size!$A:$BC,7,FALSE)/VLOOKUP(Rural_Establishments_Total!$B53,Estb_by_District_Size!$A:$BC,4,FALSE)),1)</f>
        <v>#REF!</v>
      </c>
      <c r="E53" s="2" t="e">
        <f>MROUND(Rural_Establishments_Total!E53*(1-VLOOKUP(Rural_Establishments_Total!$B53,Estb_by_District_Size!$A:$BC,7,FALSE)/VLOOKUP(Rural_Establishments_Total!$B53,Estb_by_District_Size!$A:$BC,4,FALSE)),1)</f>
        <v>#REF!</v>
      </c>
      <c r="F53" s="2" t="e">
        <f>MROUND(Rural_Establishments_Total!F53*(1-VLOOKUP(Rural_Establishments_Total!$B53,Estb_by_District_Size!$A:$BC,25,FALSE)/VLOOKUP(Rural_Establishments_Total!$B53,Estb_by_District_Size!$A:$BC,22,FALSE)),1)</f>
        <v>#REF!</v>
      </c>
      <c r="G53" s="2" t="e">
        <f>MROUND(Rural_Establishments_Total!G53*(1-VLOOKUP(Rural_Establishments_Total!$B53,Estb_by_District_Size!$A:$BC,43,FALSE)/VLOOKUP(Rural_Establishments_Total!$B53,Estb_by_District_Size!$A:$BC,40,FALSE)),1)</f>
        <v>#REF!</v>
      </c>
      <c r="H53" s="2" t="e">
        <f>MROUND(Rural_Establishments_Total!H53*(1-VLOOKUP(Rural_Establishments_Total!$B53,Estb_by_District_Size!$A:$BC,43,FALSE)/VLOOKUP(Rural_Establishments_Total!$B53,Estb_by_District_Size!$A:$BC,40,FALSE)),1)</f>
        <v>#REF!</v>
      </c>
      <c r="I53" s="2" t="e">
        <f>MROUND(Rural_Establishments_Total!I53*(1-VLOOKUP(Rural_Establishments_Total!$B53,Estb_by_District_Size!$A:$BC,43,FALSE)/VLOOKUP(Rural_Establishments_Total!$B53,Estb_by_District_Size!$A:$BC,40,FALSE)),1)</f>
        <v>#REF!</v>
      </c>
      <c r="J53" s="2" t="e">
        <f>MROUND(Rural_Establishments_Total!J53*(1-VLOOKUP(Rural_Establishments_Total!$B53,Estb_by_District_Size!$A:$BC,43,FALSE)/VLOOKUP(Rural_Establishments_Total!$B53,Estb_by_District_Size!$A:$BC,40,FALSE)),1)</f>
        <v>#REF!</v>
      </c>
      <c r="K53" s="2" t="e">
        <f>MROUND(Rural_Establishments_Total!K53*(1-VLOOKUP(Rural_Establishments_Total!$B53,Estb_by_District_Size!$A:$BC,43,FALSE)/VLOOKUP(Rural_Establishments_Total!$B53,Estb_by_District_Size!$A:$BC,40,FALSE)),1)</f>
        <v>#REF!</v>
      </c>
      <c r="L53" s="2" t="e">
        <f>MROUND(Rural_Establishments_Total!L53*(1-VLOOKUP(Rural_Establishments_Total!$B53,Estb_by_District_Size!$A:$BC,43,FALSE)/VLOOKUP(Rural_Establishments_Total!$B53,Estb_by_District_Size!$A:$BC,40,FALSE)),1)</f>
        <v>#REF!</v>
      </c>
      <c r="M53" s="2" t="e">
        <f>MROUND(Rural_Establishments_Total!M53*(1-VLOOKUP(Rural_Establishments_Total!$B53,Estb_by_District_Size!$A:$BC,43,FALSE)/VLOOKUP(Rural_Establishments_Total!$B53,Estb_by_District_Size!$A:$BC,40,FALSE)),1)</f>
        <v>#REF!</v>
      </c>
      <c r="N53" s="2" t="e">
        <f>MROUND(Rural_Establishments_Total!N53*(1-VLOOKUP(Rural_Establishments_Total!$B53,Estb_by_District_Size!$A:$BC,43,FALSE)/VLOOKUP(Rural_Establishments_Total!$B53,Estb_by_District_Size!$A:$BC,40,FALSE)),1)</f>
        <v>#REF!</v>
      </c>
      <c r="O53" s="2" t="e">
        <f>MROUND(Rural_Establishments_Total!O53*(1-VLOOKUP(Rural_Establishments_Total!$B53,Estb_by_District_Size!$A:$BC,43,FALSE)/VLOOKUP(Rural_Establishments_Total!$B53,Estb_by_District_Size!$A:$BC,40,FALSE)),1)</f>
        <v>#REF!</v>
      </c>
    </row>
    <row r="54" spans="1:15" x14ac:dyDescent="0.2">
      <c r="A54" t="s">
        <v>125</v>
      </c>
      <c r="B54" t="s">
        <v>126</v>
      </c>
      <c r="C54" s="2" t="e">
        <f>MROUND(Rural_Establishments_Total!C54*(1-VLOOKUP(Rural_Establishments_Total!$B54,Estb_by_District_Size!$A:$BC,7,FALSE)/VLOOKUP(Rural_Establishments_Total!$B54,Estb_by_District_Size!$A:$BC,4,FALSE)),1)</f>
        <v>#REF!</v>
      </c>
      <c r="D54" s="2" t="e">
        <f>MROUND(Rural_Establishments_Total!D54*(1-VLOOKUP(Rural_Establishments_Total!$B54,Estb_by_District_Size!$A:$BC,7,FALSE)/VLOOKUP(Rural_Establishments_Total!$B54,Estb_by_District_Size!$A:$BC,4,FALSE)),1)</f>
        <v>#REF!</v>
      </c>
      <c r="E54" s="2" t="e">
        <f>MROUND(Rural_Establishments_Total!E54*(1-VLOOKUP(Rural_Establishments_Total!$B54,Estb_by_District_Size!$A:$BC,7,FALSE)/VLOOKUP(Rural_Establishments_Total!$B54,Estb_by_District_Size!$A:$BC,4,FALSE)),1)</f>
        <v>#REF!</v>
      </c>
      <c r="F54" s="2" t="e">
        <f>MROUND(Rural_Establishments_Total!F54*(1-VLOOKUP(Rural_Establishments_Total!$B54,Estb_by_District_Size!$A:$BC,25,FALSE)/VLOOKUP(Rural_Establishments_Total!$B54,Estb_by_District_Size!$A:$BC,22,FALSE)),1)</f>
        <v>#REF!</v>
      </c>
      <c r="G54" s="2" t="e">
        <f>MROUND(Rural_Establishments_Total!G54*(1-VLOOKUP(Rural_Establishments_Total!$B54,Estb_by_District_Size!$A:$BC,43,FALSE)/VLOOKUP(Rural_Establishments_Total!$B54,Estb_by_District_Size!$A:$BC,40,FALSE)),1)</f>
        <v>#REF!</v>
      </c>
      <c r="H54" s="2" t="e">
        <f>MROUND(Rural_Establishments_Total!H54*(1-VLOOKUP(Rural_Establishments_Total!$B54,Estb_by_District_Size!$A:$BC,43,FALSE)/VLOOKUP(Rural_Establishments_Total!$B54,Estb_by_District_Size!$A:$BC,40,FALSE)),1)</f>
        <v>#REF!</v>
      </c>
      <c r="I54" s="2" t="e">
        <f>MROUND(Rural_Establishments_Total!I54*(1-VLOOKUP(Rural_Establishments_Total!$B54,Estb_by_District_Size!$A:$BC,43,FALSE)/VLOOKUP(Rural_Establishments_Total!$B54,Estb_by_District_Size!$A:$BC,40,FALSE)),1)</f>
        <v>#REF!</v>
      </c>
      <c r="J54" s="2" t="e">
        <f>MROUND(Rural_Establishments_Total!J54*(1-VLOOKUP(Rural_Establishments_Total!$B54,Estb_by_District_Size!$A:$BC,43,FALSE)/VLOOKUP(Rural_Establishments_Total!$B54,Estb_by_District_Size!$A:$BC,40,FALSE)),1)</f>
        <v>#REF!</v>
      </c>
      <c r="K54" s="2" t="e">
        <f>MROUND(Rural_Establishments_Total!K54*(1-VLOOKUP(Rural_Establishments_Total!$B54,Estb_by_District_Size!$A:$BC,43,FALSE)/VLOOKUP(Rural_Establishments_Total!$B54,Estb_by_District_Size!$A:$BC,40,FALSE)),1)</f>
        <v>#REF!</v>
      </c>
      <c r="L54" s="2" t="e">
        <f>MROUND(Rural_Establishments_Total!L54*(1-VLOOKUP(Rural_Establishments_Total!$B54,Estb_by_District_Size!$A:$BC,43,FALSE)/VLOOKUP(Rural_Establishments_Total!$B54,Estb_by_District_Size!$A:$BC,40,FALSE)),1)</f>
        <v>#REF!</v>
      </c>
      <c r="M54" s="2" t="e">
        <f>MROUND(Rural_Establishments_Total!M54*(1-VLOOKUP(Rural_Establishments_Total!$B54,Estb_by_District_Size!$A:$BC,43,FALSE)/VLOOKUP(Rural_Establishments_Total!$B54,Estb_by_District_Size!$A:$BC,40,FALSE)),1)</f>
        <v>#REF!</v>
      </c>
      <c r="N54" s="2" t="e">
        <f>MROUND(Rural_Establishments_Total!N54*(1-VLOOKUP(Rural_Establishments_Total!$B54,Estb_by_District_Size!$A:$BC,43,FALSE)/VLOOKUP(Rural_Establishments_Total!$B54,Estb_by_District_Size!$A:$BC,40,FALSE)),1)</f>
        <v>#REF!</v>
      </c>
      <c r="O54" s="2" t="e">
        <f>MROUND(Rural_Establishments_Total!O54*(1-VLOOKUP(Rural_Establishments_Total!$B54,Estb_by_District_Size!$A:$BC,43,FALSE)/VLOOKUP(Rural_Establishments_Total!$B54,Estb_by_District_Size!$A:$BC,40,FALSE)),1)</f>
        <v>#REF!</v>
      </c>
    </row>
    <row r="55" spans="1:15" x14ac:dyDescent="0.2">
      <c r="A55" t="s">
        <v>127</v>
      </c>
      <c r="B55" t="s">
        <v>128</v>
      </c>
      <c r="C55" s="2" t="e">
        <f>MROUND(Rural_Establishments_Total!C55*(1-VLOOKUP(Rural_Establishments_Total!$B55,Estb_by_District_Size!$A:$BC,7,FALSE)/VLOOKUP(Rural_Establishments_Total!$B55,Estb_by_District_Size!$A:$BC,4,FALSE)),1)</f>
        <v>#REF!</v>
      </c>
      <c r="D55" s="2" t="e">
        <f>MROUND(Rural_Establishments_Total!D55*(1-VLOOKUP(Rural_Establishments_Total!$B55,Estb_by_District_Size!$A:$BC,7,FALSE)/VLOOKUP(Rural_Establishments_Total!$B55,Estb_by_District_Size!$A:$BC,4,FALSE)),1)</f>
        <v>#REF!</v>
      </c>
      <c r="E55" s="2" t="e">
        <f>MROUND(Rural_Establishments_Total!E55*(1-VLOOKUP(Rural_Establishments_Total!$B55,Estb_by_District_Size!$A:$BC,7,FALSE)/VLOOKUP(Rural_Establishments_Total!$B55,Estb_by_District_Size!$A:$BC,4,FALSE)),1)</f>
        <v>#REF!</v>
      </c>
      <c r="F55" s="2" t="e">
        <f>MROUND(Rural_Establishments_Total!F55*(1-VLOOKUP(Rural_Establishments_Total!$B55,Estb_by_District_Size!$A:$BC,25,FALSE)/VLOOKUP(Rural_Establishments_Total!$B55,Estb_by_District_Size!$A:$BC,22,FALSE)),1)</f>
        <v>#REF!</v>
      </c>
      <c r="G55" s="2" t="e">
        <f>MROUND(Rural_Establishments_Total!G55*(1-VLOOKUP(Rural_Establishments_Total!$B55,Estb_by_District_Size!$A:$BC,43,FALSE)/VLOOKUP(Rural_Establishments_Total!$B55,Estb_by_District_Size!$A:$BC,40,FALSE)),1)</f>
        <v>#REF!</v>
      </c>
      <c r="H55" s="2" t="e">
        <f>MROUND(Rural_Establishments_Total!H55*(1-VLOOKUP(Rural_Establishments_Total!$B55,Estb_by_District_Size!$A:$BC,43,FALSE)/VLOOKUP(Rural_Establishments_Total!$B55,Estb_by_District_Size!$A:$BC,40,FALSE)),1)</f>
        <v>#REF!</v>
      </c>
      <c r="I55" s="2" t="e">
        <f>MROUND(Rural_Establishments_Total!I55*(1-VLOOKUP(Rural_Establishments_Total!$B55,Estb_by_District_Size!$A:$BC,43,FALSE)/VLOOKUP(Rural_Establishments_Total!$B55,Estb_by_District_Size!$A:$BC,40,FALSE)),1)</f>
        <v>#REF!</v>
      </c>
      <c r="J55" s="2" t="e">
        <f>MROUND(Rural_Establishments_Total!J55*(1-VLOOKUP(Rural_Establishments_Total!$B55,Estb_by_District_Size!$A:$BC,43,FALSE)/VLOOKUP(Rural_Establishments_Total!$B55,Estb_by_District_Size!$A:$BC,40,FALSE)),1)</f>
        <v>#REF!</v>
      </c>
      <c r="K55" s="2" t="e">
        <f>MROUND(Rural_Establishments_Total!K55*(1-VLOOKUP(Rural_Establishments_Total!$B55,Estb_by_District_Size!$A:$BC,43,FALSE)/VLOOKUP(Rural_Establishments_Total!$B55,Estb_by_District_Size!$A:$BC,40,FALSE)),1)</f>
        <v>#REF!</v>
      </c>
      <c r="L55" s="2" t="e">
        <f>MROUND(Rural_Establishments_Total!L55*(1-VLOOKUP(Rural_Establishments_Total!$B55,Estb_by_District_Size!$A:$BC,43,FALSE)/VLOOKUP(Rural_Establishments_Total!$B55,Estb_by_District_Size!$A:$BC,40,FALSE)),1)</f>
        <v>#REF!</v>
      </c>
      <c r="M55" s="2" t="e">
        <f>MROUND(Rural_Establishments_Total!M55*(1-VLOOKUP(Rural_Establishments_Total!$B55,Estb_by_District_Size!$A:$BC,43,FALSE)/VLOOKUP(Rural_Establishments_Total!$B55,Estb_by_District_Size!$A:$BC,40,FALSE)),1)</f>
        <v>#REF!</v>
      </c>
      <c r="N55" s="2" t="e">
        <f>MROUND(Rural_Establishments_Total!N55*(1-VLOOKUP(Rural_Establishments_Total!$B55,Estb_by_District_Size!$A:$BC,43,FALSE)/VLOOKUP(Rural_Establishments_Total!$B55,Estb_by_District_Size!$A:$BC,40,FALSE)),1)</f>
        <v>#REF!</v>
      </c>
      <c r="O55" s="2" t="e">
        <f>MROUND(Rural_Establishments_Total!O55*(1-VLOOKUP(Rural_Establishments_Total!$B55,Estb_by_District_Size!$A:$BC,43,FALSE)/VLOOKUP(Rural_Establishments_Total!$B55,Estb_by_District_Size!$A:$BC,40,FALSE)),1)</f>
        <v>#REF!</v>
      </c>
    </row>
    <row r="56" spans="1:15" x14ac:dyDescent="0.2">
      <c r="A56" t="s">
        <v>129</v>
      </c>
      <c r="B56" t="s">
        <v>130</v>
      </c>
      <c r="C56" s="2" t="e">
        <f>MROUND(Rural_Establishments_Total!C56*(1-VLOOKUP(Rural_Establishments_Total!$B56,Estb_by_District_Size!$A:$BC,7,FALSE)/VLOOKUP(Rural_Establishments_Total!$B56,Estb_by_District_Size!$A:$BC,4,FALSE)),1)</f>
        <v>#REF!</v>
      </c>
      <c r="D56" s="2" t="e">
        <f>MROUND(Rural_Establishments_Total!D56*(1-VLOOKUP(Rural_Establishments_Total!$B56,Estb_by_District_Size!$A:$BC,7,FALSE)/VLOOKUP(Rural_Establishments_Total!$B56,Estb_by_District_Size!$A:$BC,4,FALSE)),1)</f>
        <v>#REF!</v>
      </c>
      <c r="E56" s="2" t="e">
        <f>MROUND(Rural_Establishments_Total!E56*(1-VLOOKUP(Rural_Establishments_Total!$B56,Estb_by_District_Size!$A:$BC,7,FALSE)/VLOOKUP(Rural_Establishments_Total!$B56,Estb_by_District_Size!$A:$BC,4,FALSE)),1)</f>
        <v>#REF!</v>
      </c>
      <c r="F56" s="2" t="e">
        <f>MROUND(Rural_Establishments_Total!F56*(1-VLOOKUP(Rural_Establishments_Total!$B56,Estb_by_District_Size!$A:$BC,25,FALSE)/VLOOKUP(Rural_Establishments_Total!$B56,Estb_by_District_Size!$A:$BC,22,FALSE)),1)</f>
        <v>#REF!</v>
      </c>
      <c r="G56" s="2" t="e">
        <f>MROUND(Rural_Establishments_Total!G56*(1-VLOOKUP(Rural_Establishments_Total!$B56,Estb_by_District_Size!$A:$BC,43,FALSE)/VLOOKUP(Rural_Establishments_Total!$B56,Estb_by_District_Size!$A:$BC,40,FALSE)),1)</f>
        <v>#REF!</v>
      </c>
      <c r="H56" s="2" t="e">
        <f>MROUND(Rural_Establishments_Total!H56*(1-VLOOKUP(Rural_Establishments_Total!$B56,Estb_by_District_Size!$A:$BC,43,FALSE)/VLOOKUP(Rural_Establishments_Total!$B56,Estb_by_District_Size!$A:$BC,40,FALSE)),1)</f>
        <v>#REF!</v>
      </c>
      <c r="I56" s="2" t="e">
        <f>MROUND(Rural_Establishments_Total!I56*(1-VLOOKUP(Rural_Establishments_Total!$B56,Estb_by_District_Size!$A:$BC,43,FALSE)/VLOOKUP(Rural_Establishments_Total!$B56,Estb_by_District_Size!$A:$BC,40,FALSE)),1)</f>
        <v>#REF!</v>
      </c>
      <c r="J56" s="2" t="e">
        <f>MROUND(Rural_Establishments_Total!J56*(1-VLOOKUP(Rural_Establishments_Total!$B56,Estb_by_District_Size!$A:$BC,43,FALSE)/VLOOKUP(Rural_Establishments_Total!$B56,Estb_by_District_Size!$A:$BC,40,FALSE)),1)</f>
        <v>#REF!</v>
      </c>
      <c r="K56" s="2" t="e">
        <f>MROUND(Rural_Establishments_Total!K56*(1-VLOOKUP(Rural_Establishments_Total!$B56,Estb_by_District_Size!$A:$BC,43,FALSE)/VLOOKUP(Rural_Establishments_Total!$B56,Estb_by_District_Size!$A:$BC,40,FALSE)),1)</f>
        <v>#REF!</v>
      </c>
      <c r="L56" s="2" t="e">
        <f>MROUND(Rural_Establishments_Total!L56*(1-VLOOKUP(Rural_Establishments_Total!$B56,Estb_by_District_Size!$A:$BC,43,FALSE)/VLOOKUP(Rural_Establishments_Total!$B56,Estb_by_District_Size!$A:$BC,40,FALSE)),1)</f>
        <v>#REF!</v>
      </c>
      <c r="M56" s="2" t="e">
        <f>MROUND(Rural_Establishments_Total!M56*(1-VLOOKUP(Rural_Establishments_Total!$B56,Estb_by_District_Size!$A:$BC,43,FALSE)/VLOOKUP(Rural_Establishments_Total!$B56,Estb_by_District_Size!$A:$BC,40,FALSE)),1)</f>
        <v>#REF!</v>
      </c>
      <c r="N56" s="2" t="e">
        <f>MROUND(Rural_Establishments_Total!N56*(1-VLOOKUP(Rural_Establishments_Total!$B56,Estb_by_District_Size!$A:$BC,43,FALSE)/VLOOKUP(Rural_Establishments_Total!$B56,Estb_by_District_Size!$A:$BC,40,FALSE)),1)</f>
        <v>#REF!</v>
      </c>
      <c r="O56" s="2" t="e">
        <f>MROUND(Rural_Establishments_Total!O56*(1-VLOOKUP(Rural_Establishments_Total!$B56,Estb_by_District_Size!$A:$BC,43,FALSE)/VLOOKUP(Rural_Establishments_Total!$B56,Estb_by_District_Size!$A:$BC,40,FALSE)),1)</f>
        <v>#REF!</v>
      </c>
    </row>
    <row r="57" spans="1:15" x14ac:dyDescent="0.2">
      <c r="A57" t="s">
        <v>131</v>
      </c>
      <c r="B57" t="s">
        <v>132</v>
      </c>
      <c r="C57" s="2" t="e">
        <f>MROUND(Rural_Establishments_Total!C57*(1-VLOOKUP(Rural_Establishments_Total!$B57,Estb_by_District_Size!$A:$BC,7,FALSE)/VLOOKUP(Rural_Establishments_Total!$B57,Estb_by_District_Size!$A:$BC,4,FALSE)),1)</f>
        <v>#REF!</v>
      </c>
      <c r="D57" s="2" t="e">
        <f>MROUND(Rural_Establishments_Total!D57*(1-VLOOKUP(Rural_Establishments_Total!$B57,Estb_by_District_Size!$A:$BC,7,FALSE)/VLOOKUP(Rural_Establishments_Total!$B57,Estb_by_District_Size!$A:$BC,4,FALSE)),1)</f>
        <v>#REF!</v>
      </c>
      <c r="E57" s="2" t="e">
        <f>MROUND(Rural_Establishments_Total!E57*(1-VLOOKUP(Rural_Establishments_Total!$B57,Estb_by_District_Size!$A:$BC,7,FALSE)/VLOOKUP(Rural_Establishments_Total!$B57,Estb_by_District_Size!$A:$BC,4,FALSE)),1)</f>
        <v>#REF!</v>
      </c>
      <c r="F57" s="2" t="e">
        <f>MROUND(Rural_Establishments_Total!F57*(1-VLOOKUP(Rural_Establishments_Total!$B57,Estb_by_District_Size!$A:$BC,25,FALSE)/VLOOKUP(Rural_Establishments_Total!$B57,Estb_by_District_Size!$A:$BC,22,FALSE)),1)</f>
        <v>#REF!</v>
      </c>
      <c r="G57" s="2" t="e">
        <f>MROUND(Rural_Establishments_Total!G57*(1-VLOOKUP(Rural_Establishments_Total!$B57,Estb_by_District_Size!$A:$BC,43,FALSE)/VLOOKUP(Rural_Establishments_Total!$B57,Estb_by_District_Size!$A:$BC,40,FALSE)),1)</f>
        <v>#REF!</v>
      </c>
      <c r="H57" s="2" t="e">
        <f>MROUND(Rural_Establishments_Total!H57*(1-VLOOKUP(Rural_Establishments_Total!$B57,Estb_by_District_Size!$A:$BC,43,FALSE)/VLOOKUP(Rural_Establishments_Total!$B57,Estb_by_District_Size!$A:$BC,40,FALSE)),1)</f>
        <v>#REF!</v>
      </c>
      <c r="I57" s="2" t="e">
        <f>MROUND(Rural_Establishments_Total!I57*(1-VLOOKUP(Rural_Establishments_Total!$B57,Estb_by_District_Size!$A:$BC,43,FALSE)/VLOOKUP(Rural_Establishments_Total!$B57,Estb_by_District_Size!$A:$BC,40,FALSE)),1)</f>
        <v>#REF!</v>
      </c>
      <c r="J57" s="2" t="e">
        <f>MROUND(Rural_Establishments_Total!J57*(1-VLOOKUP(Rural_Establishments_Total!$B57,Estb_by_District_Size!$A:$BC,43,FALSE)/VLOOKUP(Rural_Establishments_Total!$B57,Estb_by_District_Size!$A:$BC,40,FALSE)),1)</f>
        <v>#REF!</v>
      </c>
      <c r="K57" s="2" t="e">
        <f>MROUND(Rural_Establishments_Total!K57*(1-VLOOKUP(Rural_Establishments_Total!$B57,Estb_by_District_Size!$A:$BC,43,FALSE)/VLOOKUP(Rural_Establishments_Total!$B57,Estb_by_District_Size!$A:$BC,40,FALSE)),1)</f>
        <v>#REF!</v>
      </c>
      <c r="L57" s="2" t="e">
        <f>MROUND(Rural_Establishments_Total!L57*(1-VLOOKUP(Rural_Establishments_Total!$B57,Estb_by_District_Size!$A:$BC,43,FALSE)/VLOOKUP(Rural_Establishments_Total!$B57,Estb_by_District_Size!$A:$BC,40,FALSE)),1)</f>
        <v>#REF!</v>
      </c>
      <c r="M57" s="2" t="e">
        <f>MROUND(Rural_Establishments_Total!M57*(1-VLOOKUP(Rural_Establishments_Total!$B57,Estb_by_District_Size!$A:$BC,43,FALSE)/VLOOKUP(Rural_Establishments_Total!$B57,Estb_by_District_Size!$A:$BC,40,FALSE)),1)</f>
        <v>#REF!</v>
      </c>
      <c r="N57" s="2" t="e">
        <f>MROUND(Rural_Establishments_Total!N57*(1-VLOOKUP(Rural_Establishments_Total!$B57,Estb_by_District_Size!$A:$BC,43,FALSE)/VLOOKUP(Rural_Establishments_Total!$B57,Estb_by_District_Size!$A:$BC,40,FALSE)),1)</f>
        <v>#REF!</v>
      </c>
      <c r="O57" s="2" t="e">
        <f>MROUND(Rural_Establishments_Total!O57*(1-VLOOKUP(Rural_Establishments_Total!$B57,Estb_by_District_Size!$A:$BC,43,FALSE)/VLOOKUP(Rural_Establishments_Total!$B57,Estb_by_District_Size!$A:$BC,40,FALSE)),1)</f>
        <v>#REF!</v>
      </c>
    </row>
    <row r="58" spans="1:15" x14ac:dyDescent="0.2">
      <c r="A58" t="s">
        <v>133</v>
      </c>
      <c r="B58" t="s">
        <v>134</v>
      </c>
      <c r="C58" s="2" t="e">
        <f>MROUND(Rural_Establishments_Total!C58*(1-VLOOKUP(Rural_Establishments_Total!$B58,Estb_by_District_Size!$A:$BC,7,FALSE)/VLOOKUP(Rural_Establishments_Total!$B58,Estb_by_District_Size!$A:$BC,4,FALSE)),1)</f>
        <v>#REF!</v>
      </c>
      <c r="D58" s="2" t="e">
        <f>MROUND(Rural_Establishments_Total!D58*(1-VLOOKUP(Rural_Establishments_Total!$B58,Estb_by_District_Size!$A:$BC,7,FALSE)/VLOOKUP(Rural_Establishments_Total!$B58,Estb_by_District_Size!$A:$BC,4,FALSE)),1)</f>
        <v>#REF!</v>
      </c>
      <c r="E58" s="2" t="e">
        <f>MROUND(Rural_Establishments_Total!E58*(1-VLOOKUP(Rural_Establishments_Total!$B58,Estb_by_District_Size!$A:$BC,7,FALSE)/VLOOKUP(Rural_Establishments_Total!$B58,Estb_by_District_Size!$A:$BC,4,FALSE)),1)</f>
        <v>#REF!</v>
      </c>
      <c r="F58" s="2" t="e">
        <f>MROUND(Rural_Establishments_Total!F58*(1-VLOOKUP(Rural_Establishments_Total!$B58,Estb_by_District_Size!$A:$BC,25,FALSE)/VLOOKUP(Rural_Establishments_Total!$B58,Estb_by_District_Size!$A:$BC,22,FALSE)),1)</f>
        <v>#REF!</v>
      </c>
      <c r="G58" s="2" t="e">
        <f>MROUND(Rural_Establishments_Total!G58*(1-VLOOKUP(Rural_Establishments_Total!$B58,Estb_by_District_Size!$A:$BC,43,FALSE)/VLOOKUP(Rural_Establishments_Total!$B58,Estb_by_District_Size!$A:$BC,40,FALSE)),1)</f>
        <v>#REF!</v>
      </c>
      <c r="H58" s="2" t="e">
        <f>MROUND(Rural_Establishments_Total!H58*(1-VLOOKUP(Rural_Establishments_Total!$B58,Estb_by_District_Size!$A:$BC,43,FALSE)/VLOOKUP(Rural_Establishments_Total!$B58,Estb_by_District_Size!$A:$BC,40,FALSE)),1)</f>
        <v>#REF!</v>
      </c>
      <c r="I58" s="2" t="e">
        <f>MROUND(Rural_Establishments_Total!I58*(1-VLOOKUP(Rural_Establishments_Total!$B58,Estb_by_District_Size!$A:$BC,43,FALSE)/VLOOKUP(Rural_Establishments_Total!$B58,Estb_by_District_Size!$A:$BC,40,FALSE)),1)</f>
        <v>#REF!</v>
      </c>
      <c r="J58" s="2" t="e">
        <f>MROUND(Rural_Establishments_Total!J58*(1-VLOOKUP(Rural_Establishments_Total!$B58,Estb_by_District_Size!$A:$BC,43,FALSE)/VLOOKUP(Rural_Establishments_Total!$B58,Estb_by_District_Size!$A:$BC,40,FALSE)),1)</f>
        <v>#REF!</v>
      </c>
      <c r="K58" s="2" t="e">
        <f>MROUND(Rural_Establishments_Total!K58*(1-VLOOKUP(Rural_Establishments_Total!$B58,Estb_by_District_Size!$A:$BC,43,FALSE)/VLOOKUP(Rural_Establishments_Total!$B58,Estb_by_District_Size!$A:$BC,40,FALSE)),1)</f>
        <v>#REF!</v>
      </c>
      <c r="L58" s="2" t="e">
        <f>MROUND(Rural_Establishments_Total!L58*(1-VLOOKUP(Rural_Establishments_Total!$B58,Estb_by_District_Size!$A:$BC,43,FALSE)/VLOOKUP(Rural_Establishments_Total!$B58,Estb_by_District_Size!$A:$BC,40,FALSE)),1)</f>
        <v>#REF!</v>
      </c>
      <c r="M58" s="2" t="e">
        <f>MROUND(Rural_Establishments_Total!M58*(1-VLOOKUP(Rural_Establishments_Total!$B58,Estb_by_District_Size!$A:$BC,43,FALSE)/VLOOKUP(Rural_Establishments_Total!$B58,Estb_by_District_Size!$A:$BC,40,FALSE)),1)</f>
        <v>#REF!</v>
      </c>
      <c r="N58" s="2" t="e">
        <f>MROUND(Rural_Establishments_Total!N58*(1-VLOOKUP(Rural_Establishments_Total!$B58,Estb_by_District_Size!$A:$BC,43,FALSE)/VLOOKUP(Rural_Establishments_Total!$B58,Estb_by_District_Size!$A:$BC,40,FALSE)),1)</f>
        <v>#REF!</v>
      </c>
      <c r="O58" s="2" t="e">
        <f>MROUND(Rural_Establishments_Total!O58*(1-VLOOKUP(Rural_Establishments_Total!$B58,Estb_by_District_Size!$A:$BC,43,FALSE)/VLOOKUP(Rural_Establishments_Total!$B58,Estb_by_District_Size!$A:$BC,40,FALSE)),1)</f>
        <v>#REF!</v>
      </c>
    </row>
    <row r="59" spans="1:15" x14ac:dyDescent="0.2">
      <c r="A59" t="s">
        <v>135</v>
      </c>
      <c r="B59" t="s">
        <v>136</v>
      </c>
      <c r="C59" s="2" t="e">
        <f>MROUND(Rural_Establishments_Total!C59*(1-VLOOKUP(Rural_Establishments_Total!$B59,Estb_by_District_Size!$A:$BC,7,FALSE)/VLOOKUP(Rural_Establishments_Total!$B59,Estb_by_District_Size!$A:$BC,4,FALSE)),1)</f>
        <v>#REF!</v>
      </c>
      <c r="D59" s="2" t="e">
        <f>MROUND(Rural_Establishments_Total!D59*(1-VLOOKUP(Rural_Establishments_Total!$B59,Estb_by_District_Size!$A:$BC,7,FALSE)/VLOOKUP(Rural_Establishments_Total!$B59,Estb_by_District_Size!$A:$BC,4,FALSE)),1)</f>
        <v>#REF!</v>
      </c>
      <c r="E59" s="2" t="e">
        <f>MROUND(Rural_Establishments_Total!E59*(1-VLOOKUP(Rural_Establishments_Total!$B59,Estb_by_District_Size!$A:$BC,7,FALSE)/VLOOKUP(Rural_Establishments_Total!$B59,Estb_by_District_Size!$A:$BC,4,FALSE)),1)</f>
        <v>#REF!</v>
      </c>
      <c r="F59" s="2" t="e">
        <f>MROUND(Rural_Establishments_Total!F59*(1-VLOOKUP(Rural_Establishments_Total!$B59,Estb_by_District_Size!$A:$BC,25,FALSE)/VLOOKUP(Rural_Establishments_Total!$B59,Estb_by_District_Size!$A:$BC,22,FALSE)),1)</f>
        <v>#REF!</v>
      </c>
      <c r="G59" s="2" t="e">
        <f>MROUND(Rural_Establishments_Total!G59*(1-VLOOKUP(Rural_Establishments_Total!$B59,Estb_by_District_Size!$A:$BC,43,FALSE)/VLOOKUP(Rural_Establishments_Total!$B59,Estb_by_District_Size!$A:$BC,40,FALSE)),1)</f>
        <v>#REF!</v>
      </c>
      <c r="H59" s="2" t="e">
        <f>MROUND(Rural_Establishments_Total!H59*(1-VLOOKUP(Rural_Establishments_Total!$B59,Estb_by_District_Size!$A:$BC,43,FALSE)/VLOOKUP(Rural_Establishments_Total!$B59,Estb_by_District_Size!$A:$BC,40,FALSE)),1)</f>
        <v>#REF!</v>
      </c>
      <c r="I59" s="2" t="e">
        <f>MROUND(Rural_Establishments_Total!I59*(1-VLOOKUP(Rural_Establishments_Total!$B59,Estb_by_District_Size!$A:$BC,43,FALSE)/VLOOKUP(Rural_Establishments_Total!$B59,Estb_by_District_Size!$A:$BC,40,FALSE)),1)</f>
        <v>#REF!</v>
      </c>
      <c r="J59" s="2" t="e">
        <f>MROUND(Rural_Establishments_Total!J59*(1-VLOOKUP(Rural_Establishments_Total!$B59,Estb_by_District_Size!$A:$BC,43,FALSE)/VLOOKUP(Rural_Establishments_Total!$B59,Estb_by_District_Size!$A:$BC,40,FALSE)),1)</f>
        <v>#REF!</v>
      </c>
      <c r="K59" s="2" t="e">
        <f>MROUND(Rural_Establishments_Total!K59*(1-VLOOKUP(Rural_Establishments_Total!$B59,Estb_by_District_Size!$A:$BC,43,FALSE)/VLOOKUP(Rural_Establishments_Total!$B59,Estb_by_District_Size!$A:$BC,40,FALSE)),1)</f>
        <v>#REF!</v>
      </c>
      <c r="L59" s="2" t="e">
        <f>MROUND(Rural_Establishments_Total!L59*(1-VLOOKUP(Rural_Establishments_Total!$B59,Estb_by_District_Size!$A:$BC,43,FALSE)/VLOOKUP(Rural_Establishments_Total!$B59,Estb_by_District_Size!$A:$BC,40,FALSE)),1)</f>
        <v>#REF!</v>
      </c>
      <c r="M59" s="2" t="e">
        <f>MROUND(Rural_Establishments_Total!M59*(1-VLOOKUP(Rural_Establishments_Total!$B59,Estb_by_District_Size!$A:$BC,43,FALSE)/VLOOKUP(Rural_Establishments_Total!$B59,Estb_by_District_Size!$A:$BC,40,FALSE)),1)</f>
        <v>#REF!</v>
      </c>
      <c r="N59" s="2" t="e">
        <f>MROUND(Rural_Establishments_Total!N59*(1-VLOOKUP(Rural_Establishments_Total!$B59,Estb_by_District_Size!$A:$BC,43,FALSE)/VLOOKUP(Rural_Establishments_Total!$B59,Estb_by_District_Size!$A:$BC,40,FALSE)),1)</f>
        <v>#REF!</v>
      </c>
      <c r="O59" s="2" t="e">
        <f>MROUND(Rural_Establishments_Total!O59*(1-VLOOKUP(Rural_Establishments_Total!$B59,Estb_by_District_Size!$A:$BC,43,FALSE)/VLOOKUP(Rural_Establishments_Total!$B59,Estb_by_District_Size!$A:$BC,40,FALSE)),1)</f>
        <v>#REF!</v>
      </c>
    </row>
    <row r="60" spans="1:15" x14ac:dyDescent="0.2">
      <c r="A60" t="s">
        <v>137</v>
      </c>
      <c r="B60" t="s">
        <v>138</v>
      </c>
      <c r="C60" s="2" t="e">
        <f>MROUND(Rural_Establishments_Total!C60*(1-VLOOKUP(Rural_Establishments_Total!$B60,Estb_by_District_Size!$A:$BC,7,FALSE)/VLOOKUP(Rural_Establishments_Total!$B60,Estb_by_District_Size!$A:$BC,4,FALSE)),1)</f>
        <v>#REF!</v>
      </c>
      <c r="D60" s="2" t="e">
        <f>MROUND(Rural_Establishments_Total!D60*(1-VLOOKUP(Rural_Establishments_Total!$B60,Estb_by_District_Size!$A:$BC,7,FALSE)/VLOOKUP(Rural_Establishments_Total!$B60,Estb_by_District_Size!$A:$BC,4,FALSE)),1)</f>
        <v>#REF!</v>
      </c>
      <c r="E60" s="2" t="e">
        <f>MROUND(Rural_Establishments_Total!E60*(1-VLOOKUP(Rural_Establishments_Total!$B60,Estb_by_District_Size!$A:$BC,7,FALSE)/VLOOKUP(Rural_Establishments_Total!$B60,Estb_by_District_Size!$A:$BC,4,FALSE)),1)</f>
        <v>#REF!</v>
      </c>
      <c r="F60" s="2" t="e">
        <f>MROUND(Rural_Establishments_Total!F60*(1-VLOOKUP(Rural_Establishments_Total!$B60,Estb_by_District_Size!$A:$BC,25,FALSE)/VLOOKUP(Rural_Establishments_Total!$B60,Estb_by_District_Size!$A:$BC,22,FALSE)),1)</f>
        <v>#REF!</v>
      </c>
      <c r="G60" s="2" t="e">
        <f>MROUND(Rural_Establishments_Total!G60*(1-VLOOKUP(Rural_Establishments_Total!$B60,Estb_by_District_Size!$A:$BC,43,FALSE)/VLOOKUP(Rural_Establishments_Total!$B60,Estb_by_District_Size!$A:$BC,40,FALSE)),1)</f>
        <v>#REF!</v>
      </c>
      <c r="H60" s="2" t="e">
        <f>MROUND(Rural_Establishments_Total!H60*(1-VLOOKUP(Rural_Establishments_Total!$B60,Estb_by_District_Size!$A:$BC,43,FALSE)/VLOOKUP(Rural_Establishments_Total!$B60,Estb_by_District_Size!$A:$BC,40,FALSE)),1)</f>
        <v>#REF!</v>
      </c>
      <c r="I60" s="2" t="e">
        <f>MROUND(Rural_Establishments_Total!I60*(1-VLOOKUP(Rural_Establishments_Total!$B60,Estb_by_District_Size!$A:$BC,43,FALSE)/VLOOKUP(Rural_Establishments_Total!$B60,Estb_by_District_Size!$A:$BC,40,FALSE)),1)</f>
        <v>#REF!</v>
      </c>
      <c r="J60" s="2" t="e">
        <f>MROUND(Rural_Establishments_Total!J60*(1-VLOOKUP(Rural_Establishments_Total!$B60,Estb_by_District_Size!$A:$BC,43,FALSE)/VLOOKUP(Rural_Establishments_Total!$B60,Estb_by_District_Size!$A:$BC,40,FALSE)),1)</f>
        <v>#REF!</v>
      </c>
      <c r="K60" s="2" t="e">
        <f>MROUND(Rural_Establishments_Total!K60*(1-VLOOKUP(Rural_Establishments_Total!$B60,Estb_by_District_Size!$A:$BC,43,FALSE)/VLOOKUP(Rural_Establishments_Total!$B60,Estb_by_District_Size!$A:$BC,40,FALSE)),1)</f>
        <v>#REF!</v>
      </c>
      <c r="L60" s="2" t="e">
        <f>MROUND(Rural_Establishments_Total!L60*(1-VLOOKUP(Rural_Establishments_Total!$B60,Estb_by_District_Size!$A:$BC,43,FALSE)/VLOOKUP(Rural_Establishments_Total!$B60,Estb_by_District_Size!$A:$BC,40,FALSE)),1)</f>
        <v>#REF!</v>
      </c>
      <c r="M60" s="2" t="e">
        <f>MROUND(Rural_Establishments_Total!M60*(1-VLOOKUP(Rural_Establishments_Total!$B60,Estb_by_District_Size!$A:$BC,43,FALSE)/VLOOKUP(Rural_Establishments_Total!$B60,Estb_by_District_Size!$A:$BC,40,FALSE)),1)</f>
        <v>#REF!</v>
      </c>
      <c r="N60" s="2" t="e">
        <f>MROUND(Rural_Establishments_Total!N60*(1-VLOOKUP(Rural_Establishments_Total!$B60,Estb_by_District_Size!$A:$BC,43,FALSE)/VLOOKUP(Rural_Establishments_Total!$B60,Estb_by_District_Size!$A:$BC,40,FALSE)),1)</f>
        <v>#REF!</v>
      </c>
      <c r="O60" s="2" t="e">
        <f>MROUND(Rural_Establishments_Total!O60*(1-VLOOKUP(Rural_Establishments_Total!$B60,Estb_by_District_Size!$A:$BC,43,FALSE)/VLOOKUP(Rural_Establishments_Total!$B60,Estb_by_District_Size!$A:$BC,40,FALSE)),1)</f>
        <v>#REF!</v>
      </c>
    </row>
    <row r="61" spans="1:15" x14ac:dyDescent="0.2">
      <c r="A61" t="s">
        <v>139</v>
      </c>
      <c r="B61" t="s">
        <v>140</v>
      </c>
      <c r="C61" s="2" t="e">
        <f>MROUND(Rural_Establishments_Total!C61*(1-VLOOKUP(Rural_Establishments_Total!$B61,Estb_by_District_Size!$A:$BC,7,FALSE)/VLOOKUP(Rural_Establishments_Total!$B61,Estb_by_District_Size!$A:$BC,4,FALSE)),1)</f>
        <v>#REF!</v>
      </c>
      <c r="D61" s="2" t="e">
        <f>MROUND(Rural_Establishments_Total!D61*(1-VLOOKUP(Rural_Establishments_Total!$B61,Estb_by_District_Size!$A:$BC,7,FALSE)/VLOOKUP(Rural_Establishments_Total!$B61,Estb_by_District_Size!$A:$BC,4,FALSE)),1)</f>
        <v>#REF!</v>
      </c>
      <c r="E61" s="2" t="e">
        <f>MROUND(Rural_Establishments_Total!E61*(1-VLOOKUP(Rural_Establishments_Total!$B61,Estb_by_District_Size!$A:$BC,7,FALSE)/VLOOKUP(Rural_Establishments_Total!$B61,Estb_by_District_Size!$A:$BC,4,FALSE)),1)</f>
        <v>#REF!</v>
      </c>
      <c r="F61" s="2" t="e">
        <f>MROUND(Rural_Establishments_Total!F61*(1-VLOOKUP(Rural_Establishments_Total!$B61,Estb_by_District_Size!$A:$BC,25,FALSE)/VLOOKUP(Rural_Establishments_Total!$B61,Estb_by_District_Size!$A:$BC,22,FALSE)),1)</f>
        <v>#REF!</v>
      </c>
      <c r="G61" s="2" t="e">
        <f>MROUND(Rural_Establishments_Total!G61*(1-VLOOKUP(Rural_Establishments_Total!$B61,Estb_by_District_Size!$A:$BC,43,FALSE)/VLOOKUP(Rural_Establishments_Total!$B61,Estb_by_District_Size!$A:$BC,40,FALSE)),1)</f>
        <v>#REF!</v>
      </c>
      <c r="H61" s="2" t="e">
        <f>MROUND(Rural_Establishments_Total!H61*(1-VLOOKUP(Rural_Establishments_Total!$B61,Estb_by_District_Size!$A:$BC,43,FALSE)/VLOOKUP(Rural_Establishments_Total!$B61,Estb_by_District_Size!$A:$BC,40,FALSE)),1)</f>
        <v>#REF!</v>
      </c>
      <c r="I61" s="2" t="e">
        <f>MROUND(Rural_Establishments_Total!I61*(1-VLOOKUP(Rural_Establishments_Total!$B61,Estb_by_District_Size!$A:$BC,43,FALSE)/VLOOKUP(Rural_Establishments_Total!$B61,Estb_by_District_Size!$A:$BC,40,FALSE)),1)</f>
        <v>#REF!</v>
      </c>
      <c r="J61" s="2" t="e">
        <f>MROUND(Rural_Establishments_Total!J61*(1-VLOOKUP(Rural_Establishments_Total!$B61,Estb_by_District_Size!$A:$BC,43,FALSE)/VLOOKUP(Rural_Establishments_Total!$B61,Estb_by_District_Size!$A:$BC,40,FALSE)),1)</f>
        <v>#REF!</v>
      </c>
      <c r="K61" s="2" t="e">
        <f>MROUND(Rural_Establishments_Total!K61*(1-VLOOKUP(Rural_Establishments_Total!$B61,Estb_by_District_Size!$A:$BC,43,FALSE)/VLOOKUP(Rural_Establishments_Total!$B61,Estb_by_District_Size!$A:$BC,40,FALSE)),1)</f>
        <v>#REF!</v>
      </c>
      <c r="L61" s="2" t="e">
        <f>MROUND(Rural_Establishments_Total!L61*(1-VLOOKUP(Rural_Establishments_Total!$B61,Estb_by_District_Size!$A:$BC,43,FALSE)/VLOOKUP(Rural_Establishments_Total!$B61,Estb_by_District_Size!$A:$BC,40,FALSE)),1)</f>
        <v>#REF!</v>
      </c>
      <c r="M61" s="2" t="e">
        <f>MROUND(Rural_Establishments_Total!M61*(1-VLOOKUP(Rural_Establishments_Total!$B61,Estb_by_District_Size!$A:$BC,43,FALSE)/VLOOKUP(Rural_Establishments_Total!$B61,Estb_by_District_Size!$A:$BC,40,FALSE)),1)</f>
        <v>#REF!</v>
      </c>
      <c r="N61" s="2" t="e">
        <f>MROUND(Rural_Establishments_Total!N61*(1-VLOOKUP(Rural_Establishments_Total!$B61,Estb_by_District_Size!$A:$BC,43,FALSE)/VLOOKUP(Rural_Establishments_Total!$B61,Estb_by_District_Size!$A:$BC,40,FALSE)),1)</f>
        <v>#REF!</v>
      </c>
      <c r="O61" s="2" t="e">
        <f>MROUND(Rural_Establishments_Total!O61*(1-VLOOKUP(Rural_Establishments_Total!$B61,Estb_by_District_Size!$A:$BC,43,FALSE)/VLOOKUP(Rural_Establishments_Total!$B61,Estb_by_District_Size!$A:$BC,40,FALSE)),1)</f>
        <v>#REF!</v>
      </c>
    </row>
    <row r="62" spans="1:15" x14ac:dyDescent="0.2">
      <c r="A62" t="s">
        <v>141</v>
      </c>
      <c r="B62" t="s">
        <v>142</v>
      </c>
      <c r="C62" s="2" t="e">
        <f>MROUND(Rural_Establishments_Total!C62*(1-VLOOKUP(Rural_Establishments_Total!$B62,Estb_by_District_Size!$A:$BC,7,FALSE)/VLOOKUP(Rural_Establishments_Total!$B62,Estb_by_District_Size!$A:$BC,4,FALSE)),1)</f>
        <v>#REF!</v>
      </c>
      <c r="D62" s="2" t="e">
        <f>MROUND(Rural_Establishments_Total!D62*(1-VLOOKUP(Rural_Establishments_Total!$B62,Estb_by_District_Size!$A:$BC,7,FALSE)/VLOOKUP(Rural_Establishments_Total!$B62,Estb_by_District_Size!$A:$BC,4,FALSE)),1)</f>
        <v>#REF!</v>
      </c>
      <c r="E62" s="2" t="e">
        <f>MROUND(Rural_Establishments_Total!E62*(1-VLOOKUP(Rural_Establishments_Total!$B62,Estb_by_District_Size!$A:$BC,7,FALSE)/VLOOKUP(Rural_Establishments_Total!$B62,Estb_by_District_Size!$A:$BC,4,FALSE)),1)</f>
        <v>#REF!</v>
      </c>
      <c r="F62" s="2" t="e">
        <f>MROUND(Rural_Establishments_Total!F62*(1-VLOOKUP(Rural_Establishments_Total!$B62,Estb_by_District_Size!$A:$BC,25,FALSE)/VLOOKUP(Rural_Establishments_Total!$B62,Estb_by_District_Size!$A:$BC,22,FALSE)),1)</f>
        <v>#REF!</v>
      </c>
      <c r="G62" s="2" t="e">
        <f>MROUND(Rural_Establishments_Total!G62*(1-VLOOKUP(Rural_Establishments_Total!$B62,Estb_by_District_Size!$A:$BC,43,FALSE)/VLOOKUP(Rural_Establishments_Total!$B62,Estb_by_District_Size!$A:$BC,40,FALSE)),1)</f>
        <v>#REF!</v>
      </c>
      <c r="H62" s="2" t="e">
        <f>MROUND(Rural_Establishments_Total!H62*(1-VLOOKUP(Rural_Establishments_Total!$B62,Estb_by_District_Size!$A:$BC,43,FALSE)/VLOOKUP(Rural_Establishments_Total!$B62,Estb_by_District_Size!$A:$BC,40,FALSE)),1)</f>
        <v>#REF!</v>
      </c>
      <c r="I62" s="2" t="e">
        <f>MROUND(Rural_Establishments_Total!I62*(1-VLOOKUP(Rural_Establishments_Total!$B62,Estb_by_District_Size!$A:$BC,43,FALSE)/VLOOKUP(Rural_Establishments_Total!$B62,Estb_by_District_Size!$A:$BC,40,FALSE)),1)</f>
        <v>#REF!</v>
      </c>
      <c r="J62" s="2" t="e">
        <f>MROUND(Rural_Establishments_Total!J62*(1-VLOOKUP(Rural_Establishments_Total!$B62,Estb_by_District_Size!$A:$BC,43,FALSE)/VLOOKUP(Rural_Establishments_Total!$B62,Estb_by_District_Size!$A:$BC,40,FALSE)),1)</f>
        <v>#REF!</v>
      </c>
      <c r="K62" s="2" t="e">
        <f>MROUND(Rural_Establishments_Total!K62*(1-VLOOKUP(Rural_Establishments_Total!$B62,Estb_by_District_Size!$A:$BC,43,FALSE)/VLOOKUP(Rural_Establishments_Total!$B62,Estb_by_District_Size!$A:$BC,40,FALSE)),1)</f>
        <v>#REF!</v>
      </c>
      <c r="L62" s="2" t="e">
        <f>MROUND(Rural_Establishments_Total!L62*(1-VLOOKUP(Rural_Establishments_Total!$B62,Estb_by_District_Size!$A:$BC,43,FALSE)/VLOOKUP(Rural_Establishments_Total!$B62,Estb_by_District_Size!$A:$BC,40,FALSE)),1)</f>
        <v>#REF!</v>
      </c>
      <c r="M62" s="2" t="e">
        <f>MROUND(Rural_Establishments_Total!M62*(1-VLOOKUP(Rural_Establishments_Total!$B62,Estb_by_District_Size!$A:$BC,43,FALSE)/VLOOKUP(Rural_Establishments_Total!$B62,Estb_by_District_Size!$A:$BC,40,FALSE)),1)</f>
        <v>#REF!</v>
      </c>
      <c r="N62" s="2" t="e">
        <f>MROUND(Rural_Establishments_Total!N62*(1-VLOOKUP(Rural_Establishments_Total!$B62,Estb_by_District_Size!$A:$BC,43,FALSE)/VLOOKUP(Rural_Establishments_Total!$B62,Estb_by_District_Size!$A:$BC,40,FALSE)),1)</f>
        <v>#REF!</v>
      </c>
      <c r="O62" s="2" t="e">
        <f>MROUND(Rural_Establishments_Total!O62*(1-VLOOKUP(Rural_Establishments_Total!$B62,Estb_by_District_Size!$A:$BC,43,FALSE)/VLOOKUP(Rural_Establishments_Total!$B62,Estb_by_District_Size!$A:$BC,40,FALSE)),1)</f>
        <v>#REF!</v>
      </c>
    </row>
    <row r="63" spans="1:15" x14ac:dyDescent="0.2">
      <c r="A63" t="s">
        <v>143</v>
      </c>
      <c r="B63" t="s">
        <v>144</v>
      </c>
      <c r="C63" s="2" t="e">
        <f>MROUND(Rural_Establishments_Total!C63*(1-VLOOKUP(Rural_Establishments_Total!$B63,Estb_by_District_Size!$A:$BC,7,FALSE)/VLOOKUP(Rural_Establishments_Total!$B63,Estb_by_District_Size!$A:$BC,4,FALSE)),1)</f>
        <v>#REF!</v>
      </c>
      <c r="D63" s="2" t="e">
        <f>MROUND(Rural_Establishments_Total!D63*(1-VLOOKUP(Rural_Establishments_Total!$B63,Estb_by_District_Size!$A:$BC,7,FALSE)/VLOOKUP(Rural_Establishments_Total!$B63,Estb_by_District_Size!$A:$BC,4,FALSE)),1)</f>
        <v>#REF!</v>
      </c>
      <c r="E63" s="2" t="e">
        <f>MROUND(Rural_Establishments_Total!E63*(1-VLOOKUP(Rural_Establishments_Total!$B63,Estb_by_District_Size!$A:$BC,7,FALSE)/VLOOKUP(Rural_Establishments_Total!$B63,Estb_by_District_Size!$A:$BC,4,FALSE)),1)</f>
        <v>#REF!</v>
      </c>
      <c r="F63" s="2" t="e">
        <f>MROUND(Rural_Establishments_Total!F63*(1-VLOOKUP(Rural_Establishments_Total!$B63,Estb_by_District_Size!$A:$BC,25,FALSE)/VLOOKUP(Rural_Establishments_Total!$B63,Estb_by_District_Size!$A:$BC,22,FALSE)),1)</f>
        <v>#REF!</v>
      </c>
      <c r="G63" s="2" t="e">
        <f>MROUND(Rural_Establishments_Total!G63*(1-VLOOKUP(Rural_Establishments_Total!$B63,Estb_by_District_Size!$A:$BC,43,FALSE)/VLOOKUP(Rural_Establishments_Total!$B63,Estb_by_District_Size!$A:$BC,40,FALSE)),1)</f>
        <v>#REF!</v>
      </c>
      <c r="H63" s="2" t="e">
        <f>MROUND(Rural_Establishments_Total!H63*(1-VLOOKUP(Rural_Establishments_Total!$B63,Estb_by_District_Size!$A:$BC,43,FALSE)/VLOOKUP(Rural_Establishments_Total!$B63,Estb_by_District_Size!$A:$BC,40,FALSE)),1)</f>
        <v>#REF!</v>
      </c>
      <c r="I63" s="2" t="e">
        <f>MROUND(Rural_Establishments_Total!I63*(1-VLOOKUP(Rural_Establishments_Total!$B63,Estb_by_District_Size!$A:$BC,43,FALSE)/VLOOKUP(Rural_Establishments_Total!$B63,Estb_by_District_Size!$A:$BC,40,FALSE)),1)</f>
        <v>#REF!</v>
      </c>
      <c r="J63" s="2" t="e">
        <f>MROUND(Rural_Establishments_Total!J63*(1-VLOOKUP(Rural_Establishments_Total!$B63,Estb_by_District_Size!$A:$BC,43,FALSE)/VLOOKUP(Rural_Establishments_Total!$B63,Estb_by_District_Size!$A:$BC,40,FALSE)),1)</f>
        <v>#REF!</v>
      </c>
      <c r="K63" s="2" t="e">
        <f>MROUND(Rural_Establishments_Total!K63*(1-VLOOKUP(Rural_Establishments_Total!$B63,Estb_by_District_Size!$A:$BC,43,FALSE)/VLOOKUP(Rural_Establishments_Total!$B63,Estb_by_District_Size!$A:$BC,40,FALSE)),1)</f>
        <v>#REF!</v>
      </c>
      <c r="L63" s="2" t="e">
        <f>MROUND(Rural_Establishments_Total!L63*(1-VLOOKUP(Rural_Establishments_Total!$B63,Estb_by_District_Size!$A:$BC,43,FALSE)/VLOOKUP(Rural_Establishments_Total!$B63,Estb_by_District_Size!$A:$BC,40,FALSE)),1)</f>
        <v>#REF!</v>
      </c>
      <c r="M63" s="2" t="e">
        <f>MROUND(Rural_Establishments_Total!M63*(1-VLOOKUP(Rural_Establishments_Total!$B63,Estb_by_District_Size!$A:$BC,43,FALSE)/VLOOKUP(Rural_Establishments_Total!$B63,Estb_by_District_Size!$A:$BC,40,FALSE)),1)</f>
        <v>#REF!</v>
      </c>
      <c r="N63" s="2" t="e">
        <f>MROUND(Rural_Establishments_Total!N63*(1-VLOOKUP(Rural_Establishments_Total!$B63,Estb_by_District_Size!$A:$BC,43,FALSE)/VLOOKUP(Rural_Establishments_Total!$B63,Estb_by_District_Size!$A:$BC,40,FALSE)),1)</f>
        <v>#REF!</v>
      </c>
      <c r="O63" s="2" t="e">
        <f>MROUND(Rural_Establishments_Total!O63*(1-VLOOKUP(Rural_Establishments_Total!$B63,Estb_by_District_Size!$A:$BC,43,FALSE)/VLOOKUP(Rural_Establishments_Total!$B63,Estb_by_District_Size!$A:$BC,40,FALSE)),1)</f>
        <v>#REF!</v>
      </c>
    </row>
    <row r="64" spans="1:15" x14ac:dyDescent="0.2">
      <c r="A64" t="s">
        <v>145</v>
      </c>
      <c r="B64" t="s">
        <v>146</v>
      </c>
      <c r="C64" s="2" t="e">
        <f>MROUND(Rural_Establishments_Total!C64*(1-VLOOKUP(Rural_Establishments_Total!$B64,Estb_by_District_Size!$A:$BC,7,FALSE)/VLOOKUP(Rural_Establishments_Total!$B64,Estb_by_District_Size!$A:$BC,4,FALSE)),1)</f>
        <v>#REF!</v>
      </c>
      <c r="D64" s="2" t="e">
        <f>MROUND(Rural_Establishments_Total!D64*(1-VLOOKUP(Rural_Establishments_Total!$B64,Estb_by_District_Size!$A:$BC,7,FALSE)/VLOOKUP(Rural_Establishments_Total!$B64,Estb_by_District_Size!$A:$BC,4,FALSE)),1)</f>
        <v>#REF!</v>
      </c>
      <c r="E64" s="2" t="e">
        <f>MROUND(Rural_Establishments_Total!E64*(1-VLOOKUP(Rural_Establishments_Total!$B64,Estb_by_District_Size!$A:$BC,7,FALSE)/VLOOKUP(Rural_Establishments_Total!$B64,Estb_by_District_Size!$A:$BC,4,FALSE)),1)</f>
        <v>#REF!</v>
      </c>
      <c r="F64" s="2" t="e">
        <f>MROUND(Rural_Establishments_Total!F64*(1-VLOOKUP(Rural_Establishments_Total!$B64,Estb_by_District_Size!$A:$BC,25,FALSE)/VLOOKUP(Rural_Establishments_Total!$B64,Estb_by_District_Size!$A:$BC,22,FALSE)),1)</f>
        <v>#REF!</v>
      </c>
      <c r="G64" s="2" t="e">
        <f>MROUND(Rural_Establishments_Total!G64*(1-VLOOKUP(Rural_Establishments_Total!$B64,Estb_by_District_Size!$A:$BC,43,FALSE)/VLOOKUP(Rural_Establishments_Total!$B64,Estb_by_District_Size!$A:$BC,40,FALSE)),1)</f>
        <v>#REF!</v>
      </c>
      <c r="H64" s="2" t="e">
        <f>MROUND(Rural_Establishments_Total!H64*(1-VLOOKUP(Rural_Establishments_Total!$B64,Estb_by_District_Size!$A:$BC,43,FALSE)/VLOOKUP(Rural_Establishments_Total!$B64,Estb_by_District_Size!$A:$BC,40,FALSE)),1)</f>
        <v>#REF!</v>
      </c>
      <c r="I64" s="2" t="e">
        <f>MROUND(Rural_Establishments_Total!I64*(1-VLOOKUP(Rural_Establishments_Total!$B64,Estb_by_District_Size!$A:$BC,43,FALSE)/VLOOKUP(Rural_Establishments_Total!$B64,Estb_by_District_Size!$A:$BC,40,FALSE)),1)</f>
        <v>#REF!</v>
      </c>
      <c r="J64" s="2" t="e">
        <f>MROUND(Rural_Establishments_Total!J64*(1-VLOOKUP(Rural_Establishments_Total!$B64,Estb_by_District_Size!$A:$BC,43,FALSE)/VLOOKUP(Rural_Establishments_Total!$B64,Estb_by_District_Size!$A:$BC,40,FALSE)),1)</f>
        <v>#REF!</v>
      </c>
      <c r="K64" s="2" t="e">
        <f>MROUND(Rural_Establishments_Total!K64*(1-VLOOKUP(Rural_Establishments_Total!$B64,Estb_by_District_Size!$A:$BC,43,FALSE)/VLOOKUP(Rural_Establishments_Total!$B64,Estb_by_District_Size!$A:$BC,40,FALSE)),1)</f>
        <v>#REF!</v>
      </c>
      <c r="L64" s="2" t="e">
        <f>MROUND(Rural_Establishments_Total!L64*(1-VLOOKUP(Rural_Establishments_Total!$B64,Estb_by_District_Size!$A:$BC,43,FALSE)/VLOOKUP(Rural_Establishments_Total!$B64,Estb_by_District_Size!$A:$BC,40,FALSE)),1)</f>
        <v>#REF!</v>
      </c>
      <c r="M64" s="2" t="e">
        <f>MROUND(Rural_Establishments_Total!M64*(1-VLOOKUP(Rural_Establishments_Total!$B64,Estb_by_District_Size!$A:$BC,43,FALSE)/VLOOKUP(Rural_Establishments_Total!$B64,Estb_by_District_Size!$A:$BC,40,FALSE)),1)</f>
        <v>#REF!</v>
      </c>
      <c r="N64" s="2" t="e">
        <f>MROUND(Rural_Establishments_Total!N64*(1-VLOOKUP(Rural_Establishments_Total!$B64,Estb_by_District_Size!$A:$BC,43,FALSE)/VLOOKUP(Rural_Establishments_Total!$B64,Estb_by_District_Size!$A:$BC,40,FALSE)),1)</f>
        <v>#REF!</v>
      </c>
      <c r="O64" s="2" t="e">
        <f>MROUND(Rural_Establishments_Total!O64*(1-VLOOKUP(Rural_Establishments_Total!$B64,Estb_by_District_Size!$A:$BC,43,FALSE)/VLOOKUP(Rural_Establishments_Total!$B64,Estb_by_District_Size!$A:$BC,40,FALSE)),1)</f>
        <v>#REF!</v>
      </c>
    </row>
    <row r="65" spans="1:15" x14ac:dyDescent="0.2">
      <c r="A65" t="s">
        <v>147</v>
      </c>
      <c r="B65" t="s">
        <v>148</v>
      </c>
      <c r="C65" s="2" t="e">
        <f>MROUND(Rural_Establishments_Total!C65*(1-VLOOKUP(Rural_Establishments_Total!$B65,Estb_by_District_Size!$A:$BC,7,FALSE)/VLOOKUP(Rural_Establishments_Total!$B65,Estb_by_District_Size!$A:$BC,4,FALSE)),1)</f>
        <v>#REF!</v>
      </c>
      <c r="D65" s="2" t="e">
        <f>MROUND(Rural_Establishments_Total!D65*(1-VLOOKUP(Rural_Establishments_Total!$B65,Estb_by_District_Size!$A:$BC,7,FALSE)/VLOOKUP(Rural_Establishments_Total!$B65,Estb_by_District_Size!$A:$BC,4,FALSE)),1)</f>
        <v>#REF!</v>
      </c>
      <c r="E65" s="2" t="e">
        <f>MROUND(Rural_Establishments_Total!E65*(1-VLOOKUP(Rural_Establishments_Total!$B65,Estb_by_District_Size!$A:$BC,7,FALSE)/VLOOKUP(Rural_Establishments_Total!$B65,Estb_by_District_Size!$A:$BC,4,FALSE)),1)</f>
        <v>#REF!</v>
      </c>
      <c r="F65" s="2" t="e">
        <f>MROUND(Rural_Establishments_Total!F65*(1-VLOOKUP(Rural_Establishments_Total!$B65,Estb_by_District_Size!$A:$BC,25,FALSE)/VLOOKUP(Rural_Establishments_Total!$B65,Estb_by_District_Size!$A:$BC,22,FALSE)),1)</f>
        <v>#REF!</v>
      </c>
      <c r="G65" s="2" t="e">
        <f>MROUND(Rural_Establishments_Total!G65*(1-VLOOKUP(Rural_Establishments_Total!$B65,Estb_by_District_Size!$A:$BC,43,FALSE)/VLOOKUP(Rural_Establishments_Total!$B65,Estb_by_District_Size!$A:$BC,40,FALSE)),1)</f>
        <v>#REF!</v>
      </c>
      <c r="H65" s="2" t="e">
        <f>MROUND(Rural_Establishments_Total!H65*(1-VLOOKUP(Rural_Establishments_Total!$B65,Estb_by_District_Size!$A:$BC,43,FALSE)/VLOOKUP(Rural_Establishments_Total!$B65,Estb_by_District_Size!$A:$BC,40,FALSE)),1)</f>
        <v>#REF!</v>
      </c>
      <c r="I65" s="2" t="e">
        <f>MROUND(Rural_Establishments_Total!I65*(1-VLOOKUP(Rural_Establishments_Total!$B65,Estb_by_District_Size!$A:$BC,43,FALSE)/VLOOKUP(Rural_Establishments_Total!$B65,Estb_by_District_Size!$A:$BC,40,FALSE)),1)</f>
        <v>#REF!</v>
      </c>
      <c r="J65" s="2" t="e">
        <f>MROUND(Rural_Establishments_Total!J65*(1-VLOOKUP(Rural_Establishments_Total!$B65,Estb_by_District_Size!$A:$BC,43,FALSE)/VLOOKUP(Rural_Establishments_Total!$B65,Estb_by_District_Size!$A:$BC,40,FALSE)),1)</f>
        <v>#REF!</v>
      </c>
      <c r="K65" s="2" t="e">
        <f>MROUND(Rural_Establishments_Total!K65*(1-VLOOKUP(Rural_Establishments_Total!$B65,Estb_by_District_Size!$A:$BC,43,FALSE)/VLOOKUP(Rural_Establishments_Total!$B65,Estb_by_District_Size!$A:$BC,40,FALSE)),1)</f>
        <v>#REF!</v>
      </c>
      <c r="L65" s="2" t="e">
        <f>MROUND(Rural_Establishments_Total!L65*(1-VLOOKUP(Rural_Establishments_Total!$B65,Estb_by_District_Size!$A:$BC,43,FALSE)/VLOOKUP(Rural_Establishments_Total!$B65,Estb_by_District_Size!$A:$BC,40,FALSE)),1)</f>
        <v>#REF!</v>
      </c>
      <c r="M65" s="2" t="e">
        <f>MROUND(Rural_Establishments_Total!M65*(1-VLOOKUP(Rural_Establishments_Total!$B65,Estb_by_District_Size!$A:$BC,43,FALSE)/VLOOKUP(Rural_Establishments_Total!$B65,Estb_by_District_Size!$A:$BC,40,FALSE)),1)</f>
        <v>#REF!</v>
      </c>
      <c r="N65" s="2" t="e">
        <f>MROUND(Rural_Establishments_Total!N65*(1-VLOOKUP(Rural_Establishments_Total!$B65,Estb_by_District_Size!$A:$BC,43,FALSE)/VLOOKUP(Rural_Establishments_Total!$B65,Estb_by_District_Size!$A:$BC,40,FALSE)),1)</f>
        <v>#REF!</v>
      </c>
      <c r="O65" s="2" t="e">
        <f>MROUND(Rural_Establishments_Total!O65*(1-VLOOKUP(Rural_Establishments_Total!$B65,Estb_by_District_Size!$A:$BC,43,FALSE)/VLOOKUP(Rural_Establishments_Total!$B65,Estb_by_District_Size!$A:$BC,40,FALSE)),1)</f>
        <v>#REF!</v>
      </c>
    </row>
    <row r="67" spans="1:15" x14ac:dyDescent="0.2">
      <c r="C67" t="e">
        <f>SUM(C1:C65)</f>
        <v>#REF!</v>
      </c>
      <c r="D67" t="e">
        <f t="shared" ref="D67:O67" si="0">SUM(D1:D65)</f>
        <v>#REF!</v>
      </c>
      <c r="E67" t="e">
        <f t="shared" si="0"/>
        <v>#REF!</v>
      </c>
      <c r="F67" t="e">
        <f t="shared" si="0"/>
        <v>#REF!</v>
      </c>
      <c r="G67" t="e">
        <f t="shared" si="0"/>
        <v>#REF!</v>
      </c>
      <c r="H67" t="e">
        <f t="shared" si="0"/>
        <v>#REF!</v>
      </c>
      <c r="I67" t="e">
        <f t="shared" si="0"/>
        <v>#REF!</v>
      </c>
      <c r="J67" t="e">
        <f t="shared" si="0"/>
        <v>#REF!</v>
      </c>
      <c r="K67" t="e">
        <f t="shared" si="0"/>
        <v>#REF!</v>
      </c>
      <c r="L67" t="e">
        <f t="shared" si="0"/>
        <v>#REF!</v>
      </c>
      <c r="M67" t="e">
        <f t="shared" si="0"/>
        <v>#REF!</v>
      </c>
      <c r="N67" t="e">
        <f t="shared" si="0"/>
        <v>#REF!</v>
      </c>
      <c r="O67" t="e">
        <f t="shared" si="0"/>
        <v>#REF!</v>
      </c>
    </row>
    <row r="68" spans="1:15" x14ac:dyDescent="0.2">
      <c r="C68" s="9" t="e">
        <f t="shared" ref="C68:O68" si="1">C67/SUM($C$67:$O$67)</f>
        <v>#REF!</v>
      </c>
      <c r="D68" s="9" t="e">
        <f t="shared" si="1"/>
        <v>#REF!</v>
      </c>
      <c r="E68" s="9" t="e">
        <f t="shared" si="1"/>
        <v>#REF!</v>
      </c>
      <c r="F68" s="9" t="e">
        <f t="shared" si="1"/>
        <v>#REF!</v>
      </c>
      <c r="G68" s="9" t="e">
        <f t="shared" si="1"/>
        <v>#REF!</v>
      </c>
      <c r="H68" s="9" t="e">
        <f t="shared" si="1"/>
        <v>#REF!</v>
      </c>
      <c r="I68" s="9" t="e">
        <f t="shared" si="1"/>
        <v>#REF!</v>
      </c>
      <c r="J68" s="9" t="e">
        <f t="shared" si="1"/>
        <v>#REF!</v>
      </c>
      <c r="K68" s="9" t="e">
        <f t="shared" si="1"/>
        <v>#REF!</v>
      </c>
      <c r="L68" s="9" t="e">
        <f t="shared" si="1"/>
        <v>#REF!</v>
      </c>
      <c r="M68" s="9" t="e">
        <f t="shared" si="1"/>
        <v>#REF!</v>
      </c>
      <c r="N68" s="9" t="e">
        <f t="shared" si="1"/>
        <v>#REF!</v>
      </c>
      <c r="O68" s="9" t="e">
        <f t="shared" si="1"/>
        <v>#REF!</v>
      </c>
    </row>
  </sheetData>
  <conditionalFormatting sqref="C68:O68">
    <cfRule type="colorScale" priority="1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CEC6-8717-4FB5-80E4-B80CB0FCAB81}">
  <dimension ref="A1:U66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4" max="4" width="20.1640625" bestFit="1" customWidth="1"/>
    <col min="5" max="5" width="13.83203125" bestFit="1" customWidth="1"/>
    <col min="6" max="6" width="20.5" bestFit="1" customWidth="1"/>
    <col min="7" max="7" width="16.5" bestFit="1" customWidth="1"/>
    <col min="8" max="8" width="12.33203125" bestFit="1" customWidth="1"/>
    <col min="9" max="9" width="18" bestFit="1" customWidth="1"/>
    <col min="10" max="10" width="17.83203125" bestFit="1" customWidth="1"/>
    <col min="11" max="11" width="19.33203125" bestFit="1" customWidth="1"/>
    <col min="12" max="12" width="15.33203125" bestFit="1" customWidth="1"/>
    <col min="13" max="13" width="18.5" bestFit="1" customWidth="1"/>
    <col min="14" max="14" width="19.5" bestFit="1" customWidth="1"/>
    <col min="15" max="16" width="18.1640625" bestFit="1" customWidth="1"/>
    <col min="17" max="17" width="20.33203125" bestFit="1" customWidth="1"/>
    <col min="18" max="18" width="9.6640625" bestFit="1" customWidth="1"/>
    <col min="19" max="19" width="20.1640625" bestFit="1" customWidth="1"/>
    <col min="20" max="20" width="18.5" bestFit="1" customWidth="1"/>
    <col min="21" max="21" width="9.33203125" bestFit="1" customWidth="1"/>
  </cols>
  <sheetData>
    <row r="1" spans="1:21" ht="6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e">
        <f>#REF!-Urban_Establishments!#REF!</f>
        <v>#REF!</v>
      </c>
      <c r="D2" t="e">
        <f>#REF!-Urban_Establishments!C2</f>
        <v>#REF!</v>
      </c>
      <c r="E2" t="e">
        <f>#REF!-Urban_Establishments!D2</f>
        <v>#REF!</v>
      </c>
      <c r="F2" t="e">
        <f>#REF!-Urban_Establishments!#REF!</f>
        <v>#REF!</v>
      </c>
      <c r="G2" t="e">
        <f>#REF!-Urban_Establishments!#REF!</f>
        <v>#REF!</v>
      </c>
      <c r="H2" t="e">
        <f>#REF!-Urban_Establishments!E2</f>
        <v>#REF!</v>
      </c>
      <c r="I2" t="e">
        <f>#REF!-Urban_Establishments!F2</f>
        <v>#REF!</v>
      </c>
      <c r="J2" t="e">
        <f>#REF!-Urban_Establishments!G2</f>
        <v>#REF!</v>
      </c>
      <c r="K2" t="e">
        <f>#REF!-Urban_Establishments!H2</f>
        <v>#REF!</v>
      </c>
      <c r="L2" t="e">
        <f>#REF!-Urban_Establishments!I2</f>
        <v>#REF!</v>
      </c>
      <c r="M2" t="e">
        <f>#REF!-Urban_Establishments!J2</f>
        <v>#REF!</v>
      </c>
      <c r="N2" t="e">
        <f>#REF!-Urban_Establishments!K2</f>
        <v>#REF!</v>
      </c>
      <c r="O2" t="e">
        <f>#REF!-Urban_Establishments!L2</f>
        <v>#REF!</v>
      </c>
      <c r="P2" t="e">
        <f>#REF!-Urban_Establishments!M2</f>
        <v>#REF!</v>
      </c>
      <c r="Q2" t="e">
        <f>#REF!-Urban_Establishments!#REF!</f>
        <v>#REF!</v>
      </c>
      <c r="R2" t="e">
        <f>#REF!-Urban_Establishments!#REF!</f>
        <v>#REF!</v>
      </c>
      <c r="S2" t="e">
        <f>#REF!-Urban_Establishments!#REF!</f>
        <v>#REF!</v>
      </c>
      <c r="T2" t="e">
        <f>#REF!-Urban_Establishments!N2</f>
        <v>#REF!</v>
      </c>
      <c r="U2" t="e">
        <f>#REF!-Urban_Establishments!O2</f>
        <v>#REF!</v>
      </c>
    </row>
    <row r="3" spans="1:21" x14ac:dyDescent="0.2">
      <c r="A3" t="s">
        <v>23</v>
      </c>
      <c r="B3" t="s">
        <v>24</v>
      </c>
      <c r="C3" t="e">
        <f>#REF!-Urban_Establishments!#REF!</f>
        <v>#REF!</v>
      </c>
      <c r="D3" t="e">
        <f>#REF!-Urban_Establishments!C3</f>
        <v>#REF!</v>
      </c>
      <c r="E3" t="e">
        <f>#REF!-Urban_Establishments!D3</f>
        <v>#REF!</v>
      </c>
      <c r="F3" t="e">
        <f>#REF!-Urban_Establishments!#REF!</f>
        <v>#REF!</v>
      </c>
      <c r="G3" t="e">
        <f>#REF!-Urban_Establishments!#REF!</f>
        <v>#REF!</v>
      </c>
      <c r="H3" t="e">
        <f>#REF!-Urban_Establishments!E3</f>
        <v>#REF!</v>
      </c>
      <c r="I3" t="e">
        <f>#REF!-Urban_Establishments!F3</f>
        <v>#REF!</v>
      </c>
      <c r="J3" t="e">
        <f>#REF!-Urban_Establishments!G3</f>
        <v>#REF!</v>
      </c>
      <c r="K3" t="e">
        <f>#REF!-Urban_Establishments!H3</f>
        <v>#REF!</v>
      </c>
      <c r="L3" t="e">
        <f>#REF!-Urban_Establishments!I3</f>
        <v>#REF!</v>
      </c>
      <c r="M3" t="e">
        <f>#REF!-Urban_Establishments!J3</f>
        <v>#REF!</v>
      </c>
      <c r="N3" t="e">
        <f>#REF!-Urban_Establishments!K3</f>
        <v>#REF!</v>
      </c>
      <c r="O3" t="e">
        <f>#REF!-Urban_Establishments!L3</f>
        <v>#REF!</v>
      </c>
      <c r="P3" t="e">
        <f>#REF!-Urban_Establishments!M3</f>
        <v>#REF!</v>
      </c>
      <c r="Q3" t="e">
        <f>#REF!-Urban_Establishments!#REF!</f>
        <v>#REF!</v>
      </c>
      <c r="R3" t="e">
        <f>#REF!-Urban_Establishments!#REF!</f>
        <v>#REF!</v>
      </c>
      <c r="S3" t="e">
        <f>#REF!-Urban_Establishments!#REF!</f>
        <v>#REF!</v>
      </c>
      <c r="T3" t="e">
        <f>#REF!-Urban_Establishments!N3</f>
        <v>#REF!</v>
      </c>
      <c r="U3" t="e">
        <f>#REF!-Urban_Establishments!O3</f>
        <v>#REF!</v>
      </c>
    </row>
    <row r="4" spans="1:21" x14ac:dyDescent="0.2">
      <c r="A4" t="s">
        <v>25</v>
      </c>
      <c r="B4" t="s">
        <v>26</v>
      </c>
      <c r="C4" t="e">
        <f>#REF!-Urban_Establishments!#REF!</f>
        <v>#REF!</v>
      </c>
      <c r="D4" t="e">
        <f>#REF!-Urban_Establishments!C4</f>
        <v>#REF!</v>
      </c>
      <c r="E4" t="e">
        <f>#REF!-Urban_Establishments!D4</f>
        <v>#REF!</v>
      </c>
      <c r="F4" t="e">
        <f>#REF!-Urban_Establishments!#REF!</f>
        <v>#REF!</v>
      </c>
      <c r="G4" t="e">
        <f>#REF!-Urban_Establishments!#REF!</f>
        <v>#REF!</v>
      </c>
      <c r="H4" t="e">
        <f>#REF!-Urban_Establishments!E4</f>
        <v>#REF!</v>
      </c>
      <c r="I4" t="e">
        <f>#REF!-Urban_Establishments!F4</f>
        <v>#REF!</v>
      </c>
      <c r="J4" t="e">
        <f>#REF!-Urban_Establishments!G4</f>
        <v>#REF!</v>
      </c>
      <c r="K4" t="e">
        <f>#REF!-Urban_Establishments!H4</f>
        <v>#REF!</v>
      </c>
      <c r="L4" t="e">
        <f>#REF!-Urban_Establishments!I4</f>
        <v>#REF!</v>
      </c>
      <c r="M4" t="e">
        <f>#REF!-Urban_Establishments!J4</f>
        <v>#REF!</v>
      </c>
      <c r="N4" t="e">
        <f>#REF!-Urban_Establishments!K4</f>
        <v>#REF!</v>
      </c>
      <c r="O4" t="e">
        <f>#REF!-Urban_Establishments!L4</f>
        <v>#REF!</v>
      </c>
      <c r="P4" t="e">
        <f>#REF!-Urban_Establishments!M4</f>
        <v>#REF!</v>
      </c>
      <c r="Q4" t="e">
        <f>#REF!-Urban_Establishments!#REF!</f>
        <v>#REF!</v>
      </c>
      <c r="R4" t="e">
        <f>#REF!-Urban_Establishments!#REF!</f>
        <v>#REF!</v>
      </c>
      <c r="S4" t="e">
        <f>#REF!-Urban_Establishments!#REF!</f>
        <v>#REF!</v>
      </c>
      <c r="T4" t="e">
        <f>#REF!-Urban_Establishments!N4</f>
        <v>#REF!</v>
      </c>
      <c r="U4" t="e">
        <f>#REF!-Urban_Establishments!O4</f>
        <v>#REF!</v>
      </c>
    </row>
    <row r="5" spans="1:21" x14ac:dyDescent="0.2">
      <c r="A5" t="s">
        <v>27</v>
      </c>
      <c r="B5" t="s">
        <v>28</v>
      </c>
      <c r="C5" t="e">
        <f>#REF!-Urban_Establishments!#REF!</f>
        <v>#REF!</v>
      </c>
      <c r="D5" t="e">
        <f>#REF!-Urban_Establishments!C5</f>
        <v>#REF!</v>
      </c>
      <c r="E5" t="e">
        <f>#REF!-Urban_Establishments!D5</f>
        <v>#REF!</v>
      </c>
      <c r="F5" t="e">
        <f>#REF!-Urban_Establishments!#REF!</f>
        <v>#REF!</v>
      </c>
      <c r="G5" t="e">
        <f>#REF!-Urban_Establishments!#REF!</f>
        <v>#REF!</v>
      </c>
      <c r="H5" t="e">
        <f>#REF!-Urban_Establishments!E5</f>
        <v>#REF!</v>
      </c>
      <c r="I5" t="e">
        <f>#REF!-Urban_Establishments!F5</f>
        <v>#REF!</v>
      </c>
      <c r="J5" t="e">
        <f>#REF!-Urban_Establishments!G5</f>
        <v>#REF!</v>
      </c>
      <c r="K5" t="e">
        <f>#REF!-Urban_Establishments!H5</f>
        <v>#REF!</v>
      </c>
      <c r="L5" t="e">
        <f>#REF!-Urban_Establishments!I5</f>
        <v>#REF!</v>
      </c>
      <c r="M5" t="e">
        <f>#REF!-Urban_Establishments!J5</f>
        <v>#REF!</v>
      </c>
      <c r="N5" t="e">
        <f>#REF!-Urban_Establishments!K5</f>
        <v>#REF!</v>
      </c>
      <c r="O5" t="e">
        <f>#REF!-Urban_Establishments!L5</f>
        <v>#REF!</v>
      </c>
      <c r="P5" t="e">
        <f>#REF!-Urban_Establishments!M5</f>
        <v>#REF!</v>
      </c>
      <c r="Q5" t="e">
        <f>#REF!-Urban_Establishments!#REF!</f>
        <v>#REF!</v>
      </c>
      <c r="R5" t="e">
        <f>#REF!-Urban_Establishments!#REF!</f>
        <v>#REF!</v>
      </c>
      <c r="S5" t="e">
        <f>#REF!-Urban_Establishments!#REF!</f>
        <v>#REF!</v>
      </c>
      <c r="T5" t="e">
        <f>#REF!-Urban_Establishments!N5</f>
        <v>#REF!</v>
      </c>
      <c r="U5" t="e">
        <f>#REF!-Urban_Establishments!O5</f>
        <v>#REF!</v>
      </c>
    </row>
    <row r="6" spans="1:21" x14ac:dyDescent="0.2">
      <c r="A6" t="s">
        <v>29</v>
      </c>
      <c r="B6" t="s">
        <v>30</v>
      </c>
      <c r="C6" t="e">
        <f>#REF!-Urban_Establishments!#REF!</f>
        <v>#REF!</v>
      </c>
      <c r="D6" t="e">
        <f>#REF!-Urban_Establishments!C6</f>
        <v>#REF!</v>
      </c>
      <c r="E6" t="e">
        <f>#REF!-Urban_Establishments!D6</f>
        <v>#REF!</v>
      </c>
      <c r="F6" t="e">
        <f>#REF!-Urban_Establishments!#REF!</f>
        <v>#REF!</v>
      </c>
      <c r="G6" t="e">
        <f>#REF!-Urban_Establishments!#REF!</f>
        <v>#REF!</v>
      </c>
      <c r="H6" t="e">
        <f>#REF!-Urban_Establishments!E6</f>
        <v>#REF!</v>
      </c>
      <c r="I6" t="e">
        <f>#REF!-Urban_Establishments!F6</f>
        <v>#REF!</v>
      </c>
      <c r="J6" t="e">
        <f>#REF!-Urban_Establishments!G6</f>
        <v>#REF!</v>
      </c>
      <c r="K6" t="e">
        <f>#REF!-Urban_Establishments!H6</f>
        <v>#REF!</v>
      </c>
      <c r="L6" t="e">
        <f>#REF!-Urban_Establishments!I6</f>
        <v>#REF!</v>
      </c>
      <c r="M6" t="e">
        <f>#REF!-Urban_Establishments!J6</f>
        <v>#REF!</v>
      </c>
      <c r="N6" t="e">
        <f>#REF!-Urban_Establishments!K6</f>
        <v>#REF!</v>
      </c>
      <c r="O6" t="e">
        <f>#REF!-Urban_Establishments!L6</f>
        <v>#REF!</v>
      </c>
      <c r="P6" t="e">
        <f>#REF!-Urban_Establishments!M6</f>
        <v>#REF!</v>
      </c>
      <c r="Q6" t="e">
        <f>#REF!-Urban_Establishments!#REF!</f>
        <v>#REF!</v>
      </c>
      <c r="R6" t="e">
        <f>#REF!-Urban_Establishments!#REF!</f>
        <v>#REF!</v>
      </c>
      <c r="S6" t="e">
        <f>#REF!-Urban_Establishments!#REF!</f>
        <v>#REF!</v>
      </c>
      <c r="T6" t="e">
        <f>#REF!-Urban_Establishments!N6</f>
        <v>#REF!</v>
      </c>
      <c r="U6" t="e">
        <f>#REF!-Urban_Establishments!O6</f>
        <v>#REF!</v>
      </c>
    </row>
    <row r="7" spans="1:21" x14ac:dyDescent="0.2">
      <c r="A7" t="s">
        <v>31</v>
      </c>
      <c r="B7" t="s">
        <v>32</v>
      </c>
      <c r="C7" t="e">
        <f>#REF!-Urban_Establishments!#REF!</f>
        <v>#REF!</v>
      </c>
      <c r="D7" t="e">
        <f>#REF!-Urban_Establishments!C7</f>
        <v>#REF!</v>
      </c>
      <c r="E7" t="e">
        <f>#REF!-Urban_Establishments!D7</f>
        <v>#REF!</v>
      </c>
      <c r="F7" t="e">
        <f>#REF!-Urban_Establishments!#REF!</f>
        <v>#REF!</v>
      </c>
      <c r="G7" t="e">
        <f>#REF!-Urban_Establishments!#REF!</f>
        <v>#REF!</v>
      </c>
      <c r="H7" t="e">
        <f>#REF!-Urban_Establishments!E7</f>
        <v>#REF!</v>
      </c>
      <c r="I7" t="e">
        <f>#REF!-Urban_Establishments!F7</f>
        <v>#REF!</v>
      </c>
      <c r="J7" t="e">
        <f>#REF!-Urban_Establishments!G7</f>
        <v>#REF!</v>
      </c>
      <c r="K7" t="e">
        <f>#REF!-Urban_Establishments!H7</f>
        <v>#REF!</v>
      </c>
      <c r="L7" t="e">
        <f>#REF!-Urban_Establishments!I7</f>
        <v>#REF!</v>
      </c>
      <c r="M7" t="e">
        <f>#REF!-Urban_Establishments!J7</f>
        <v>#REF!</v>
      </c>
      <c r="N7" t="e">
        <f>#REF!-Urban_Establishments!K7</f>
        <v>#REF!</v>
      </c>
      <c r="O7" t="e">
        <f>#REF!-Urban_Establishments!L7</f>
        <v>#REF!</v>
      </c>
      <c r="P7" t="e">
        <f>#REF!-Urban_Establishments!M7</f>
        <v>#REF!</v>
      </c>
      <c r="Q7" t="e">
        <f>#REF!-Urban_Establishments!#REF!</f>
        <v>#REF!</v>
      </c>
      <c r="R7" t="e">
        <f>#REF!-Urban_Establishments!#REF!</f>
        <v>#REF!</v>
      </c>
      <c r="S7" t="e">
        <f>#REF!-Urban_Establishments!#REF!</f>
        <v>#REF!</v>
      </c>
      <c r="T7" t="e">
        <f>#REF!-Urban_Establishments!N7</f>
        <v>#REF!</v>
      </c>
      <c r="U7" t="e">
        <f>#REF!-Urban_Establishments!O7</f>
        <v>#REF!</v>
      </c>
    </row>
    <row r="8" spans="1:21" x14ac:dyDescent="0.2">
      <c r="A8" t="s">
        <v>33</v>
      </c>
      <c r="B8" t="s">
        <v>34</v>
      </c>
      <c r="C8" t="e">
        <f>#REF!-Urban_Establishments!#REF!</f>
        <v>#REF!</v>
      </c>
      <c r="D8" t="e">
        <f>#REF!-Urban_Establishments!C8</f>
        <v>#REF!</v>
      </c>
      <c r="E8" t="e">
        <f>#REF!-Urban_Establishments!D8</f>
        <v>#REF!</v>
      </c>
      <c r="F8" t="e">
        <f>#REF!-Urban_Establishments!#REF!</f>
        <v>#REF!</v>
      </c>
      <c r="G8" t="e">
        <f>#REF!-Urban_Establishments!#REF!</f>
        <v>#REF!</v>
      </c>
      <c r="H8" t="e">
        <f>#REF!-Urban_Establishments!E8</f>
        <v>#REF!</v>
      </c>
      <c r="I8" t="e">
        <f>#REF!-Urban_Establishments!F8</f>
        <v>#REF!</v>
      </c>
      <c r="J8" t="e">
        <f>#REF!-Urban_Establishments!G8</f>
        <v>#REF!</v>
      </c>
      <c r="K8" t="e">
        <f>#REF!-Urban_Establishments!H8</f>
        <v>#REF!</v>
      </c>
      <c r="L8" t="e">
        <f>#REF!-Urban_Establishments!I8</f>
        <v>#REF!</v>
      </c>
      <c r="M8" t="e">
        <f>#REF!-Urban_Establishments!J8</f>
        <v>#REF!</v>
      </c>
      <c r="N8" t="e">
        <f>#REF!-Urban_Establishments!K8</f>
        <v>#REF!</v>
      </c>
      <c r="O8" t="e">
        <f>#REF!-Urban_Establishments!L8</f>
        <v>#REF!</v>
      </c>
      <c r="P8" t="e">
        <f>#REF!-Urban_Establishments!M8</f>
        <v>#REF!</v>
      </c>
      <c r="Q8" t="e">
        <f>#REF!-Urban_Establishments!#REF!</f>
        <v>#REF!</v>
      </c>
      <c r="R8" t="e">
        <f>#REF!-Urban_Establishments!#REF!</f>
        <v>#REF!</v>
      </c>
      <c r="S8" t="e">
        <f>#REF!-Urban_Establishments!#REF!</f>
        <v>#REF!</v>
      </c>
      <c r="T8" t="e">
        <f>#REF!-Urban_Establishments!N8</f>
        <v>#REF!</v>
      </c>
      <c r="U8" t="e">
        <f>#REF!-Urban_Establishments!O8</f>
        <v>#REF!</v>
      </c>
    </row>
    <row r="9" spans="1:21" x14ac:dyDescent="0.2">
      <c r="A9" t="s">
        <v>35</v>
      </c>
      <c r="B9" t="s">
        <v>36</v>
      </c>
      <c r="C9" t="e">
        <f>#REF!-Urban_Establishments!#REF!</f>
        <v>#REF!</v>
      </c>
      <c r="D9" t="e">
        <f>#REF!-Urban_Establishments!C9</f>
        <v>#REF!</v>
      </c>
      <c r="E9" t="e">
        <f>#REF!-Urban_Establishments!D9</f>
        <v>#REF!</v>
      </c>
      <c r="F9" t="e">
        <f>#REF!-Urban_Establishments!#REF!</f>
        <v>#REF!</v>
      </c>
      <c r="G9" t="e">
        <f>#REF!-Urban_Establishments!#REF!</f>
        <v>#REF!</v>
      </c>
      <c r="H9" t="e">
        <f>#REF!-Urban_Establishments!E9</f>
        <v>#REF!</v>
      </c>
      <c r="I9" t="e">
        <f>#REF!-Urban_Establishments!F9</f>
        <v>#REF!</v>
      </c>
      <c r="J9" t="e">
        <f>#REF!-Urban_Establishments!G9</f>
        <v>#REF!</v>
      </c>
      <c r="K9" t="e">
        <f>#REF!-Urban_Establishments!H9</f>
        <v>#REF!</v>
      </c>
      <c r="L9" t="e">
        <f>#REF!-Urban_Establishments!I9</f>
        <v>#REF!</v>
      </c>
      <c r="M9" t="e">
        <f>#REF!-Urban_Establishments!J9</f>
        <v>#REF!</v>
      </c>
      <c r="N9" t="e">
        <f>#REF!-Urban_Establishments!K9</f>
        <v>#REF!</v>
      </c>
      <c r="O9" t="e">
        <f>#REF!-Urban_Establishments!L9</f>
        <v>#REF!</v>
      </c>
      <c r="P9" t="e">
        <f>#REF!-Urban_Establishments!M9</f>
        <v>#REF!</v>
      </c>
      <c r="Q9" t="e">
        <f>#REF!-Urban_Establishments!#REF!</f>
        <v>#REF!</v>
      </c>
      <c r="R9" t="e">
        <f>#REF!-Urban_Establishments!#REF!</f>
        <v>#REF!</v>
      </c>
      <c r="S9" t="e">
        <f>#REF!-Urban_Establishments!#REF!</f>
        <v>#REF!</v>
      </c>
      <c r="T9" t="e">
        <f>#REF!-Urban_Establishments!N9</f>
        <v>#REF!</v>
      </c>
      <c r="U9" t="e">
        <f>#REF!-Urban_Establishments!O9</f>
        <v>#REF!</v>
      </c>
    </row>
    <row r="10" spans="1:21" x14ac:dyDescent="0.2">
      <c r="A10" t="s">
        <v>37</v>
      </c>
      <c r="B10" t="s">
        <v>38</v>
      </c>
      <c r="C10" t="e">
        <f>#REF!-Urban_Establishments!#REF!</f>
        <v>#REF!</v>
      </c>
      <c r="D10" t="e">
        <f>#REF!-Urban_Establishments!C10</f>
        <v>#REF!</v>
      </c>
      <c r="E10" t="e">
        <f>#REF!-Urban_Establishments!D10</f>
        <v>#REF!</v>
      </c>
      <c r="F10" t="e">
        <f>#REF!-Urban_Establishments!#REF!</f>
        <v>#REF!</v>
      </c>
      <c r="G10" t="e">
        <f>#REF!-Urban_Establishments!#REF!</f>
        <v>#REF!</v>
      </c>
      <c r="H10" t="e">
        <f>#REF!-Urban_Establishments!E10</f>
        <v>#REF!</v>
      </c>
      <c r="I10" t="e">
        <f>#REF!-Urban_Establishments!F10</f>
        <v>#REF!</v>
      </c>
      <c r="J10" t="e">
        <f>#REF!-Urban_Establishments!G10</f>
        <v>#REF!</v>
      </c>
      <c r="K10" t="e">
        <f>#REF!-Urban_Establishments!H10</f>
        <v>#REF!</v>
      </c>
      <c r="L10" t="e">
        <f>#REF!-Urban_Establishments!I10</f>
        <v>#REF!</v>
      </c>
      <c r="M10" t="e">
        <f>#REF!-Urban_Establishments!J10</f>
        <v>#REF!</v>
      </c>
      <c r="N10" t="e">
        <f>#REF!-Urban_Establishments!K10</f>
        <v>#REF!</v>
      </c>
      <c r="O10" t="e">
        <f>#REF!-Urban_Establishments!L10</f>
        <v>#REF!</v>
      </c>
      <c r="P10" t="e">
        <f>#REF!-Urban_Establishments!M10</f>
        <v>#REF!</v>
      </c>
      <c r="Q10" t="e">
        <f>#REF!-Urban_Establishments!#REF!</f>
        <v>#REF!</v>
      </c>
      <c r="R10" t="e">
        <f>#REF!-Urban_Establishments!#REF!</f>
        <v>#REF!</v>
      </c>
      <c r="S10" t="e">
        <f>#REF!-Urban_Establishments!#REF!</f>
        <v>#REF!</v>
      </c>
      <c r="T10" t="e">
        <f>#REF!-Urban_Establishments!N10</f>
        <v>#REF!</v>
      </c>
      <c r="U10" t="e">
        <f>#REF!-Urban_Establishments!O10</f>
        <v>#REF!</v>
      </c>
    </row>
    <row r="11" spans="1:21" x14ac:dyDescent="0.2">
      <c r="A11" t="s">
        <v>39</v>
      </c>
      <c r="B11" t="s">
        <v>40</v>
      </c>
      <c r="C11" t="e">
        <f>#REF!-Urban_Establishments!#REF!</f>
        <v>#REF!</v>
      </c>
      <c r="D11" t="e">
        <f>#REF!-Urban_Establishments!C11</f>
        <v>#REF!</v>
      </c>
      <c r="E11" t="e">
        <f>#REF!-Urban_Establishments!D11</f>
        <v>#REF!</v>
      </c>
      <c r="F11" t="e">
        <f>#REF!-Urban_Establishments!#REF!</f>
        <v>#REF!</v>
      </c>
      <c r="G11" t="e">
        <f>#REF!-Urban_Establishments!#REF!</f>
        <v>#REF!</v>
      </c>
      <c r="H11" t="e">
        <f>#REF!-Urban_Establishments!E11</f>
        <v>#REF!</v>
      </c>
      <c r="I11" t="e">
        <f>#REF!-Urban_Establishments!F11</f>
        <v>#REF!</v>
      </c>
      <c r="J11" t="e">
        <f>#REF!-Urban_Establishments!G11</f>
        <v>#REF!</v>
      </c>
      <c r="K11" t="e">
        <f>#REF!-Urban_Establishments!H11</f>
        <v>#REF!</v>
      </c>
      <c r="L11" t="e">
        <f>#REF!-Urban_Establishments!I11</f>
        <v>#REF!</v>
      </c>
      <c r="M11" t="e">
        <f>#REF!-Urban_Establishments!J11</f>
        <v>#REF!</v>
      </c>
      <c r="N11" t="e">
        <f>#REF!-Urban_Establishments!K11</f>
        <v>#REF!</v>
      </c>
      <c r="O11" t="e">
        <f>#REF!-Urban_Establishments!L11</f>
        <v>#REF!</v>
      </c>
      <c r="P11" t="e">
        <f>#REF!-Urban_Establishments!M11</f>
        <v>#REF!</v>
      </c>
      <c r="Q11" t="e">
        <f>#REF!-Urban_Establishments!#REF!</f>
        <v>#REF!</v>
      </c>
      <c r="R11" t="e">
        <f>#REF!-Urban_Establishments!#REF!</f>
        <v>#REF!</v>
      </c>
      <c r="S11" t="e">
        <f>#REF!-Urban_Establishments!#REF!</f>
        <v>#REF!</v>
      </c>
      <c r="T11" t="e">
        <f>#REF!-Urban_Establishments!N11</f>
        <v>#REF!</v>
      </c>
      <c r="U11" t="e">
        <f>#REF!-Urban_Establishments!O11</f>
        <v>#REF!</v>
      </c>
    </row>
    <row r="12" spans="1:21" x14ac:dyDescent="0.2">
      <c r="A12" t="s">
        <v>41</v>
      </c>
      <c r="B12" t="s">
        <v>42</v>
      </c>
      <c r="C12" t="e">
        <f>#REF!-Urban_Establishments!#REF!</f>
        <v>#REF!</v>
      </c>
      <c r="D12" t="e">
        <f>#REF!-Urban_Establishments!C12</f>
        <v>#REF!</v>
      </c>
      <c r="E12" t="e">
        <f>#REF!-Urban_Establishments!D12</f>
        <v>#REF!</v>
      </c>
      <c r="F12" t="e">
        <f>#REF!-Urban_Establishments!#REF!</f>
        <v>#REF!</v>
      </c>
      <c r="G12" t="e">
        <f>#REF!-Urban_Establishments!#REF!</f>
        <v>#REF!</v>
      </c>
      <c r="H12" t="e">
        <f>#REF!-Urban_Establishments!E12</f>
        <v>#REF!</v>
      </c>
      <c r="I12" t="e">
        <f>#REF!-Urban_Establishments!F12</f>
        <v>#REF!</v>
      </c>
      <c r="J12" t="e">
        <f>#REF!-Urban_Establishments!G12</f>
        <v>#REF!</v>
      </c>
      <c r="K12" t="e">
        <f>#REF!-Urban_Establishments!H12</f>
        <v>#REF!</v>
      </c>
      <c r="L12" t="e">
        <f>#REF!-Urban_Establishments!I12</f>
        <v>#REF!</v>
      </c>
      <c r="M12" t="e">
        <f>#REF!-Urban_Establishments!J12</f>
        <v>#REF!</v>
      </c>
      <c r="N12" t="e">
        <f>#REF!-Urban_Establishments!K12</f>
        <v>#REF!</v>
      </c>
      <c r="O12" t="e">
        <f>#REF!-Urban_Establishments!L12</f>
        <v>#REF!</v>
      </c>
      <c r="P12" t="e">
        <f>#REF!-Urban_Establishments!M12</f>
        <v>#REF!</v>
      </c>
      <c r="Q12" t="e">
        <f>#REF!-Urban_Establishments!#REF!</f>
        <v>#REF!</v>
      </c>
      <c r="R12" t="e">
        <f>#REF!-Urban_Establishments!#REF!</f>
        <v>#REF!</v>
      </c>
      <c r="S12" t="e">
        <f>#REF!-Urban_Establishments!#REF!</f>
        <v>#REF!</v>
      </c>
      <c r="T12" t="e">
        <f>#REF!-Urban_Establishments!N12</f>
        <v>#REF!</v>
      </c>
      <c r="U12" t="e">
        <f>#REF!-Urban_Establishments!O12</f>
        <v>#REF!</v>
      </c>
    </row>
    <row r="13" spans="1:21" x14ac:dyDescent="0.2">
      <c r="A13" t="s">
        <v>43</v>
      </c>
      <c r="B13" t="s">
        <v>44</v>
      </c>
      <c r="C13" t="e">
        <f>#REF!-Urban_Establishments!#REF!</f>
        <v>#REF!</v>
      </c>
      <c r="D13" t="e">
        <f>#REF!-Urban_Establishments!C13</f>
        <v>#REF!</v>
      </c>
      <c r="E13" t="e">
        <f>#REF!-Urban_Establishments!D13</f>
        <v>#REF!</v>
      </c>
      <c r="F13" t="e">
        <f>#REF!-Urban_Establishments!#REF!</f>
        <v>#REF!</v>
      </c>
      <c r="G13" t="e">
        <f>#REF!-Urban_Establishments!#REF!</f>
        <v>#REF!</v>
      </c>
      <c r="H13" t="e">
        <f>#REF!-Urban_Establishments!E13</f>
        <v>#REF!</v>
      </c>
      <c r="I13" t="e">
        <f>#REF!-Urban_Establishments!F13</f>
        <v>#REF!</v>
      </c>
      <c r="J13" t="e">
        <f>#REF!-Urban_Establishments!G13</f>
        <v>#REF!</v>
      </c>
      <c r="K13" t="e">
        <f>#REF!-Urban_Establishments!H13</f>
        <v>#REF!</v>
      </c>
      <c r="L13" t="e">
        <f>#REF!-Urban_Establishments!I13</f>
        <v>#REF!</v>
      </c>
      <c r="M13" t="e">
        <f>#REF!-Urban_Establishments!J13</f>
        <v>#REF!</v>
      </c>
      <c r="N13" t="e">
        <f>#REF!-Urban_Establishments!K13</f>
        <v>#REF!</v>
      </c>
      <c r="O13" t="e">
        <f>#REF!-Urban_Establishments!L13</f>
        <v>#REF!</v>
      </c>
      <c r="P13" t="e">
        <f>#REF!-Urban_Establishments!M13</f>
        <v>#REF!</v>
      </c>
      <c r="Q13" t="e">
        <f>#REF!-Urban_Establishments!#REF!</f>
        <v>#REF!</v>
      </c>
      <c r="R13" t="e">
        <f>#REF!-Urban_Establishments!#REF!</f>
        <v>#REF!</v>
      </c>
      <c r="S13" t="e">
        <f>#REF!-Urban_Establishments!#REF!</f>
        <v>#REF!</v>
      </c>
      <c r="T13" t="e">
        <f>#REF!-Urban_Establishments!N13</f>
        <v>#REF!</v>
      </c>
      <c r="U13" t="e">
        <f>#REF!-Urban_Establishments!O13</f>
        <v>#REF!</v>
      </c>
    </row>
    <row r="14" spans="1:21" x14ac:dyDescent="0.2">
      <c r="A14" t="s">
        <v>45</v>
      </c>
      <c r="B14" t="s">
        <v>46</v>
      </c>
      <c r="C14" t="e">
        <f>#REF!-Urban_Establishments!#REF!</f>
        <v>#REF!</v>
      </c>
      <c r="D14" t="e">
        <f>#REF!-Urban_Establishments!C14</f>
        <v>#REF!</v>
      </c>
      <c r="E14" t="e">
        <f>#REF!-Urban_Establishments!D14</f>
        <v>#REF!</v>
      </c>
      <c r="F14" t="e">
        <f>#REF!-Urban_Establishments!#REF!</f>
        <v>#REF!</v>
      </c>
      <c r="G14" t="e">
        <f>#REF!-Urban_Establishments!#REF!</f>
        <v>#REF!</v>
      </c>
      <c r="H14" t="e">
        <f>#REF!-Urban_Establishments!E14</f>
        <v>#REF!</v>
      </c>
      <c r="I14" t="e">
        <f>#REF!-Urban_Establishments!F14</f>
        <v>#REF!</v>
      </c>
      <c r="J14" t="e">
        <f>#REF!-Urban_Establishments!G14</f>
        <v>#REF!</v>
      </c>
      <c r="K14" t="e">
        <f>#REF!-Urban_Establishments!H14</f>
        <v>#REF!</v>
      </c>
      <c r="L14" t="e">
        <f>#REF!-Urban_Establishments!I14</f>
        <v>#REF!</v>
      </c>
      <c r="M14" t="e">
        <f>#REF!-Urban_Establishments!J14</f>
        <v>#REF!</v>
      </c>
      <c r="N14" t="e">
        <f>#REF!-Urban_Establishments!K14</f>
        <v>#REF!</v>
      </c>
      <c r="O14" t="e">
        <f>#REF!-Urban_Establishments!L14</f>
        <v>#REF!</v>
      </c>
      <c r="P14" t="e">
        <f>#REF!-Urban_Establishments!M14</f>
        <v>#REF!</v>
      </c>
      <c r="Q14" t="e">
        <f>#REF!-Urban_Establishments!#REF!</f>
        <v>#REF!</v>
      </c>
      <c r="R14" t="e">
        <f>#REF!-Urban_Establishments!#REF!</f>
        <v>#REF!</v>
      </c>
      <c r="S14" t="e">
        <f>#REF!-Urban_Establishments!#REF!</f>
        <v>#REF!</v>
      </c>
      <c r="T14" t="e">
        <f>#REF!-Urban_Establishments!N14</f>
        <v>#REF!</v>
      </c>
      <c r="U14" t="e">
        <f>#REF!-Urban_Establishments!O14</f>
        <v>#REF!</v>
      </c>
    </row>
    <row r="15" spans="1:21" x14ac:dyDescent="0.2">
      <c r="A15" t="s">
        <v>47</v>
      </c>
      <c r="B15" t="s">
        <v>48</v>
      </c>
      <c r="C15" t="e">
        <f>#REF!-Urban_Establishments!#REF!</f>
        <v>#REF!</v>
      </c>
      <c r="D15" t="e">
        <f>#REF!-Urban_Establishments!C15</f>
        <v>#REF!</v>
      </c>
      <c r="E15" t="e">
        <f>#REF!-Urban_Establishments!D15</f>
        <v>#REF!</v>
      </c>
      <c r="F15" t="e">
        <f>#REF!-Urban_Establishments!#REF!</f>
        <v>#REF!</v>
      </c>
      <c r="G15" t="e">
        <f>#REF!-Urban_Establishments!#REF!</f>
        <v>#REF!</v>
      </c>
      <c r="H15" t="e">
        <f>#REF!-Urban_Establishments!E15</f>
        <v>#REF!</v>
      </c>
      <c r="I15" t="e">
        <f>#REF!-Urban_Establishments!F15</f>
        <v>#REF!</v>
      </c>
      <c r="J15" t="e">
        <f>#REF!-Urban_Establishments!G15</f>
        <v>#REF!</v>
      </c>
      <c r="K15" t="e">
        <f>#REF!-Urban_Establishments!H15</f>
        <v>#REF!</v>
      </c>
      <c r="L15" t="e">
        <f>#REF!-Urban_Establishments!I15</f>
        <v>#REF!</v>
      </c>
      <c r="M15" t="e">
        <f>#REF!-Urban_Establishments!J15</f>
        <v>#REF!</v>
      </c>
      <c r="N15" t="e">
        <f>#REF!-Urban_Establishments!K15</f>
        <v>#REF!</v>
      </c>
      <c r="O15" t="e">
        <f>#REF!-Urban_Establishments!L15</f>
        <v>#REF!</v>
      </c>
      <c r="P15" t="e">
        <f>#REF!-Urban_Establishments!M15</f>
        <v>#REF!</v>
      </c>
      <c r="Q15" t="e">
        <f>#REF!-Urban_Establishments!#REF!</f>
        <v>#REF!</v>
      </c>
      <c r="R15" t="e">
        <f>#REF!-Urban_Establishments!#REF!</f>
        <v>#REF!</v>
      </c>
      <c r="S15" t="e">
        <f>#REF!-Urban_Establishments!#REF!</f>
        <v>#REF!</v>
      </c>
      <c r="T15" t="e">
        <f>#REF!-Urban_Establishments!N15</f>
        <v>#REF!</v>
      </c>
      <c r="U15" t="e">
        <f>#REF!-Urban_Establishments!O15</f>
        <v>#REF!</v>
      </c>
    </row>
    <row r="16" spans="1:21" x14ac:dyDescent="0.2">
      <c r="A16" t="s">
        <v>49</v>
      </c>
      <c r="B16" t="s">
        <v>50</v>
      </c>
      <c r="C16" t="e">
        <f>#REF!-Urban_Establishments!#REF!</f>
        <v>#REF!</v>
      </c>
      <c r="D16" t="e">
        <f>#REF!-Urban_Establishments!C16</f>
        <v>#REF!</v>
      </c>
      <c r="E16" t="e">
        <f>#REF!-Urban_Establishments!D16</f>
        <v>#REF!</v>
      </c>
      <c r="F16" t="e">
        <f>#REF!-Urban_Establishments!#REF!</f>
        <v>#REF!</v>
      </c>
      <c r="G16" t="e">
        <f>#REF!-Urban_Establishments!#REF!</f>
        <v>#REF!</v>
      </c>
      <c r="H16" t="e">
        <f>#REF!-Urban_Establishments!E16</f>
        <v>#REF!</v>
      </c>
      <c r="I16" t="e">
        <f>#REF!-Urban_Establishments!F16</f>
        <v>#REF!</v>
      </c>
      <c r="J16" t="e">
        <f>#REF!-Urban_Establishments!G16</f>
        <v>#REF!</v>
      </c>
      <c r="K16" t="e">
        <f>#REF!-Urban_Establishments!H16</f>
        <v>#REF!</v>
      </c>
      <c r="L16" t="e">
        <f>#REF!-Urban_Establishments!I16</f>
        <v>#REF!</v>
      </c>
      <c r="M16" t="e">
        <f>#REF!-Urban_Establishments!J16</f>
        <v>#REF!</v>
      </c>
      <c r="N16" t="e">
        <f>#REF!-Urban_Establishments!K16</f>
        <v>#REF!</v>
      </c>
      <c r="O16" t="e">
        <f>#REF!-Urban_Establishments!L16</f>
        <v>#REF!</v>
      </c>
      <c r="P16" t="e">
        <f>#REF!-Urban_Establishments!M16</f>
        <v>#REF!</v>
      </c>
      <c r="Q16" t="e">
        <f>#REF!-Urban_Establishments!#REF!</f>
        <v>#REF!</v>
      </c>
      <c r="R16" t="e">
        <f>#REF!-Urban_Establishments!#REF!</f>
        <v>#REF!</v>
      </c>
      <c r="S16" t="e">
        <f>#REF!-Urban_Establishments!#REF!</f>
        <v>#REF!</v>
      </c>
      <c r="T16" t="e">
        <f>#REF!-Urban_Establishments!N16</f>
        <v>#REF!</v>
      </c>
      <c r="U16" t="e">
        <f>#REF!-Urban_Establishments!O16</f>
        <v>#REF!</v>
      </c>
    </row>
    <row r="17" spans="1:21" x14ac:dyDescent="0.2">
      <c r="A17" t="s">
        <v>51</v>
      </c>
      <c r="B17" t="s">
        <v>52</v>
      </c>
      <c r="C17" t="e">
        <f>#REF!-Urban_Establishments!#REF!</f>
        <v>#REF!</v>
      </c>
      <c r="D17" t="e">
        <f>#REF!-Urban_Establishments!C17</f>
        <v>#REF!</v>
      </c>
      <c r="E17" t="e">
        <f>#REF!-Urban_Establishments!D17</f>
        <v>#REF!</v>
      </c>
      <c r="F17" t="e">
        <f>#REF!-Urban_Establishments!#REF!</f>
        <v>#REF!</v>
      </c>
      <c r="G17" t="e">
        <f>#REF!-Urban_Establishments!#REF!</f>
        <v>#REF!</v>
      </c>
      <c r="H17" t="e">
        <f>#REF!-Urban_Establishments!E17</f>
        <v>#REF!</v>
      </c>
      <c r="I17" t="e">
        <f>#REF!-Urban_Establishments!F17</f>
        <v>#REF!</v>
      </c>
      <c r="J17" t="e">
        <f>#REF!-Urban_Establishments!G17</f>
        <v>#REF!</v>
      </c>
      <c r="K17" t="e">
        <f>#REF!-Urban_Establishments!H17</f>
        <v>#REF!</v>
      </c>
      <c r="L17" t="e">
        <f>#REF!-Urban_Establishments!I17</f>
        <v>#REF!</v>
      </c>
      <c r="M17" t="e">
        <f>#REF!-Urban_Establishments!J17</f>
        <v>#REF!</v>
      </c>
      <c r="N17" t="e">
        <f>#REF!-Urban_Establishments!K17</f>
        <v>#REF!</v>
      </c>
      <c r="O17" t="e">
        <f>#REF!-Urban_Establishments!L17</f>
        <v>#REF!</v>
      </c>
      <c r="P17" t="e">
        <f>#REF!-Urban_Establishments!M17</f>
        <v>#REF!</v>
      </c>
      <c r="Q17" t="e">
        <f>#REF!-Urban_Establishments!#REF!</f>
        <v>#REF!</v>
      </c>
      <c r="R17" t="e">
        <f>#REF!-Urban_Establishments!#REF!</f>
        <v>#REF!</v>
      </c>
      <c r="S17" t="e">
        <f>#REF!-Urban_Establishments!#REF!</f>
        <v>#REF!</v>
      </c>
      <c r="T17" t="e">
        <f>#REF!-Urban_Establishments!N17</f>
        <v>#REF!</v>
      </c>
      <c r="U17" t="e">
        <f>#REF!-Urban_Establishments!O17</f>
        <v>#REF!</v>
      </c>
    </row>
    <row r="18" spans="1:21" x14ac:dyDescent="0.2">
      <c r="A18" t="s">
        <v>53</v>
      </c>
      <c r="B18" t="s">
        <v>54</v>
      </c>
      <c r="C18" t="e">
        <f>#REF!-Urban_Establishments!#REF!</f>
        <v>#REF!</v>
      </c>
      <c r="D18" t="e">
        <f>#REF!-Urban_Establishments!C18</f>
        <v>#REF!</v>
      </c>
      <c r="E18" t="e">
        <f>#REF!-Urban_Establishments!D18</f>
        <v>#REF!</v>
      </c>
      <c r="F18" t="e">
        <f>#REF!-Urban_Establishments!#REF!</f>
        <v>#REF!</v>
      </c>
      <c r="G18" t="e">
        <f>#REF!-Urban_Establishments!#REF!</f>
        <v>#REF!</v>
      </c>
      <c r="H18" t="e">
        <f>#REF!-Urban_Establishments!E18</f>
        <v>#REF!</v>
      </c>
      <c r="I18" t="e">
        <f>#REF!-Urban_Establishments!F18</f>
        <v>#REF!</v>
      </c>
      <c r="J18" t="e">
        <f>#REF!-Urban_Establishments!G18</f>
        <v>#REF!</v>
      </c>
      <c r="K18" t="e">
        <f>#REF!-Urban_Establishments!H18</f>
        <v>#REF!</v>
      </c>
      <c r="L18" t="e">
        <f>#REF!-Urban_Establishments!I18</f>
        <v>#REF!</v>
      </c>
      <c r="M18" t="e">
        <f>#REF!-Urban_Establishments!J18</f>
        <v>#REF!</v>
      </c>
      <c r="N18" t="e">
        <f>#REF!-Urban_Establishments!K18</f>
        <v>#REF!</v>
      </c>
      <c r="O18" t="e">
        <f>#REF!-Urban_Establishments!L18</f>
        <v>#REF!</v>
      </c>
      <c r="P18" t="e">
        <f>#REF!-Urban_Establishments!M18</f>
        <v>#REF!</v>
      </c>
      <c r="Q18" t="e">
        <f>#REF!-Urban_Establishments!#REF!</f>
        <v>#REF!</v>
      </c>
      <c r="R18" t="e">
        <f>#REF!-Urban_Establishments!#REF!</f>
        <v>#REF!</v>
      </c>
      <c r="S18" t="e">
        <f>#REF!-Urban_Establishments!#REF!</f>
        <v>#REF!</v>
      </c>
      <c r="T18" t="e">
        <f>#REF!-Urban_Establishments!N18</f>
        <v>#REF!</v>
      </c>
      <c r="U18" t="e">
        <f>#REF!-Urban_Establishments!O18</f>
        <v>#REF!</v>
      </c>
    </row>
    <row r="19" spans="1:21" x14ac:dyDescent="0.2">
      <c r="A19" t="s">
        <v>55</v>
      </c>
      <c r="B19" t="s">
        <v>56</v>
      </c>
      <c r="C19" t="e">
        <f>#REF!-Urban_Establishments!#REF!</f>
        <v>#REF!</v>
      </c>
      <c r="D19" t="e">
        <f>#REF!-Urban_Establishments!C19</f>
        <v>#REF!</v>
      </c>
      <c r="E19" t="e">
        <f>#REF!-Urban_Establishments!D19</f>
        <v>#REF!</v>
      </c>
      <c r="F19" t="e">
        <f>#REF!-Urban_Establishments!#REF!</f>
        <v>#REF!</v>
      </c>
      <c r="G19" t="e">
        <f>#REF!-Urban_Establishments!#REF!</f>
        <v>#REF!</v>
      </c>
      <c r="H19" t="e">
        <f>#REF!-Urban_Establishments!E19</f>
        <v>#REF!</v>
      </c>
      <c r="I19" t="e">
        <f>#REF!-Urban_Establishments!F19</f>
        <v>#REF!</v>
      </c>
      <c r="J19" t="e">
        <f>#REF!-Urban_Establishments!G19</f>
        <v>#REF!</v>
      </c>
      <c r="K19" t="e">
        <f>#REF!-Urban_Establishments!H19</f>
        <v>#REF!</v>
      </c>
      <c r="L19" t="e">
        <f>#REF!-Urban_Establishments!I19</f>
        <v>#REF!</v>
      </c>
      <c r="M19" t="e">
        <f>#REF!-Urban_Establishments!J19</f>
        <v>#REF!</v>
      </c>
      <c r="N19" t="e">
        <f>#REF!-Urban_Establishments!K19</f>
        <v>#REF!</v>
      </c>
      <c r="O19" t="e">
        <f>#REF!-Urban_Establishments!L19</f>
        <v>#REF!</v>
      </c>
      <c r="P19" t="e">
        <f>#REF!-Urban_Establishments!M19</f>
        <v>#REF!</v>
      </c>
      <c r="Q19" t="e">
        <f>#REF!-Urban_Establishments!#REF!</f>
        <v>#REF!</v>
      </c>
      <c r="R19" t="e">
        <f>#REF!-Urban_Establishments!#REF!</f>
        <v>#REF!</v>
      </c>
      <c r="S19" t="e">
        <f>#REF!-Urban_Establishments!#REF!</f>
        <v>#REF!</v>
      </c>
      <c r="T19" t="e">
        <f>#REF!-Urban_Establishments!N19</f>
        <v>#REF!</v>
      </c>
      <c r="U19" t="e">
        <f>#REF!-Urban_Establishments!O19</f>
        <v>#REF!</v>
      </c>
    </row>
    <row r="20" spans="1:21" x14ac:dyDescent="0.2">
      <c r="A20" t="s">
        <v>57</v>
      </c>
      <c r="B20" t="s">
        <v>58</v>
      </c>
      <c r="C20" t="e">
        <f>#REF!-Urban_Establishments!#REF!</f>
        <v>#REF!</v>
      </c>
      <c r="D20" t="e">
        <f>#REF!-Urban_Establishments!C20</f>
        <v>#REF!</v>
      </c>
      <c r="E20" t="e">
        <f>#REF!-Urban_Establishments!D20</f>
        <v>#REF!</v>
      </c>
      <c r="F20" t="e">
        <f>#REF!-Urban_Establishments!#REF!</f>
        <v>#REF!</v>
      </c>
      <c r="G20" t="e">
        <f>#REF!-Urban_Establishments!#REF!</f>
        <v>#REF!</v>
      </c>
      <c r="H20" t="e">
        <f>#REF!-Urban_Establishments!E20</f>
        <v>#REF!</v>
      </c>
      <c r="I20" t="e">
        <f>#REF!-Urban_Establishments!F20</f>
        <v>#REF!</v>
      </c>
      <c r="J20" t="e">
        <f>#REF!-Urban_Establishments!G20</f>
        <v>#REF!</v>
      </c>
      <c r="K20" t="e">
        <f>#REF!-Urban_Establishments!H20</f>
        <v>#REF!</v>
      </c>
      <c r="L20" t="e">
        <f>#REF!-Urban_Establishments!I20</f>
        <v>#REF!</v>
      </c>
      <c r="M20" t="e">
        <f>#REF!-Urban_Establishments!J20</f>
        <v>#REF!</v>
      </c>
      <c r="N20" t="e">
        <f>#REF!-Urban_Establishments!K20</f>
        <v>#REF!</v>
      </c>
      <c r="O20" t="e">
        <f>#REF!-Urban_Establishments!L20</f>
        <v>#REF!</v>
      </c>
      <c r="P20" t="e">
        <f>#REF!-Urban_Establishments!M20</f>
        <v>#REF!</v>
      </c>
      <c r="Q20" t="e">
        <f>#REF!-Urban_Establishments!#REF!</f>
        <v>#REF!</v>
      </c>
      <c r="R20" t="e">
        <f>#REF!-Urban_Establishments!#REF!</f>
        <v>#REF!</v>
      </c>
      <c r="S20" t="e">
        <f>#REF!-Urban_Establishments!#REF!</f>
        <v>#REF!</v>
      </c>
      <c r="T20" t="e">
        <f>#REF!-Urban_Establishments!N20</f>
        <v>#REF!</v>
      </c>
      <c r="U20" t="e">
        <f>#REF!-Urban_Establishments!O20</f>
        <v>#REF!</v>
      </c>
    </row>
    <row r="21" spans="1:21" x14ac:dyDescent="0.2">
      <c r="A21" t="s">
        <v>59</v>
      </c>
      <c r="B21" t="s">
        <v>60</v>
      </c>
      <c r="C21" t="e">
        <f>#REF!-Urban_Establishments!#REF!</f>
        <v>#REF!</v>
      </c>
      <c r="D21" t="e">
        <f>#REF!-Urban_Establishments!C21</f>
        <v>#REF!</v>
      </c>
      <c r="E21" t="e">
        <f>#REF!-Urban_Establishments!D21</f>
        <v>#REF!</v>
      </c>
      <c r="F21" t="e">
        <f>#REF!-Urban_Establishments!#REF!</f>
        <v>#REF!</v>
      </c>
      <c r="G21" t="e">
        <f>#REF!-Urban_Establishments!#REF!</f>
        <v>#REF!</v>
      </c>
      <c r="H21" t="e">
        <f>#REF!-Urban_Establishments!E21</f>
        <v>#REF!</v>
      </c>
      <c r="I21" t="e">
        <f>#REF!-Urban_Establishments!F21</f>
        <v>#REF!</v>
      </c>
      <c r="J21" t="e">
        <f>#REF!-Urban_Establishments!G21</f>
        <v>#REF!</v>
      </c>
      <c r="K21" t="e">
        <f>#REF!-Urban_Establishments!H21</f>
        <v>#REF!</v>
      </c>
      <c r="L21" t="e">
        <f>#REF!-Urban_Establishments!I21</f>
        <v>#REF!</v>
      </c>
      <c r="M21" t="e">
        <f>#REF!-Urban_Establishments!J21</f>
        <v>#REF!</v>
      </c>
      <c r="N21" t="e">
        <f>#REF!-Urban_Establishments!K21</f>
        <v>#REF!</v>
      </c>
      <c r="O21" t="e">
        <f>#REF!-Urban_Establishments!L21</f>
        <v>#REF!</v>
      </c>
      <c r="P21" t="e">
        <f>#REF!-Urban_Establishments!M21</f>
        <v>#REF!</v>
      </c>
      <c r="Q21" t="e">
        <f>#REF!-Urban_Establishments!#REF!</f>
        <v>#REF!</v>
      </c>
      <c r="R21" t="e">
        <f>#REF!-Urban_Establishments!#REF!</f>
        <v>#REF!</v>
      </c>
      <c r="S21" t="e">
        <f>#REF!-Urban_Establishments!#REF!</f>
        <v>#REF!</v>
      </c>
      <c r="T21" t="e">
        <f>#REF!-Urban_Establishments!N21</f>
        <v>#REF!</v>
      </c>
      <c r="U21" t="e">
        <f>#REF!-Urban_Establishments!O21</f>
        <v>#REF!</v>
      </c>
    </row>
    <row r="22" spans="1:21" x14ac:dyDescent="0.2">
      <c r="A22" t="s">
        <v>61</v>
      </c>
      <c r="B22" t="s">
        <v>62</v>
      </c>
      <c r="C22" t="e">
        <f>#REF!-Urban_Establishments!#REF!</f>
        <v>#REF!</v>
      </c>
      <c r="D22" t="e">
        <f>#REF!-Urban_Establishments!C22</f>
        <v>#REF!</v>
      </c>
      <c r="E22" t="e">
        <f>#REF!-Urban_Establishments!D22</f>
        <v>#REF!</v>
      </c>
      <c r="F22" t="e">
        <f>#REF!-Urban_Establishments!#REF!</f>
        <v>#REF!</v>
      </c>
      <c r="G22" t="e">
        <f>#REF!-Urban_Establishments!#REF!</f>
        <v>#REF!</v>
      </c>
      <c r="H22" t="e">
        <f>#REF!-Urban_Establishments!E22</f>
        <v>#REF!</v>
      </c>
      <c r="I22" t="e">
        <f>#REF!-Urban_Establishments!F22</f>
        <v>#REF!</v>
      </c>
      <c r="J22" t="e">
        <f>#REF!-Urban_Establishments!G22</f>
        <v>#REF!</v>
      </c>
      <c r="K22" t="e">
        <f>#REF!-Urban_Establishments!H22</f>
        <v>#REF!</v>
      </c>
      <c r="L22" t="e">
        <f>#REF!-Urban_Establishments!I22</f>
        <v>#REF!</v>
      </c>
      <c r="M22" t="e">
        <f>#REF!-Urban_Establishments!J22</f>
        <v>#REF!</v>
      </c>
      <c r="N22" t="e">
        <f>#REF!-Urban_Establishments!K22</f>
        <v>#REF!</v>
      </c>
      <c r="O22" t="e">
        <f>#REF!-Urban_Establishments!L22</f>
        <v>#REF!</v>
      </c>
      <c r="P22" t="e">
        <f>#REF!-Urban_Establishments!M22</f>
        <v>#REF!</v>
      </c>
      <c r="Q22" t="e">
        <f>#REF!-Urban_Establishments!#REF!</f>
        <v>#REF!</v>
      </c>
      <c r="R22" t="e">
        <f>#REF!-Urban_Establishments!#REF!</f>
        <v>#REF!</v>
      </c>
      <c r="S22" t="e">
        <f>#REF!-Urban_Establishments!#REF!</f>
        <v>#REF!</v>
      </c>
      <c r="T22" t="e">
        <f>#REF!-Urban_Establishments!N22</f>
        <v>#REF!</v>
      </c>
      <c r="U22" t="e">
        <f>#REF!-Urban_Establishments!O22</f>
        <v>#REF!</v>
      </c>
    </row>
    <row r="23" spans="1:21" x14ac:dyDescent="0.2">
      <c r="A23" t="s">
        <v>63</v>
      </c>
      <c r="B23" t="s">
        <v>64</v>
      </c>
      <c r="C23" t="e">
        <f>#REF!-Urban_Establishments!#REF!</f>
        <v>#REF!</v>
      </c>
      <c r="D23" t="e">
        <f>#REF!-Urban_Establishments!C23</f>
        <v>#REF!</v>
      </c>
      <c r="E23" t="e">
        <f>#REF!-Urban_Establishments!D23</f>
        <v>#REF!</v>
      </c>
      <c r="F23" t="e">
        <f>#REF!-Urban_Establishments!#REF!</f>
        <v>#REF!</v>
      </c>
      <c r="G23" t="e">
        <f>#REF!-Urban_Establishments!#REF!</f>
        <v>#REF!</v>
      </c>
      <c r="H23" t="e">
        <f>#REF!-Urban_Establishments!E23</f>
        <v>#REF!</v>
      </c>
      <c r="I23" t="e">
        <f>#REF!-Urban_Establishments!F23</f>
        <v>#REF!</v>
      </c>
      <c r="J23" t="e">
        <f>#REF!-Urban_Establishments!G23</f>
        <v>#REF!</v>
      </c>
      <c r="K23" t="e">
        <f>#REF!-Urban_Establishments!H23</f>
        <v>#REF!</v>
      </c>
      <c r="L23" t="e">
        <f>#REF!-Urban_Establishments!I23</f>
        <v>#REF!</v>
      </c>
      <c r="M23" t="e">
        <f>#REF!-Urban_Establishments!J23</f>
        <v>#REF!</v>
      </c>
      <c r="N23" t="e">
        <f>#REF!-Urban_Establishments!K23</f>
        <v>#REF!</v>
      </c>
      <c r="O23" t="e">
        <f>#REF!-Urban_Establishments!L23</f>
        <v>#REF!</v>
      </c>
      <c r="P23" t="e">
        <f>#REF!-Urban_Establishments!M23</f>
        <v>#REF!</v>
      </c>
      <c r="Q23" t="e">
        <f>#REF!-Urban_Establishments!#REF!</f>
        <v>#REF!</v>
      </c>
      <c r="R23" t="e">
        <f>#REF!-Urban_Establishments!#REF!</f>
        <v>#REF!</v>
      </c>
      <c r="S23" t="e">
        <f>#REF!-Urban_Establishments!#REF!</f>
        <v>#REF!</v>
      </c>
      <c r="T23" t="e">
        <f>#REF!-Urban_Establishments!N23</f>
        <v>#REF!</v>
      </c>
      <c r="U23" t="e">
        <f>#REF!-Urban_Establishments!O23</f>
        <v>#REF!</v>
      </c>
    </row>
    <row r="24" spans="1:21" x14ac:dyDescent="0.2">
      <c r="A24" t="s">
        <v>65</v>
      </c>
      <c r="B24" t="s">
        <v>66</v>
      </c>
      <c r="C24" t="e">
        <f>#REF!-Urban_Establishments!#REF!</f>
        <v>#REF!</v>
      </c>
      <c r="D24" t="e">
        <f>#REF!-Urban_Establishments!C24</f>
        <v>#REF!</v>
      </c>
      <c r="E24" t="e">
        <f>#REF!-Urban_Establishments!D24</f>
        <v>#REF!</v>
      </c>
      <c r="F24" t="e">
        <f>#REF!-Urban_Establishments!#REF!</f>
        <v>#REF!</v>
      </c>
      <c r="G24" t="e">
        <f>#REF!-Urban_Establishments!#REF!</f>
        <v>#REF!</v>
      </c>
      <c r="H24" t="e">
        <f>#REF!-Urban_Establishments!E24</f>
        <v>#REF!</v>
      </c>
      <c r="I24" t="e">
        <f>#REF!-Urban_Establishments!F24</f>
        <v>#REF!</v>
      </c>
      <c r="J24" t="e">
        <f>#REF!-Urban_Establishments!G24</f>
        <v>#REF!</v>
      </c>
      <c r="K24" t="e">
        <f>#REF!-Urban_Establishments!H24</f>
        <v>#REF!</v>
      </c>
      <c r="L24" t="e">
        <f>#REF!-Urban_Establishments!I24</f>
        <v>#REF!</v>
      </c>
      <c r="M24" t="e">
        <f>#REF!-Urban_Establishments!J24</f>
        <v>#REF!</v>
      </c>
      <c r="N24" t="e">
        <f>#REF!-Urban_Establishments!K24</f>
        <v>#REF!</v>
      </c>
      <c r="O24" t="e">
        <f>#REF!-Urban_Establishments!L24</f>
        <v>#REF!</v>
      </c>
      <c r="P24" t="e">
        <f>#REF!-Urban_Establishments!M24</f>
        <v>#REF!</v>
      </c>
      <c r="Q24" t="e">
        <f>#REF!-Urban_Establishments!#REF!</f>
        <v>#REF!</v>
      </c>
      <c r="R24" t="e">
        <f>#REF!-Urban_Establishments!#REF!</f>
        <v>#REF!</v>
      </c>
      <c r="S24" t="e">
        <f>#REF!-Urban_Establishments!#REF!</f>
        <v>#REF!</v>
      </c>
      <c r="T24" t="e">
        <f>#REF!-Urban_Establishments!N24</f>
        <v>#REF!</v>
      </c>
      <c r="U24" t="e">
        <f>#REF!-Urban_Establishments!O24</f>
        <v>#REF!</v>
      </c>
    </row>
    <row r="25" spans="1:21" x14ac:dyDescent="0.2">
      <c r="A25" t="s">
        <v>67</v>
      </c>
      <c r="B25" t="s">
        <v>68</v>
      </c>
      <c r="C25" t="e">
        <f>#REF!-Urban_Establishments!#REF!</f>
        <v>#REF!</v>
      </c>
      <c r="D25" t="e">
        <f>#REF!-Urban_Establishments!C25</f>
        <v>#REF!</v>
      </c>
      <c r="E25" t="e">
        <f>#REF!-Urban_Establishments!D25</f>
        <v>#REF!</v>
      </c>
      <c r="F25" t="e">
        <f>#REF!-Urban_Establishments!#REF!</f>
        <v>#REF!</v>
      </c>
      <c r="G25" t="e">
        <f>#REF!-Urban_Establishments!#REF!</f>
        <v>#REF!</v>
      </c>
      <c r="H25" t="e">
        <f>#REF!-Urban_Establishments!E25</f>
        <v>#REF!</v>
      </c>
      <c r="I25" t="e">
        <f>#REF!-Urban_Establishments!F25</f>
        <v>#REF!</v>
      </c>
      <c r="J25" t="e">
        <f>#REF!-Urban_Establishments!G25</f>
        <v>#REF!</v>
      </c>
      <c r="K25" t="e">
        <f>#REF!-Urban_Establishments!H25</f>
        <v>#REF!</v>
      </c>
      <c r="L25" t="e">
        <f>#REF!-Urban_Establishments!I25</f>
        <v>#REF!</v>
      </c>
      <c r="M25" t="e">
        <f>#REF!-Urban_Establishments!J25</f>
        <v>#REF!</v>
      </c>
      <c r="N25" t="e">
        <f>#REF!-Urban_Establishments!K25</f>
        <v>#REF!</v>
      </c>
      <c r="O25" t="e">
        <f>#REF!-Urban_Establishments!L25</f>
        <v>#REF!</v>
      </c>
      <c r="P25" t="e">
        <f>#REF!-Urban_Establishments!M25</f>
        <v>#REF!</v>
      </c>
      <c r="Q25" t="e">
        <f>#REF!-Urban_Establishments!#REF!</f>
        <v>#REF!</v>
      </c>
      <c r="R25" t="e">
        <f>#REF!-Urban_Establishments!#REF!</f>
        <v>#REF!</v>
      </c>
      <c r="S25" t="e">
        <f>#REF!-Urban_Establishments!#REF!</f>
        <v>#REF!</v>
      </c>
      <c r="T25" t="e">
        <f>#REF!-Urban_Establishments!N25</f>
        <v>#REF!</v>
      </c>
      <c r="U25" t="e">
        <f>#REF!-Urban_Establishments!O25</f>
        <v>#REF!</v>
      </c>
    </row>
    <row r="26" spans="1:21" x14ac:dyDescent="0.2">
      <c r="A26" t="s">
        <v>69</v>
      </c>
      <c r="B26" t="s">
        <v>70</v>
      </c>
      <c r="C26" t="e">
        <f>#REF!-Urban_Establishments!#REF!</f>
        <v>#REF!</v>
      </c>
      <c r="D26" t="e">
        <f>#REF!-Urban_Establishments!C26</f>
        <v>#REF!</v>
      </c>
      <c r="E26" t="e">
        <f>#REF!-Urban_Establishments!D26</f>
        <v>#REF!</v>
      </c>
      <c r="F26" t="e">
        <f>#REF!-Urban_Establishments!#REF!</f>
        <v>#REF!</v>
      </c>
      <c r="G26" t="e">
        <f>#REF!-Urban_Establishments!#REF!</f>
        <v>#REF!</v>
      </c>
      <c r="H26" t="e">
        <f>#REF!-Urban_Establishments!E26</f>
        <v>#REF!</v>
      </c>
      <c r="I26" t="e">
        <f>#REF!-Urban_Establishments!F26</f>
        <v>#REF!</v>
      </c>
      <c r="J26" t="e">
        <f>#REF!-Urban_Establishments!G26</f>
        <v>#REF!</v>
      </c>
      <c r="K26" t="e">
        <f>#REF!-Urban_Establishments!H26</f>
        <v>#REF!</v>
      </c>
      <c r="L26" t="e">
        <f>#REF!-Urban_Establishments!I26</f>
        <v>#REF!</v>
      </c>
      <c r="M26" t="e">
        <f>#REF!-Urban_Establishments!J26</f>
        <v>#REF!</v>
      </c>
      <c r="N26" t="e">
        <f>#REF!-Urban_Establishments!K26</f>
        <v>#REF!</v>
      </c>
      <c r="O26" t="e">
        <f>#REF!-Urban_Establishments!L26</f>
        <v>#REF!</v>
      </c>
      <c r="P26" t="e">
        <f>#REF!-Urban_Establishments!M26</f>
        <v>#REF!</v>
      </c>
      <c r="Q26" t="e">
        <f>#REF!-Urban_Establishments!#REF!</f>
        <v>#REF!</v>
      </c>
      <c r="R26" t="e">
        <f>#REF!-Urban_Establishments!#REF!</f>
        <v>#REF!</v>
      </c>
      <c r="S26" t="e">
        <f>#REF!-Urban_Establishments!#REF!</f>
        <v>#REF!</v>
      </c>
      <c r="T26" t="e">
        <f>#REF!-Urban_Establishments!N26</f>
        <v>#REF!</v>
      </c>
      <c r="U26" t="e">
        <f>#REF!-Urban_Establishments!O26</f>
        <v>#REF!</v>
      </c>
    </row>
    <row r="27" spans="1:21" x14ac:dyDescent="0.2">
      <c r="A27" t="s">
        <v>71</v>
      </c>
      <c r="B27" t="s">
        <v>72</v>
      </c>
      <c r="C27" t="e">
        <f>#REF!-Urban_Establishments!#REF!</f>
        <v>#REF!</v>
      </c>
      <c r="D27" t="e">
        <f>#REF!-Urban_Establishments!C27</f>
        <v>#REF!</v>
      </c>
      <c r="E27" t="e">
        <f>#REF!-Urban_Establishments!D27</f>
        <v>#REF!</v>
      </c>
      <c r="F27" t="e">
        <f>#REF!-Urban_Establishments!#REF!</f>
        <v>#REF!</v>
      </c>
      <c r="G27" t="e">
        <f>#REF!-Urban_Establishments!#REF!</f>
        <v>#REF!</v>
      </c>
      <c r="H27" t="e">
        <f>#REF!-Urban_Establishments!E27</f>
        <v>#REF!</v>
      </c>
      <c r="I27" t="e">
        <f>#REF!-Urban_Establishments!F27</f>
        <v>#REF!</v>
      </c>
      <c r="J27" t="e">
        <f>#REF!-Urban_Establishments!G27</f>
        <v>#REF!</v>
      </c>
      <c r="K27" t="e">
        <f>#REF!-Urban_Establishments!H27</f>
        <v>#REF!</v>
      </c>
      <c r="L27" t="e">
        <f>#REF!-Urban_Establishments!I27</f>
        <v>#REF!</v>
      </c>
      <c r="M27" t="e">
        <f>#REF!-Urban_Establishments!J27</f>
        <v>#REF!</v>
      </c>
      <c r="N27" t="e">
        <f>#REF!-Urban_Establishments!K27</f>
        <v>#REF!</v>
      </c>
      <c r="O27" t="e">
        <f>#REF!-Urban_Establishments!L27</f>
        <v>#REF!</v>
      </c>
      <c r="P27" t="e">
        <f>#REF!-Urban_Establishments!M27</f>
        <v>#REF!</v>
      </c>
      <c r="Q27" t="e">
        <f>#REF!-Urban_Establishments!#REF!</f>
        <v>#REF!</v>
      </c>
      <c r="R27" t="e">
        <f>#REF!-Urban_Establishments!#REF!</f>
        <v>#REF!</v>
      </c>
      <c r="S27" t="e">
        <f>#REF!-Urban_Establishments!#REF!</f>
        <v>#REF!</v>
      </c>
      <c r="T27" t="e">
        <f>#REF!-Urban_Establishments!N27</f>
        <v>#REF!</v>
      </c>
      <c r="U27" t="e">
        <f>#REF!-Urban_Establishments!O27</f>
        <v>#REF!</v>
      </c>
    </row>
    <row r="28" spans="1:21" x14ac:dyDescent="0.2">
      <c r="A28" t="s">
        <v>73</v>
      </c>
      <c r="B28" t="s">
        <v>74</v>
      </c>
      <c r="C28" t="e">
        <f>#REF!-Urban_Establishments!#REF!</f>
        <v>#REF!</v>
      </c>
      <c r="D28" t="e">
        <f>#REF!-Urban_Establishments!C28</f>
        <v>#REF!</v>
      </c>
      <c r="E28" t="e">
        <f>#REF!-Urban_Establishments!D28</f>
        <v>#REF!</v>
      </c>
      <c r="F28" t="e">
        <f>#REF!-Urban_Establishments!#REF!</f>
        <v>#REF!</v>
      </c>
      <c r="G28" t="e">
        <f>#REF!-Urban_Establishments!#REF!</f>
        <v>#REF!</v>
      </c>
      <c r="H28" t="e">
        <f>#REF!-Urban_Establishments!E28</f>
        <v>#REF!</v>
      </c>
      <c r="I28" t="e">
        <f>#REF!-Urban_Establishments!F28</f>
        <v>#REF!</v>
      </c>
      <c r="J28" t="e">
        <f>#REF!-Urban_Establishments!G28</f>
        <v>#REF!</v>
      </c>
      <c r="K28" t="e">
        <f>#REF!-Urban_Establishments!H28</f>
        <v>#REF!</v>
      </c>
      <c r="L28" t="e">
        <f>#REF!-Urban_Establishments!I28</f>
        <v>#REF!</v>
      </c>
      <c r="M28" t="e">
        <f>#REF!-Urban_Establishments!J28</f>
        <v>#REF!</v>
      </c>
      <c r="N28" t="e">
        <f>#REF!-Urban_Establishments!K28</f>
        <v>#REF!</v>
      </c>
      <c r="O28" t="e">
        <f>#REF!-Urban_Establishments!L28</f>
        <v>#REF!</v>
      </c>
      <c r="P28" t="e">
        <f>#REF!-Urban_Establishments!M28</f>
        <v>#REF!</v>
      </c>
      <c r="Q28" t="e">
        <f>#REF!-Urban_Establishments!#REF!</f>
        <v>#REF!</v>
      </c>
      <c r="R28" t="e">
        <f>#REF!-Urban_Establishments!#REF!</f>
        <v>#REF!</v>
      </c>
      <c r="S28" t="e">
        <f>#REF!-Urban_Establishments!#REF!</f>
        <v>#REF!</v>
      </c>
      <c r="T28" t="e">
        <f>#REF!-Urban_Establishments!N28</f>
        <v>#REF!</v>
      </c>
      <c r="U28" t="e">
        <f>#REF!-Urban_Establishments!O28</f>
        <v>#REF!</v>
      </c>
    </row>
    <row r="29" spans="1:21" x14ac:dyDescent="0.2">
      <c r="A29" t="s">
        <v>75</v>
      </c>
      <c r="B29" t="s">
        <v>76</v>
      </c>
      <c r="C29" t="e">
        <f>#REF!-Urban_Establishments!#REF!</f>
        <v>#REF!</v>
      </c>
      <c r="D29" t="e">
        <f>#REF!-Urban_Establishments!C29</f>
        <v>#REF!</v>
      </c>
      <c r="E29" t="e">
        <f>#REF!-Urban_Establishments!D29</f>
        <v>#REF!</v>
      </c>
      <c r="F29" t="e">
        <f>#REF!-Urban_Establishments!#REF!</f>
        <v>#REF!</v>
      </c>
      <c r="G29" t="e">
        <f>#REF!-Urban_Establishments!#REF!</f>
        <v>#REF!</v>
      </c>
      <c r="H29" t="e">
        <f>#REF!-Urban_Establishments!E29</f>
        <v>#REF!</v>
      </c>
      <c r="I29" t="e">
        <f>#REF!-Urban_Establishments!F29</f>
        <v>#REF!</v>
      </c>
      <c r="J29" t="e">
        <f>#REF!-Urban_Establishments!G29</f>
        <v>#REF!</v>
      </c>
      <c r="K29" t="e">
        <f>#REF!-Urban_Establishments!H29</f>
        <v>#REF!</v>
      </c>
      <c r="L29" t="e">
        <f>#REF!-Urban_Establishments!I29</f>
        <v>#REF!</v>
      </c>
      <c r="M29" t="e">
        <f>#REF!-Urban_Establishments!J29</f>
        <v>#REF!</v>
      </c>
      <c r="N29" t="e">
        <f>#REF!-Urban_Establishments!K29</f>
        <v>#REF!</v>
      </c>
      <c r="O29" t="e">
        <f>#REF!-Urban_Establishments!L29</f>
        <v>#REF!</v>
      </c>
      <c r="P29" t="e">
        <f>#REF!-Urban_Establishments!M29</f>
        <v>#REF!</v>
      </c>
      <c r="Q29" t="e">
        <f>#REF!-Urban_Establishments!#REF!</f>
        <v>#REF!</v>
      </c>
      <c r="R29" t="e">
        <f>#REF!-Urban_Establishments!#REF!</f>
        <v>#REF!</v>
      </c>
      <c r="S29" t="e">
        <f>#REF!-Urban_Establishments!#REF!</f>
        <v>#REF!</v>
      </c>
      <c r="T29" t="e">
        <f>#REF!-Urban_Establishments!N29</f>
        <v>#REF!</v>
      </c>
      <c r="U29" t="e">
        <f>#REF!-Urban_Establishments!O29</f>
        <v>#REF!</v>
      </c>
    </row>
    <row r="30" spans="1:21" x14ac:dyDescent="0.2">
      <c r="A30" t="s">
        <v>77</v>
      </c>
      <c r="B30" t="s">
        <v>78</v>
      </c>
      <c r="C30" t="e">
        <f>#REF!-Urban_Establishments!#REF!</f>
        <v>#REF!</v>
      </c>
      <c r="D30" t="e">
        <f>#REF!-Urban_Establishments!C30</f>
        <v>#REF!</v>
      </c>
      <c r="E30" t="e">
        <f>#REF!-Urban_Establishments!D30</f>
        <v>#REF!</v>
      </c>
      <c r="F30" t="e">
        <f>#REF!-Urban_Establishments!#REF!</f>
        <v>#REF!</v>
      </c>
      <c r="G30" t="e">
        <f>#REF!-Urban_Establishments!#REF!</f>
        <v>#REF!</v>
      </c>
      <c r="H30" t="e">
        <f>#REF!-Urban_Establishments!E30</f>
        <v>#REF!</v>
      </c>
      <c r="I30" t="e">
        <f>#REF!-Urban_Establishments!F30</f>
        <v>#REF!</v>
      </c>
      <c r="J30" t="e">
        <f>#REF!-Urban_Establishments!G30</f>
        <v>#REF!</v>
      </c>
      <c r="K30" t="e">
        <f>#REF!-Urban_Establishments!H30</f>
        <v>#REF!</v>
      </c>
      <c r="L30" t="e">
        <f>#REF!-Urban_Establishments!I30</f>
        <v>#REF!</v>
      </c>
      <c r="M30" t="e">
        <f>#REF!-Urban_Establishments!J30</f>
        <v>#REF!</v>
      </c>
      <c r="N30" t="e">
        <f>#REF!-Urban_Establishments!K30</f>
        <v>#REF!</v>
      </c>
      <c r="O30" t="e">
        <f>#REF!-Urban_Establishments!L30</f>
        <v>#REF!</v>
      </c>
      <c r="P30" t="e">
        <f>#REF!-Urban_Establishments!M30</f>
        <v>#REF!</v>
      </c>
      <c r="Q30" t="e">
        <f>#REF!-Urban_Establishments!#REF!</f>
        <v>#REF!</v>
      </c>
      <c r="R30" t="e">
        <f>#REF!-Urban_Establishments!#REF!</f>
        <v>#REF!</v>
      </c>
      <c r="S30" t="e">
        <f>#REF!-Urban_Establishments!#REF!</f>
        <v>#REF!</v>
      </c>
      <c r="T30" t="e">
        <f>#REF!-Urban_Establishments!N30</f>
        <v>#REF!</v>
      </c>
      <c r="U30" t="e">
        <f>#REF!-Urban_Establishments!O30</f>
        <v>#REF!</v>
      </c>
    </row>
    <row r="31" spans="1:21" x14ac:dyDescent="0.2">
      <c r="A31" t="s">
        <v>79</v>
      </c>
      <c r="B31" t="s">
        <v>80</v>
      </c>
      <c r="C31" t="e">
        <f>#REF!-Urban_Establishments!#REF!</f>
        <v>#REF!</v>
      </c>
      <c r="D31" t="e">
        <f>#REF!-Urban_Establishments!C31</f>
        <v>#REF!</v>
      </c>
      <c r="E31" t="e">
        <f>#REF!-Urban_Establishments!D31</f>
        <v>#REF!</v>
      </c>
      <c r="F31" t="e">
        <f>#REF!-Urban_Establishments!#REF!</f>
        <v>#REF!</v>
      </c>
      <c r="G31" t="e">
        <f>#REF!-Urban_Establishments!#REF!</f>
        <v>#REF!</v>
      </c>
      <c r="H31" t="e">
        <f>#REF!-Urban_Establishments!E31</f>
        <v>#REF!</v>
      </c>
      <c r="I31" t="e">
        <f>#REF!-Urban_Establishments!F31</f>
        <v>#REF!</v>
      </c>
      <c r="J31" t="e">
        <f>#REF!-Urban_Establishments!G31</f>
        <v>#REF!</v>
      </c>
      <c r="K31" t="e">
        <f>#REF!-Urban_Establishments!H31</f>
        <v>#REF!</v>
      </c>
      <c r="L31" t="e">
        <f>#REF!-Urban_Establishments!I31</f>
        <v>#REF!</v>
      </c>
      <c r="M31" t="e">
        <f>#REF!-Urban_Establishments!J31</f>
        <v>#REF!</v>
      </c>
      <c r="N31" t="e">
        <f>#REF!-Urban_Establishments!K31</f>
        <v>#REF!</v>
      </c>
      <c r="O31" t="e">
        <f>#REF!-Urban_Establishments!L31</f>
        <v>#REF!</v>
      </c>
      <c r="P31" t="e">
        <f>#REF!-Urban_Establishments!M31</f>
        <v>#REF!</v>
      </c>
      <c r="Q31" t="e">
        <f>#REF!-Urban_Establishments!#REF!</f>
        <v>#REF!</v>
      </c>
      <c r="R31" t="e">
        <f>#REF!-Urban_Establishments!#REF!</f>
        <v>#REF!</v>
      </c>
      <c r="S31" t="e">
        <f>#REF!-Urban_Establishments!#REF!</f>
        <v>#REF!</v>
      </c>
      <c r="T31" t="e">
        <f>#REF!-Urban_Establishments!N31</f>
        <v>#REF!</v>
      </c>
      <c r="U31" t="e">
        <f>#REF!-Urban_Establishments!O31</f>
        <v>#REF!</v>
      </c>
    </row>
    <row r="32" spans="1:21" x14ac:dyDescent="0.2">
      <c r="A32" t="s">
        <v>81</v>
      </c>
      <c r="B32" t="s">
        <v>82</v>
      </c>
      <c r="C32" t="e">
        <f>#REF!-Urban_Establishments!#REF!</f>
        <v>#REF!</v>
      </c>
      <c r="D32" t="e">
        <f>#REF!-Urban_Establishments!C32</f>
        <v>#REF!</v>
      </c>
      <c r="E32" t="e">
        <f>#REF!-Urban_Establishments!D32</f>
        <v>#REF!</v>
      </c>
      <c r="F32" t="e">
        <f>#REF!-Urban_Establishments!#REF!</f>
        <v>#REF!</v>
      </c>
      <c r="G32" t="e">
        <f>#REF!-Urban_Establishments!#REF!</f>
        <v>#REF!</v>
      </c>
      <c r="H32" t="e">
        <f>#REF!-Urban_Establishments!E32</f>
        <v>#REF!</v>
      </c>
      <c r="I32" t="e">
        <f>#REF!-Urban_Establishments!F32</f>
        <v>#REF!</v>
      </c>
      <c r="J32" t="e">
        <f>#REF!-Urban_Establishments!G32</f>
        <v>#REF!</v>
      </c>
      <c r="K32" t="e">
        <f>#REF!-Urban_Establishments!H32</f>
        <v>#REF!</v>
      </c>
      <c r="L32" t="e">
        <f>#REF!-Urban_Establishments!I32</f>
        <v>#REF!</v>
      </c>
      <c r="M32" t="e">
        <f>#REF!-Urban_Establishments!J32</f>
        <v>#REF!</v>
      </c>
      <c r="N32" t="e">
        <f>#REF!-Urban_Establishments!K32</f>
        <v>#REF!</v>
      </c>
      <c r="O32" t="e">
        <f>#REF!-Urban_Establishments!L32</f>
        <v>#REF!</v>
      </c>
      <c r="P32" t="e">
        <f>#REF!-Urban_Establishments!M32</f>
        <v>#REF!</v>
      </c>
      <c r="Q32" t="e">
        <f>#REF!-Urban_Establishments!#REF!</f>
        <v>#REF!</v>
      </c>
      <c r="R32" t="e">
        <f>#REF!-Urban_Establishments!#REF!</f>
        <v>#REF!</v>
      </c>
      <c r="S32" t="e">
        <f>#REF!-Urban_Establishments!#REF!</f>
        <v>#REF!</v>
      </c>
      <c r="T32" t="e">
        <f>#REF!-Urban_Establishments!N32</f>
        <v>#REF!</v>
      </c>
      <c r="U32" t="e">
        <f>#REF!-Urban_Establishments!O32</f>
        <v>#REF!</v>
      </c>
    </row>
    <row r="33" spans="1:21" x14ac:dyDescent="0.2">
      <c r="A33" t="s">
        <v>83</v>
      </c>
      <c r="B33" t="s">
        <v>84</v>
      </c>
      <c r="C33" t="e">
        <f>#REF!-Urban_Establishments!#REF!</f>
        <v>#REF!</v>
      </c>
      <c r="D33" t="e">
        <f>#REF!-Urban_Establishments!C33</f>
        <v>#REF!</v>
      </c>
      <c r="E33" t="e">
        <f>#REF!-Urban_Establishments!D33</f>
        <v>#REF!</v>
      </c>
      <c r="F33" t="e">
        <f>#REF!-Urban_Establishments!#REF!</f>
        <v>#REF!</v>
      </c>
      <c r="G33" t="e">
        <f>#REF!-Urban_Establishments!#REF!</f>
        <v>#REF!</v>
      </c>
      <c r="H33" t="e">
        <f>#REF!-Urban_Establishments!E33</f>
        <v>#REF!</v>
      </c>
      <c r="I33" t="e">
        <f>#REF!-Urban_Establishments!F33</f>
        <v>#REF!</v>
      </c>
      <c r="J33" t="e">
        <f>#REF!-Urban_Establishments!G33</f>
        <v>#REF!</v>
      </c>
      <c r="K33" t="e">
        <f>#REF!-Urban_Establishments!H33</f>
        <v>#REF!</v>
      </c>
      <c r="L33" t="e">
        <f>#REF!-Urban_Establishments!I33</f>
        <v>#REF!</v>
      </c>
      <c r="M33" t="e">
        <f>#REF!-Urban_Establishments!J33</f>
        <v>#REF!</v>
      </c>
      <c r="N33" t="e">
        <f>#REF!-Urban_Establishments!K33</f>
        <v>#REF!</v>
      </c>
      <c r="O33" t="e">
        <f>#REF!-Urban_Establishments!L33</f>
        <v>#REF!</v>
      </c>
      <c r="P33" t="e">
        <f>#REF!-Urban_Establishments!M33</f>
        <v>#REF!</v>
      </c>
      <c r="Q33" t="e">
        <f>#REF!-Urban_Establishments!#REF!</f>
        <v>#REF!</v>
      </c>
      <c r="R33" t="e">
        <f>#REF!-Urban_Establishments!#REF!</f>
        <v>#REF!</v>
      </c>
      <c r="S33" t="e">
        <f>#REF!-Urban_Establishments!#REF!</f>
        <v>#REF!</v>
      </c>
      <c r="T33" t="e">
        <f>#REF!-Urban_Establishments!N33</f>
        <v>#REF!</v>
      </c>
      <c r="U33" t="e">
        <f>#REF!-Urban_Establishments!O33</f>
        <v>#REF!</v>
      </c>
    </row>
    <row r="34" spans="1:21" x14ac:dyDescent="0.2">
      <c r="A34" t="s">
        <v>85</v>
      </c>
      <c r="B34" t="s">
        <v>86</v>
      </c>
      <c r="C34" t="e">
        <f>#REF!-Urban_Establishments!#REF!</f>
        <v>#REF!</v>
      </c>
      <c r="D34" t="e">
        <f>#REF!-Urban_Establishments!C34</f>
        <v>#REF!</v>
      </c>
      <c r="E34" t="e">
        <f>#REF!-Urban_Establishments!D34</f>
        <v>#REF!</v>
      </c>
      <c r="F34" t="e">
        <f>#REF!-Urban_Establishments!#REF!</f>
        <v>#REF!</v>
      </c>
      <c r="G34" t="e">
        <f>#REF!-Urban_Establishments!#REF!</f>
        <v>#REF!</v>
      </c>
      <c r="H34" t="e">
        <f>#REF!-Urban_Establishments!E34</f>
        <v>#REF!</v>
      </c>
      <c r="I34" t="e">
        <f>#REF!-Urban_Establishments!F34</f>
        <v>#REF!</v>
      </c>
      <c r="J34" t="e">
        <f>#REF!-Urban_Establishments!G34</f>
        <v>#REF!</v>
      </c>
      <c r="K34" t="e">
        <f>#REF!-Urban_Establishments!H34</f>
        <v>#REF!</v>
      </c>
      <c r="L34" t="e">
        <f>#REF!-Urban_Establishments!I34</f>
        <v>#REF!</v>
      </c>
      <c r="M34" t="e">
        <f>#REF!-Urban_Establishments!J34</f>
        <v>#REF!</v>
      </c>
      <c r="N34" t="e">
        <f>#REF!-Urban_Establishments!K34</f>
        <v>#REF!</v>
      </c>
      <c r="O34" t="e">
        <f>#REF!-Urban_Establishments!L34</f>
        <v>#REF!</v>
      </c>
      <c r="P34" t="e">
        <f>#REF!-Urban_Establishments!M34</f>
        <v>#REF!</v>
      </c>
      <c r="Q34" t="e">
        <f>#REF!-Urban_Establishments!#REF!</f>
        <v>#REF!</v>
      </c>
      <c r="R34" t="e">
        <f>#REF!-Urban_Establishments!#REF!</f>
        <v>#REF!</v>
      </c>
      <c r="S34" t="e">
        <f>#REF!-Urban_Establishments!#REF!</f>
        <v>#REF!</v>
      </c>
      <c r="T34" t="e">
        <f>#REF!-Urban_Establishments!N34</f>
        <v>#REF!</v>
      </c>
      <c r="U34" t="e">
        <f>#REF!-Urban_Establishments!O34</f>
        <v>#REF!</v>
      </c>
    </row>
    <row r="35" spans="1:21" x14ac:dyDescent="0.2">
      <c r="A35" t="s">
        <v>87</v>
      </c>
      <c r="B35" t="s">
        <v>88</v>
      </c>
      <c r="C35" t="e">
        <f>#REF!-Urban_Establishments!#REF!</f>
        <v>#REF!</v>
      </c>
      <c r="D35" t="e">
        <f>#REF!-Urban_Establishments!C35</f>
        <v>#REF!</v>
      </c>
      <c r="E35" t="e">
        <f>#REF!-Urban_Establishments!D35</f>
        <v>#REF!</v>
      </c>
      <c r="F35" t="e">
        <f>#REF!-Urban_Establishments!#REF!</f>
        <v>#REF!</v>
      </c>
      <c r="G35" t="e">
        <f>#REF!-Urban_Establishments!#REF!</f>
        <v>#REF!</v>
      </c>
      <c r="H35" t="e">
        <f>#REF!-Urban_Establishments!E35</f>
        <v>#REF!</v>
      </c>
      <c r="I35" t="e">
        <f>#REF!-Urban_Establishments!F35</f>
        <v>#REF!</v>
      </c>
      <c r="J35" t="e">
        <f>#REF!-Urban_Establishments!G35</f>
        <v>#REF!</v>
      </c>
      <c r="K35" t="e">
        <f>#REF!-Urban_Establishments!H35</f>
        <v>#REF!</v>
      </c>
      <c r="L35" t="e">
        <f>#REF!-Urban_Establishments!I35</f>
        <v>#REF!</v>
      </c>
      <c r="M35" t="e">
        <f>#REF!-Urban_Establishments!J35</f>
        <v>#REF!</v>
      </c>
      <c r="N35" t="e">
        <f>#REF!-Urban_Establishments!K35</f>
        <v>#REF!</v>
      </c>
      <c r="O35" t="e">
        <f>#REF!-Urban_Establishments!L35</f>
        <v>#REF!</v>
      </c>
      <c r="P35" t="e">
        <f>#REF!-Urban_Establishments!M35</f>
        <v>#REF!</v>
      </c>
      <c r="Q35" t="e">
        <f>#REF!-Urban_Establishments!#REF!</f>
        <v>#REF!</v>
      </c>
      <c r="R35" t="e">
        <f>#REF!-Urban_Establishments!#REF!</f>
        <v>#REF!</v>
      </c>
      <c r="S35" t="e">
        <f>#REF!-Urban_Establishments!#REF!</f>
        <v>#REF!</v>
      </c>
      <c r="T35" t="e">
        <f>#REF!-Urban_Establishments!N35</f>
        <v>#REF!</v>
      </c>
      <c r="U35" t="e">
        <f>#REF!-Urban_Establishments!O35</f>
        <v>#REF!</v>
      </c>
    </row>
    <row r="36" spans="1:21" x14ac:dyDescent="0.2">
      <c r="A36" t="s">
        <v>89</v>
      </c>
      <c r="B36" t="s">
        <v>90</v>
      </c>
      <c r="C36" t="e">
        <f>#REF!-Urban_Establishments!#REF!</f>
        <v>#REF!</v>
      </c>
      <c r="D36" t="e">
        <f>#REF!-Urban_Establishments!C36</f>
        <v>#REF!</v>
      </c>
      <c r="E36" t="e">
        <f>#REF!-Urban_Establishments!D36</f>
        <v>#REF!</v>
      </c>
      <c r="F36" t="e">
        <f>#REF!-Urban_Establishments!#REF!</f>
        <v>#REF!</v>
      </c>
      <c r="G36" t="e">
        <f>#REF!-Urban_Establishments!#REF!</f>
        <v>#REF!</v>
      </c>
      <c r="H36" t="e">
        <f>#REF!-Urban_Establishments!E36</f>
        <v>#REF!</v>
      </c>
      <c r="I36" t="e">
        <f>#REF!-Urban_Establishments!F36</f>
        <v>#REF!</v>
      </c>
      <c r="J36" t="e">
        <f>#REF!-Urban_Establishments!G36</f>
        <v>#REF!</v>
      </c>
      <c r="K36" t="e">
        <f>#REF!-Urban_Establishments!H36</f>
        <v>#REF!</v>
      </c>
      <c r="L36" t="e">
        <f>#REF!-Urban_Establishments!I36</f>
        <v>#REF!</v>
      </c>
      <c r="M36" t="e">
        <f>#REF!-Urban_Establishments!J36</f>
        <v>#REF!</v>
      </c>
      <c r="N36" t="e">
        <f>#REF!-Urban_Establishments!K36</f>
        <v>#REF!</v>
      </c>
      <c r="O36" t="e">
        <f>#REF!-Urban_Establishments!L36</f>
        <v>#REF!</v>
      </c>
      <c r="P36" t="e">
        <f>#REF!-Urban_Establishments!M36</f>
        <v>#REF!</v>
      </c>
      <c r="Q36" t="e">
        <f>#REF!-Urban_Establishments!#REF!</f>
        <v>#REF!</v>
      </c>
      <c r="R36" t="e">
        <f>#REF!-Urban_Establishments!#REF!</f>
        <v>#REF!</v>
      </c>
      <c r="S36" t="e">
        <f>#REF!-Urban_Establishments!#REF!</f>
        <v>#REF!</v>
      </c>
      <c r="T36" t="e">
        <f>#REF!-Urban_Establishments!N36</f>
        <v>#REF!</v>
      </c>
      <c r="U36" t="e">
        <f>#REF!-Urban_Establishments!O36</f>
        <v>#REF!</v>
      </c>
    </row>
    <row r="37" spans="1:21" x14ac:dyDescent="0.2">
      <c r="A37" t="s">
        <v>91</v>
      </c>
      <c r="B37" t="s">
        <v>92</v>
      </c>
      <c r="C37" t="e">
        <f>#REF!-Urban_Establishments!#REF!</f>
        <v>#REF!</v>
      </c>
      <c r="D37" t="e">
        <f>#REF!-Urban_Establishments!C37</f>
        <v>#REF!</v>
      </c>
      <c r="E37" t="e">
        <f>#REF!-Urban_Establishments!D37</f>
        <v>#REF!</v>
      </c>
      <c r="F37" t="e">
        <f>#REF!-Urban_Establishments!#REF!</f>
        <v>#REF!</v>
      </c>
      <c r="G37" t="e">
        <f>#REF!-Urban_Establishments!#REF!</f>
        <v>#REF!</v>
      </c>
      <c r="H37" t="e">
        <f>#REF!-Urban_Establishments!E37</f>
        <v>#REF!</v>
      </c>
      <c r="I37" t="e">
        <f>#REF!-Urban_Establishments!F37</f>
        <v>#REF!</v>
      </c>
      <c r="J37" t="e">
        <f>#REF!-Urban_Establishments!G37</f>
        <v>#REF!</v>
      </c>
      <c r="K37" t="e">
        <f>#REF!-Urban_Establishments!H37</f>
        <v>#REF!</v>
      </c>
      <c r="L37" t="e">
        <f>#REF!-Urban_Establishments!I37</f>
        <v>#REF!</v>
      </c>
      <c r="M37" t="e">
        <f>#REF!-Urban_Establishments!J37</f>
        <v>#REF!</v>
      </c>
      <c r="N37" t="e">
        <f>#REF!-Urban_Establishments!K37</f>
        <v>#REF!</v>
      </c>
      <c r="O37" t="e">
        <f>#REF!-Urban_Establishments!L37</f>
        <v>#REF!</v>
      </c>
      <c r="P37" t="e">
        <f>#REF!-Urban_Establishments!M37</f>
        <v>#REF!</v>
      </c>
      <c r="Q37" t="e">
        <f>#REF!-Urban_Establishments!#REF!</f>
        <v>#REF!</v>
      </c>
      <c r="R37" t="e">
        <f>#REF!-Urban_Establishments!#REF!</f>
        <v>#REF!</v>
      </c>
      <c r="S37" t="e">
        <f>#REF!-Urban_Establishments!#REF!</f>
        <v>#REF!</v>
      </c>
      <c r="T37" t="e">
        <f>#REF!-Urban_Establishments!N37</f>
        <v>#REF!</v>
      </c>
      <c r="U37" t="e">
        <f>#REF!-Urban_Establishments!O37</f>
        <v>#REF!</v>
      </c>
    </row>
    <row r="38" spans="1:21" x14ac:dyDescent="0.2">
      <c r="A38" t="s">
        <v>93</v>
      </c>
      <c r="B38" t="s">
        <v>94</v>
      </c>
      <c r="C38" t="e">
        <f>#REF!-Urban_Establishments!#REF!</f>
        <v>#REF!</v>
      </c>
      <c r="D38" t="e">
        <f>#REF!-Urban_Establishments!C38</f>
        <v>#REF!</v>
      </c>
      <c r="E38" t="e">
        <f>#REF!-Urban_Establishments!D38</f>
        <v>#REF!</v>
      </c>
      <c r="F38" t="e">
        <f>#REF!-Urban_Establishments!#REF!</f>
        <v>#REF!</v>
      </c>
      <c r="G38" t="e">
        <f>#REF!-Urban_Establishments!#REF!</f>
        <v>#REF!</v>
      </c>
      <c r="H38" t="e">
        <f>#REF!-Urban_Establishments!E38</f>
        <v>#REF!</v>
      </c>
      <c r="I38" t="e">
        <f>#REF!-Urban_Establishments!F38</f>
        <v>#REF!</v>
      </c>
      <c r="J38" t="e">
        <f>#REF!-Urban_Establishments!G38</f>
        <v>#REF!</v>
      </c>
      <c r="K38" t="e">
        <f>#REF!-Urban_Establishments!H38</f>
        <v>#REF!</v>
      </c>
      <c r="L38" t="e">
        <f>#REF!-Urban_Establishments!I38</f>
        <v>#REF!</v>
      </c>
      <c r="M38" t="e">
        <f>#REF!-Urban_Establishments!J38</f>
        <v>#REF!</v>
      </c>
      <c r="N38" t="e">
        <f>#REF!-Urban_Establishments!K38</f>
        <v>#REF!</v>
      </c>
      <c r="O38" t="e">
        <f>#REF!-Urban_Establishments!L38</f>
        <v>#REF!</v>
      </c>
      <c r="P38" t="e">
        <f>#REF!-Urban_Establishments!M38</f>
        <v>#REF!</v>
      </c>
      <c r="Q38" t="e">
        <f>#REF!-Urban_Establishments!#REF!</f>
        <v>#REF!</v>
      </c>
      <c r="R38" t="e">
        <f>#REF!-Urban_Establishments!#REF!</f>
        <v>#REF!</v>
      </c>
      <c r="S38" t="e">
        <f>#REF!-Urban_Establishments!#REF!</f>
        <v>#REF!</v>
      </c>
      <c r="T38" t="e">
        <f>#REF!-Urban_Establishments!N38</f>
        <v>#REF!</v>
      </c>
      <c r="U38" t="e">
        <f>#REF!-Urban_Establishments!O38</f>
        <v>#REF!</v>
      </c>
    </row>
    <row r="39" spans="1:21" x14ac:dyDescent="0.2">
      <c r="A39" t="s">
        <v>95</v>
      </c>
      <c r="B39" t="s">
        <v>96</v>
      </c>
      <c r="C39" t="e">
        <f>#REF!-Urban_Establishments!#REF!</f>
        <v>#REF!</v>
      </c>
      <c r="D39" t="e">
        <f>#REF!-Urban_Establishments!C39</f>
        <v>#REF!</v>
      </c>
      <c r="E39" t="e">
        <f>#REF!-Urban_Establishments!D39</f>
        <v>#REF!</v>
      </c>
      <c r="F39" t="e">
        <f>#REF!-Urban_Establishments!#REF!</f>
        <v>#REF!</v>
      </c>
      <c r="G39" t="e">
        <f>#REF!-Urban_Establishments!#REF!</f>
        <v>#REF!</v>
      </c>
      <c r="H39" t="e">
        <f>#REF!-Urban_Establishments!E39</f>
        <v>#REF!</v>
      </c>
      <c r="I39" t="e">
        <f>#REF!-Urban_Establishments!F39</f>
        <v>#REF!</v>
      </c>
      <c r="J39" t="e">
        <f>#REF!-Urban_Establishments!G39</f>
        <v>#REF!</v>
      </c>
      <c r="K39" t="e">
        <f>#REF!-Urban_Establishments!H39</f>
        <v>#REF!</v>
      </c>
      <c r="L39" t="e">
        <f>#REF!-Urban_Establishments!I39</f>
        <v>#REF!</v>
      </c>
      <c r="M39" t="e">
        <f>#REF!-Urban_Establishments!J39</f>
        <v>#REF!</v>
      </c>
      <c r="N39" t="e">
        <f>#REF!-Urban_Establishments!K39</f>
        <v>#REF!</v>
      </c>
      <c r="O39" t="e">
        <f>#REF!-Urban_Establishments!L39</f>
        <v>#REF!</v>
      </c>
      <c r="P39" t="e">
        <f>#REF!-Urban_Establishments!M39</f>
        <v>#REF!</v>
      </c>
      <c r="Q39" t="e">
        <f>#REF!-Urban_Establishments!#REF!</f>
        <v>#REF!</v>
      </c>
      <c r="R39" t="e">
        <f>#REF!-Urban_Establishments!#REF!</f>
        <v>#REF!</v>
      </c>
      <c r="S39" t="e">
        <f>#REF!-Urban_Establishments!#REF!</f>
        <v>#REF!</v>
      </c>
      <c r="T39" t="e">
        <f>#REF!-Urban_Establishments!N39</f>
        <v>#REF!</v>
      </c>
      <c r="U39" t="e">
        <f>#REF!-Urban_Establishments!O39</f>
        <v>#REF!</v>
      </c>
    </row>
    <row r="40" spans="1:21" x14ac:dyDescent="0.2">
      <c r="A40" t="s">
        <v>97</v>
      </c>
      <c r="B40" t="s">
        <v>98</v>
      </c>
      <c r="C40" t="e">
        <f>#REF!-Urban_Establishments!#REF!</f>
        <v>#REF!</v>
      </c>
      <c r="D40" t="e">
        <f>#REF!-Urban_Establishments!C40</f>
        <v>#REF!</v>
      </c>
      <c r="E40" t="e">
        <f>#REF!-Urban_Establishments!D40</f>
        <v>#REF!</v>
      </c>
      <c r="F40" t="e">
        <f>#REF!-Urban_Establishments!#REF!</f>
        <v>#REF!</v>
      </c>
      <c r="G40" t="e">
        <f>#REF!-Urban_Establishments!#REF!</f>
        <v>#REF!</v>
      </c>
      <c r="H40" t="e">
        <f>#REF!-Urban_Establishments!E40</f>
        <v>#REF!</v>
      </c>
      <c r="I40" t="e">
        <f>#REF!-Urban_Establishments!F40</f>
        <v>#REF!</v>
      </c>
      <c r="J40" t="e">
        <f>#REF!-Urban_Establishments!G40</f>
        <v>#REF!</v>
      </c>
      <c r="K40" t="e">
        <f>#REF!-Urban_Establishments!H40</f>
        <v>#REF!</v>
      </c>
      <c r="L40" t="e">
        <f>#REF!-Urban_Establishments!I40</f>
        <v>#REF!</v>
      </c>
      <c r="M40" t="e">
        <f>#REF!-Urban_Establishments!J40</f>
        <v>#REF!</v>
      </c>
      <c r="N40" t="e">
        <f>#REF!-Urban_Establishments!K40</f>
        <v>#REF!</v>
      </c>
      <c r="O40" t="e">
        <f>#REF!-Urban_Establishments!L40</f>
        <v>#REF!</v>
      </c>
      <c r="P40" t="e">
        <f>#REF!-Urban_Establishments!M40</f>
        <v>#REF!</v>
      </c>
      <c r="Q40" t="e">
        <f>#REF!-Urban_Establishments!#REF!</f>
        <v>#REF!</v>
      </c>
      <c r="R40" t="e">
        <f>#REF!-Urban_Establishments!#REF!</f>
        <v>#REF!</v>
      </c>
      <c r="S40" t="e">
        <f>#REF!-Urban_Establishments!#REF!</f>
        <v>#REF!</v>
      </c>
      <c r="T40" t="e">
        <f>#REF!-Urban_Establishments!N40</f>
        <v>#REF!</v>
      </c>
      <c r="U40" t="e">
        <f>#REF!-Urban_Establishments!O40</f>
        <v>#REF!</v>
      </c>
    </row>
    <row r="41" spans="1:21" x14ac:dyDescent="0.2">
      <c r="A41" t="s">
        <v>99</v>
      </c>
      <c r="B41" t="s">
        <v>100</v>
      </c>
      <c r="C41" t="e">
        <f>#REF!-Urban_Establishments!#REF!</f>
        <v>#REF!</v>
      </c>
      <c r="D41" t="e">
        <f>#REF!-Urban_Establishments!C41</f>
        <v>#REF!</v>
      </c>
      <c r="E41" t="e">
        <f>#REF!-Urban_Establishments!D41</f>
        <v>#REF!</v>
      </c>
      <c r="F41" t="e">
        <f>#REF!-Urban_Establishments!#REF!</f>
        <v>#REF!</v>
      </c>
      <c r="G41" t="e">
        <f>#REF!-Urban_Establishments!#REF!</f>
        <v>#REF!</v>
      </c>
      <c r="H41" t="e">
        <f>#REF!-Urban_Establishments!E41</f>
        <v>#REF!</v>
      </c>
      <c r="I41" t="e">
        <f>#REF!-Urban_Establishments!F41</f>
        <v>#REF!</v>
      </c>
      <c r="J41" t="e">
        <f>#REF!-Urban_Establishments!G41</f>
        <v>#REF!</v>
      </c>
      <c r="K41" t="e">
        <f>#REF!-Urban_Establishments!H41</f>
        <v>#REF!</v>
      </c>
      <c r="L41" t="e">
        <f>#REF!-Urban_Establishments!I41</f>
        <v>#REF!</v>
      </c>
      <c r="M41" t="e">
        <f>#REF!-Urban_Establishments!J41</f>
        <v>#REF!</v>
      </c>
      <c r="N41" t="e">
        <f>#REF!-Urban_Establishments!K41</f>
        <v>#REF!</v>
      </c>
      <c r="O41" t="e">
        <f>#REF!-Urban_Establishments!L41</f>
        <v>#REF!</v>
      </c>
      <c r="P41" t="e">
        <f>#REF!-Urban_Establishments!M41</f>
        <v>#REF!</v>
      </c>
      <c r="Q41" t="e">
        <f>#REF!-Urban_Establishments!#REF!</f>
        <v>#REF!</v>
      </c>
      <c r="R41" t="e">
        <f>#REF!-Urban_Establishments!#REF!</f>
        <v>#REF!</v>
      </c>
      <c r="S41" t="e">
        <f>#REF!-Urban_Establishments!#REF!</f>
        <v>#REF!</v>
      </c>
      <c r="T41" t="e">
        <f>#REF!-Urban_Establishments!N41</f>
        <v>#REF!</v>
      </c>
      <c r="U41" t="e">
        <f>#REF!-Urban_Establishments!O41</f>
        <v>#REF!</v>
      </c>
    </row>
    <row r="42" spans="1:21" x14ac:dyDescent="0.2">
      <c r="A42" t="s">
        <v>101</v>
      </c>
      <c r="B42" t="s">
        <v>102</v>
      </c>
      <c r="C42" t="e">
        <f>#REF!-Urban_Establishments!#REF!</f>
        <v>#REF!</v>
      </c>
      <c r="D42" t="e">
        <f>#REF!-Urban_Establishments!C42</f>
        <v>#REF!</v>
      </c>
      <c r="E42" t="e">
        <f>#REF!-Urban_Establishments!D42</f>
        <v>#REF!</v>
      </c>
      <c r="F42" t="e">
        <f>#REF!-Urban_Establishments!#REF!</f>
        <v>#REF!</v>
      </c>
      <c r="G42" t="e">
        <f>#REF!-Urban_Establishments!#REF!</f>
        <v>#REF!</v>
      </c>
      <c r="H42" t="e">
        <f>#REF!-Urban_Establishments!E42</f>
        <v>#REF!</v>
      </c>
      <c r="I42" t="e">
        <f>#REF!-Urban_Establishments!F42</f>
        <v>#REF!</v>
      </c>
      <c r="J42" t="e">
        <f>#REF!-Urban_Establishments!G42</f>
        <v>#REF!</v>
      </c>
      <c r="K42" t="e">
        <f>#REF!-Urban_Establishments!H42</f>
        <v>#REF!</v>
      </c>
      <c r="L42" t="e">
        <f>#REF!-Urban_Establishments!I42</f>
        <v>#REF!</v>
      </c>
      <c r="M42" t="e">
        <f>#REF!-Urban_Establishments!J42</f>
        <v>#REF!</v>
      </c>
      <c r="N42" t="e">
        <f>#REF!-Urban_Establishments!K42</f>
        <v>#REF!</v>
      </c>
      <c r="O42" t="e">
        <f>#REF!-Urban_Establishments!L42</f>
        <v>#REF!</v>
      </c>
      <c r="P42" t="e">
        <f>#REF!-Urban_Establishments!M42</f>
        <v>#REF!</v>
      </c>
      <c r="Q42" t="e">
        <f>#REF!-Urban_Establishments!#REF!</f>
        <v>#REF!</v>
      </c>
      <c r="R42" t="e">
        <f>#REF!-Urban_Establishments!#REF!</f>
        <v>#REF!</v>
      </c>
      <c r="S42" t="e">
        <f>#REF!-Urban_Establishments!#REF!</f>
        <v>#REF!</v>
      </c>
      <c r="T42" t="e">
        <f>#REF!-Urban_Establishments!N42</f>
        <v>#REF!</v>
      </c>
      <c r="U42" t="e">
        <f>#REF!-Urban_Establishments!O42</f>
        <v>#REF!</v>
      </c>
    </row>
    <row r="43" spans="1:21" x14ac:dyDescent="0.2">
      <c r="A43" t="s">
        <v>103</v>
      </c>
      <c r="B43" t="s">
        <v>104</v>
      </c>
      <c r="C43" t="e">
        <f>#REF!-Urban_Establishments!#REF!</f>
        <v>#REF!</v>
      </c>
      <c r="D43" t="e">
        <f>#REF!-Urban_Establishments!C43</f>
        <v>#REF!</v>
      </c>
      <c r="E43" t="e">
        <f>#REF!-Urban_Establishments!D43</f>
        <v>#REF!</v>
      </c>
      <c r="F43" t="e">
        <f>#REF!-Urban_Establishments!#REF!</f>
        <v>#REF!</v>
      </c>
      <c r="G43" t="e">
        <f>#REF!-Urban_Establishments!#REF!</f>
        <v>#REF!</v>
      </c>
      <c r="H43" t="e">
        <f>#REF!-Urban_Establishments!E43</f>
        <v>#REF!</v>
      </c>
      <c r="I43" t="e">
        <f>#REF!-Urban_Establishments!F43</f>
        <v>#REF!</v>
      </c>
      <c r="J43" t="e">
        <f>#REF!-Urban_Establishments!G43</f>
        <v>#REF!</v>
      </c>
      <c r="K43" t="e">
        <f>#REF!-Urban_Establishments!H43</f>
        <v>#REF!</v>
      </c>
      <c r="L43" t="e">
        <f>#REF!-Urban_Establishments!I43</f>
        <v>#REF!</v>
      </c>
      <c r="M43" t="e">
        <f>#REF!-Urban_Establishments!J43</f>
        <v>#REF!</v>
      </c>
      <c r="N43" t="e">
        <f>#REF!-Urban_Establishments!K43</f>
        <v>#REF!</v>
      </c>
      <c r="O43" t="e">
        <f>#REF!-Urban_Establishments!L43</f>
        <v>#REF!</v>
      </c>
      <c r="P43" t="e">
        <f>#REF!-Urban_Establishments!M43</f>
        <v>#REF!</v>
      </c>
      <c r="Q43" t="e">
        <f>#REF!-Urban_Establishments!#REF!</f>
        <v>#REF!</v>
      </c>
      <c r="R43" t="e">
        <f>#REF!-Urban_Establishments!#REF!</f>
        <v>#REF!</v>
      </c>
      <c r="S43" t="e">
        <f>#REF!-Urban_Establishments!#REF!</f>
        <v>#REF!</v>
      </c>
      <c r="T43" t="e">
        <f>#REF!-Urban_Establishments!N43</f>
        <v>#REF!</v>
      </c>
      <c r="U43" t="e">
        <f>#REF!-Urban_Establishments!O43</f>
        <v>#REF!</v>
      </c>
    </row>
    <row r="44" spans="1:21" x14ac:dyDescent="0.2">
      <c r="A44" t="s">
        <v>105</v>
      </c>
      <c r="B44" t="s">
        <v>106</v>
      </c>
      <c r="C44" t="e">
        <f>#REF!-Urban_Establishments!#REF!</f>
        <v>#REF!</v>
      </c>
      <c r="D44" t="e">
        <f>#REF!-Urban_Establishments!C44</f>
        <v>#REF!</v>
      </c>
      <c r="E44" t="e">
        <f>#REF!-Urban_Establishments!D44</f>
        <v>#REF!</v>
      </c>
      <c r="F44" t="e">
        <f>#REF!-Urban_Establishments!#REF!</f>
        <v>#REF!</v>
      </c>
      <c r="G44" t="e">
        <f>#REF!-Urban_Establishments!#REF!</f>
        <v>#REF!</v>
      </c>
      <c r="H44" t="e">
        <f>#REF!-Urban_Establishments!E44</f>
        <v>#REF!</v>
      </c>
      <c r="I44" t="e">
        <f>#REF!-Urban_Establishments!F44</f>
        <v>#REF!</v>
      </c>
      <c r="J44" t="e">
        <f>#REF!-Urban_Establishments!G44</f>
        <v>#REF!</v>
      </c>
      <c r="K44" t="e">
        <f>#REF!-Urban_Establishments!H44</f>
        <v>#REF!</v>
      </c>
      <c r="L44" t="e">
        <f>#REF!-Urban_Establishments!I44</f>
        <v>#REF!</v>
      </c>
      <c r="M44" t="e">
        <f>#REF!-Urban_Establishments!J44</f>
        <v>#REF!</v>
      </c>
      <c r="N44" t="e">
        <f>#REF!-Urban_Establishments!K44</f>
        <v>#REF!</v>
      </c>
      <c r="O44" t="e">
        <f>#REF!-Urban_Establishments!L44</f>
        <v>#REF!</v>
      </c>
      <c r="P44" t="e">
        <f>#REF!-Urban_Establishments!M44</f>
        <v>#REF!</v>
      </c>
      <c r="Q44" t="e">
        <f>#REF!-Urban_Establishments!#REF!</f>
        <v>#REF!</v>
      </c>
      <c r="R44" t="e">
        <f>#REF!-Urban_Establishments!#REF!</f>
        <v>#REF!</v>
      </c>
      <c r="S44" t="e">
        <f>#REF!-Urban_Establishments!#REF!</f>
        <v>#REF!</v>
      </c>
      <c r="T44" t="e">
        <f>#REF!-Urban_Establishments!N44</f>
        <v>#REF!</v>
      </c>
      <c r="U44" t="e">
        <f>#REF!-Urban_Establishments!O44</f>
        <v>#REF!</v>
      </c>
    </row>
    <row r="45" spans="1:21" x14ac:dyDescent="0.2">
      <c r="A45" t="s">
        <v>107</v>
      </c>
      <c r="B45" t="s">
        <v>108</v>
      </c>
      <c r="C45" t="e">
        <f>#REF!-Urban_Establishments!#REF!</f>
        <v>#REF!</v>
      </c>
      <c r="D45" t="e">
        <f>#REF!-Urban_Establishments!C45</f>
        <v>#REF!</v>
      </c>
      <c r="E45" t="e">
        <f>#REF!-Urban_Establishments!D45</f>
        <v>#REF!</v>
      </c>
      <c r="F45" t="e">
        <f>#REF!-Urban_Establishments!#REF!</f>
        <v>#REF!</v>
      </c>
      <c r="G45" t="e">
        <f>#REF!-Urban_Establishments!#REF!</f>
        <v>#REF!</v>
      </c>
      <c r="H45" t="e">
        <f>#REF!-Urban_Establishments!E45</f>
        <v>#REF!</v>
      </c>
      <c r="I45" t="e">
        <f>#REF!-Urban_Establishments!F45</f>
        <v>#REF!</v>
      </c>
      <c r="J45" t="e">
        <f>#REF!-Urban_Establishments!G45</f>
        <v>#REF!</v>
      </c>
      <c r="K45" t="e">
        <f>#REF!-Urban_Establishments!H45</f>
        <v>#REF!</v>
      </c>
      <c r="L45" t="e">
        <f>#REF!-Urban_Establishments!I45</f>
        <v>#REF!</v>
      </c>
      <c r="M45" t="e">
        <f>#REF!-Urban_Establishments!J45</f>
        <v>#REF!</v>
      </c>
      <c r="N45" t="e">
        <f>#REF!-Urban_Establishments!K45</f>
        <v>#REF!</v>
      </c>
      <c r="O45" t="e">
        <f>#REF!-Urban_Establishments!L45</f>
        <v>#REF!</v>
      </c>
      <c r="P45" t="e">
        <f>#REF!-Urban_Establishments!M45</f>
        <v>#REF!</v>
      </c>
      <c r="Q45" t="e">
        <f>#REF!-Urban_Establishments!#REF!</f>
        <v>#REF!</v>
      </c>
      <c r="R45" t="e">
        <f>#REF!-Urban_Establishments!#REF!</f>
        <v>#REF!</v>
      </c>
      <c r="S45" t="e">
        <f>#REF!-Urban_Establishments!#REF!</f>
        <v>#REF!</v>
      </c>
      <c r="T45" t="e">
        <f>#REF!-Urban_Establishments!N45</f>
        <v>#REF!</v>
      </c>
      <c r="U45" t="e">
        <f>#REF!-Urban_Establishments!O45</f>
        <v>#REF!</v>
      </c>
    </row>
    <row r="46" spans="1:21" x14ac:dyDescent="0.2">
      <c r="A46" t="s">
        <v>109</v>
      </c>
      <c r="B46" t="s">
        <v>110</v>
      </c>
      <c r="C46" t="e">
        <f>#REF!-Urban_Establishments!#REF!</f>
        <v>#REF!</v>
      </c>
      <c r="D46" t="e">
        <f>#REF!-Urban_Establishments!C46</f>
        <v>#REF!</v>
      </c>
      <c r="E46" t="e">
        <f>#REF!-Urban_Establishments!D46</f>
        <v>#REF!</v>
      </c>
      <c r="F46" t="e">
        <f>#REF!-Urban_Establishments!#REF!</f>
        <v>#REF!</v>
      </c>
      <c r="G46" t="e">
        <f>#REF!-Urban_Establishments!#REF!</f>
        <v>#REF!</v>
      </c>
      <c r="H46" t="e">
        <f>#REF!-Urban_Establishments!E46</f>
        <v>#REF!</v>
      </c>
      <c r="I46" t="e">
        <f>#REF!-Urban_Establishments!F46</f>
        <v>#REF!</v>
      </c>
      <c r="J46" t="e">
        <f>#REF!-Urban_Establishments!G46</f>
        <v>#REF!</v>
      </c>
      <c r="K46" t="e">
        <f>#REF!-Urban_Establishments!H46</f>
        <v>#REF!</v>
      </c>
      <c r="L46" t="e">
        <f>#REF!-Urban_Establishments!I46</f>
        <v>#REF!</v>
      </c>
      <c r="M46" t="e">
        <f>#REF!-Urban_Establishments!J46</f>
        <v>#REF!</v>
      </c>
      <c r="N46" t="e">
        <f>#REF!-Urban_Establishments!K46</f>
        <v>#REF!</v>
      </c>
      <c r="O46" t="e">
        <f>#REF!-Urban_Establishments!L46</f>
        <v>#REF!</v>
      </c>
      <c r="P46" t="e">
        <f>#REF!-Urban_Establishments!M46</f>
        <v>#REF!</v>
      </c>
      <c r="Q46" t="e">
        <f>#REF!-Urban_Establishments!#REF!</f>
        <v>#REF!</v>
      </c>
      <c r="R46" t="e">
        <f>#REF!-Urban_Establishments!#REF!</f>
        <v>#REF!</v>
      </c>
      <c r="S46" t="e">
        <f>#REF!-Urban_Establishments!#REF!</f>
        <v>#REF!</v>
      </c>
      <c r="T46" t="e">
        <f>#REF!-Urban_Establishments!N46</f>
        <v>#REF!</v>
      </c>
      <c r="U46" t="e">
        <f>#REF!-Urban_Establishments!O46</f>
        <v>#REF!</v>
      </c>
    </row>
    <row r="47" spans="1:21" x14ac:dyDescent="0.2">
      <c r="A47" t="s">
        <v>111</v>
      </c>
      <c r="B47" t="s">
        <v>112</v>
      </c>
      <c r="C47" t="e">
        <f>#REF!-Urban_Establishments!#REF!</f>
        <v>#REF!</v>
      </c>
      <c r="D47" t="e">
        <f>#REF!-Urban_Establishments!C47</f>
        <v>#REF!</v>
      </c>
      <c r="E47" t="e">
        <f>#REF!-Urban_Establishments!D47</f>
        <v>#REF!</v>
      </c>
      <c r="F47" t="e">
        <f>#REF!-Urban_Establishments!#REF!</f>
        <v>#REF!</v>
      </c>
      <c r="G47" t="e">
        <f>#REF!-Urban_Establishments!#REF!</f>
        <v>#REF!</v>
      </c>
      <c r="H47" t="e">
        <f>#REF!-Urban_Establishments!E47</f>
        <v>#REF!</v>
      </c>
      <c r="I47" t="e">
        <f>#REF!-Urban_Establishments!F47</f>
        <v>#REF!</v>
      </c>
      <c r="J47" t="e">
        <f>#REF!-Urban_Establishments!G47</f>
        <v>#REF!</v>
      </c>
      <c r="K47" t="e">
        <f>#REF!-Urban_Establishments!H47</f>
        <v>#REF!</v>
      </c>
      <c r="L47" t="e">
        <f>#REF!-Urban_Establishments!I47</f>
        <v>#REF!</v>
      </c>
      <c r="M47" t="e">
        <f>#REF!-Urban_Establishments!J47</f>
        <v>#REF!</v>
      </c>
      <c r="N47" t="e">
        <f>#REF!-Urban_Establishments!K47</f>
        <v>#REF!</v>
      </c>
      <c r="O47" t="e">
        <f>#REF!-Urban_Establishments!L47</f>
        <v>#REF!</v>
      </c>
      <c r="P47" t="e">
        <f>#REF!-Urban_Establishments!M47</f>
        <v>#REF!</v>
      </c>
      <c r="Q47" t="e">
        <f>#REF!-Urban_Establishments!#REF!</f>
        <v>#REF!</v>
      </c>
      <c r="R47" t="e">
        <f>#REF!-Urban_Establishments!#REF!</f>
        <v>#REF!</v>
      </c>
      <c r="S47" t="e">
        <f>#REF!-Urban_Establishments!#REF!</f>
        <v>#REF!</v>
      </c>
      <c r="T47" t="e">
        <f>#REF!-Urban_Establishments!N47</f>
        <v>#REF!</v>
      </c>
      <c r="U47" t="e">
        <f>#REF!-Urban_Establishments!O47</f>
        <v>#REF!</v>
      </c>
    </row>
    <row r="48" spans="1:21" x14ac:dyDescent="0.2">
      <c r="A48" t="s">
        <v>113</v>
      </c>
      <c r="B48" t="s">
        <v>114</v>
      </c>
      <c r="C48" t="e">
        <f>#REF!-Urban_Establishments!#REF!</f>
        <v>#REF!</v>
      </c>
      <c r="D48" t="e">
        <f>#REF!-Urban_Establishments!C48</f>
        <v>#REF!</v>
      </c>
      <c r="E48" t="e">
        <f>#REF!-Urban_Establishments!D48</f>
        <v>#REF!</v>
      </c>
      <c r="F48" t="e">
        <f>#REF!-Urban_Establishments!#REF!</f>
        <v>#REF!</v>
      </c>
      <c r="G48" t="e">
        <f>#REF!-Urban_Establishments!#REF!</f>
        <v>#REF!</v>
      </c>
      <c r="H48" t="e">
        <f>#REF!-Urban_Establishments!E48</f>
        <v>#REF!</v>
      </c>
      <c r="I48" t="e">
        <f>#REF!-Urban_Establishments!F48</f>
        <v>#REF!</v>
      </c>
      <c r="J48" t="e">
        <f>#REF!-Urban_Establishments!G48</f>
        <v>#REF!</v>
      </c>
      <c r="K48" t="e">
        <f>#REF!-Urban_Establishments!H48</f>
        <v>#REF!</v>
      </c>
      <c r="L48" t="e">
        <f>#REF!-Urban_Establishments!I48</f>
        <v>#REF!</v>
      </c>
      <c r="M48" t="e">
        <f>#REF!-Urban_Establishments!J48</f>
        <v>#REF!</v>
      </c>
      <c r="N48" t="e">
        <f>#REF!-Urban_Establishments!K48</f>
        <v>#REF!</v>
      </c>
      <c r="O48" t="e">
        <f>#REF!-Urban_Establishments!L48</f>
        <v>#REF!</v>
      </c>
      <c r="P48" t="e">
        <f>#REF!-Urban_Establishments!M48</f>
        <v>#REF!</v>
      </c>
      <c r="Q48" t="e">
        <f>#REF!-Urban_Establishments!#REF!</f>
        <v>#REF!</v>
      </c>
      <c r="R48" t="e">
        <f>#REF!-Urban_Establishments!#REF!</f>
        <v>#REF!</v>
      </c>
      <c r="S48" t="e">
        <f>#REF!-Urban_Establishments!#REF!</f>
        <v>#REF!</v>
      </c>
      <c r="T48" t="e">
        <f>#REF!-Urban_Establishments!N48</f>
        <v>#REF!</v>
      </c>
      <c r="U48" t="e">
        <f>#REF!-Urban_Establishments!O48</f>
        <v>#REF!</v>
      </c>
    </row>
    <row r="49" spans="1:21" x14ac:dyDescent="0.2">
      <c r="A49" t="s">
        <v>115</v>
      </c>
      <c r="B49" t="s">
        <v>116</v>
      </c>
      <c r="C49" t="e">
        <f>#REF!-Urban_Establishments!#REF!</f>
        <v>#REF!</v>
      </c>
      <c r="D49" t="e">
        <f>#REF!-Urban_Establishments!C49</f>
        <v>#REF!</v>
      </c>
      <c r="E49" t="e">
        <f>#REF!-Urban_Establishments!D49</f>
        <v>#REF!</v>
      </c>
      <c r="F49" t="e">
        <f>#REF!-Urban_Establishments!#REF!</f>
        <v>#REF!</v>
      </c>
      <c r="G49" t="e">
        <f>#REF!-Urban_Establishments!#REF!</f>
        <v>#REF!</v>
      </c>
      <c r="H49" t="e">
        <f>#REF!-Urban_Establishments!E49</f>
        <v>#REF!</v>
      </c>
      <c r="I49" t="e">
        <f>#REF!-Urban_Establishments!F49</f>
        <v>#REF!</v>
      </c>
      <c r="J49" t="e">
        <f>#REF!-Urban_Establishments!G49</f>
        <v>#REF!</v>
      </c>
      <c r="K49" t="e">
        <f>#REF!-Urban_Establishments!H49</f>
        <v>#REF!</v>
      </c>
      <c r="L49" t="e">
        <f>#REF!-Urban_Establishments!I49</f>
        <v>#REF!</v>
      </c>
      <c r="M49" t="e">
        <f>#REF!-Urban_Establishments!J49</f>
        <v>#REF!</v>
      </c>
      <c r="N49" t="e">
        <f>#REF!-Urban_Establishments!K49</f>
        <v>#REF!</v>
      </c>
      <c r="O49" t="e">
        <f>#REF!-Urban_Establishments!L49</f>
        <v>#REF!</v>
      </c>
      <c r="P49" t="e">
        <f>#REF!-Urban_Establishments!M49</f>
        <v>#REF!</v>
      </c>
      <c r="Q49" t="e">
        <f>#REF!-Urban_Establishments!#REF!</f>
        <v>#REF!</v>
      </c>
      <c r="R49" t="e">
        <f>#REF!-Urban_Establishments!#REF!</f>
        <v>#REF!</v>
      </c>
      <c r="S49" t="e">
        <f>#REF!-Urban_Establishments!#REF!</f>
        <v>#REF!</v>
      </c>
      <c r="T49" t="e">
        <f>#REF!-Urban_Establishments!N49</f>
        <v>#REF!</v>
      </c>
      <c r="U49" t="e">
        <f>#REF!-Urban_Establishments!O49</f>
        <v>#REF!</v>
      </c>
    </row>
    <row r="50" spans="1:21" x14ac:dyDescent="0.2">
      <c r="A50" t="s">
        <v>117</v>
      </c>
      <c r="B50" t="s">
        <v>118</v>
      </c>
      <c r="C50" t="e">
        <f>#REF!-Urban_Establishments!#REF!</f>
        <v>#REF!</v>
      </c>
      <c r="D50" t="e">
        <f>#REF!-Urban_Establishments!C50</f>
        <v>#REF!</v>
      </c>
      <c r="E50" t="e">
        <f>#REF!-Urban_Establishments!D50</f>
        <v>#REF!</v>
      </c>
      <c r="F50" t="e">
        <f>#REF!-Urban_Establishments!#REF!</f>
        <v>#REF!</v>
      </c>
      <c r="G50" t="e">
        <f>#REF!-Urban_Establishments!#REF!</f>
        <v>#REF!</v>
      </c>
      <c r="H50" t="e">
        <f>#REF!-Urban_Establishments!E50</f>
        <v>#REF!</v>
      </c>
      <c r="I50" t="e">
        <f>#REF!-Urban_Establishments!F50</f>
        <v>#REF!</v>
      </c>
      <c r="J50" t="e">
        <f>#REF!-Urban_Establishments!G50</f>
        <v>#REF!</v>
      </c>
      <c r="K50" t="e">
        <f>#REF!-Urban_Establishments!H50</f>
        <v>#REF!</v>
      </c>
      <c r="L50" t="e">
        <f>#REF!-Urban_Establishments!I50</f>
        <v>#REF!</v>
      </c>
      <c r="M50" t="e">
        <f>#REF!-Urban_Establishments!J50</f>
        <v>#REF!</v>
      </c>
      <c r="N50" t="e">
        <f>#REF!-Urban_Establishments!K50</f>
        <v>#REF!</v>
      </c>
      <c r="O50" t="e">
        <f>#REF!-Urban_Establishments!L50</f>
        <v>#REF!</v>
      </c>
      <c r="P50" t="e">
        <f>#REF!-Urban_Establishments!M50</f>
        <v>#REF!</v>
      </c>
      <c r="Q50" t="e">
        <f>#REF!-Urban_Establishments!#REF!</f>
        <v>#REF!</v>
      </c>
      <c r="R50" t="e">
        <f>#REF!-Urban_Establishments!#REF!</f>
        <v>#REF!</v>
      </c>
      <c r="S50" t="e">
        <f>#REF!-Urban_Establishments!#REF!</f>
        <v>#REF!</v>
      </c>
      <c r="T50" t="e">
        <f>#REF!-Urban_Establishments!N50</f>
        <v>#REF!</v>
      </c>
      <c r="U50" t="e">
        <f>#REF!-Urban_Establishments!O50</f>
        <v>#REF!</v>
      </c>
    </row>
    <row r="51" spans="1:21" x14ac:dyDescent="0.2">
      <c r="A51" t="s">
        <v>119</v>
      </c>
      <c r="B51" t="s">
        <v>120</v>
      </c>
      <c r="C51" t="e">
        <f>#REF!-Urban_Establishments!#REF!</f>
        <v>#REF!</v>
      </c>
      <c r="D51" t="e">
        <f>#REF!-Urban_Establishments!C51</f>
        <v>#REF!</v>
      </c>
      <c r="E51" t="e">
        <f>#REF!-Urban_Establishments!D51</f>
        <v>#REF!</v>
      </c>
      <c r="F51" t="e">
        <f>#REF!-Urban_Establishments!#REF!</f>
        <v>#REF!</v>
      </c>
      <c r="G51" t="e">
        <f>#REF!-Urban_Establishments!#REF!</f>
        <v>#REF!</v>
      </c>
      <c r="H51" t="e">
        <f>#REF!-Urban_Establishments!E51</f>
        <v>#REF!</v>
      </c>
      <c r="I51" t="e">
        <f>#REF!-Urban_Establishments!F51</f>
        <v>#REF!</v>
      </c>
      <c r="J51" t="e">
        <f>#REF!-Urban_Establishments!G51</f>
        <v>#REF!</v>
      </c>
      <c r="K51" t="e">
        <f>#REF!-Urban_Establishments!H51</f>
        <v>#REF!</v>
      </c>
      <c r="L51" t="e">
        <f>#REF!-Urban_Establishments!I51</f>
        <v>#REF!</v>
      </c>
      <c r="M51" t="e">
        <f>#REF!-Urban_Establishments!J51</f>
        <v>#REF!</v>
      </c>
      <c r="N51" t="e">
        <f>#REF!-Urban_Establishments!K51</f>
        <v>#REF!</v>
      </c>
      <c r="O51" t="e">
        <f>#REF!-Urban_Establishments!L51</f>
        <v>#REF!</v>
      </c>
      <c r="P51" t="e">
        <f>#REF!-Urban_Establishments!M51</f>
        <v>#REF!</v>
      </c>
      <c r="Q51" t="e">
        <f>#REF!-Urban_Establishments!#REF!</f>
        <v>#REF!</v>
      </c>
      <c r="R51" t="e">
        <f>#REF!-Urban_Establishments!#REF!</f>
        <v>#REF!</v>
      </c>
      <c r="S51" t="e">
        <f>#REF!-Urban_Establishments!#REF!</f>
        <v>#REF!</v>
      </c>
      <c r="T51" t="e">
        <f>#REF!-Urban_Establishments!N51</f>
        <v>#REF!</v>
      </c>
      <c r="U51" t="e">
        <f>#REF!-Urban_Establishments!O51</f>
        <v>#REF!</v>
      </c>
    </row>
    <row r="52" spans="1:21" x14ac:dyDescent="0.2">
      <c r="A52" t="s">
        <v>121</v>
      </c>
      <c r="B52" t="s">
        <v>122</v>
      </c>
      <c r="C52" t="e">
        <f>#REF!-Urban_Establishments!#REF!</f>
        <v>#REF!</v>
      </c>
      <c r="D52" t="e">
        <f>#REF!-Urban_Establishments!C52</f>
        <v>#REF!</v>
      </c>
      <c r="E52" t="e">
        <f>#REF!-Urban_Establishments!D52</f>
        <v>#REF!</v>
      </c>
      <c r="F52" t="e">
        <f>#REF!-Urban_Establishments!#REF!</f>
        <v>#REF!</v>
      </c>
      <c r="G52" t="e">
        <f>#REF!-Urban_Establishments!#REF!</f>
        <v>#REF!</v>
      </c>
      <c r="H52" t="e">
        <f>#REF!-Urban_Establishments!E52</f>
        <v>#REF!</v>
      </c>
      <c r="I52" t="e">
        <f>#REF!-Urban_Establishments!F52</f>
        <v>#REF!</v>
      </c>
      <c r="J52" t="e">
        <f>#REF!-Urban_Establishments!G52</f>
        <v>#REF!</v>
      </c>
      <c r="K52" t="e">
        <f>#REF!-Urban_Establishments!H52</f>
        <v>#REF!</v>
      </c>
      <c r="L52" t="e">
        <f>#REF!-Urban_Establishments!I52</f>
        <v>#REF!</v>
      </c>
      <c r="M52" t="e">
        <f>#REF!-Urban_Establishments!J52</f>
        <v>#REF!</v>
      </c>
      <c r="N52" t="e">
        <f>#REF!-Urban_Establishments!K52</f>
        <v>#REF!</v>
      </c>
      <c r="O52" t="e">
        <f>#REF!-Urban_Establishments!L52</f>
        <v>#REF!</v>
      </c>
      <c r="P52" t="e">
        <f>#REF!-Urban_Establishments!M52</f>
        <v>#REF!</v>
      </c>
      <c r="Q52" t="e">
        <f>#REF!-Urban_Establishments!#REF!</f>
        <v>#REF!</v>
      </c>
      <c r="R52" t="e">
        <f>#REF!-Urban_Establishments!#REF!</f>
        <v>#REF!</v>
      </c>
      <c r="S52" t="e">
        <f>#REF!-Urban_Establishments!#REF!</f>
        <v>#REF!</v>
      </c>
      <c r="T52" t="e">
        <f>#REF!-Urban_Establishments!N52</f>
        <v>#REF!</v>
      </c>
      <c r="U52" t="e">
        <f>#REF!-Urban_Establishments!O52</f>
        <v>#REF!</v>
      </c>
    </row>
    <row r="53" spans="1:21" x14ac:dyDescent="0.2">
      <c r="A53" t="s">
        <v>123</v>
      </c>
      <c r="B53" t="s">
        <v>124</v>
      </c>
      <c r="C53" t="e">
        <f>#REF!-Urban_Establishments!#REF!</f>
        <v>#REF!</v>
      </c>
      <c r="D53" t="e">
        <f>#REF!-Urban_Establishments!C53</f>
        <v>#REF!</v>
      </c>
      <c r="E53" t="e">
        <f>#REF!-Urban_Establishments!D53</f>
        <v>#REF!</v>
      </c>
      <c r="F53" t="e">
        <f>#REF!-Urban_Establishments!#REF!</f>
        <v>#REF!</v>
      </c>
      <c r="G53" t="e">
        <f>#REF!-Urban_Establishments!#REF!</f>
        <v>#REF!</v>
      </c>
      <c r="H53" t="e">
        <f>#REF!-Urban_Establishments!E53</f>
        <v>#REF!</v>
      </c>
      <c r="I53" t="e">
        <f>#REF!-Urban_Establishments!F53</f>
        <v>#REF!</v>
      </c>
      <c r="J53" t="e">
        <f>#REF!-Urban_Establishments!G53</f>
        <v>#REF!</v>
      </c>
      <c r="K53" t="e">
        <f>#REF!-Urban_Establishments!H53</f>
        <v>#REF!</v>
      </c>
      <c r="L53" t="e">
        <f>#REF!-Urban_Establishments!I53</f>
        <v>#REF!</v>
      </c>
      <c r="M53" t="e">
        <f>#REF!-Urban_Establishments!J53</f>
        <v>#REF!</v>
      </c>
      <c r="N53" t="e">
        <f>#REF!-Urban_Establishments!K53</f>
        <v>#REF!</v>
      </c>
      <c r="O53" t="e">
        <f>#REF!-Urban_Establishments!L53</f>
        <v>#REF!</v>
      </c>
      <c r="P53" t="e">
        <f>#REF!-Urban_Establishments!M53</f>
        <v>#REF!</v>
      </c>
      <c r="Q53" t="e">
        <f>#REF!-Urban_Establishments!#REF!</f>
        <v>#REF!</v>
      </c>
      <c r="R53" t="e">
        <f>#REF!-Urban_Establishments!#REF!</f>
        <v>#REF!</v>
      </c>
      <c r="S53" t="e">
        <f>#REF!-Urban_Establishments!#REF!</f>
        <v>#REF!</v>
      </c>
      <c r="T53" t="e">
        <f>#REF!-Urban_Establishments!N53</f>
        <v>#REF!</v>
      </c>
      <c r="U53" t="e">
        <f>#REF!-Urban_Establishments!O53</f>
        <v>#REF!</v>
      </c>
    </row>
    <row r="54" spans="1:21" x14ac:dyDescent="0.2">
      <c r="A54" t="s">
        <v>125</v>
      </c>
      <c r="B54" t="s">
        <v>126</v>
      </c>
      <c r="C54" t="e">
        <f>#REF!-Urban_Establishments!#REF!</f>
        <v>#REF!</v>
      </c>
      <c r="D54" t="e">
        <f>#REF!-Urban_Establishments!C54</f>
        <v>#REF!</v>
      </c>
      <c r="E54" t="e">
        <f>#REF!-Urban_Establishments!D54</f>
        <v>#REF!</v>
      </c>
      <c r="F54" t="e">
        <f>#REF!-Urban_Establishments!#REF!</f>
        <v>#REF!</v>
      </c>
      <c r="G54" t="e">
        <f>#REF!-Urban_Establishments!#REF!</f>
        <v>#REF!</v>
      </c>
      <c r="H54" t="e">
        <f>#REF!-Urban_Establishments!E54</f>
        <v>#REF!</v>
      </c>
      <c r="I54" t="e">
        <f>#REF!-Urban_Establishments!F54</f>
        <v>#REF!</v>
      </c>
      <c r="J54" t="e">
        <f>#REF!-Urban_Establishments!G54</f>
        <v>#REF!</v>
      </c>
      <c r="K54" t="e">
        <f>#REF!-Urban_Establishments!H54</f>
        <v>#REF!</v>
      </c>
      <c r="L54" t="e">
        <f>#REF!-Urban_Establishments!I54</f>
        <v>#REF!</v>
      </c>
      <c r="M54" t="e">
        <f>#REF!-Urban_Establishments!J54</f>
        <v>#REF!</v>
      </c>
      <c r="N54" t="e">
        <f>#REF!-Urban_Establishments!K54</f>
        <v>#REF!</v>
      </c>
      <c r="O54" t="e">
        <f>#REF!-Urban_Establishments!L54</f>
        <v>#REF!</v>
      </c>
      <c r="P54" t="e">
        <f>#REF!-Urban_Establishments!M54</f>
        <v>#REF!</v>
      </c>
      <c r="Q54" t="e">
        <f>#REF!-Urban_Establishments!#REF!</f>
        <v>#REF!</v>
      </c>
      <c r="R54" t="e">
        <f>#REF!-Urban_Establishments!#REF!</f>
        <v>#REF!</v>
      </c>
      <c r="S54" t="e">
        <f>#REF!-Urban_Establishments!#REF!</f>
        <v>#REF!</v>
      </c>
      <c r="T54" t="e">
        <f>#REF!-Urban_Establishments!N54</f>
        <v>#REF!</v>
      </c>
      <c r="U54" t="e">
        <f>#REF!-Urban_Establishments!O54</f>
        <v>#REF!</v>
      </c>
    </row>
    <row r="55" spans="1:21" x14ac:dyDescent="0.2">
      <c r="A55" t="s">
        <v>127</v>
      </c>
      <c r="B55" t="s">
        <v>128</v>
      </c>
      <c r="C55" t="e">
        <f>#REF!-Urban_Establishments!#REF!</f>
        <v>#REF!</v>
      </c>
      <c r="D55" t="e">
        <f>#REF!-Urban_Establishments!C55</f>
        <v>#REF!</v>
      </c>
      <c r="E55" t="e">
        <f>#REF!-Urban_Establishments!D55</f>
        <v>#REF!</v>
      </c>
      <c r="F55" t="e">
        <f>#REF!-Urban_Establishments!#REF!</f>
        <v>#REF!</v>
      </c>
      <c r="G55" t="e">
        <f>#REF!-Urban_Establishments!#REF!</f>
        <v>#REF!</v>
      </c>
      <c r="H55" t="e">
        <f>#REF!-Urban_Establishments!E55</f>
        <v>#REF!</v>
      </c>
      <c r="I55" t="e">
        <f>#REF!-Urban_Establishments!F55</f>
        <v>#REF!</v>
      </c>
      <c r="J55" t="e">
        <f>#REF!-Urban_Establishments!G55</f>
        <v>#REF!</v>
      </c>
      <c r="K55" t="e">
        <f>#REF!-Urban_Establishments!H55</f>
        <v>#REF!</v>
      </c>
      <c r="L55" t="e">
        <f>#REF!-Urban_Establishments!I55</f>
        <v>#REF!</v>
      </c>
      <c r="M55" t="e">
        <f>#REF!-Urban_Establishments!J55</f>
        <v>#REF!</v>
      </c>
      <c r="N55" t="e">
        <f>#REF!-Urban_Establishments!K55</f>
        <v>#REF!</v>
      </c>
      <c r="O55" t="e">
        <f>#REF!-Urban_Establishments!L55</f>
        <v>#REF!</v>
      </c>
      <c r="P55" t="e">
        <f>#REF!-Urban_Establishments!M55</f>
        <v>#REF!</v>
      </c>
      <c r="Q55" t="e">
        <f>#REF!-Urban_Establishments!#REF!</f>
        <v>#REF!</v>
      </c>
      <c r="R55" t="e">
        <f>#REF!-Urban_Establishments!#REF!</f>
        <v>#REF!</v>
      </c>
      <c r="S55" t="e">
        <f>#REF!-Urban_Establishments!#REF!</f>
        <v>#REF!</v>
      </c>
      <c r="T55" t="e">
        <f>#REF!-Urban_Establishments!N55</f>
        <v>#REF!</v>
      </c>
      <c r="U55" t="e">
        <f>#REF!-Urban_Establishments!O55</f>
        <v>#REF!</v>
      </c>
    </row>
    <row r="56" spans="1:21" x14ac:dyDescent="0.2">
      <c r="A56" t="s">
        <v>129</v>
      </c>
      <c r="B56" t="s">
        <v>130</v>
      </c>
      <c r="C56" t="e">
        <f>#REF!-Urban_Establishments!#REF!</f>
        <v>#REF!</v>
      </c>
      <c r="D56" t="e">
        <f>#REF!-Urban_Establishments!C56</f>
        <v>#REF!</v>
      </c>
      <c r="E56" t="e">
        <f>#REF!-Urban_Establishments!D56</f>
        <v>#REF!</v>
      </c>
      <c r="F56" t="e">
        <f>#REF!-Urban_Establishments!#REF!</f>
        <v>#REF!</v>
      </c>
      <c r="G56" t="e">
        <f>#REF!-Urban_Establishments!#REF!</f>
        <v>#REF!</v>
      </c>
      <c r="H56" t="e">
        <f>#REF!-Urban_Establishments!E56</f>
        <v>#REF!</v>
      </c>
      <c r="I56" t="e">
        <f>#REF!-Urban_Establishments!F56</f>
        <v>#REF!</v>
      </c>
      <c r="J56" t="e">
        <f>#REF!-Urban_Establishments!G56</f>
        <v>#REF!</v>
      </c>
      <c r="K56" t="e">
        <f>#REF!-Urban_Establishments!H56</f>
        <v>#REF!</v>
      </c>
      <c r="L56" t="e">
        <f>#REF!-Urban_Establishments!I56</f>
        <v>#REF!</v>
      </c>
      <c r="M56" t="e">
        <f>#REF!-Urban_Establishments!J56</f>
        <v>#REF!</v>
      </c>
      <c r="N56" t="e">
        <f>#REF!-Urban_Establishments!K56</f>
        <v>#REF!</v>
      </c>
      <c r="O56" t="e">
        <f>#REF!-Urban_Establishments!L56</f>
        <v>#REF!</v>
      </c>
      <c r="P56" t="e">
        <f>#REF!-Urban_Establishments!M56</f>
        <v>#REF!</v>
      </c>
      <c r="Q56" t="e">
        <f>#REF!-Urban_Establishments!#REF!</f>
        <v>#REF!</v>
      </c>
      <c r="R56" t="e">
        <f>#REF!-Urban_Establishments!#REF!</f>
        <v>#REF!</v>
      </c>
      <c r="S56" t="e">
        <f>#REF!-Urban_Establishments!#REF!</f>
        <v>#REF!</v>
      </c>
      <c r="T56" t="e">
        <f>#REF!-Urban_Establishments!N56</f>
        <v>#REF!</v>
      </c>
      <c r="U56" t="e">
        <f>#REF!-Urban_Establishments!O56</f>
        <v>#REF!</v>
      </c>
    </row>
    <row r="57" spans="1:21" x14ac:dyDescent="0.2">
      <c r="A57" t="s">
        <v>131</v>
      </c>
      <c r="B57" t="s">
        <v>132</v>
      </c>
      <c r="C57" t="e">
        <f>#REF!-Urban_Establishments!#REF!</f>
        <v>#REF!</v>
      </c>
      <c r="D57" t="e">
        <f>#REF!-Urban_Establishments!C57</f>
        <v>#REF!</v>
      </c>
      <c r="E57" t="e">
        <f>#REF!-Urban_Establishments!D57</f>
        <v>#REF!</v>
      </c>
      <c r="F57" t="e">
        <f>#REF!-Urban_Establishments!#REF!</f>
        <v>#REF!</v>
      </c>
      <c r="G57" t="e">
        <f>#REF!-Urban_Establishments!#REF!</f>
        <v>#REF!</v>
      </c>
      <c r="H57" t="e">
        <f>#REF!-Urban_Establishments!E57</f>
        <v>#REF!</v>
      </c>
      <c r="I57" t="e">
        <f>#REF!-Urban_Establishments!F57</f>
        <v>#REF!</v>
      </c>
      <c r="J57" t="e">
        <f>#REF!-Urban_Establishments!G57</f>
        <v>#REF!</v>
      </c>
      <c r="K57" t="e">
        <f>#REF!-Urban_Establishments!H57</f>
        <v>#REF!</v>
      </c>
      <c r="L57" t="e">
        <f>#REF!-Urban_Establishments!I57</f>
        <v>#REF!</v>
      </c>
      <c r="M57" t="e">
        <f>#REF!-Urban_Establishments!J57</f>
        <v>#REF!</v>
      </c>
      <c r="N57" t="e">
        <f>#REF!-Urban_Establishments!K57</f>
        <v>#REF!</v>
      </c>
      <c r="O57" t="e">
        <f>#REF!-Urban_Establishments!L57</f>
        <v>#REF!</v>
      </c>
      <c r="P57" t="e">
        <f>#REF!-Urban_Establishments!M57</f>
        <v>#REF!</v>
      </c>
      <c r="Q57" t="e">
        <f>#REF!-Urban_Establishments!#REF!</f>
        <v>#REF!</v>
      </c>
      <c r="R57" t="e">
        <f>#REF!-Urban_Establishments!#REF!</f>
        <v>#REF!</v>
      </c>
      <c r="S57" t="e">
        <f>#REF!-Urban_Establishments!#REF!</f>
        <v>#REF!</v>
      </c>
      <c r="T57" t="e">
        <f>#REF!-Urban_Establishments!N57</f>
        <v>#REF!</v>
      </c>
      <c r="U57" t="e">
        <f>#REF!-Urban_Establishments!O57</f>
        <v>#REF!</v>
      </c>
    </row>
    <row r="58" spans="1:21" x14ac:dyDescent="0.2">
      <c r="A58" t="s">
        <v>133</v>
      </c>
      <c r="B58" t="s">
        <v>134</v>
      </c>
      <c r="C58" t="e">
        <f>#REF!-Urban_Establishments!#REF!</f>
        <v>#REF!</v>
      </c>
      <c r="D58" t="e">
        <f>#REF!-Urban_Establishments!C58</f>
        <v>#REF!</v>
      </c>
      <c r="E58" t="e">
        <f>#REF!-Urban_Establishments!D58</f>
        <v>#REF!</v>
      </c>
      <c r="F58" t="e">
        <f>#REF!-Urban_Establishments!#REF!</f>
        <v>#REF!</v>
      </c>
      <c r="G58" t="e">
        <f>#REF!-Urban_Establishments!#REF!</f>
        <v>#REF!</v>
      </c>
      <c r="H58" t="e">
        <f>#REF!-Urban_Establishments!E58</f>
        <v>#REF!</v>
      </c>
      <c r="I58" t="e">
        <f>#REF!-Urban_Establishments!F58</f>
        <v>#REF!</v>
      </c>
      <c r="J58" t="e">
        <f>#REF!-Urban_Establishments!G58</f>
        <v>#REF!</v>
      </c>
      <c r="K58" t="e">
        <f>#REF!-Urban_Establishments!H58</f>
        <v>#REF!</v>
      </c>
      <c r="L58" t="e">
        <f>#REF!-Urban_Establishments!I58</f>
        <v>#REF!</v>
      </c>
      <c r="M58" t="e">
        <f>#REF!-Urban_Establishments!J58</f>
        <v>#REF!</v>
      </c>
      <c r="N58" t="e">
        <f>#REF!-Urban_Establishments!K58</f>
        <v>#REF!</v>
      </c>
      <c r="O58" t="e">
        <f>#REF!-Urban_Establishments!L58</f>
        <v>#REF!</v>
      </c>
      <c r="P58" t="e">
        <f>#REF!-Urban_Establishments!M58</f>
        <v>#REF!</v>
      </c>
      <c r="Q58" t="e">
        <f>#REF!-Urban_Establishments!#REF!</f>
        <v>#REF!</v>
      </c>
      <c r="R58" t="e">
        <f>#REF!-Urban_Establishments!#REF!</f>
        <v>#REF!</v>
      </c>
      <c r="S58" t="e">
        <f>#REF!-Urban_Establishments!#REF!</f>
        <v>#REF!</v>
      </c>
      <c r="T58" t="e">
        <f>#REF!-Urban_Establishments!N58</f>
        <v>#REF!</v>
      </c>
      <c r="U58" t="e">
        <f>#REF!-Urban_Establishments!O58</f>
        <v>#REF!</v>
      </c>
    </row>
    <row r="59" spans="1:21" x14ac:dyDescent="0.2">
      <c r="A59" t="s">
        <v>135</v>
      </c>
      <c r="B59" t="s">
        <v>136</v>
      </c>
      <c r="C59" t="e">
        <f>#REF!-Urban_Establishments!#REF!</f>
        <v>#REF!</v>
      </c>
      <c r="D59" t="e">
        <f>#REF!-Urban_Establishments!C59</f>
        <v>#REF!</v>
      </c>
      <c r="E59" t="e">
        <f>#REF!-Urban_Establishments!D59</f>
        <v>#REF!</v>
      </c>
      <c r="F59" t="e">
        <f>#REF!-Urban_Establishments!#REF!</f>
        <v>#REF!</v>
      </c>
      <c r="G59" t="e">
        <f>#REF!-Urban_Establishments!#REF!</f>
        <v>#REF!</v>
      </c>
      <c r="H59" t="e">
        <f>#REF!-Urban_Establishments!E59</f>
        <v>#REF!</v>
      </c>
      <c r="I59" t="e">
        <f>#REF!-Urban_Establishments!F59</f>
        <v>#REF!</v>
      </c>
      <c r="J59" t="e">
        <f>#REF!-Urban_Establishments!G59</f>
        <v>#REF!</v>
      </c>
      <c r="K59" t="e">
        <f>#REF!-Urban_Establishments!H59</f>
        <v>#REF!</v>
      </c>
      <c r="L59" t="e">
        <f>#REF!-Urban_Establishments!I59</f>
        <v>#REF!</v>
      </c>
      <c r="M59" t="e">
        <f>#REF!-Urban_Establishments!J59</f>
        <v>#REF!</v>
      </c>
      <c r="N59" t="e">
        <f>#REF!-Urban_Establishments!K59</f>
        <v>#REF!</v>
      </c>
      <c r="O59" t="e">
        <f>#REF!-Urban_Establishments!L59</f>
        <v>#REF!</v>
      </c>
      <c r="P59" t="e">
        <f>#REF!-Urban_Establishments!M59</f>
        <v>#REF!</v>
      </c>
      <c r="Q59" t="e">
        <f>#REF!-Urban_Establishments!#REF!</f>
        <v>#REF!</v>
      </c>
      <c r="R59" t="e">
        <f>#REF!-Urban_Establishments!#REF!</f>
        <v>#REF!</v>
      </c>
      <c r="S59" t="e">
        <f>#REF!-Urban_Establishments!#REF!</f>
        <v>#REF!</v>
      </c>
      <c r="T59" t="e">
        <f>#REF!-Urban_Establishments!N59</f>
        <v>#REF!</v>
      </c>
      <c r="U59" t="e">
        <f>#REF!-Urban_Establishments!O59</f>
        <v>#REF!</v>
      </c>
    </row>
    <row r="60" spans="1:21" x14ac:dyDescent="0.2">
      <c r="A60" t="s">
        <v>137</v>
      </c>
      <c r="B60" t="s">
        <v>138</v>
      </c>
      <c r="C60" t="e">
        <f>#REF!-Urban_Establishments!#REF!</f>
        <v>#REF!</v>
      </c>
      <c r="D60" t="e">
        <f>#REF!-Urban_Establishments!C60</f>
        <v>#REF!</v>
      </c>
      <c r="E60" t="e">
        <f>#REF!-Urban_Establishments!D60</f>
        <v>#REF!</v>
      </c>
      <c r="F60" t="e">
        <f>#REF!-Urban_Establishments!#REF!</f>
        <v>#REF!</v>
      </c>
      <c r="G60" t="e">
        <f>#REF!-Urban_Establishments!#REF!</f>
        <v>#REF!</v>
      </c>
      <c r="H60" t="e">
        <f>#REF!-Urban_Establishments!E60</f>
        <v>#REF!</v>
      </c>
      <c r="I60" t="e">
        <f>#REF!-Urban_Establishments!F60</f>
        <v>#REF!</v>
      </c>
      <c r="J60" t="e">
        <f>#REF!-Urban_Establishments!G60</f>
        <v>#REF!</v>
      </c>
      <c r="K60" t="e">
        <f>#REF!-Urban_Establishments!H60</f>
        <v>#REF!</v>
      </c>
      <c r="L60" t="e">
        <f>#REF!-Urban_Establishments!I60</f>
        <v>#REF!</v>
      </c>
      <c r="M60" t="e">
        <f>#REF!-Urban_Establishments!J60</f>
        <v>#REF!</v>
      </c>
      <c r="N60" t="e">
        <f>#REF!-Urban_Establishments!K60</f>
        <v>#REF!</v>
      </c>
      <c r="O60" t="e">
        <f>#REF!-Urban_Establishments!L60</f>
        <v>#REF!</v>
      </c>
      <c r="P60" t="e">
        <f>#REF!-Urban_Establishments!M60</f>
        <v>#REF!</v>
      </c>
      <c r="Q60" t="e">
        <f>#REF!-Urban_Establishments!#REF!</f>
        <v>#REF!</v>
      </c>
      <c r="R60" t="e">
        <f>#REF!-Urban_Establishments!#REF!</f>
        <v>#REF!</v>
      </c>
      <c r="S60" t="e">
        <f>#REF!-Urban_Establishments!#REF!</f>
        <v>#REF!</v>
      </c>
      <c r="T60" t="e">
        <f>#REF!-Urban_Establishments!N60</f>
        <v>#REF!</v>
      </c>
      <c r="U60" t="e">
        <f>#REF!-Urban_Establishments!O60</f>
        <v>#REF!</v>
      </c>
    </row>
    <row r="61" spans="1:21" x14ac:dyDescent="0.2">
      <c r="A61" t="s">
        <v>139</v>
      </c>
      <c r="B61" t="s">
        <v>140</v>
      </c>
      <c r="C61" t="e">
        <f>#REF!-Urban_Establishments!#REF!</f>
        <v>#REF!</v>
      </c>
      <c r="D61" t="e">
        <f>#REF!-Urban_Establishments!C61</f>
        <v>#REF!</v>
      </c>
      <c r="E61" t="e">
        <f>#REF!-Urban_Establishments!D61</f>
        <v>#REF!</v>
      </c>
      <c r="F61" t="e">
        <f>#REF!-Urban_Establishments!#REF!</f>
        <v>#REF!</v>
      </c>
      <c r="G61" t="e">
        <f>#REF!-Urban_Establishments!#REF!</f>
        <v>#REF!</v>
      </c>
      <c r="H61" t="e">
        <f>#REF!-Urban_Establishments!E61</f>
        <v>#REF!</v>
      </c>
      <c r="I61" t="e">
        <f>#REF!-Urban_Establishments!F61</f>
        <v>#REF!</v>
      </c>
      <c r="J61" t="e">
        <f>#REF!-Urban_Establishments!G61</f>
        <v>#REF!</v>
      </c>
      <c r="K61" t="e">
        <f>#REF!-Urban_Establishments!H61</f>
        <v>#REF!</v>
      </c>
      <c r="L61" t="e">
        <f>#REF!-Urban_Establishments!I61</f>
        <v>#REF!</v>
      </c>
      <c r="M61" t="e">
        <f>#REF!-Urban_Establishments!J61</f>
        <v>#REF!</v>
      </c>
      <c r="N61" t="e">
        <f>#REF!-Urban_Establishments!K61</f>
        <v>#REF!</v>
      </c>
      <c r="O61" t="e">
        <f>#REF!-Urban_Establishments!L61</f>
        <v>#REF!</v>
      </c>
      <c r="P61" t="e">
        <f>#REF!-Urban_Establishments!M61</f>
        <v>#REF!</v>
      </c>
      <c r="Q61" t="e">
        <f>#REF!-Urban_Establishments!#REF!</f>
        <v>#REF!</v>
      </c>
      <c r="R61" t="e">
        <f>#REF!-Urban_Establishments!#REF!</f>
        <v>#REF!</v>
      </c>
      <c r="S61" t="e">
        <f>#REF!-Urban_Establishments!#REF!</f>
        <v>#REF!</v>
      </c>
      <c r="T61" t="e">
        <f>#REF!-Urban_Establishments!N61</f>
        <v>#REF!</v>
      </c>
      <c r="U61" t="e">
        <f>#REF!-Urban_Establishments!O61</f>
        <v>#REF!</v>
      </c>
    </row>
    <row r="62" spans="1:21" x14ac:dyDescent="0.2">
      <c r="A62" t="s">
        <v>141</v>
      </c>
      <c r="B62" t="s">
        <v>142</v>
      </c>
      <c r="C62" t="e">
        <f>#REF!-Urban_Establishments!#REF!</f>
        <v>#REF!</v>
      </c>
      <c r="D62" t="e">
        <f>#REF!-Urban_Establishments!C62</f>
        <v>#REF!</v>
      </c>
      <c r="E62" t="e">
        <f>#REF!-Urban_Establishments!D62</f>
        <v>#REF!</v>
      </c>
      <c r="F62" t="e">
        <f>#REF!-Urban_Establishments!#REF!</f>
        <v>#REF!</v>
      </c>
      <c r="G62" t="e">
        <f>#REF!-Urban_Establishments!#REF!</f>
        <v>#REF!</v>
      </c>
      <c r="H62" t="e">
        <f>#REF!-Urban_Establishments!E62</f>
        <v>#REF!</v>
      </c>
      <c r="I62" t="e">
        <f>#REF!-Urban_Establishments!F62</f>
        <v>#REF!</v>
      </c>
      <c r="J62" t="e">
        <f>#REF!-Urban_Establishments!G62</f>
        <v>#REF!</v>
      </c>
      <c r="K62" t="e">
        <f>#REF!-Urban_Establishments!H62</f>
        <v>#REF!</v>
      </c>
      <c r="L62" t="e">
        <f>#REF!-Urban_Establishments!I62</f>
        <v>#REF!</v>
      </c>
      <c r="M62" t="e">
        <f>#REF!-Urban_Establishments!J62</f>
        <v>#REF!</v>
      </c>
      <c r="N62" t="e">
        <f>#REF!-Urban_Establishments!K62</f>
        <v>#REF!</v>
      </c>
      <c r="O62" t="e">
        <f>#REF!-Urban_Establishments!L62</f>
        <v>#REF!</v>
      </c>
      <c r="P62" t="e">
        <f>#REF!-Urban_Establishments!M62</f>
        <v>#REF!</v>
      </c>
      <c r="Q62" t="e">
        <f>#REF!-Urban_Establishments!#REF!</f>
        <v>#REF!</v>
      </c>
      <c r="R62" t="e">
        <f>#REF!-Urban_Establishments!#REF!</f>
        <v>#REF!</v>
      </c>
      <c r="S62" t="e">
        <f>#REF!-Urban_Establishments!#REF!</f>
        <v>#REF!</v>
      </c>
      <c r="T62" t="e">
        <f>#REF!-Urban_Establishments!N62</f>
        <v>#REF!</v>
      </c>
      <c r="U62" t="e">
        <f>#REF!-Urban_Establishments!O62</f>
        <v>#REF!</v>
      </c>
    </row>
    <row r="63" spans="1:21" x14ac:dyDescent="0.2">
      <c r="A63" t="s">
        <v>143</v>
      </c>
      <c r="B63" t="s">
        <v>144</v>
      </c>
      <c r="C63" t="e">
        <f>#REF!-Urban_Establishments!#REF!</f>
        <v>#REF!</v>
      </c>
      <c r="D63" t="e">
        <f>#REF!-Urban_Establishments!C63</f>
        <v>#REF!</v>
      </c>
      <c r="E63" t="e">
        <f>#REF!-Urban_Establishments!D63</f>
        <v>#REF!</v>
      </c>
      <c r="F63" t="e">
        <f>#REF!-Urban_Establishments!#REF!</f>
        <v>#REF!</v>
      </c>
      <c r="G63" t="e">
        <f>#REF!-Urban_Establishments!#REF!</f>
        <v>#REF!</v>
      </c>
      <c r="H63" t="e">
        <f>#REF!-Urban_Establishments!E63</f>
        <v>#REF!</v>
      </c>
      <c r="I63" t="e">
        <f>#REF!-Urban_Establishments!F63</f>
        <v>#REF!</v>
      </c>
      <c r="J63" t="e">
        <f>#REF!-Urban_Establishments!G63</f>
        <v>#REF!</v>
      </c>
      <c r="K63" t="e">
        <f>#REF!-Urban_Establishments!H63</f>
        <v>#REF!</v>
      </c>
      <c r="L63" t="e">
        <f>#REF!-Urban_Establishments!I63</f>
        <v>#REF!</v>
      </c>
      <c r="M63" t="e">
        <f>#REF!-Urban_Establishments!J63</f>
        <v>#REF!</v>
      </c>
      <c r="N63" t="e">
        <f>#REF!-Urban_Establishments!K63</f>
        <v>#REF!</v>
      </c>
      <c r="O63" t="e">
        <f>#REF!-Urban_Establishments!L63</f>
        <v>#REF!</v>
      </c>
      <c r="P63" t="e">
        <f>#REF!-Urban_Establishments!M63</f>
        <v>#REF!</v>
      </c>
      <c r="Q63" t="e">
        <f>#REF!-Urban_Establishments!#REF!</f>
        <v>#REF!</v>
      </c>
      <c r="R63" t="e">
        <f>#REF!-Urban_Establishments!#REF!</f>
        <v>#REF!</v>
      </c>
      <c r="S63" t="e">
        <f>#REF!-Urban_Establishments!#REF!</f>
        <v>#REF!</v>
      </c>
      <c r="T63" t="e">
        <f>#REF!-Urban_Establishments!N63</f>
        <v>#REF!</v>
      </c>
      <c r="U63" t="e">
        <f>#REF!-Urban_Establishments!O63</f>
        <v>#REF!</v>
      </c>
    </row>
    <row r="64" spans="1:21" x14ac:dyDescent="0.2">
      <c r="A64" t="s">
        <v>145</v>
      </c>
      <c r="B64" t="s">
        <v>146</v>
      </c>
      <c r="C64" t="e">
        <f>#REF!-Urban_Establishments!#REF!</f>
        <v>#REF!</v>
      </c>
      <c r="D64" t="e">
        <f>#REF!-Urban_Establishments!C64</f>
        <v>#REF!</v>
      </c>
      <c r="E64" t="e">
        <f>#REF!-Urban_Establishments!D64</f>
        <v>#REF!</v>
      </c>
      <c r="F64" t="e">
        <f>#REF!-Urban_Establishments!#REF!</f>
        <v>#REF!</v>
      </c>
      <c r="G64" t="e">
        <f>#REF!-Urban_Establishments!#REF!</f>
        <v>#REF!</v>
      </c>
      <c r="H64" t="e">
        <f>#REF!-Urban_Establishments!E64</f>
        <v>#REF!</v>
      </c>
      <c r="I64" t="e">
        <f>#REF!-Urban_Establishments!F64</f>
        <v>#REF!</v>
      </c>
      <c r="J64" t="e">
        <f>#REF!-Urban_Establishments!G64</f>
        <v>#REF!</v>
      </c>
      <c r="K64" t="e">
        <f>#REF!-Urban_Establishments!H64</f>
        <v>#REF!</v>
      </c>
      <c r="L64" t="e">
        <f>#REF!-Urban_Establishments!I64</f>
        <v>#REF!</v>
      </c>
      <c r="M64" t="e">
        <f>#REF!-Urban_Establishments!J64</f>
        <v>#REF!</v>
      </c>
      <c r="N64" t="e">
        <f>#REF!-Urban_Establishments!K64</f>
        <v>#REF!</v>
      </c>
      <c r="O64" t="e">
        <f>#REF!-Urban_Establishments!L64</f>
        <v>#REF!</v>
      </c>
      <c r="P64" t="e">
        <f>#REF!-Urban_Establishments!M64</f>
        <v>#REF!</v>
      </c>
      <c r="Q64" t="e">
        <f>#REF!-Urban_Establishments!#REF!</f>
        <v>#REF!</v>
      </c>
      <c r="R64" t="e">
        <f>#REF!-Urban_Establishments!#REF!</f>
        <v>#REF!</v>
      </c>
      <c r="S64" t="e">
        <f>#REF!-Urban_Establishments!#REF!</f>
        <v>#REF!</v>
      </c>
      <c r="T64" t="e">
        <f>#REF!-Urban_Establishments!N64</f>
        <v>#REF!</v>
      </c>
      <c r="U64" t="e">
        <f>#REF!-Urban_Establishments!O64</f>
        <v>#REF!</v>
      </c>
    </row>
    <row r="65" spans="1:21" x14ac:dyDescent="0.2">
      <c r="A65" t="s">
        <v>147</v>
      </c>
      <c r="B65" t="s">
        <v>148</v>
      </c>
      <c r="C65" t="e">
        <f>#REF!-Urban_Establishments!#REF!</f>
        <v>#REF!</v>
      </c>
      <c r="D65" t="e">
        <f>#REF!-Urban_Establishments!C65</f>
        <v>#REF!</v>
      </c>
      <c r="E65" t="e">
        <f>#REF!-Urban_Establishments!D65</f>
        <v>#REF!</v>
      </c>
      <c r="F65" t="e">
        <f>#REF!-Urban_Establishments!#REF!</f>
        <v>#REF!</v>
      </c>
      <c r="G65" t="e">
        <f>#REF!-Urban_Establishments!#REF!</f>
        <v>#REF!</v>
      </c>
      <c r="H65" t="e">
        <f>#REF!-Urban_Establishments!E65</f>
        <v>#REF!</v>
      </c>
      <c r="I65" t="e">
        <f>#REF!-Urban_Establishments!F65</f>
        <v>#REF!</v>
      </c>
      <c r="J65" t="e">
        <f>#REF!-Urban_Establishments!G65</f>
        <v>#REF!</v>
      </c>
      <c r="K65" t="e">
        <f>#REF!-Urban_Establishments!H65</f>
        <v>#REF!</v>
      </c>
      <c r="L65" t="e">
        <f>#REF!-Urban_Establishments!I65</f>
        <v>#REF!</v>
      </c>
      <c r="M65" t="e">
        <f>#REF!-Urban_Establishments!J65</f>
        <v>#REF!</v>
      </c>
      <c r="N65" t="e">
        <f>#REF!-Urban_Establishments!K65</f>
        <v>#REF!</v>
      </c>
      <c r="O65" t="e">
        <f>#REF!-Urban_Establishments!L65</f>
        <v>#REF!</v>
      </c>
      <c r="P65" t="e">
        <f>#REF!-Urban_Establishments!M65</f>
        <v>#REF!</v>
      </c>
      <c r="Q65" t="e">
        <f>#REF!-Urban_Establishments!#REF!</f>
        <v>#REF!</v>
      </c>
      <c r="R65" t="e">
        <f>#REF!-Urban_Establishments!#REF!</f>
        <v>#REF!</v>
      </c>
      <c r="S65" t="e">
        <f>#REF!-Urban_Establishments!#REF!</f>
        <v>#REF!</v>
      </c>
      <c r="T65" t="e">
        <f>#REF!-Urban_Establishments!N65</f>
        <v>#REF!</v>
      </c>
      <c r="U65" t="e">
        <f>#REF!-Urban_Establishments!O65</f>
        <v>#REF!</v>
      </c>
    </row>
    <row r="66" spans="1:21" x14ac:dyDescent="0.2">
      <c r="C66" t="e">
        <f>SUM(C1:C65)</f>
        <v>#REF!</v>
      </c>
      <c r="D66" t="e">
        <f t="shared" ref="D66:U66" si="0">SUM(D1:D65)</f>
        <v>#REF!</v>
      </c>
      <c r="E66" t="e">
        <f t="shared" si="0"/>
        <v>#REF!</v>
      </c>
      <c r="F66" t="e">
        <f t="shared" si="0"/>
        <v>#REF!</v>
      </c>
      <c r="G66" t="e">
        <f t="shared" si="0"/>
        <v>#REF!</v>
      </c>
      <c r="H66" t="e">
        <f t="shared" si="0"/>
        <v>#REF!</v>
      </c>
      <c r="I66" t="e">
        <f t="shared" si="0"/>
        <v>#REF!</v>
      </c>
      <c r="J66" t="e">
        <f t="shared" si="0"/>
        <v>#REF!</v>
      </c>
      <c r="K66" t="e">
        <f t="shared" si="0"/>
        <v>#REF!</v>
      </c>
      <c r="L66" t="e">
        <f t="shared" si="0"/>
        <v>#REF!</v>
      </c>
      <c r="M66" t="e">
        <f t="shared" si="0"/>
        <v>#REF!</v>
      </c>
      <c r="N66" t="e">
        <f t="shared" si="0"/>
        <v>#REF!</v>
      </c>
      <c r="O66" t="e">
        <f t="shared" si="0"/>
        <v>#REF!</v>
      </c>
      <c r="P66" t="e">
        <f t="shared" si="0"/>
        <v>#REF!</v>
      </c>
      <c r="Q66" t="e">
        <f t="shared" si="0"/>
        <v>#REF!</v>
      </c>
      <c r="R66" t="e">
        <f t="shared" si="0"/>
        <v>#REF!</v>
      </c>
      <c r="S66" t="e">
        <f t="shared" si="0"/>
        <v>#REF!</v>
      </c>
      <c r="T66" t="e">
        <f t="shared" si="0"/>
        <v>#REF!</v>
      </c>
      <c r="U66" t="e">
        <f t="shared" si="0"/>
        <v>#REF!</v>
      </c>
    </row>
  </sheetData>
  <conditionalFormatting sqref="C2:T65">
    <cfRule type="cellIs" dxfId="3" priority="2" operator="lessThan">
      <formula>0</formula>
    </cfRule>
  </conditionalFormatting>
  <conditionalFormatting sqref="U2:U65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DAA0-B7BA-492D-9B52-063FFB430D9E}">
  <dimension ref="A1:S66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11.5" defaultRowHeight="15" x14ac:dyDescent="0.2"/>
  <cols>
    <col min="4" max="4" width="20.1640625" style="2" bestFit="1" customWidth="1"/>
    <col min="5" max="5" width="13.83203125" style="2" bestFit="1" customWidth="1"/>
    <col min="6" max="6" width="20.5" style="2" bestFit="1" customWidth="1"/>
    <col min="7" max="7" width="16.5" style="2" bestFit="1" customWidth="1"/>
    <col min="8" max="8" width="12.33203125" style="2" bestFit="1" customWidth="1"/>
    <col min="9" max="9" width="18" style="2" bestFit="1" customWidth="1"/>
    <col min="10" max="10" width="17.83203125" style="2" bestFit="1" customWidth="1"/>
    <col min="11" max="11" width="19.33203125" style="2" bestFit="1" customWidth="1"/>
    <col min="12" max="12" width="15.33203125" style="2" bestFit="1" customWidth="1"/>
    <col min="13" max="13" width="18.5" style="2" bestFit="1" customWidth="1"/>
    <col min="14" max="14" width="19.5" style="2" bestFit="1" customWidth="1"/>
    <col min="15" max="16" width="18.1640625" style="2" bestFit="1" customWidth="1"/>
    <col min="17" max="17" width="20.33203125" style="2" bestFit="1" customWidth="1"/>
    <col min="18" max="18" width="18.5" style="2" bestFit="1" customWidth="1"/>
    <col min="19" max="19" width="13" style="2" bestFit="1" customWidth="1"/>
  </cols>
  <sheetData>
    <row r="1" spans="1:19" ht="6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</row>
    <row r="2" spans="1:19" x14ac:dyDescent="0.2">
      <c r="A2" t="s">
        <v>21</v>
      </c>
      <c r="B2" t="s">
        <v>22</v>
      </c>
      <c r="C2">
        <v>70162</v>
      </c>
      <c r="D2" s="2">
        <v>0</v>
      </c>
      <c r="E2" s="2">
        <v>9271</v>
      </c>
      <c r="F2" s="2">
        <v>268</v>
      </c>
      <c r="G2" s="2">
        <v>37</v>
      </c>
      <c r="H2" s="2">
        <v>46</v>
      </c>
      <c r="I2" s="2">
        <v>19964</v>
      </c>
      <c r="J2" s="2">
        <v>650</v>
      </c>
      <c r="K2" s="2">
        <v>8213</v>
      </c>
      <c r="L2" s="2">
        <v>219</v>
      </c>
      <c r="M2" s="2">
        <v>4349</v>
      </c>
      <c r="N2" s="2">
        <v>46</v>
      </c>
      <c r="O2" s="2">
        <v>402</v>
      </c>
      <c r="P2" s="2">
        <v>308</v>
      </c>
      <c r="Q2" s="2">
        <v>2747</v>
      </c>
      <c r="R2" s="2">
        <v>141</v>
      </c>
      <c r="S2" s="2">
        <v>10918</v>
      </c>
    </row>
    <row r="3" spans="1:19" x14ac:dyDescent="0.2">
      <c r="A3" t="s">
        <v>23</v>
      </c>
      <c r="B3" t="s">
        <v>24</v>
      </c>
      <c r="C3">
        <v>285153</v>
      </c>
      <c r="D3" s="2">
        <v>5</v>
      </c>
      <c r="E3" s="2">
        <v>41105</v>
      </c>
      <c r="F3" s="2">
        <v>1341</v>
      </c>
      <c r="G3" s="2">
        <v>243</v>
      </c>
      <c r="H3" s="2">
        <v>484</v>
      </c>
      <c r="I3" s="2">
        <v>119265</v>
      </c>
      <c r="J3" s="2">
        <v>2496</v>
      </c>
      <c r="K3" s="2">
        <v>26914</v>
      </c>
      <c r="L3" s="2">
        <v>897</v>
      </c>
      <c r="M3" s="2">
        <v>9782</v>
      </c>
      <c r="N3" s="2">
        <v>239</v>
      </c>
      <c r="O3" s="2">
        <v>2491</v>
      </c>
      <c r="P3" s="2">
        <v>2108</v>
      </c>
      <c r="Q3" s="2">
        <v>8959</v>
      </c>
      <c r="R3" s="2">
        <v>999</v>
      </c>
      <c r="S3" s="2">
        <v>31171</v>
      </c>
    </row>
    <row r="4" spans="1:19" x14ac:dyDescent="0.2">
      <c r="A4" t="s">
        <v>25</v>
      </c>
      <c r="B4" t="s">
        <v>26</v>
      </c>
      <c r="C4">
        <v>187354</v>
      </c>
      <c r="D4" s="2">
        <v>9</v>
      </c>
      <c r="E4" s="2">
        <v>21199</v>
      </c>
      <c r="F4" s="2">
        <v>442</v>
      </c>
      <c r="G4" s="2">
        <v>21</v>
      </c>
      <c r="H4" s="2">
        <v>24</v>
      </c>
      <c r="I4" s="2">
        <v>101308</v>
      </c>
      <c r="J4" s="2">
        <v>1541</v>
      </c>
      <c r="K4" s="2">
        <v>13189</v>
      </c>
      <c r="L4" s="2">
        <v>422</v>
      </c>
      <c r="M4" s="2">
        <v>3587</v>
      </c>
      <c r="N4" s="2">
        <v>80</v>
      </c>
      <c r="O4" s="2">
        <v>903</v>
      </c>
      <c r="P4" s="2">
        <v>803</v>
      </c>
      <c r="Q4" s="2">
        <v>3896</v>
      </c>
      <c r="R4" s="2">
        <v>318</v>
      </c>
      <c r="S4" s="2">
        <v>16928</v>
      </c>
    </row>
    <row r="5" spans="1:19" x14ac:dyDescent="0.2">
      <c r="A5" t="s">
        <v>27</v>
      </c>
      <c r="B5" t="s">
        <v>28</v>
      </c>
      <c r="C5">
        <v>60068</v>
      </c>
      <c r="D5" s="2">
        <v>106</v>
      </c>
      <c r="E5" s="2">
        <v>10679</v>
      </c>
      <c r="F5" s="2">
        <v>37</v>
      </c>
      <c r="G5" s="2">
        <v>30</v>
      </c>
      <c r="I5" s="2">
        <v>17023</v>
      </c>
      <c r="J5" s="2">
        <v>418</v>
      </c>
      <c r="K5" s="2">
        <v>8780</v>
      </c>
      <c r="L5" s="2">
        <v>239</v>
      </c>
      <c r="M5" s="2">
        <v>2279</v>
      </c>
      <c r="N5" s="2">
        <v>11</v>
      </c>
      <c r="O5" s="2">
        <v>400</v>
      </c>
      <c r="P5" s="2">
        <v>340</v>
      </c>
      <c r="Q5" s="2">
        <v>2321</v>
      </c>
      <c r="R5" s="2">
        <v>220</v>
      </c>
      <c r="S5" s="2">
        <v>6299</v>
      </c>
    </row>
    <row r="6" spans="1:19" x14ac:dyDescent="0.2">
      <c r="A6" t="s">
        <v>29</v>
      </c>
      <c r="B6" t="s">
        <v>30</v>
      </c>
      <c r="C6">
        <v>135021</v>
      </c>
      <c r="D6" s="2">
        <v>27</v>
      </c>
      <c r="E6" s="2">
        <v>15274</v>
      </c>
      <c r="F6" s="2">
        <v>313</v>
      </c>
      <c r="G6" s="2">
        <v>7</v>
      </c>
      <c r="H6" s="2">
        <v>40</v>
      </c>
      <c r="I6" s="2">
        <v>45433</v>
      </c>
      <c r="J6" s="2">
        <v>1974</v>
      </c>
      <c r="K6" s="2">
        <v>16642</v>
      </c>
      <c r="L6" s="2">
        <v>440</v>
      </c>
      <c r="M6" s="2">
        <v>6448</v>
      </c>
      <c r="N6" s="2">
        <v>19</v>
      </c>
      <c r="O6" s="2">
        <v>962</v>
      </c>
      <c r="P6" s="2">
        <v>869</v>
      </c>
      <c r="Q6" s="2">
        <v>4899</v>
      </c>
      <c r="R6" s="2">
        <v>364</v>
      </c>
      <c r="S6" s="2">
        <v>19150</v>
      </c>
    </row>
    <row r="7" spans="1:19" x14ac:dyDescent="0.2">
      <c r="A7" t="s">
        <v>31</v>
      </c>
      <c r="B7" t="s">
        <v>32</v>
      </c>
      <c r="C7">
        <v>130715</v>
      </c>
      <c r="D7" s="2">
        <v>66</v>
      </c>
      <c r="E7" s="2">
        <v>20475</v>
      </c>
      <c r="F7" s="2">
        <v>765</v>
      </c>
      <c r="G7" s="2">
        <v>64</v>
      </c>
      <c r="H7" s="2">
        <v>88</v>
      </c>
      <c r="I7" s="2">
        <v>50664</v>
      </c>
      <c r="J7" s="2">
        <v>1503</v>
      </c>
      <c r="K7" s="2">
        <v>11206</v>
      </c>
      <c r="L7" s="2">
        <v>539</v>
      </c>
      <c r="M7" s="2">
        <v>4494</v>
      </c>
      <c r="N7" s="2">
        <v>42</v>
      </c>
      <c r="O7" s="2">
        <v>1552</v>
      </c>
      <c r="P7" s="2">
        <v>941</v>
      </c>
      <c r="Q7" s="2">
        <v>3853</v>
      </c>
      <c r="R7" s="2">
        <v>252</v>
      </c>
      <c r="S7" s="2">
        <v>13822</v>
      </c>
    </row>
    <row r="8" spans="1:19" x14ac:dyDescent="0.2">
      <c r="A8" t="s">
        <v>33</v>
      </c>
      <c r="B8" t="s">
        <v>34</v>
      </c>
      <c r="C8">
        <v>53777</v>
      </c>
      <c r="D8" s="2">
        <v>0</v>
      </c>
      <c r="E8" s="2">
        <v>8302</v>
      </c>
      <c r="F8" s="2">
        <v>60</v>
      </c>
      <c r="G8" s="2">
        <v>28</v>
      </c>
      <c r="H8" s="2">
        <v>16</v>
      </c>
      <c r="I8" s="2">
        <v>16260</v>
      </c>
      <c r="J8" s="2">
        <v>476</v>
      </c>
      <c r="K8" s="2">
        <v>5861</v>
      </c>
      <c r="L8" s="2">
        <v>228</v>
      </c>
      <c r="M8" s="2">
        <v>1225</v>
      </c>
      <c r="N8" s="2">
        <v>36</v>
      </c>
      <c r="O8" s="2">
        <v>347</v>
      </c>
      <c r="P8" s="2">
        <v>216</v>
      </c>
      <c r="Q8" s="2">
        <v>5440</v>
      </c>
      <c r="R8" s="2">
        <v>53</v>
      </c>
      <c r="S8" s="2">
        <v>5512</v>
      </c>
    </row>
    <row r="9" spans="1:19" x14ac:dyDescent="0.2">
      <c r="A9" t="s">
        <v>35</v>
      </c>
      <c r="B9" t="s">
        <v>36</v>
      </c>
      <c r="C9">
        <v>259173</v>
      </c>
      <c r="D9" s="2">
        <v>262</v>
      </c>
      <c r="E9" s="2">
        <v>43076</v>
      </c>
      <c r="F9" s="2">
        <v>571</v>
      </c>
      <c r="G9" s="2">
        <v>9</v>
      </c>
      <c r="H9" s="2">
        <v>187</v>
      </c>
      <c r="I9" s="2">
        <v>131751</v>
      </c>
      <c r="J9" s="2">
        <v>1514</v>
      </c>
      <c r="K9" s="2">
        <v>14670</v>
      </c>
      <c r="L9" s="2">
        <v>775</v>
      </c>
      <c r="M9" s="2">
        <v>4924</v>
      </c>
      <c r="N9" s="2">
        <v>65</v>
      </c>
      <c r="O9" s="2">
        <v>1390</v>
      </c>
      <c r="P9" s="2">
        <v>2224</v>
      </c>
      <c r="Q9" s="2">
        <v>4004</v>
      </c>
      <c r="R9" s="2">
        <v>297</v>
      </c>
      <c r="S9" s="2">
        <v>29135</v>
      </c>
    </row>
    <row r="10" spans="1:19" x14ac:dyDescent="0.2">
      <c r="A10" t="s">
        <v>37</v>
      </c>
      <c r="B10" t="s">
        <v>38</v>
      </c>
      <c r="C10">
        <v>264468</v>
      </c>
      <c r="D10" s="2">
        <v>2</v>
      </c>
      <c r="E10" s="2">
        <v>40966</v>
      </c>
      <c r="F10" s="2">
        <v>879</v>
      </c>
      <c r="G10" s="2">
        <v>50</v>
      </c>
      <c r="H10" s="2">
        <v>149</v>
      </c>
      <c r="I10" s="2">
        <v>115363</v>
      </c>
      <c r="J10" s="2">
        <v>2937</v>
      </c>
      <c r="K10" s="2">
        <v>27213</v>
      </c>
      <c r="L10" s="2">
        <v>789</v>
      </c>
      <c r="M10" s="2">
        <v>10061</v>
      </c>
      <c r="N10" s="2">
        <v>136</v>
      </c>
      <c r="O10" s="2">
        <v>1609</v>
      </c>
      <c r="P10" s="2">
        <v>2260</v>
      </c>
      <c r="Q10" s="2">
        <v>5890</v>
      </c>
      <c r="R10" s="2">
        <v>373</v>
      </c>
      <c r="S10" s="2">
        <v>28070</v>
      </c>
    </row>
    <row r="11" spans="1:19" x14ac:dyDescent="0.2">
      <c r="A11" t="s">
        <v>39</v>
      </c>
      <c r="B11" t="s">
        <v>40</v>
      </c>
      <c r="C11">
        <v>1828410</v>
      </c>
      <c r="D11" s="2">
        <v>905</v>
      </c>
      <c r="E11" s="2">
        <v>925595</v>
      </c>
      <c r="F11" s="2">
        <v>2054</v>
      </c>
      <c r="G11" s="2">
        <v>1460</v>
      </c>
      <c r="H11" s="2">
        <v>2191</v>
      </c>
      <c r="I11" s="2">
        <v>511820</v>
      </c>
      <c r="J11" s="2">
        <v>16824</v>
      </c>
      <c r="K11" s="2">
        <v>74626</v>
      </c>
      <c r="L11" s="2">
        <v>6539</v>
      </c>
      <c r="M11" s="2">
        <v>32015</v>
      </c>
      <c r="N11" s="2">
        <v>2515</v>
      </c>
      <c r="O11" s="2">
        <v>12681</v>
      </c>
      <c r="P11" s="2">
        <v>11700</v>
      </c>
      <c r="Q11" s="2">
        <v>28867</v>
      </c>
      <c r="R11" s="2">
        <v>2473</v>
      </c>
      <c r="S11" s="2">
        <v>112318</v>
      </c>
    </row>
    <row r="12" spans="1:19" x14ac:dyDescent="0.2">
      <c r="A12" t="s">
        <v>41</v>
      </c>
      <c r="B12" t="s">
        <v>42</v>
      </c>
      <c r="C12">
        <v>422923</v>
      </c>
      <c r="D12" s="2">
        <v>302</v>
      </c>
      <c r="E12" s="2">
        <v>97702</v>
      </c>
      <c r="F12" s="2">
        <v>1337</v>
      </c>
      <c r="G12" s="2">
        <v>115</v>
      </c>
      <c r="H12" s="2">
        <v>806</v>
      </c>
      <c r="I12" s="2">
        <v>143374</v>
      </c>
      <c r="J12" s="2">
        <v>4866</v>
      </c>
      <c r="K12" s="2">
        <v>35206</v>
      </c>
      <c r="L12" s="2">
        <v>1846</v>
      </c>
      <c r="M12" s="2">
        <v>17405</v>
      </c>
      <c r="N12" s="2">
        <v>1029</v>
      </c>
      <c r="O12" s="2">
        <v>2284</v>
      </c>
      <c r="P12" s="2">
        <v>3863</v>
      </c>
      <c r="Q12" s="2">
        <v>19878</v>
      </c>
      <c r="R12" s="2">
        <v>347</v>
      </c>
      <c r="S12" s="2">
        <v>35634</v>
      </c>
    </row>
    <row r="13" spans="1:19" x14ac:dyDescent="0.2">
      <c r="A13" t="s">
        <v>43</v>
      </c>
      <c r="B13" t="s">
        <v>44</v>
      </c>
      <c r="C13">
        <v>205862</v>
      </c>
      <c r="D13" s="2">
        <v>5406</v>
      </c>
      <c r="E13" s="2">
        <v>20640</v>
      </c>
      <c r="F13" s="2">
        <v>513</v>
      </c>
      <c r="G13" s="2">
        <v>164</v>
      </c>
      <c r="H13" s="2">
        <v>184</v>
      </c>
      <c r="I13" s="2">
        <v>109864</v>
      </c>
      <c r="J13" s="2">
        <v>2017</v>
      </c>
      <c r="K13" s="2">
        <v>18129</v>
      </c>
      <c r="L13" s="2">
        <v>861</v>
      </c>
      <c r="M13" s="2">
        <v>4102</v>
      </c>
      <c r="N13" s="2">
        <v>421</v>
      </c>
      <c r="O13" s="2">
        <v>1087</v>
      </c>
      <c r="P13" s="2">
        <v>1827</v>
      </c>
      <c r="Q13" s="2">
        <v>3580</v>
      </c>
      <c r="R13" s="2">
        <v>243</v>
      </c>
      <c r="S13" s="2">
        <v>18858</v>
      </c>
    </row>
    <row r="14" spans="1:19" x14ac:dyDescent="0.2">
      <c r="A14" t="s">
        <v>45</v>
      </c>
      <c r="B14" t="s">
        <v>46</v>
      </c>
      <c r="C14">
        <v>155546</v>
      </c>
      <c r="D14" s="2">
        <v>221</v>
      </c>
      <c r="E14" s="2">
        <v>36411</v>
      </c>
      <c r="F14" s="2">
        <v>906</v>
      </c>
      <c r="G14" s="2">
        <v>104</v>
      </c>
      <c r="H14" s="2">
        <v>595</v>
      </c>
      <c r="I14" s="2">
        <v>50887</v>
      </c>
      <c r="J14" s="2">
        <v>1032</v>
      </c>
      <c r="K14" s="2">
        <v>19749</v>
      </c>
      <c r="L14" s="2">
        <v>682</v>
      </c>
      <c r="M14" s="2">
        <v>4459</v>
      </c>
      <c r="N14" s="2">
        <v>430</v>
      </c>
      <c r="O14" s="2">
        <v>605</v>
      </c>
      <c r="P14" s="2">
        <v>1759</v>
      </c>
      <c r="Q14" s="2">
        <v>4658</v>
      </c>
      <c r="R14" s="2">
        <v>275</v>
      </c>
      <c r="S14" s="2">
        <v>11149</v>
      </c>
    </row>
    <row r="15" spans="1:19" x14ac:dyDescent="0.2">
      <c r="A15" t="s">
        <v>47</v>
      </c>
      <c r="B15" t="s">
        <v>48</v>
      </c>
      <c r="C15">
        <v>79296</v>
      </c>
      <c r="D15" s="2">
        <v>20</v>
      </c>
      <c r="E15" s="2">
        <v>15120</v>
      </c>
      <c r="F15" s="2">
        <v>230</v>
      </c>
      <c r="G15" s="2">
        <v>5</v>
      </c>
      <c r="H15" s="2">
        <v>61</v>
      </c>
      <c r="I15" s="2">
        <v>15432</v>
      </c>
      <c r="J15" s="2">
        <v>474</v>
      </c>
      <c r="K15" s="2">
        <v>9396</v>
      </c>
      <c r="L15" s="2">
        <v>260</v>
      </c>
      <c r="M15" s="2">
        <v>1518</v>
      </c>
      <c r="N15" s="2">
        <v>14</v>
      </c>
      <c r="O15" s="2">
        <v>339</v>
      </c>
      <c r="P15" s="2">
        <v>329</v>
      </c>
      <c r="Q15" s="2">
        <v>13548</v>
      </c>
      <c r="R15" s="2">
        <v>215</v>
      </c>
      <c r="S15" s="2">
        <v>6056</v>
      </c>
    </row>
    <row r="16" spans="1:19" x14ac:dyDescent="0.2">
      <c r="A16" t="s">
        <v>49</v>
      </c>
      <c r="B16" t="s">
        <v>50</v>
      </c>
      <c r="C16">
        <v>154540</v>
      </c>
      <c r="D16" s="2">
        <v>15</v>
      </c>
      <c r="E16" s="2">
        <v>27091</v>
      </c>
      <c r="F16" s="2">
        <v>408</v>
      </c>
      <c r="G16" s="2">
        <v>39</v>
      </c>
      <c r="H16" s="2">
        <v>402</v>
      </c>
      <c r="I16" s="2">
        <v>55426</v>
      </c>
      <c r="J16" s="2">
        <v>3190</v>
      </c>
      <c r="K16" s="2">
        <v>25056</v>
      </c>
      <c r="L16" s="2">
        <v>400</v>
      </c>
      <c r="M16" s="2">
        <v>4209</v>
      </c>
      <c r="N16" s="2">
        <v>655</v>
      </c>
      <c r="O16" s="2">
        <v>949</v>
      </c>
      <c r="P16" s="2">
        <v>1146</v>
      </c>
      <c r="Q16" s="2">
        <v>3198</v>
      </c>
      <c r="R16" s="2">
        <v>235</v>
      </c>
      <c r="S16" s="2">
        <v>13057</v>
      </c>
    </row>
    <row r="17" spans="1:19" x14ac:dyDescent="0.2">
      <c r="A17" t="s">
        <v>51</v>
      </c>
      <c r="B17" t="s">
        <v>52</v>
      </c>
      <c r="C17">
        <v>314863</v>
      </c>
      <c r="D17" s="2">
        <v>206</v>
      </c>
      <c r="E17" s="2">
        <v>44315</v>
      </c>
      <c r="F17" s="2">
        <v>945</v>
      </c>
      <c r="G17" s="2">
        <v>69</v>
      </c>
      <c r="H17" s="2">
        <v>500</v>
      </c>
      <c r="I17" s="2">
        <v>141901</v>
      </c>
      <c r="J17" s="2">
        <v>6520</v>
      </c>
      <c r="K17" s="2">
        <v>36522</v>
      </c>
      <c r="L17" s="2">
        <v>917</v>
      </c>
      <c r="M17" s="2">
        <v>7219</v>
      </c>
      <c r="N17" s="2">
        <v>401</v>
      </c>
      <c r="O17" s="2">
        <v>2247</v>
      </c>
      <c r="P17" s="2">
        <v>2857</v>
      </c>
      <c r="Q17" s="2">
        <v>6319</v>
      </c>
      <c r="R17" s="2">
        <v>665</v>
      </c>
      <c r="S17" s="2">
        <v>29350</v>
      </c>
    </row>
    <row r="18" spans="1:19" x14ac:dyDescent="0.2">
      <c r="A18" t="s">
        <v>53</v>
      </c>
      <c r="B18" t="s">
        <v>54</v>
      </c>
      <c r="C18">
        <v>87356</v>
      </c>
      <c r="D18" s="2">
        <v>0</v>
      </c>
      <c r="E18" s="2">
        <v>13234</v>
      </c>
      <c r="F18" s="2">
        <v>220</v>
      </c>
      <c r="G18" s="2">
        <v>15</v>
      </c>
      <c r="H18" s="2">
        <v>73</v>
      </c>
      <c r="I18" s="2">
        <v>25532</v>
      </c>
      <c r="J18" s="2">
        <v>540</v>
      </c>
      <c r="K18" s="2">
        <v>5348</v>
      </c>
      <c r="L18" s="2">
        <v>265</v>
      </c>
      <c r="M18" s="2">
        <v>2427</v>
      </c>
      <c r="N18" s="2">
        <v>6</v>
      </c>
      <c r="O18" s="2">
        <v>295</v>
      </c>
      <c r="P18" s="2">
        <v>318</v>
      </c>
      <c r="Q18" s="2">
        <v>15960</v>
      </c>
      <c r="R18" s="2">
        <v>369</v>
      </c>
      <c r="S18" s="2">
        <v>5996</v>
      </c>
    </row>
    <row r="19" spans="1:19" x14ac:dyDescent="0.2">
      <c r="A19" t="s">
        <v>55</v>
      </c>
      <c r="B19" t="s">
        <v>56</v>
      </c>
      <c r="C19">
        <v>3450155</v>
      </c>
      <c r="D19" s="2">
        <v>856</v>
      </c>
      <c r="E19" s="2">
        <v>1393330</v>
      </c>
      <c r="F19" s="2">
        <v>8195</v>
      </c>
      <c r="G19" s="2">
        <v>3873</v>
      </c>
      <c r="H19" s="2">
        <v>19230</v>
      </c>
      <c r="I19" s="2">
        <v>1106233</v>
      </c>
      <c r="J19" s="2">
        <v>31105</v>
      </c>
      <c r="K19" s="2">
        <v>128406</v>
      </c>
      <c r="L19" s="2">
        <v>36824</v>
      </c>
      <c r="M19" s="2">
        <v>102268</v>
      </c>
      <c r="N19" s="2">
        <v>29551</v>
      </c>
      <c r="O19" s="2">
        <v>51551</v>
      </c>
      <c r="P19" s="2">
        <v>40489</v>
      </c>
      <c r="Q19" s="2">
        <v>82703</v>
      </c>
      <c r="R19" s="2">
        <v>5280</v>
      </c>
      <c r="S19" s="2">
        <v>201369</v>
      </c>
    </row>
    <row r="20" spans="1:19" x14ac:dyDescent="0.2">
      <c r="A20" t="s">
        <v>57</v>
      </c>
      <c r="B20" t="s">
        <v>58</v>
      </c>
      <c r="C20">
        <v>152535</v>
      </c>
      <c r="D20" s="2">
        <v>8</v>
      </c>
      <c r="E20" s="2">
        <v>36556</v>
      </c>
      <c r="F20" s="2">
        <v>551</v>
      </c>
      <c r="G20" s="2">
        <v>34</v>
      </c>
      <c r="H20" s="2">
        <v>129</v>
      </c>
      <c r="I20" s="2">
        <v>49797</v>
      </c>
      <c r="J20" s="2">
        <v>2236</v>
      </c>
      <c r="K20" s="2">
        <v>10865</v>
      </c>
      <c r="L20" s="2">
        <v>747</v>
      </c>
      <c r="M20" s="2">
        <v>5561</v>
      </c>
      <c r="N20" s="2">
        <v>16</v>
      </c>
      <c r="O20" s="2">
        <v>950</v>
      </c>
      <c r="P20" s="2">
        <v>1263</v>
      </c>
      <c r="Q20" s="2">
        <v>6697</v>
      </c>
      <c r="R20" s="2">
        <v>192</v>
      </c>
      <c r="S20" s="2">
        <v>14217</v>
      </c>
    </row>
    <row r="21" spans="1:19" x14ac:dyDescent="0.2">
      <c r="A21" t="s">
        <v>59</v>
      </c>
      <c r="B21" t="s">
        <v>60</v>
      </c>
      <c r="C21">
        <v>964241</v>
      </c>
      <c r="D21" s="2">
        <v>125</v>
      </c>
      <c r="E21" s="2">
        <v>692663</v>
      </c>
      <c r="F21" s="2">
        <v>743</v>
      </c>
      <c r="G21" s="2">
        <v>172</v>
      </c>
      <c r="H21" s="2">
        <v>984</v>
      </c>
      <c r="I21" s="2">
        <v>144972</v>
      </c>
      <c r="J21" s="2">
        <v>3659</v>
      </c>
      <c r="K21" s="2">
        <v>28841</v>
      </c>
      <c r="L21" s="2">
        <v>1817</v>
      </c>
      <c r="M21" s="2">
        <v>7218</v>
      </c>
      <c r="N21" s="2">
        <v>1004</v>
      </c>
      <c r="O21" s="2">
        <v>5836</v>
      </c>
      <c r="P21" s="2">
        <v>3336</v>
      </c>
      <c r="Q21" s="2">
        <v>6019</v>
      </c>
      <c r="R21" s="2">
        <v>1258</v>
      </c>
      <c r="S21" s="2">
        <v>28167</v>
      </c>
    </row>
    <row r="22" spans="1:19" x14ac:dyDescent="0.2">
      <c r="A22" t="s">
        <v>61</v>
      </c>
      <c r="B22" t="s">
        <v>62</v>
      </c>
      <c r="C22">
        <v>85146</v>
      </c>
      <c r="D22" s="2">
        <v>0</v>
      </c>
      <c r="E22" s="2">
        <v>16982</v>
      </c>
      <c r="F22" s="2">
        <v>399</v>
      </c>
      <c r="G22" s="2">
        <v>161</v>
      </c>
      <c r="H22" s="2">
        <v>177</v>
      </c>
      <c r="I22" s="2">
        <v>26157</v>
      </c>
      <c r="J22" s="2">
        <v>1330</v>
      </c>
      <c r="K22" s="2">
        <v>6540</v>
      </c>
      <c r="L22" s="2">
        <v>242</v>
      </c>
      <c r="M22" s="2">
        <v>3249</v>
      </c>
      <c r="N22" s="2">
        <v>0</v>
      </c>
      <c r="O22" s="2">
        <v>314</v>
      </c>
      <c r="P22" s="2">
        <v>592</v>
      </c>
      <c r="Q22" s="2">
        <v>3705</v>
      </c>
      <c r="R22" s="2">
        <v>70</v>
      </c>
      <c r="S22" s="2">
        <v>10012</v>
      </c>
    </row>
    <row r="23" spans="1:19" x14ac:dyDescent="0.2">
      <c r="A23" t="s">
        <v>63</v>
      </c>
      <c r="B23" t="s">
        <v>64</v>
      </c>
      <c r="C23">
        <v>162601</v>
      </c>
      <c r="D23" s="2">
        <v>0</v>
      </c>
      <c r="E23" s="2">
        <v>35847</v>
      </c>
      <c r="F23" s="2">
        <v>418</v>
      </c>
      <c r="G23" s="2">
        <v>115</v>
      </c>
      <c r="H23" s="2">
        <v>314</v>
      </c>
      <c r="I23" s="2">
        <v>59261</v>
      </c>
      <c r="J23" s="2">
        <v>1731</v>
      </c>
      <c r="K23" s="2">
        <v>6989</v>
      </c>
      <c r="L23" s="2">
        <v>1022</v>
      </c>
      <c r="M23" s="2">
        <v>5983</v>
      </c>
      <c r="N23" s="2">
        <v>302</v>
      </c>
      <c r="O23" s="2">
        <v>1151</v>
      </c>
      <c r="P23" s="2">
        <v>912</v>
      </c>
      <c r="Q23" s="2">
        <v>6840</v>
      </c>
      <c r="R23" s="2">
        <v>149</v>
      </c>
      <c r="S23" s="2">
        <v>11850</v>
      </c>
    </row>
    <row r="24" spans="1:19" x14ac:dyDescent="0.2">
      <c r="A24" t="s">
        <v>65</v>
      </c>
      <c r="B24" t="s">
        <v>66</v>
      </c>
      <c r="C24">
        <v>211527</v>
      </c>
      <c r="D24" s="2">
        <v>15</v>
      </c>
      <c r="E24" s="2">
        <v>49431</v>
      </c>
      <c r="F24" s="2">
        <v>550</v>
      </c>
      <c r="G24" s="2">
        <v>119</v>
      </c>
      <c r="H24" s="2">
        <v>187</v>
      </c>
      <c r="I24" s="2">
        <v>76026</v>
      </c>
      <c r="J24" s="2">
        <v>1544</v>
      </c>
      <c r="K24" s="2">
        <v>12465</v>
      </c>
      <c r="L24" s="2">
        <v>1088</v>
      </c>
      <c r="M24" s="2">
        <v>5381</v>
      </c>
      <c r="N24" s="2">
        <v>427</v>
      </c>
      <c r="O24" s="2">
        <v>986</v>
      </c>
      <c r="P24" s="2">
        <v>1350</v>
      </c>
      <c r="Q24" s="2">
        <v>7979</v>
      </c>
      <c r="R24" s="2">
        <v>168</v>
      </c>
      <c r="S24" s="2">
        <v>18902</v>
      </c>
    </row>
    <row r="25" spans="1:19" x14ac:dyDescent="0.2">
      <c r="A25" t="s">
        <v>67</v>
      </c>
      <c r="B25" t="s">
        <v>68</v>
      </c>
      <c r="C25">
        <v>94818</v>
      </c>
      <c r="D25" s="2">
        <v>5</v>
      </c>
      <c r="E25" s="2">
        <v>19160</v>
      </c>
      <c r="F25" s="2">
        <v>341</v>
      </c>
      <c r="G25" s="2">
        <v>7</v>
      </c>
      <c r="H25" s="2">
        <v>183</v>
      </c>
      <c r="I25" s="2">
        <v>32915</v>
      </c>
      <c r="J25" s="2">
        <v>1753</v>
      </c>
      <c r="K25" s="2">
        <v>7186</v>
      </c>
      <c r="L25" s="2">
        <v>410</v>
      </c>
      <c r="M25" s="2">
        <v>2936</v>
      </c>
      <c r="N25" s="2">
        <v>2</v>
      </c>
      <c r="O25" s="2">
        <v>880</v>
      </c>
      <c r="P25" s="2">
        <v>926</v>
      </c>
      <c r="Q25" s="2">
        <v>3054</v>
      </c>
      <c r="R25" s="2">
        <v>135</v>
      </c>
      <c r="S25" s="2">
        <v>12585</v>
      </c>
    </row>
    <row r="26" spans="1:19" x14ac:dyDescent="0.2">
      <c r="A26" t="s">
        <v>69</v>
      </c>
      <c r="B26" t="s">
        <v>70</v>
      </c>
      <c r="C26">
        <v>122962</v>
      </c>
      <c r="D26" s="2">
        <v>0</v>
      </c>
      <c r="E26" s="2">
        <v>39040</v>
      </c>
      <c r="F26" s="2">
        <v>294</v>
      </c>
      <c r="G26" s="2">
        <v>13</v>
      </c>
      <c r="H26" s="2">
        <v>186</v>
      </c>
      <c r="I26" s="2">
        <v>39346</v>
      </c>
      <c r="J26" s="2">
        <v>1205</v>
      </c>
      <c r="K26" s="2">
        <v>4960</v>
      </c>
      <c r="L26" s="2">
        <v>494</v>
      </c>
      <c r="M26" s="2">
        <v>4207</v>
      </c>
      <c r="N26" s="2">
        <v>137</v>
      </c>
      <c r="O26" s="2">
        <v>968</v>
      </c>
      <c r="P26" s="2">
        <v>1169</v>
      </c>
      <c r="Q26" s="2">
        <v>4113</v>
      </c>
      <c r="R26" s="2">
        <v>321</v>
      </c>
      <c r="S26" s="2">
        <v>11604</v>
      </c>
    </row>
    <row r="27" spans="1:19" x14ac:dyDescent="0.2">
      <c r="A27" t="s">
        <v>71</v>
      </c>
      <c r="B27" t="s">
        <v>72</v>
      </c>
      <c r="C27">
        <v>152490</v>
      </c>
      <c r="D27" s="2">
        <v>1</v>
      </c>
      <c r="E27" s="2">
        <v>49703</v>
      </c>
      <c r="F27" s="2">
        <v>590</v>
      </c>
      <c r="G27" s="2">
        <v>15</v>
      </c>
      <c r="H27" s="2">
        <v>23</v>
      </c>
      <c r="I27" s="2">
        <v>54024</v>
      </c>
      <c r="J27" s="2">
        <v>1933</v>
      </c>
      <c r="K27" s="2">
        <v>7686</v>
      </c>
      <c r="L27" s="2">
        <v>687</v>
      </c>
      <c r="M27" s="2">
        <v>4017</v>
      </c>
      <c r="N27" s="2">
        <v>78</v>
      </c>
      <c r="O27" s="2">
        <v>767</v>
      </c>
      <c r="P27" s="2">
        <v>2036</v>
      </c>
      <c r="Q27" s="2">
        <v>3464</v>
      </c>
      <c r="R27" s="2">
        <v>321</v>
      </c>
      <c r="S27" s="2">
        <v>14004</v>
      </c>
    </row>
    <row r="28" spans="1:19" x14ac:dyDescent="0.2">
      <c r="A28" t="s">
        <v>73</v>
      </c>
      <c r="B28" t="s">
        <v>74</v>
      </c>
      <c r="C28">
        <v>588355</v>
      </c>
      <c r="D28" s="2">
        <v>67</v>
      </c>
      <c r="E28" s="2">
        <v>150304</v>
      </c>
      <c r="F28" s="2">
        <v>845</v>
      </c>
      <c r="G28" s="2">
        <v>1210</v>
      </c>
      <c r="H28" s="2">
        <v>348</v>
      </c>
      <c r="I28" s="2">
        <v>253979</v>
      </c>
      <c r="J28" s="2">
        <v>8150</v>
      </c>
      <c r="K28" s="2">
        <v>28365</v>
      </c>
      <c r="L28" s="2">
        <v>1455</v>
      </c>
      <c r="M28" s="2">
        <v>10705</v>
      </c>
      <c r="N28" s="2">
        <v>304</v>
      </c>
      <c r="O28" s="2">
        <v>3713</v>
      </c>
      <c r="P28" s="2">
        <v>3098</v>
      </c>
      <c r="Q28" s="2">
        <v>9221</v>
      </c>
      <c r="R28" s="2">
        <v>1529</v>
      </c>
      <c r="S28" s="2">
        <v>55107</v>
      </c>
    </row>
    <row r="29" spans="1:19" x14ac:dyDescent="0.2">
      <c r="A29" t="s">
        <v>75</v>
      </c>
      <c r="B29" t="s">
        <v>76</v>
      </c>
      <c r="C29">
        <v>780575</v>
      </c>
      <c r="D29" s="2">
        <v>1127</v>
      </c>
      <c r="E29" s="2">
        <v>525833</v>
      </c>
      <c r="F29" s="2">
        <v>3228</v>
      </c>
      <c r="G29" s="2">
        <v>328</v>
      </c>
      <c r="H29" s="2">
        <v>644</v>
      </c>
      <c r="I29" s="2">
        <v>149481</v>
      </c>
      <c r="J29" s="2">
        <v>5237</v>
      </c>
      <c r="K29" s="2">
        <v>23722</v>
      </c>
      <c r="L29" s="2">
        <v>1848</v>
      </c>
      <c r="M29" s="2">
        <v>9065</v>
      </c>
      <c r="N29" s="2">
        <v>899</v>
      </c>
      <c r="O29" s="2">
        <v>1650</v>
      </c>
      <c r="P29" s="2">
        <v>2681</v>
      </c>
      <c r="Q29" s="2">
        <v>3775</v>
      </c>
      <c r="R29" s="2">
        <v>793</v>
      </c>
      <c r="S29" s="2">
        <v>27195</v>
      </c>
    </row>
    <row r="30" spans="1:19" x14ac:dyDescent="0.2">
      <c r="A30" t="s">
        <v>77</v>
      </c>
      <c r="B30" t="s">
        <v>78</v>
      </c>
      <c r="C30">
        <v>309409</v>
      </c>
      <c r="D30" s="2">
        <v>168</v>
      </c>
      <c r="E30" s="2">
        <v>107620</v>
      </c>
      <c r="F30" s="2">
        <v>634</v>
      </c>
      <c r="G30" s="2">
        <v>45</v>
      </c>
      <c r="H30" s="2">
        <v>133</v>
      </c>
      <c r="I30" s="2">
        <v>126994</v>
      </c>
      <c r="J30" s="2">
        <v>2810</v>
      </c>
      <c r="K30" s="2">
        <v>10795</v>
      </c>
      <c r="L30" s="2">
        <v>1037</v>
      </c>
      <c r="M30" s="2">
        <v>4216</v>
      </c>
      <c r="N30" s="2">
        <v>144</v>
      </c>
      <c r="O30" s="2">
        <v>1281</v>
      </c>
      <c r="P30" s="2">
        <v>1922</v>
      </c>
      <c r="Q30" s="2">
        <v>3190</v>
      </c>
      <c r="R30" s="2">
        <v>341</v>
      </c>
      <c r="S30" s="2">
        <v>25873</v>
      </c>
    </row>
    <row r="31" spans="1:19" x14ac:dyDescent="0.2">
      <c r="A31" t="s">
        <v>79</v>
      </c>
      <c r="B31" t="s">
        <v>80</v>
      </c>
      <c r="C31">
        <v>171333</v>
      </c>
      <c r="D31" s="2">
        <v>420</v>
      </c>
      <c r="E31" s="2">
        <v>24643</v>
      </c>
      <c r="F31" s="2">
        <v>449</v>
      </c>
      <c r="G31" s="2">
        <v>85</v>
      </c>
      <c r="H31" s="2">
        <v>163</v>
      </c>
      <c r="I31" s="2">
        <v>75680</v>
      </c>
      <c r="J31" s="2">
        <v>1285</v>
      </c>
      <c r="K31" s="2">
        <v>10494</v>
      </c>
      <c r="L31" s="2">
        <v>448</v>
      </c>
      <c r="M31" s="2">
        <v>4263</v>
      </c>
      <c r="N31" s="2">
        <v>4</v>
      </c>
      <c r="O31" s="2">
        <v>1086</v>
      </c>
      <c r="P31" s="2">
        <v>807</v>
      </c>
      <c r="Q31" s="2">
        <v>6559</v>
      </c>
      <c r="R31" s="2">
        <v>328</v>
      </c>
      <c r="S31" s="2">
        <v>21304</v>
      </c>
    </row>
    <row r="32" spans="1:19" x14ac:dyDescent="0.2">
      <c r="A32" t="s">
        <v>81</v>
      </c>
      <c r="B32" t="s">
        <v>82</v>
      </c>
      <c r="C32">
        <v>112293</v>
      </c>
      <c r="D32" s="2">
        <v>0</v>
      </c>
      <c r="E32" s="2">
        <v>20148</v>
      </c>
      <c r="F32" s="2">
        <v>254</v>
      </c>
      <c r="G32" s="2">
        <v>37</v>
      </c>
      <c r="H32" s="2">
        <v>95</v>
      </c>
      <c r="I32" s="2">
        <v>48391</v>
      </c>
      <c r="J32" s="2">
        <v>2875</v>
      </c>
      <c r="K32" s="2">
        <v>4850</v>
      </c>
      <c r="L32" s="2">
        <v>935</v>
      </c>
      <c r="M32" s="2">
        <v>3290</v>
      </c>
      <c r="N32" s="2">
        <v>11</v>
      </c>
      <c r="O32" s="2">
        <v>772</v>
      </c>
      <c r="P32" s="2">
        <v>1113</v>
      </c>
      <c r="Q32" s="2">
        <v>3787</v>
      </c>
      <c r="R32" s="2">
        <v>476</v>
      </c>
      <c r="S32" s="2">
        <v>12390</v>
      </c>
    </row>
    <row r="33" spans="1:19" x14ac:dyDescent="0.2">
      <c r="A33" t="s">
        <v>83</v>
      </c>
      <c r="B33" t="s">
        <v>84</v>
      </c>
      <c r="C33">
        <v>109317</v>
      </c>
      <c r="D33" s="2">
        <v>0</v>
      </c>
      <c r="E33" s="2">
        <v>14789</v>
      </c>
      <c r="F33" s="2">
        <v>406</v>
      </c>
      <c r="G33" s="2">
        <v>3</v>
      </c>
      <c r="H33" s="2">
        <v>32</v>
      </c>
      <c r="I33" s="2">
        <v>51142</v>
      </c>
      <c r="J33" s="2">
        <v>1432</v>
      </c>
      <c r="K33" s="2">
        <v>8317</v>
      </c>
      <c r="L33" s="2">
        <v>480</v>
      </c>
      <c r="M33" s="2">
        <v>2537</v>
      </c>
      <c r="N33" s="2">
        <v>88</v>
      </c>
      <c r="O33" s="2">
        <v>721</v>
      </c>
      <c r="P33" s="2">
        <v>1038</v>
      </c>
      <c r="Q33" s="2">
        <v>2643</v>
      </c>
      <c r="R33" s="2">
        <v>315</v>
      </c>
      <c r="S33" s="2">
        <v>14697</v>
      </c>
    </row>
    <row r="34" spans="1:19" x14ac:dyDescent="0.2">
      <c r="A34" t="s">
        <v>85</v>
      </c>
      <c r="B34" t="s">
        <v>86</v>
      </c>
      <c r="C34">
        <v>117955</v>
      </c>
      <c r="D34" s="2">
        <v>20</v>
      </c>
      <c r="E34" s="2">
        <v>31336</v>
      </c>
      <c r="F34" s="2">
        <v>355</v>
      </c>
      <c r="G34" s="2">
        <v>80</v>
      </c>
      <c r="H34" s="2">
        <v>386</v>
      </c>
      <c r="I34" s="2">
        <v>42314</v>
      </c>
      <c r="J34" s="2">
        <v>759</v>
      </c>
      <c r="K34" s="2">
        <v>5762</v>
      </c>
      <c r="L34" s="2">
        <v>441</v>
      </c>
      <c r="M34" s="2">
        <v>2701</v>
      </c>
      <c r="N34" s="2">
        <v>167</v>
      </c>
      <c r="O34" s="2">
        <v>612</v>
      </c>
      <c r="P34" s="2">
        <v>571</v>
      </c>
      <c r="Q34" s="2">
        <v>3710</v>
      </c>
      <c r="R34" s="2">
        <v>76</v>
      </c>
      <c r="S34" s="2">
        <v>10427</v>
      </c>
    </row>
    <row r="35" spans="1:19" x14ac:dyDescent="0.2">
      <c r="A35" t="s">
        <v>87</v>
      </c>
      <c r="B35" t="s">
        <v>88</v>
      </c>
      <c r="C35">
        <v>395108</v>
      </c>
      <c r="D35" s="2">
        <v>36</v>
      </c>
      <c r="E35" s="2">
        <v>144878</v>
      </c>
      <c r="F35" s="2">
        <v>970</v>
      </c>
      <c r="G35" s="2">
        <v>27</v>
      </c>
      <c r="H35" s="2">
        <v>1004</v>
      </c>
      <c r="I35" s="2">
        <v>107995</v>
      </c>
      <c r="J35" s="2">
        <v>2352</v>
      </c>
      <c r="K35" s="2">
        <v>17417</v>
      </c>
      <c r="L35" s="2">
        <v>1755</v>
      </c>
      <c r="M35" s="2">
        <v>11057</v>
      </c>
      <c r="N35" s="2">
        <v>125</v>
      </c>
      <c r="O35" s="2">
        <v>1268</v>
      </c>
      <c r="P35" s="2">
        <v>1793</v>
      </c>
      <c r="Q35" s="2">
        <v>17398</v>
      </c>
      <c r="R35" s="2">
        <v>315</v>
      </c>
      <c r="S35" s="2">
        <v>42575</v>
      </c>
    </row>
    <row r="36" spans="1:19" x14ac:dyDescent="0.2">
      <c r="A36" t="s">
        <v>89</v>
      </c>
      <c r="B36" t="s">
        <v>90</v>
      </c>
      <c r="C36">
        <v>187227</v>
      </c>
      <c r="D36" s="2">
        <v>4</v>
      </c>
      <c r="E36" s="2">
        <v>26352</v>
      </c>
      <c r="F36" s="2">
        <v>986</v>
      </c>
      <c r="G36" s="2">
        <v>101</v>
      </c>
      <c r="H36" s="2">
        <v>125</v>
      </c>
      <c r="I36" s="2">
        <v>80562</v>
      </c>
      <c r="J36" s="2">
        <v>2075</v>
      </c>
      <c r="K36" s="2">
        <v>13153</v>
      </c>
      <c r="L36" s="2">
        <v>534</v>
      </c>
      <c r="M36" s="2">
        <v>5600</v>
      </c>
      <c r="N36" s="2">
        <v>75</v>
      </c>
      <c r="O36" s="2">
        <v>2089</v>
      </c>
      <c r="P36" s="2">
        <v>1104</v>
      </c>
      <c r="Q36" s="2">
        <v>6607</v>
      </c>
      <c r="R36" s="2">
        <v>597</v>
      </c>
      <c r="S36" s="2">
        <v>22235</v>
      </c>
    </row>
    <row r="37" spans="1:19" x14ac:dyDescent="0.2">
      <c r="A37" t="s">
        <v>91</v>
      </c>
      <c r="B37" t="s">
        <v>92</v>
      </c>
      <c r="C37">
        <v>135802</v>
      </c>
      <c r="D37" s="2">
        <v>0</v>
      </c>
      <c r="E37" s="2">
        <v>21028</v>
      </c>
      <c r="F37" s="2">
        <v>453</v>
      </c>
      <c r="G37" s="2">
        <v>21</v>
      </c>
      <c r="H37" s="2">
        <v>35</v>
      </c>
      <c r="I37" s="2">
        <v>69142</v>
      </c>
      <c r="J37" s="2">
        <v>3105</v>
      </c>
      <c r="K37" s="2">
        <v>10674</v>
      </c>
      <c r="L37" s="2">
        <v>507</v>
      </c>
      <c r="M37" s="2">
        <v>3095</v>
      </c>
      <c r="N37" s="2">
        <v>62</v>
      </c>
      <c r="O37" s="2">
        <v>668</v>
      </c>
      <c r="P37" s="2">
        <v>765</v>
      </c>
      <c r="Q37" s="2">
        <v>3612</v>
      </c>
      <c r="R37" s="2">
        <v>100</v>
      </c>
      <c r="S37" s="2">
        <v>12089</v>
      </c>
    </row>
    <row r="38" spans="1:19" x14ac:dyDescent="0.2">
      <c r="A38" t="s">
        <v>93</v>
      </c>
      <c r="B38" t="s">
        <v>94</v>
      </c>
      <c r="C38">
        <v>324483</v>
      </c>
      <c r="D38" s="2">
        <v>0</v>
      </c>
      <c r="E38" s="2">
        <v>92525</v>
      </c>
      <c r="F38" s="2">
        <v>627</v>
      </c>
      <c r="G38" s="2">
        <v>86</v>
      </c>
      <c r="H38" s="2">
        <v>235</v>
      </c>
      <c r="I38" s="2">
        <v>96967</v>
      </c>
      <c r="J38" s="2">
        <v>3820</v>
      </c>
      <c r="K38" s="2">
        <v>25833</v>
      </c>
      <c r="L38" s="2">
        <v>2207</v>
      </c>
      <c r="M38" s="2">
        <v>9604</v>
      </c>
      <c r="N38" s="2">
        <v>150</v>
      </c>
      <c r="O38" s="2">
        <v>1602</v>
      </c>
      <c r="P38" s="2">
        <v>1621</v>
      </c>
      <c r="Q38" s="2">
        <v>24251</v>
      </c>
      <c r="R38" s="2">
        <v>640</v>
      </c>
      <c r="S38" s="2">
        <v>21579</v>
      </c>
    </row>
    <row r="39" spans="1:19" x14ac:dyDescent="0.2">
      <c r="A39" t="s">
        <v>95</v>
      </c>
      <c r="B39" t="s">
        <v>96</v>
      </c>
      <c r="C39">
        <v>147216</v>
      </c>
      <c r="D39" s="2">
        <v>0</v>
      </c>
      <c r="E39" s="2">
        <v>35549</v>
      </c>
      <c r="F39" s="2">
        <v>336</v>
      </c>
      <c r="G39" s="2">
        <v>50</v>
      </c>
      <c r="H39" s="2">
        <v>289</v>
      </c>
      <c r="I39" s="2">
        <v>44279</v>
      </c>
      <c r="J39" s="2">
        <v>1849</v>
      </c>
      <c r="K39" s="2">
        <v>18324</v>
      </c>
      <c r="L39" s="2">
        <v>1100</v>
      </c>
      <c r="M39" s="2">
        <v>4856</v>
      </c>
      <c r="N39" s="2">
        <v>34</v>
      </c>
      <c r="O39" s="2">
        <v>558</v>
      </c>
      <c r="P39" s="2">
        <v>561</v>
      </c>
      <c r="Q39" s="2">
        <v>5750</v>
      </c>
      <c r="R39" s="2">
        <v>392</v>
      </c>
      <c r="S39" s="2">
        <v>10670</v>
      </c>
    </row>
    <row r="40" spans="1:19" x14ac:dyDescent="0.2">
      <c r="A40" t="s">
        <v>97</v>
      </c>
      <c r="B40" t="s">
        <v>98</v>
      </c>
      <c r="C40">
        <v>335687</v>
      </c>
      <c r="D40" s="2">
        <v>827</v>
      </c>
      <c r="E40" s="2">
        <v>103712</v>
      </c>
      <c r="F40" s="2">
        <v>1988</v>
      </c>
      <c r="G40" s="2">
        <v>257</v>
      </c>
      <c r="H40" s="2">
        <v>617</v>
      </c>
      <c r="I40" s="2">
        <v>99033</v>
      </c>
      <c r="J40" s="2">
        <v>4092</v>
      </c>
      <c r="K40" s="2">
        <v>20873</v>
      </c>
      <c r="L40" s="2">
        <v>2336</v>
      </c>
      <c r="M40" s="2">
        <v>10169</v>
      </c>
      <c r="N40" s="2">
        <v>732</v>
      </c>
      <c r="O40" s="2">
        <v>2881</v>
      </c>
      <c r="P40" s="2">
        <v>1849</v>
      </c>
      <c r="Q40" s="2">
        <v>18822</v>
      </c>
      <c r="R40" s="2">
        <v>719</v>
      </c>
      <c r="S40" s="2">
        <v>24308</v>
      </c>
    </row>
    <row r="41" spans="1:19" x14ac:dyDescent="0.2">
      <c r="A41" t="s">
        <v>99</v>
      </c>
      <c r="B41" t="s">
        <v>100</v>
      </c>
      <c r="C41">
        <v>156362</v>
      </c>
      <c r="D41" s="2">
        <v>0</v>
      </c>
      <c r="E41" s="2">
        <v>45016</v>
      </c>
      <c r="F41" s="2">
        <v>894</v>
      </c>
      <c r="G41" s="2">
        <v>67</v>
      </c>
      <c r="H41" s="2">
        <v>203</v>
      </c>
      <c r="I41" s="2">
        <v>51032</v>
      </c>
      <c r="J41" s="2">
        <v>2431</v>
      </c>
      <c r="K41" s="2">
        <v>10517</v>
      </c>
      <c r="L41" s="2">
        <v>720</v>
      </c>
      <c r="M41" s="2">
        <v>5242</v>
      </c>
      <c r="N41" s="2">
        <v>57</v>
      </c>
      <c r="O41" s="2">
        <v>1149</v>
      </c>
      <c r="P41" s="2">
        <v>802</v>
      </c>
      <c r="Q41" s="2">
        <v>4601</v>
      </c>
      <c r="R41" s="2">
        <v>247</v>
      </c>
      <c r="S41" s="2">
        <v>11404</v>
      </c>
    </row>
    <row r="42" spans="1:19" x14ac:dyDescent="0.2">
      <c r="A42" t="s">
        <v>101</v>
      </c>
      <c r="B42" t="s">
        <v>102</v>
      </c>
      <c r="C42">
        <v>123485</v>
      </c>
      <c r="D42" s="2">
        <v>0</v>
      </c>
      <c r="E42" s="2">
        <v>17556</v>
      </c>
      <c r="F42" s="2">
        <v>94</v>
      </c>
      <c r="G42" s="2">
        <v>7</v>
      </c>
      <c r="H42" s="2">
        <v>41</v>
      </c>
      <c r="I42" s="2">
        <v>62595</v>
      </c>
      <c r="J42" s="2">
        <v>1627</v>
      </c>
      <c r="K42" s="2">
        <v>6583</v>
      </c>
      <c r="L42" s="2">
        <v>380</v>
      </c>
      <c r="M42" s="2">
        <v>2605</v>
      </c>
      <c r="N42" s="2">
        <v>14</v>
      </c>
      <c r="O42" s="2">
        <v>612</v>
      </c>
      <c r="P42" s="2">
        <v>924</v>
      </c>
      <c r="Q42" s="2">
        <v>3087</v>
      </c>
      <c r="R42" s="2">
        <v>143</v>
      </c>
      <c r="S42" s="2">
        <v>13531</v>
      </c>
    </row>
    <row r="43" spans="1:19" x14ac:dyDescent="0.2">
      <c r="A43" t="s">
        <v>103</v>
      </c>
      <c r="B43" t="s">
        <v>104</v>
      </c>
      <c r="C43">
        <v>63570</v>
      </c>
      <c r="D43" s="2">
        <v>0</v>
      </c>
      <c r="E43" s="2">
        <v>10126</v>
      </c>
      <c r="F43" s="2">
        <v>144</v>
      </c>
      <c r="G43" s="2">
        <v>11</v>
      </c>
      <c r="H43" s="2">
        <v>122</v>
      </c>
      <c r="I43" s="2">
        <v>28479</v>
      </c>
      <c r="J43" s="2">
        <v>2727</v>
      </c>
      <c r="K43" s="2">
        <v>3523</v>
      </c>
      <c r="L43" s="2">
        <v>247</v>
      </c>
      <c r="M43" s="2">
        <v>1538</v>
      </c>
      <c r="N43" s="2">
        <v>8</v>
      </c>
      <c r="O43" s="2">
        <v>841</v>
      </c>
      <c r="P43" s="2">
        <v>263</v>
      </c>
      <c r="Q43" s="2">
        <v>2777</v>
      </c>
      <c r="R43" s="2">
        <v>19</v>
      </c>
      <c r="S43" s="2">
        <v>5248</v>
      </c>
    </row>
    <row r="44" spans="1:19" x14ac:dyDescent="0.2">
      <c r="A44" t="s">
        <v>105</v>
      </c>
      <c r="B44" t="s">
        <v>106</v>
      </c>
      <c r="C44">
        <v>89640</v>
      </c>
      <c r="D44" s="2">
        <v>0</v>
      </c>
      <c r="E44" s="2">
        <v>10527</v>
      </c>
      <c r="F44" s="2">
        <v>81</v>
      </c>
      <c r="G44" s="2">
        <v>4</v>
      </c>
      <c r="H44" s="2">
        <v>31</v>
      </c>
      <c r="I44" s="2">
        <v>45628</v>
      </c>
      <c r="J44" s="2">
        <v>2248</v>
      </c>
      <c r="K44" s="2">
        <v>3699</v>
      </c>
      <c r="L44" s="2">
        <v>273</v>
      </c>
      <c r="M44" s="2">
        <v>1804</v>
      </c>
      <c r="N44" s="2">
        <v>7</v>
      </c>
      <c r="O44" s="2">
        <v>720</v>
      </c>
      <c r="P44" s="2">
        <v>671</v>
      </c>
      <c r="Q44" s="2">
        <v>2179</v>
      </c>
      <c r="R44" s="2">
        <v>138</v>
      </c>
      <c r="S44" s="2">
        <v>11868</v>
      </c>
    </row>
    <row r="45" spans="1:19" x14ac:dyDescent="0.2">
      <c r="A45" t="s">
        <v>107</v>
      </c>
      <c r="B45" t="s">
        <v>108</v>
      </c>
      <c r="C45">
        <v>193816</v>
      </c>
      <c r="D45" s="2">
        <v>61</v>
      </c>
      <c r="E45" s="2">
        <v>27628</v>
      </c>
      <c r="F45" s="2">
        <v>8639</v>
      </c>
      <c r="G45" s="2">
        <v>19</v>
      </c>
      <c r="H45" s="2">
        <v>82</v>
      </c>
      <c r="I45" s="2">
        <v>82155</v>
      </c>
      <c r="J45" s="2">
        <v>2120</v>
      </c>
      <c r="K45" s="2">
        <v>7625</v>
      </c>
      <c r="L45" s="2">
        <v>1001</v>
      </c>
      <c r="M45" s="2">
        <v>5241</v>
      </c>
      <c r="N45" s="2">
        <v>51</v>
      </c>
      <c r="O45" s="2">
        <v>1872</v>
      </c>
      <c r="P45" s="2">
        <v>1246</v>
      </c>
      <c r="Q45" s="2">
        <v>6353</v>
      </c>
      <c r="R45" s="2">
        <v>451</v>
      </c>
      <c r="S45" s="2">
        <v>22564</v>
      </c>
    </row>
    <row r="46" spans="1:19" x14ac:dyDescent="0.2">
      <c r="A46" t="s">
        <v>109</v>
      </c>
      <c r="B46" t="s">
        <v>110</v>
      </c>
      <c r="C46">
        <v>476751</v>
      </c>
      <c r="D46" s="2">
        <v>84</v>
      </c>
      <c r="E46" s="2">
        <v>101601</v>
      </c>
      <c r="F46" s="2">
        <v>830</v>
      </c>
      <c r="G46" s="2">
        <v>85</v>
      </c>
      <c r="H46" s="2">
        <v>833</v>
      </c>
      <c r="I46" s="2">
        <v>200477</v>
      </c>
      <c r="J46" s="2">
        <v>4979</v>
      </c>
      <c r="K46" s="2">
        <v>10729</v>
      </c>
      <c r="L46" s="2">
        <v>1901</v>
      </c>
      <c r="M46" s="2">
        <v>10461</v>
      </c>
      <c r="N46" s="2">
        <v>335</v>
      </c>
      <c r="O46" s="2">
        <v>2697</v>
      </c>
      <c r="P46" s="2">
        <v>3015</v>
      </c>
      <c r="Q46" s="2">
        <v>48966</v>
      </c>
      <c r="R46" s="2">
        <v>341</v>
      </c>
      <c r="S46" s="2">
        <v>41651</v>
      </c>
    </row>
    <row r="47" spans="1:19" x14ac:dyDescent="0.2">
      <c r="A47" t="s">
        <v>111</v>
      </c>
      <c r="B47" t="s">
        <v>112</v>
      </c>
      <c r="C47">
        <v>100914</v>
      </c>
      <c r="D47" s="2">
        <v>0</v>
      </c>
      <c r="E47" s="2">
        <v>20102</v>
      </c>
      <c r="F47" s="2">
        <v>81</v>
      </c>
      <c r="G47" s="2">
        <v>38</v>
      </c>
      <c r="H47" s="2">
        <v>489</v>
      </c>
      <c r="I47" s="2">
        <v>44842</v>
      </c>
      <c r="J47" s="2">
        <v>1454</v>
      </c>
      <c r="K47" s="2">
        <v>3326</v>
      </c>
      <c r="L47" s="2">
        <v>486</v>
      </c>
      <c r="M47" s="2">
        <v>3266</v>
      </c>
      <c r="N47" s="2">
        <v>22</v>
      </c>
      <c r="O47" s="2">
        <v>528</v>
      </c>
      <c r="P47" s="2">
        <v>556</v>
      </c>
      <c r="Q47" s="2">
        <v>3873</v>
      </c>
      <c r="R47" s="2">
        <v>130</v>
      </c>
      <c r="S47" s="2">
        <v>8656</v>
      </c>
    </row>
    <row r="48" spans="1:19" x14ac:dyDescent="0.2">
      <c r="A48" t="s">
        <v>113</v>
      </c>
      <c r="B48" t="s">
        <v>114</v>
      </c>
      <c r="C48">
        <v>270154</v>
      </c>
      <c r="D48" s="2">
        <v>11</v>
      </c>
      <c r="E48" s="2">
        <v>58179</v>
      </c>
      <c r="F48" s="2">
        <v>650</v>
      </c>
      <c r="G48" s="2">
        <v>560</v>
      </c>
      <c r="H48" s="2">
        <v>104</v>
      </c>
      <c r="I48" s="2">
        <v>108892</v>
      </c>
      <c r="J48" s="2">
        <v>2606</v>
      </c>
      <c r="K48" s="2">
        <v>9889</v>
      </c>
      <c r="L48" s="2">
        <v>928</v>
      </c>
      <c r="M48" s="2">
        <v>6368</v>
      </c>
      <c r="N48" s="2">
        <v>39</v>
      </c>
      <c r="O48" s="2">
        <v>1390</v>
      </c>
      <c r="P48" s="2">
        <v>1687</v>
      </c>
      <c r="Q48" s="2">
        <v>10637</v>
      </c>
      <c r="R48" s="2">
        <v>550</v>
      </c>
      <c r="S48" s="2">
        <v>31981</v>
      </c>
    </row>
    <row r="49" spans="1:19" x14ac:dyDescent="0.2">
      <c r="A49" t="s">
        <v>115</v>
      </c>
      <c r="B49" t="s">
        <v>116</v>
      </c>
      <c r="C49">
        <v>219103</v>
      </c>
      <c r="D49" s="2">
        <v>33</v>
      </c>
      <c r="E49" s="2">
        <v>47287</v>
      </c>
      <c r="F49" s="2">
        <v>779</v>
      </c>
      <c r="G49" s="2">
        <v>11</v>
      </c>
      <c r="H49" s="2">
        <v>588</v>
      </c>
      <c r="I49" s="2">
        <v>91184</v>
      </c>
      <c r="J49" s="2">
        <v>2597</v>
      </c>
      <c r="K49" s="2">
        <v>9150</v>
      </c>
      <c r="L49" s="2">
        <v>694</v>
      </c>
      <c r="M49" s="2">
        <v>4790</v>
      </c>
      <c r="N49" s="2">
        <v>17</v>
      </c>
      <c r="O49" s="2">
        <v>1368</v>
      </c>
      <c r="P49" s="2">
        <v>1845</v>
      </c>
      <c r="Q49" s="2">
        <v>6153</v>
      </c>
      <c r="R49" s="2">
        <v>266</v>
      </c>
      <c r="S49" s="2">
        <v>29843</v>
      </c>
    </row>
    <row r="50" spans="1:19" x14ac:dyDescent="0.2">
      <c r="A50" t="s">
        <v>117</v>
      </c>
      <c r="B50" t="s">
        <v>118</v>
      </c>
      <c r="C50">
        <v>191195</v>
      </c>
      <c r="D50" s="2">
        <v>33</v>
      </c>
      <c r="E50" s="2">
        <v>32138</v>
      </c>
      <c r="F50" s="2">
        <v>514</v>
      </c>
      <c r="G50" s="2">
        <v>325</v>
      </c>
      <c r="H50" s="2">
        <v>242</v>
      </c>
      <c r="I50" s="2">
        <v>94070</v>
      </c>
      <c r="J50" s="2">
        <v>1852</v>
      </c>
      <c r="K50" s="2">
        <v>7933</v>
      </c>
      <c r="L50" s="2">
        <v>955</v>
      </c>
      <c r="M50" s="2">
        <v>4918</v>
      </c>
      <c r="N50" s="2">
        <v>54</v>
      </c>
      <c r="O50" s="2">
        <v>857</v>
      </c>
      <c r="P50" s="2">
        <v>1307</v>
      </c>
      <c r="Q50" s="2">
        <v>6064</v>
      </c>
      <c r="R50" s="2">
        <v>438</v>
      </c>
      <c r="S50" s="2">
        <v>19762</v>
      </c>
    </row>
    <row r="51" spans="1:19" x14ac:dyDescent="0.2">
      <c r="A51" t="s">
        <v>119</v>
      </c>
      <c r="B51" t="s">
        <v>120</v>
      </c>
      <c r="C51">
        <v>319245</v>
      </c>
      <c r="D51" s="2">
        <v>40</v>
      </c>
      <c r="E51" s="2">
        <v>92408</v>
      </c>
      <c r="F51" s="2">
        <v>442</v>
      </c>
      <c r="G51" s="2">
        <v>521</v>
      </c>
      <c r="H51" s="2">
        <v>287</v>
      </c>
      <c r="I51" s="2">
        <v>133528</v>
      </c>
      <c r="J51" s="2">
        <v>3254</v>
      </c>
      <c r="K51" s="2">
        <v>11488</v>
      </c>
      <c r="L51" s="2">
        <v>1297</v>
      </c>
      <c r="M51" s="2">
        <v>6552</v>
      </c>
      <c r="N51" s="2">
        <v>333</v>
      </c>
      <c r="O51" s="2">
        <v>1541</v>
      </c>
      <c r="P51" s="2">
        <v>2652</v>
      </c>
      <c r="Q51" s="2">
        <v>5810</v>
      </c>
      <c r="R51" s="2">
        <v>896</v>
      </c>
      <c r="S51" s="2">
        <v>28185</v>
      </c>
    </row>
    <row r="52" spans="1:19" x14ac:dyDescent="0.2">
      <c r="A52" t="s">
        <v>121</v>
      </c>
      <c r="B52" t="s">
        <v>122</v>
      </c>
      <c r="C52">
        <v>319876</v>
      </c>
      <c r="D52" s="2">
        <v>55</v>
      </c>
      <c r="E52" s="2">
        <v>53441</v>
      </c>
      <c r="F52" s="2">
        <v>1245</v>
      </c>
      <c r="G52" s="2">
        <v>1573</v>
      </c>
      <c r="H52" s="2">
        <v>276</v>
      </c>
      <c r="I52" s="2">
        <v>124145</v>
      </c>
      <c r="J52" s="2">
        <v>5733</v>
      </c>
      <c r="K52" s="2">
        <v>15212</v>
      </c>
      <c r="L52" s="2">
        <v>2478</v>
      </c>
      <c r="M52" s="2">
        <v>9807</v>
      </c>
      <c r="N52" s="2">
        <v>165</v>
      </c>
      <c r="O52" s="2">
        <v>2330</v>
      </c>
      <c r="P52" s="2">
        <v>2685</v>
      </c>
      <c r="Q52" s="2">
        <v>17162</v>
      </c>
      <c r="R52" s="2">
        <v>936</v>
      </c>
      <c r="S52" s="2">
        <v>32424</v>
      </c>
    </row>
    <row r="53" spans="1:19" x14ac:dyDescent="0.2">
      <c r="A53" t="s">
        <v>123</v>
      </c>
      <c r="B53" t="s">
        <v>124</v>
      </c>
      <c r="C53">
        <v>389752</v>
      </c>
      <c r="D53" s="2">
        <v>2</v>
      </c>
      <c r="E53" s="2">
        <v>240269</v>
      </c>
      <c r="F53" s="2">
        <v>683</v>
      </c>
      <c r="G53" s="2">
        <v>31</v>
      </c>
      <c r="H53" s="2">
        <v>111</v>
      </c>
      <c r="I53" s="2">
        <v>75821</v>
      </c>
      <c r="J53" s="2">
        <v>1617</v>
      </c>
      <c r="K53" s="2">
        <v>8233</v>
      </c>
      <c r="L53" s="2">
        <v>785</v>
      </c>
      <c r="M53" s="2">
        <v>5053</v>
      </c>
      <c r="N53" s="2">
        <v>29</v>
      </c>
      <c r="O53" s="2">
        <v>1048</v>
      </c>
      <c r="P53" s="2">
        <v>969</v>
      </c>
      <c r="Q53" s="2">
        <v>4758</v>
      </c>
      <c r="R53" s="2">
        <v>70</v>
      </c>
      <c r="S53" s="2">
        <v>18608</v>
      </c>
    </row>
    <row r="54" spans="1:19" x14ac:dyDescent="0.2">
      <c r="A54" t="s">
        <v>125</v>
      </c>
      <c r="B54" t="s">
        <v>126</v>
      </c>
      <c r="C54">
        <v>279565</v>
      </c>
      <c r="D54" s="2">
        <v>35</v>
      </c>
      <c r="E54" s="2">
        <v>59255</v>
      </c>
      <c r="F54" s="2">
        <v>952</v>
      </c>
      <c r="G54" s="2">
        <v>193</v>
      </c>
      <c r="H54" s="2">
        <v>650</v>
      </c>
      <c r="I54" s="2">
        <v>88858</v>
      </c>
      <c r="J54" s="2">
        <v>4384</v>
      </c>
      <c r="K54" s="2">
        <v>16449</v>
      </c>
      <c r="L54" s="2">
        <v>1034</v>
      </c>
      <c r="M54" s="2">
        <v>10525</v>
      </c>
      <c r="N54" s="2">
        <v>253</v>
      </c>
      <c r="O54" s="2">
        <v>1070</v>
      </c>
      <c r="P54" s="2">
        <v>2259</v>
      </c>
      <c r="Q54" s="2">
        <v>17502</v>
      </c>
      <c r="R54" s="2">
        <v>351</v>
      </c>
      <c r="S54" s="2">
        <v>25175</v>
      </c>
    </row>
    <row r="55" spans="1:19" x14ac:dyDescent="0.2">
      <c r="A55" t="s">
        <v>127</v>
      </c>
      <c r="B55" t="s">
        <v>128</v>
      </c>
      <c r="C55">
        <v>168230</v>
      </c>
      <c r="D55" s="2">
        <v>7</v>
      </c>
      <c r="E55" s="2">
        <v>40185</v>
      </c>
      <c r="F55" s="2">
        <v>367</v>
      </c>
      <c r="G55" s="2">
        <v>20</v>
      </c>
      <c r="H55" s="2">
        <v>119</v>
      </c>
      <c r="I55" s="2">
        <v>55923</v>
      </c>
      <c r="J55" s="2">
        <v>2224</v>
      </c>
      <c r="K55" s="2">
        <v>10798</v>
      </c>
      <c r="L55" s="2">
        <v>601</v>
      </c>
      <c r="M55" s="2">
        <v>6247</v>
      </c>
      <c r="N55" s="2">
        <v>8</v>
      </c>
      <c r="O55" s="2">
        <v>1033</v>
      </c>
      <c r="P55" s="2">
        <v>1020</v>
      </c>
      <c r="Q55" s="2">
        <v>3234</v>
      </c>
      <c r="R55" s="2">
        <v>140</v>
      </c>
      <c r="S55" s="2">
        <v>14278</v>
      </c>
    </row>
    <row r="56" spans="1:19" x14ac:dyDescent="0.2">
      <c r="A56" t="s">
        <v>129</v>
      </c>
      <c r="B56" t="s">
        <v>130</v>
      </c>
      <c r="C56">
        <v>144782</v>
      </c>
      <c r="D56" s="2">
        <v>90</v>
      </c>
      <c r="E56" s="2">
        <v>22523</v>
      </c>
      <c r="F56" s="2">
        <v>412</v>
      </c>
      <c r="G56" s="2">
        <v>164</v>
      </c>
      <c r="H56" s="2">
        <v>146</v>
      </c>
      <c r="I56" s="2">
        <v>51989</v>
      </c>
      <c r="J56" s="2">
        <v>2320</v>
      </c>
      <c r="K56" s="2">
        <v>8757</v>
      </c>
      <c r="L56" s="2">
        <v>981</v>
      </c>
      <c r="M56" s="2">
        <v>5852</v>
      </c>
      <c r="N56" s="2">
        <v>21</v>
      </c>
      <c r="O56" s="2">
        <v>920</v>
      </c>
      <c r="P56" s="2">
        <v>856</v>
      </c>
      <c r="Q56" s="2">
        <v>3767</v>
      </c>
      <c r="R56" s="2">
        <v>252</v>
      </c>
      <c r="S56" s="2">
        <v>17399</v>
      </c>
    </row>
    <row r="57" spans="1:19" x14ac:dyDescent="0.2">
      <c r="A57" t="s">
        <v>131</v>
      </c>
      <c r="B57" t="s">
        <v>132</v>
      </c>
      <c r="C57">
        <v>98513</v>
      </c>
      <c r="D57" s="2">
        <v>105</v>
      </c>
      <c r="E57" s="2">
        <v>14777</v>
      </c>
      <c r="F57" s="2">
        <v>111</v>
      </c>
      <c r="G57" s="2">
        <v>43</v>
      </c>
      <c r="H57" s="2">
        <v>210</v>
      </c>
      <c r="I57" s="2">
        <v>34010</v>
      </c>
      <c r="J57" s="2">
        <v>2401</v>
      </c>
      <c r="K57" s="2">
        <v>6561</v>
      </c>
      <c r="L57" s="2">
        <v>298</v>
      </c>
      <c r="M57" s="2">
        <v>3114</v>
      </c>
      <c r="N57" s="2">
        <v>21</v>
      </c>
      <c r="O57" s="2">
        <v>1007</v>
      </c>
      <c r="P57" s="2">
        <v>565</v>
      </c>
      <c r="Q57" s="2">
        <v>4512</v>
      </c>
      <c r="R57" s="2">
        <v>47</v>
      </c>
      <c r="S57" s="2">
        <v>11923</v>
      </c>
    </row>
    <row r="58" spans="1:19" x14ac:dyDescent="0.2">
      <c r="A58" t="s">
        <v>133</v>
      </c>
      <c r="B58" t="s">
        <v>134</v>
      </c>
      <c r="C58">
        <v>235362</v>
      </c>
      <c r="D58" s="2">
        <v>1102</v>
      </c>
      <c r="E58" s="2">
        <v>46462</v>
      </c>
      <c r="F58" s="2">
        <v>445</v>
      </c>
      <c r="G58" s="2">
        <v>8</v>
      </c>
      <c r="H58" s="2">
        <v>111</v>
      </c>
      <c r="I58" s="2">
        <v>106602</v>
      </c>
      <c r="J58" s="2">
        <v>2321</v>
      </c>
      <c r="K58" s="2">
        <v>7652</v>
      </c>
      <c r="L58" s="2">
        <v>770</v>
      </c>
      <c r="M58" s="2">
        <v>5361</v>
      </c>
      <c r="N58" s="2">
        <v>2</v>
      </c>
      <c r="O58" s="2">
        <v>5434</v>
      </c>
      <c r="P58" s="2">
        <v>1367</v>
      </c>
      <c r="Q58" s="2">
        <v>7187</v>
      </c>
      <c r="R58" s="2">
        <v>445</v>
      </c>
      <c r="S58" s="2">
        <v>22953</v>
      </c>
    </row>
    <row r="59" spans="1:19" x14ac:dyDescent="0.2">
      <c r="A59" t="s">
        <v>135</v>
      </c>
      <c r="B59" t="s">
        <v>136</v>
      </c>
      <c r="C59">
        <v>119892</v>
      </c>
      <c r="D59" s="2">
        <v>9238</v>
      </c>
      <c r="E59" s="2">
        <v>21341</v>
      </c>
      <c r="F59" s="2">
        <v>222</v>
      </c>
      <c r="G59" s="2">
        <v>6</v>
      </c>
      <c r="H59" s="2">
        <v>118</v>
      </c>
      <c r="I59" s="2">
        <v>46486</v>
      </c>
      <c r="J59" s="2">
        <v>2451</v>
      </c>
      <c r="K59" s="2">
        <v>5131</v>
      </c>
      <c r="L59" s="2">
        <v>190</v>
      </c>
      <c r="M59" s="2">
        <v>2501</v>
      </c>
      <c r="N59" s="2">
        <v>25</v>
      </c>
      <c r="O59" s="2">
        <v>614</v>
      </c>
      <c r="P59" s="2">
        <v>748</v>
      </c>
      <c r="Q59" s="2">
        <v>4361</v>
      </c>
      <c r="R59" s="2">
        <v>79</v>
      </c>
      <c r="S59" s="2">
        <v>11171</v>
      </c>
    </row>
    <row r="60" spans="1:19" x14ac:dyDescent="0.2">
      <c r="A60" t="s">
        <v>137</v>
      </c>
      <c r="B60" t="s">
        <v>138</v>
      </c>
      <c r="C60">
        <v>348989</v>
      </c>
      <c r="D60" s="2">
        <v>23</v>
      </c>
      <c r="E60" s="2">
        <v>47126</v>
      </c>
      <c r="F60" s="2">
        <v>950</v>
      </c>
      <c r="G60" s="2">
        <v>347</v>
      </c>
      <c r="H60" s="2">
        <v>1436</v>
      </c>
      <c r="I60" s="2">
        <v>170501</v>
      </c>
      <c r="J60" s="2">
        <v>6086</v>
      </c>
      <c r="K60" s="2">
        <v>15541</v>
      </c>
      <c r="L60" s="2">
        <v>1808</v>
      </c>
      <c r="M60" s="2">
        <v>9322</v>
      </c>
      <c r="N60" s="2">
        <v>92</v>
      </c>
      <c r="O60" s="2">
        <v>2082</v>
      </c>
      <c r="P60" s="2">
        <v>2226</v>
      </c>
      <c r="Q60" s="2">
        <v>9745</v>
      </c>
      <c r="R60" s="2">
        <v>324</v>
      </c>
      <c r="S60" s="2">
        <v>36354</v>
      </c>
    </row>
    <row r="61" spans="1:19" x14ac:dyDescent="0.2">
      <c r="A61" t="s">
        <v>139</v>
      </c>
      <c r="B61" t="s">
        <v>140</v>
      </c>
      <c r="C61">
        <v>122645</v>
      </c>
      <c r="D61" s="2">
        <v>0</v>
      </c>
      <c r="E61" s="2">
        <v>29232</v>
      </c>
      <c r="F61" s="2">
        <v>188</v>
      </c>
      <c r="G61" s="2">
        <v>28</v>
      </c>
      <c r="H61" s="2">
        <v>76</v>
      </c>
      <c r="I61" s="2">
        <v>34571</v>
      </c>
      <c r="J61" s="2">
        <v>1666</v>
      </c>
      <c r="K61" s="2">
        <v>11448</v>
      </c>
      <c r="L61" s="2">
        <v>296</v>
      </c>
      <c r="M61" s="2">
        <v>3387</v>
      </c>
      <c r="N61" s="2">
        <v>15</v>
      </c>
      <c r="O61" s="2">
        <v>397</v>
      </c>
      <c r="P61" s="2">
        <v>645</v>
      </c>
      <c r="Q61" s="2">
        <v>4483</v>
      </c>
      <c r="R61" s="2">
        <v>57</v>
      </c>
      <c r="S61" s="2">
        <v>15959</v>
      </c>
    </row>
    <row r="62" spans="1:19" x14ac:dyDescent="0.2">
      <c r="A62" t="s">
        <v>141</v>
      </c>
      <c r="B62" t="s">
        <v>142</v>
      </c>
      <c r="C62">
        <v>132672</v>
      </c>
      <c r="D62" s="2">
        <v>254</v>
      </c>
      <c r="E62" s="2">
        <v>25989</v>
      </c>
      <c r="F62" s="2">
        <v>326</v>
      </c>
      <c r="G62" s="2">
        <v>50</v>
      </c>
      <c r="H62" s="2">
        <v>144</v>
      </c>
      <c r="I62" s="2">
        <v>51394</v>
      </c>
      <c r="J62" s="2">
        <v>1189</v>
      </c>
      <c r="K62" s="2">
        <v>8851</v>
      </c>
      <c r="L62" s="2">
        <v>789</v>
      </c>
      <c r="M62" s="2">
        <v>2903</v>
      </c>
      <c r="N62" s="2">
        <v>12</v>
      </c>
      <c r="O62" s="2">
        <v>678</v>
      </c>
      <c r="P62" s="2">
        <v>1289</v>
      </c>
      <c r="Q62" s="2">
        <v>3588</v>
      </c>
      <c r="R62" s="2">
        <v>68</v>
      </c>
      <c r="S62" s="2">
        <v>11199</v>
      </c>
    </row>
    <row r="63" spans="1:19" x14ac:dyDescent="0.2">
      <c r="A63" t="s">
        <v>143</v>
      </c>
      <c r="B63" t="s">
        <v>144</v>
      </c>
      <c r="C63">
        <v>202822</v>
      </c>
      <c r="D63" s="2">
        <v>0</v>
      </c>
      <c r="E63" s="2">
        <v>28716</v>
      </c>
      <c r="F63" s="2">
        <v>449</v>
      </c>
      <c r="G63" s="2">
        <v>36</v>
      </c>
      <c r="H63" s="2">
        <v>425</v>
      </c>
      <c r="I63" s="2">
        <v>101331</v>
      </c>
      <c r="J63" s="2">
        <v>3070</v>
      </c>
      <c r="K63" s="2">
        <v>9390</v>
      </c>
      <c r="L63" s="2">
        <v>1255</v>
      </c>
      <c r="M63" s="2">
        <v>4455</v>
      </c>
      <c r="N63" s="2">
        <v>19</v>
      </c>
      <c r="O63" s="2">
        <v>1401</v>
      </c>
      <c r="P63" s="2">
        <v>2582</v>
      </c>
      <c r="Q63" s="2">
        <v>6069</v>
      </c>
      <c r="R63" s="2">
        <v>208</v>
      </c>
      <c r="S63" s="2">
        <v>19796</v>
      </c>
    </row>
    <row r="64" spans="1:19" x14ac:dyDescent="0.2">
      <c r="A64" t="s">
        <v>145</v>
      </c>
      <c r="B64" t="s">
        <v>146</v>
      </c>
      <c r="C64">
        <v>132802</v>
      </c>
      <c r="D64" s="2">
        <v>513</v>
      </c>
      <c r="E64" s="2">
        <v>21535</v>
      </c>
      <c r="F64" s="2">
        <v>387</v>
      </c>
      <c r="G64" s="2">
        <v>7</v>
      </c>
      <c r="H64" s="2">
        <v>664</v>
      </c>
      <c r="I64" s="2">
        <v>50078</v>
      </c>
      <c r="J64" s="2">
        <v>1119</v>
      </c>
      <c r="K64" s="2">
        <v>8932</v>
      </c>
      <c r="L64" s="2">
        <v>413</v>
      </c>
      <c r="M64" s="2">
        <v>3805</v>
      </c>
      <c r="N64" s="2">
        <v>110</v>
      </c>
      <c r="O64" s="2">
        <v>586</v>
      </c>
      <c r="P64" s="2">
        <v>854</v>
      </c>
      <c r="Q64" s="2">
        <v>6748</v>
      </c>
      <c r="R64" s="2">
        <v>200</v>
      </c>
      <c r="S64" s="2">
        <v>15471</v>
      </c>
    </row>
    <row r="65" spans="1:19" x14ac:dyDescent="0.2">
      <c r="A65" t="s">
        <v>147</v>
      </c>
      <c r="B65" t="s">
        <v>148</v>
      </c>
      <c r="C65">
        <v>356919</v>
      </c>
      <c r="D65" s="2">
        <v>32952</v>
      </c>
      <c r="E65" s="2">
        <v>49368</v>
      </c>
      <c r="F65" s="2">
        <v>1400</v>
      </c>
      <c r="G65" s="2">
        <v>89</v>
      </c>
      <c r="H65" s="2">
        <v>1356</v>
      </c>
      <c r="I65" s="2">
        <v>146737</v>
      </c>
      <c r="J65" s="2">
        <v>4072</v>
      </c>
      <c r="K65" s="2">
        <v>19552</v>
      </c>
      <c r="L65" s="2">
        <v>2512</v>
      </c>
      <c r="M65" s="2">
        <v>9795</v>
      </c>
      <c r="N65" s="2">
        <v>443</v>
      </c>
      <c r="O65" s="2">
        <v>2390</v>
      </c>
      <c r="P65" s="2">
        <v>5117</v>
      </c>
      <c r="Q65" s="2">
        <v>9967</v>
      </c>
      <c r="R65" s="2">
        <v>329</v>
      </c>
      <c r="S65" s="2">
        <v>32085</v>
      </c>
    </row>
    <row r="66" spans="1:19" x14ac:dyDescent="0.2">
      <c r="C66">
        <f>SUM(C1:C65)</f>
        <v>19062978</v>
      </c>
      <c r="D66">
        <f t="shared" ref="D66:S66" si="0">SUM(D1:D65)</f>
        <v>55869</v>
      </c>
      <c r="E66">
        <f t="shared" si="0"/>
        <v>6184671</v>
      </c>
      <c r="F66">
        <f t="shared" si="0"/>
        <v>56186</v>
      </c>
      <c r="G66">
        <f t="shared" si="0"/>
        <v>13542</v>
      </c>
      <c r="H66">
        <f t="shared" si="0"/>
        <v>40229</v>
      </c>
      <c r="I66">
        <f t="shared" si="0"/>
        <v>6587285</v>
      </c>
      <c r="J66">
        <f t="shared" si="0"/>
        <v>203857</v>
      </c>
      <c r="K66">
        <f t="shared" si="0"/>
        <v>1006206</v>
      </c>
      <c r="L66">
        <f t="shared" si="0"/>
        <v>97824</v>
      </c>
      <c r="M66">
        <f t="shared" si="0"/>
        <v>477393</v>
      </c>
      <c r="N66">
        <f t="shared" si="0"/>
        <v>42609</v>
      </c>
      <c r="O66">
        <f t="shared" si="0"/>
        <v>147412</v>
      </c>
      <c r="P66">
        <f t="shared" si="0"/>
        <v>143014</v>
      </c>
      <c r="Q66">
        <f t="shared" si="0"/>
        <v>575499</v>
      </c>
      <c r="R66">
        <f t="shared" si="0"/>
        <v>29479</v>
      </c>
      <c r="S66">
        <f t="shared" si="0"/>
        <v>1526070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D95F-6468-48DB-83C1-75D278386075}">
  <dimension ref="A1:U66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4" max="4" width="20.1640625" style="2" bestFit="1" customWidth="1"/>
    <col min="5" max="5" width="13.83203125" style="2" bestFit="1" customWidth="1"/>
    <col min="6" max="6" width="20.5" style="2" bestFit="1" customWidth="1"/>
    <col min="7" max="7" width="16.5" style="2" bestFit="1" customWidth="1"/>
    <col min="8" max="8" width="12.33203125" style="2" bestFit="1" customWidth="1"/>
    <col min="9" max="9" width="18" style="2" bestFit="1" customWidth="1"/>
    <col min="10" max="10" width="17.83203125" style="2" bestFit="1" customWidth="1"/>
    <col min="11" max="11" width="19.33203125" style="2" bestFit="1" customWidth="1"/>
    <col min="12" max="12" width="15.33203125" style="2" bestFit="1" customWidth="1"/>
    <col min="13" max="13" width="18.5" style="2" bestFit="1" customWidth="1"/>
    <col min="14" max="14" width="19.5" style="2" bestFit="1" customWidth="1"/>
    <col min="15" max="16" width="18.1640625" style="2" bestFit="1" customWidth="1"/>
    <col min="17" max="17" width="20.33203125" style="2" bestFit="1" customWidth="1"/>
    <col min="18" max="18" width="9.6640625" style="2" bestFit="1" customWidth="1"/>
    <col min="19" max="19" width="20.1640625" style="2" bestFit="1" customWidth="1"/>
    <col min="20" max="20" width="18.5" style="2" bestFit="1" customWidth="1"/>
    <col min="21" max="21" width="13" style="2" bestFit="1" customWidth="1"/>
  </cols>
  <sheetData>
    <row r="1" spans="1:21" ht="6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70162</v>
      </c>
      <c r="D2" s="2">
        <v>0</v>
      </c>
      <c r="E2" s="2">
        <v>9271</v>
      </c>
      <c r="F2" s="2">
        <v>268</v>
      </c>
      <c r="G2" s="2">
        <v>37</v>
      </c>
      <c r="H2" s="2">
        <v>46</v>
      </c>
      <c r="I2" s="2">
        <v>19964</v>
      </c>
      <c r="J2" s="2">
        <v>650</v>
      </c>
      <c r="K2" s="2">
        <v>8213</v>
      </c>
      <c r="L2" s="2">
        <v>219</v>
      </c>
      <c r="M2" s="2">
        <v>4349</v>
      </c>
      <c r="N2" s="2">
        <v>46</v>
      </c>
      <c r="O2" s="2">
        <v>402</v>
      </c>
      <c r="P2" s="2">
        <v>308</v>
      </c>
      <c r="Q2" s="2">
        <v>2747</v>
      </c>
      <c r="R2" s="2">
        <v>11319</v>
      </c>
      <c r="S2" s="2">
        <v>1264</v>
      </c>
      <c r="T2" s="2">
        <v>141</v>
      </c>
      <c r="U2" s="2">
        <v>10918</v>
      </c>
    </row>
    <row r="3" spans="1:21" x14ac:dyDescent="0.2">
      <c r="A3" t="s">
        <v>23</v>
      </c>
      <c r="B3" t="s">
        <v>24</v>
      </c>
      <c r="C3">
        <v>285153</v>
      </c>
      <c r="D3" s="2">
        <v>5</v>
      </c>
      <c r="E3" s="2">
        <v>41105</v>
      </c>
      <c r="F3" s="2">
        <v>1341</v>
      </c>
      <c r="G3" s="2">
        <v>243</v>
      </c>
      <c r="H3" s="2">
        <v>484</v>
      </c>
      <c r="I3" s="2">
        <v>119265</v>
      </c>
      <c r="J3" s="2">
        <v>2496</v>
      </c>
      <c r="K3" s="2">
        <v>26914</v>
      </c>
      <c r="L3" s="2">
        <v>897</v>
      </c>
      <c r="M3" s="2">
        <v>9782</v>
      </c>
      <c r="N3" s="2">
        <v>239</v>
      </c>
      <c r="O3" s="2">
        <v>2491</v>
      </c>
      <c r="P3" s="2">
        <v>2108</v>
      </c>
      <c r="Q3" s="2">
        <v>8959</v>
      </c>
      <c r="R3" s="2">
        <v>29920</v>
      </c>
      <c r="S3" s="2">
        <v>6734</v>
      </c>
      <c r="T3" s="2">
        <v>999</v>
      </c>
      <c r="U3" s="2">
        <v>31171</v>
      </c>
    </row>
    <row r="4" spans="1:21" x14ac:dyDescent="0.2">
      <c r="A4" t="s">
        <v>25</v>
      </c>
      <c r="B4" t="s">
        <v>26</v>
      </c>
      <c r="C4">
        <v>187354</v>
      </c>
      <c r="D4" s="2">
        <v>9</v>
      </c>
      <c r="E4" s="2">
        <v>21199</v>
      </c>
      <c r="F4" s="2">
        <v>442</v>
      </c>
      <c r="G4" s="2">
        <v>21</v>
      </c>
      <c r="H4" s="2">
        <v>24</v>
      </c>
      <c r="I4" s="2">
        <v>101308</v>
      </c>
      <c r="J4" s="2">
        <v>1541</v>
      </c>
      <c r="K4" s="2">
        <v>13189</v>
      </c>
      <c r="L4" s="2">
        <v>422</v>
      </c>
      <c r="M4" s="2">
        <v>3587</v>
      </c>
      <c r="N4" s="2">
        <v>80</v>
      </c>
      <c r="O4" s="2">
        <v>903</v>
      </c>
      <c r="P4" s="2">
        <v>803</v>
      </c>
      <c r="Q4" s="2">
        <v>3896</v>
      </c>
      <c r="R4" s="2">
        <v>20074</v>
      </c>
      <c r="S4" s="2">
        <v>2610</v>
      </c>
      <c r="T4" s="2">
        <v>318</v>
      </c>
      <c r="U4" s="2">
        <v>16928</v>
      </c>
    </row>
    <row r="5" spans="1:21" x14ac:dyDescent="0.2">
      <c r="A5" t="s">
        <v>27</v>
      </c>
      <c r="B5" t="s">
        <v>28</v>
      </c>
      <c r="C5">
        <v>60068</v>
      </c>
      <c r="D5" s="2">
        <v>106</v>
      </c>
      <c r="E5" s="2">
        <v>10679</v>
      </c>
      <c r="F5" s="2">
        <v>37</v>
      </c>
      <c r="G5" s="2">
        <v>30</v>
      </c>
      <c r="I5" s="2">
        <v>17023</v>
      </c>
      <c r="J5" s="2">
        <v>418</v>
      </c>
      <c r="K5" s="2">
        <v>8780</v>
      </c>
      <c r="L5" s="2">
        <v>239</v>
      </c>
      <c r="M5" s="2">
        <v>2279</v>
      </c>
      <c r="N5" s="2">
        <v>11</v>
      </c>
      <c r="O5" s="2">
        <v>400</v>
      </c>
      <c r="P5" s="2">
        <v>340</v>
      </c>
      <c r="Q5" s="2">
        <v>2321</v>
      </c>
      <c r="R5" s="2">
        <v>9613</v>
      </c>
      <c r="S5" s="2">
        <v>1273</v>
      </c>
      <c r="T5" s="2">
        <v>220</v>
      </c>
      <c r="U5" s="2">
        <v>6299</v>
      </c>
    </row>
    <row r="6" spans="1:21" x14ac:dyDescent="0.2">
      <c r="A6" t="s">
        <v>29</v>
      </c>
      <c r="B6" t="s">
        <v>30</v>
      </c>
      <c r="C6">
        <v>135021</v>
      </c>
      <c r="D6" s="2">
        <v>27</v>
      </c>
      <c r="E6" s="2">
        <v>15274</v>
      </c>
      <c r="F6" s="2">
        <v>313</v>
      </c>
      <c r="G6" s="2">
        <v>7</v>
      </c>
      <c r="H6" s="2">
        <v>40</v>
      </c>
      <c r="I6" s="2">
        <v>45433</v>
      </c>
      <c r="J6" s="2">
        <v>1974</v>
      </c>
      <c r="K6" s="2">
        <v>16642</v>
      </c>
      <c r="L6" s="2">
        <v>440</v>
      </c>
      <c r="M6" s="2">
        <v>6448</v>
      </c>
      <c r="N6" s="2">
        <v>19</v>
      </c>
      <c r="O6" s="2">
        <v>962</v>
      </c>
      <c r="P6" s="2">
        <v>869</v>
      </c>
      <c r="Q6" s="2">
        <v>4899</v>
      </c>
      <c r="R6" s="2">
        <v>19724</v>
      </c>
      <c r="S6" s="2">
        <v>2436</v>
      </c>
      <c r="T6" s="2">
        <v>364</v>
      </c>
      <c r="U6" s="2">
        <v>19150</v>
      </c>
    </row>
    <row r="7" spans="1:21" x14ac:dyDescent="0.2">
      <c r="A7" t="s">
        <v>31</v>
      </c>
      <c r="B7" t="s">
        <v>32</v>
      </c>
      <c r="C7">
        <v>130715</v>
      </c>
      <c r="D7" s="2">
        <v>66</v>
      </c>
      <c r="E7" s="2">
        <v>20475</v>
      </c>
      <c r="F7" s="2">
        <v>765</v>
      </c>
      <c r="G7" s="2">
        <v>64</v>
      </c>
      <c r="H7" s="2">
        <v>88</v>
      </c>
      <c r="I7" s="2">
        <v>50664</v>
      </c>
      <c r="J7" s="2">
        <v>1503</v>
      </c>
      <c r="K7" s="2">
        <v>11206</v>
      </c>
      <c r="L7" s="2">
        <v>539</v>
      </c>
      <c r="M7" s="2">
        <v>4494</v>
      </c>
      <c r="N7" s="2">
        <v>42</v>
      </c>
      <c r="O7" s="2">
        <v>1552</v>
      </c>
      <c r="P7" s="2">
        <v>941</v>
      </c>
      <c r="Q7" s="2">
        <v>3853</v>
      </c>
      <c r="R7" s="2">
        <v>16454</v>
      </c>
      <c r="S7" s="2">
        <v>3935</v>
      </c>
      <c r="T7" s="2">
        <v>252</v>
      </c>
      <c r="U7" s="2">
        <v>13822</v>
      </c>
    </row>
    <row r="8" spans="1:21" x14ac:dyDescent="0.2">
      <c r="A8" t="s">
        <v>33</v>
      </c>
      <c r="B8" t="s">
        <v>34</v>
      </c>
      <c r="C8">
        <v>53777</v>
      </c>
      <c r="D8" s="2">
        <v>0</v>
      </c>
      <c r="E8" s="2">
        <v>8302</v>
      </c>
      <c r="F8" s="2">
        <v>60</v>
      </c>
      <c r="G8" s="2">
        <v>28</v>
      </c>
      <c r="H8" s="2">
        <v>16</v>
      </c>
      <c r="I8" s="2">
        <v>16260</v>
      </c>
      <c r="J8" s="2">
        <v>476</v>
      </c>
      <c r="K8" s="2">
        <v>5861</v>
      </c>
      <c r="L8" s="2">
        <v>228</v>
      </c>
      <c r="M8" s="2">
        <v>1225</v>
      </c>
      <c r="N8" s="2">
        <v>36</v>
      </c>
      <c r="O8" s="2">
        <v>347</v>
      </c>
      <c r="P8" s="2">
        <v>216</v>
      </c>
      <c r="Q8" s="2">
        <v>5440</v>
      </c>
      <c r="R8" s="2">
        <v>8548</v>
      </c>
      <c r="S8" s="2">
        <v>1169</v>
      </c>
      <c r="T8" s="2">
        <v>53</v>
      </c>
      <c r="U8" s="2">
        <v>5512</v>
      </c>
    </row>
    <row r="9" spans="1:21" x14ac:dyDescent="0.2">
      <c r="A9" t="s">
        <v>35</v>
      </c>
      <c r="B9" t="s">
        <v>36</v>
      </c>
      <c r="C9">
        <v>259173</v>
      </c>
      <c r="D9" s="2">
        <v>262</v>
      </c>
      <c r="E9" s="2">
        <v>43076</v>
      </c>
      <c r="F9" s="2">
        <v>571</v>
      </c>
      <c r="G9" s="2">
        <v>9</v>
      </c>
      <c r="H9" s="2">
        <v>187</v>
      </c>
      <c r="I9" s="2">
        <v>131751</v>
      </c>
      <c r="J9" s="2">
        <v>1514</v>
      </c>
      <c r="K9" s="2">
        <v>14670</v>
      </c>
      <c r="L9" s="2">
        <v>775</v>
      </c>
      <c r="M9" s="2">
        <v>4924</v>
      </c>
      <c r="N9" s="2">
        <v>65</v>
      </c>
      <c r="O9" s="2">
        <v>1390</v>
      </c>
      <c r="P9" s="2">
        <v>2224</v>
      </c>
      <c r="Q9" s="2">
        <v>4004</v>
      </c>
      <c r="R9" s="2">
        <v>20638</v>
      </c>
      <c r="S9" s="2">
        <v>3681</v>
      </c>
      <c r="T9" s="2">
        <v>297</v>
      </c>
      <c r="U9" s="2">
        <v>29135</v>
      </c>
    </row>
    <row r="10" spans="1:21" x14ac:dyDescent="0.2">
      <c r="A10" t="s">
        <v>37</v>
      </c>
      <c r="B10" t="s">
        <v>38</v>
      </c>
      <c r="C10">
        <v>264468</v>
      </c>
      <c r="D10" s="2">
        <v>2</v>
      </c>
      <c r="E10" s="2">
        <v>40966</v>
      </c>
      <c r="F10" s="2">
        <v>879</v>
      </c>
      <c r="G10" s="2">
        <v>50</v>
      </c>
      <c r="H10" s="2">
        <v>149</v>
      </c>
      <c r="I10" s="2">
        <v>115363</v>
      </c>
      <c r="J10" s="2">
        <v>2937</v>
      </c>
      <c r="K10" s="2">
        <v>27213</v>
      </c>
      <c r="L10" s="2">
        <v>789</v>
      </c>
      <c r="M10" s="2">
        <v>10061</v>
      </c>
      <c r="N10" s="2">
        <v>136</v>
      </c>
      <c r="O10" s="2">
        <v>1609</v>
      </c>
      <c r="P10" s="2">
        <v>2260</v>
      </c>
      <c r="Q10" s="2">
        <v>5890</v>
      </c>
      <c r="R10" s="2">
        <v>23443</v>
      </c>
      <c r="S10" s="2">
        <v>4278</v>
      </c>
      <c r="T10" s="2">
        <v>373</v>
      </c>
      <c r="U10" s="2">
        <v>28070</v>
      </c>
    </row>
    <row r="11" spans="1:21" x14ac:dyDescent="0.2">
      <c r="A11" t="s">
        <v>39</v>
      </c>
      <c r="B11" t="s">
        <v>40</v>
      </c>
      <c r="C11">
        <v>1828410</v>
      </c>
      <c r="D11" s="2">
        <v>905</v>
      </c>
      <c r="E11" s="2">
        <v>925595</v>
      </c>
      <c r="F11" s="2">
        <v>2054</v>
      </c>
      <c r="G11" s="2">
        <v>1460</v>
      </c>
      <c r="H11" s="2">
        <v>2191</v>
      </c>
      <c r="I11" s="2">
        <v>511820</v>
      </c>
      <c r="J11" s="2">
        <v>16824</v>
      </c>
      <c r="K11" s="2">
        <v>74626</v>
      </c>
      <c r="L11" s="2">
        <v>6539</v>
      </c>
      <c r="M11" s="2">
        <v>32015</v>
      </c>
      <c r="N11" s="2">
        <v>2515</v>
      </c>
      <c r="O11" s="2">
        <v>12681</v>
      </c>
      <c r="P11" s="2">
        <v>11700</v>
      </c>
      <c r="Q11" s="2">
        <v>28867</v>
      </c>
      <c r="R11" s="2">
        <v>64989</v>
      </c>
      <c r="S11" s="2">
        <v>18838</v>
      </c>
      <c r="T11" s="2">
        <v>2473</v>
      </c>
      <c r="U11" s="2">
        <v>112318</v>
      </c>
    </row>
    <row r="12" spans="1:21" x14ac:dyDescent="0.2">
      <c r="A12" t="s">
        <v>41</v>
      </c>
      <c r="B12" t="s">
        <v>42</v>
      </c>
      <c r="C12">
        <v>422923</v>
      </c>
      <c r="D12" s="2">
        <v>302</v>
      </c>
      <c r="E12" s="2">
        <v>97702</v>
      </c>
      <c r="F12" s="2">
        <v>1337</v>
      </c>
      <c r="G12" s="2">
        <v>115</v>
      </c>
      <c r="H12" s="2">
        <v>806</v>
      </c>
      <c r="I12" s="2">
        <v>143374</v>
      </c>
      <c r="J12" s="2">
        <v>4866</v>
      </c>
      <c r="K12" s="2">
        <v>35206</v>
      </c>
      <c r="L12" s="2">
        <v>1846</v>
      </c>
      <c r="M12" s="2">
        <v>17405</v>
      </c>
      <c r="N12" s="2">
        <v>1029</v>
      </c>
      <c r="O12" s="2">
        <v>2284</v>
      </c>
      <c r="P12" s="2">
        <v>3863</v>
      </c>
      <c r="Q12" s="2">
        <v>19878</v>
      </c>
      <c r="R12" s="2">
        <v>48245</v>
      </c>
      <c r="S12" s="2">
        <v>8684</v>
      </c>
      <c r="T12" s="2">
        <v>347</v>
      </c>
      <c r="U12" s="2">
        <v>35634</v>
      </c>
    </row>
    <row r="13" spans="1:21" x14ac:dyDescent="0.2">
      <c r="A13" t="s">
        <v>43</v>
      </c>
      <c r="B13" t="s">
        <v>44</v>
      </c>
      <c r="C13">
        <v>205862</v>
      </c>
      <c r="D13" s="2">
        <v>5406</v>
      </c>
      <c r="E13" s="2">
        <v>20640</v>
      </c>
      <c r="F13" s="2">
        <v>513</v>
      </c>
      <c r="G13" s="2">
        <v>164</v>
      </c>
      <c r="H13" s="2">
        <v>184</v>
      </c>
      <c r="I13" s="2">
        <v>109864</v>
      </c>
      <c r="J13" s="2">
        <v>2017</v>
      </c>
      <c r="K13" s="2">
        <v>18129</v>
      </c>
      <c r="L13" s="2">
        <v>861</v>
      </c>
      <c r="M13" s="2">
        <v>4102</v>
      </c>
      <c r="N13" s="2">
        <v>421</v>
      </c>
      <c r="O13" s="2">
        <v>1087</v>
      </c>
      <c r="P13" s="2">
        <v>1827</v>
      </c>
      <c r="Q13" s="2">
        <v>3580</v>
      </c>
      <c r="R13" s="2">
        <v>14601</v>
      </c>
      <c r="S13" s="2">
        <v>3365</v>
      </c>
      <c r="T13" s="2">
        <v>243</v>
      </c>
      <c r="U13" s="2">
        <v>18858</v>
      </c>
    </row>
    <row r="14" spans="1:21" x14ac:dyDescent="0.2">
      <c r="A14" t="s">
        <v>45</v>
      </c>
      <c r="B14" t="s">
        <v>46</v>
      </c>
      <c r="C14">
        <v>155546</v>
      </c>
      <c r="D14" s="2">
        <v>221</v>
      </c>
      <c r="E14" s="2">
        <v>36411</v>
      </c>
      <c r="F14" s="2">
        <v>906</v>
      </c>
      <c r="G14" s="2">
        <v>104</v>
      </c>
      <c r="H14" s="2">
        <v>595</v>
      </c>
      <c r="I14" s="2">
        <v>50887</v>
      </c>
      <c r="J14" s="2">
        <v>1032</v>
      </c>
      <c r="K14" s="2">
        <v>19749</v>
      </c>
      <c r="L14" s="2">
        <v>682</v>
      </c>
      <c r="M14" s="2">
        <v>4459</v>
      </c>
      <c r="N14" s="2">
        <v>430</v>
      </c>
      <c r="O14" s="2">
        <v>605</v>
      </c>
      <c r="P14" s="2">
        <v>1759</v>
      </c>
      <c r="Q14" s="2">
        <v>4658</v>
      </c>
      <c r="R14" s="2">
        <v>17370</v>
      </c>
      <c r="S14" s="2">
        <v>4254</v>
      </c>
      <c r="T14" s="2">
        <v>275</v>
      </c>
      <c r="U14" s="2">
        <v>11149</v>
      </c>
    </row>
    <row r="15" spans="1:21" x14ac:dyDescent="0.2">
      <c r="A15" t="s">
        <v>47</v>
      </c>
      <c r="B15" t="s">
        <v>48</v>
      </c>
      <c r="C15">
        <v>79296</v>
      </c>
      <c r="D15" s="2">
        <v>20</v>
      </c>
      <c r="E15" s="2">
        <v>15120</v>
      </c>
      <c r="F15" s="2">
        <v>230</v>
      </c>
      <c r="G15" s="2">
        <v>5</v>
      </c>
      <c r="H15" s="2">
        <v>61</v>
      </c>
      <c r="I15" s="2">
        <v>15432</v>
      </c>
      <c r="J15" s="2">
        <v>474</v>
      </c>
      <c r="K15" s="2">
        <v>9396</v>
      </c>
      <c r="L15" s="2">
        <v>260</v>
      </c>
      <c r="M15" s="2">
        <v>1518</v>
      </c>
      <c r="N15" s="2">
        <v>14</v>
      </c>
      <c r="O15" s="2">
        <v>339</v>
      </c>
      <c r="P15" s="2">
        <v>329</v>
      </c>
      <c r="Q15" s="2">
        <v>13548</v>
      </c>
      <c r="R15" s="2">
        <v>14463</v>
      </c>
      <c r="S15" s="2">
        <v>1816</v>
      </c>
      <c r="T15" s="2">
        <v>215</v>
      </c>
      <c r="U15" s="2">
        <v>6056</v>
      </c>
    </row>
    <row r="16" spans="1:21" x14ac:dyDescent="0.2">
      <c r="A16" t="s">
        <v>49</v>
      </c>
      <c r="B16" t="s">
        <v>50</v>
      </c>
      <c r="C16">
        <v>154540</v>
      </c>
      <c r="D16" s="2">
        <v>15</v>
      </c>
      <c r="E16" s="2">
        <v>27091</v>
      </c>
      <c r="F16" s="2">
        <v>408</v>
      </c>
      <c r="G16" s="2">
        <v>39</v>
      </c>
      <c r="H16" s="2">
        <v>402</v>
      </c>
      <c r="I16" s="2">
        <v>55426</v>
      </c>
      <c r="J16" s="2">
        <v>3190</v>
      </c>
      <c r="K16" s="2">
        <v>25056</v>
      </c>
      <c r="L16" s="2">
        <v>400</v>
      </c>
      <c r="M16" s="2">
        <v>4209</v>
      </c>
      <c r="N16" s="2">
        <v>655</v>
      </c>
      <c r="O16" s="2">
        <v>949</v>
      </c>
      <c r="P16" s="2">
        <v>1146</v>
      </c>
      <c r="Q16" s="2">
        <v>3198</v>
      </c>
      <c r="R16" s="2">
        <v>15912</v>
      </c>
      <c r="S16" s="2">
        <v>3152</v>
      </c>
      <c r="T16" s="2">
        <v>235</v>
      </c>
      <c r="U16" s="2">
        <v>13057</v>
      </c>
    </row>
    <row r="17" spans="1:21" x14ac:dyDescent="0.2">
      <c r="A17" t="s">
        <v>51</v>
      </c>
      <c r="B17" t="s">
        <v>52</v>
      </c>
      <c r="C17">
        <v>314863</v>
      </c>
      <c r="D17" s="2">
        <v>206</v>
      </c>
      <c r="E17" s="2">
        <v>44315</v>
      </c>
      <c r="F17" s="2">
        <v>945</v>
      </c>
      <c r="G17" s="2">
        <v>69</v>
      </c>
      <c r="H17" s="2">
        <v>500</v>
      </c>
      <c r="I17" s="2">
        <v>141901</v>
      </c>
      <c r="J17" s="2">
        <v>6520</v>
      </c>
      <c r="K17" s="2">
        <v>36522</v>
      </c>
      <c r="L17" s="2">
        <v>917</v>
      </c>
      <c r="M17" s="2">
        <v>7219</v>
      </c>
      <c r="N17" s="2">
        <v>401</v>
      </c>
      <c r="O17" s="2">
        <v>2247</v>
      </c>
      <c r="P17" s="2">
        <v>2857</v>
      </c>
      <c r="Q17" s="2">
        <v>6319</v>
      </c>
      <c r="R17" s="2">
        <v>27732</v>
      </c>
      <c r="S17" s="2">
        <v>6178</v>
      </c>
      <c r="T17" s="2">
        <v>665</v>
      </c>
      <c r="U17" s="2">
        <v>29350</v>
      </c>
    </row>
    <row r="18" spans="1:21" x14ac:dyDescent="0.2">
      <c r="A18" t="s">
        <v>53</v>
      </c>
      <c r="B18" t="s">
        <v>54</v>
      </c>
      <c r="C18">
        <v>87356</v>
      </c>
      <c r="D18" s="2">
        <v>0</v>
      </c>
      <c r="E18" s="2">
        <v>13234</v>
      </c>
      <c r="F18" s="2">
        <v>220</v>
      </c>
      <c r="G18" s="2">
        <v>15</v>
      </c>
      <c r="H18" s="2">
        <v>73</v>
      </c>
      <c r="I18" s="2">
        <v>25532</v>
      </c>
      <c r="J18" s="2">
        <v>540</v>
      </c>
      <c r="K18" s="2">
        <v>5348</v>
      </c>
      <c r="L18" s="2">
        <v>265</v>
      </c>
      <c r="M18" s="2">
        <v>2427</v>
      </c>
      <c r="N18" s="2">
        <v>6</v>
      </c>
      <c r="O18" s="2">
        <v>295</v>
      </c>
      <c r="P18" s="2">
        <v>318</v>
      </c>
      <c r="Q18" s="2">
        <v>15960</v>
      </c>
      <c r="R18" s="2">
        <v>14796</v>
      </c>
      <c r="S18" s="2">
        <v>1962</v>
      </c>
      <c r="T18" s="2">
        <v>369</v>
      </c>
      <c r="U18" s="2">
        <v>5996</v>
      </c>
    </row>
    <row r="19" spans="1:21" x14ac:dyDescent="0.2">
      <c r="A19" t="s">
        <v>55</v>
      </c>
      <c r="B19" t="s">
        <v>56</v>
      </c>
      <c r="C19">
        <v>3450155</v>
      </c>
      <c r="D19" s="2">
        <v>856</v>
      </c>
      <c r="E19" s="2">
        <v>1393330</v>
      </c>
      <c r="F19" s="2">
        <v>8195</v>
      </c>
      <c r="G19" s="2">
        <v>3873</v>
      </c>
      <c r="H19" s="2">
        <v>19230</v>
      </c>
      <c r="I19" s="2">
        <v>1106233</v>
      </c>
      <c r="J19" s="2">
        <v>31105</v>
      </c>
      <c r="K19" s="2">
        <v>128406</v>
      </c>
      <c r="L19" s="2">
        <v>36824</v>
      </c>
      <c r="M19" s="2">
        <v>102268</v>
      </c>
      <c r="N19" s="2">
        <v>29551</v>
      </c>
      <c r="O19" s="2">
        <v>51551</v>
      </c>
      <c r="P19" s="2">
        <v>40489</v>
      </c>
      <c r="Q19" s="2">
        <v>82703</v>
      </c>
      <c r="R19" s="2">
        <v>120569</v>
      </c>
      <c r="S19" s="2">
        <v>88323</v>
      </c>
      <c r="T19" s="2">
        <v>5280</v>
      </c>
      <c r="U19" s="2">
        <v>201369</v>
      </c>
    </row>
    <row r="20" spans="1:21" x14ac:dyDescent="0.2">
      <c r="A20" t="s">
        <v>57</v>
      </c>
      <c r="B20" t="s">
        <v>58</v>
      </c>
      <c r="C20">
        <v>152535</v>
      </c>
      <c r="D20" s="2">
        <v>8</v>
      </c>
      <c r="E20" s="2">
        <v>36556</v>
      </c>
      <c r="F20" s="2">
        <v>551</v>
      </c>
      <c r="G20" s="2">
        <v>34</v>
      </c>
      <c r="H20" s="2">
        <v>129</v>
      </c>
      <c r="I20" s="2">
        <v>49797</v>
      </c>
      <c r="J20" s="2">
        <v>2236</v>
      </c>
      <c r="K20" s="2">
        <v>10865</v>
      </c>
      <c r="L20" s="2">
        <v>747</v>
      </c>
      <c r="M20" s="2">
        <v>5561</v>
      </c>
      <c r="N20" s="2">
        <v>16</v>
      </c>
      <c r="O20" s="2">
        <v>950</v>
      </c>
      <c r="P20" s="2">
        <v>1263</v>
      </c>
      <c r="Q20" s="2">
        <v>6697</v>
      </c>
      <c r="R20" s="2">
        <v>18308</v>
      </c>
      <c r="S20" s="2">
        <v>4408</v>
      </c>
      <c r="T20" s="2">
        <v>192</v>
      </c>
      <c r="U20" s="2">
        <v>14217</v>
      </c>
    </row>
    <row r="21" spans="1:21" x14ac:dyDescent="0.2">
      <c r="A21" t="s">
        <v>59</v>
      </c>
      <c r="B21" t="s">
        <v>60</v>
      </c>
      <c r="C21">
        <v>964241</v>
      </c>
      <c r="D21" s="2">
        <v>125</v>
      </c>
      <c r="E21" s="2">
        <v>692663</v>
      </c>
      <c r="F21" s="2">
        <v>743</v>
      </c>
      <c r="G21" s="2">
        <v>172</v>
      </c>
      <c r="H21" s="2">
        <v>984</v>
      </c>
      <c r="I21" s="2">
        <v>144972</v>
      </c>
      <c r="J21" s="2">
        <v>3659</v>
      </c>
      <c r="K21" s="2">
        <v>28841</v>
      </c>
      <c r="L21" s="2">
        <v>1817</v>
      </c>
      <c r="M21" s="2">
        <v>7218</v>
      </c>
      <c r="N21" s="2">
        <v>1004</v>
      </c>
      <c r="O21" s="2">
        <v>5836</v>
      </c>
      <c r="P21" s="2">
        <v>3336</v>
      </c>
      <c r="Q21" s="2">
        <v>6019</v>
      </c>
      <c r="R21" s="2">
        <v>29363</v>
      </c>
      <c r="S21" s="2">
        <v>8064</v>
      </c>
      <c r="T21" s="2">
        <v>1258</v>
      </c>
      <c r="U21" s="2">
        <v>28167</v>
      </c>
    </row>
    <row r="22" spans="1:21" x14ac:dyDescent="0.2">
      <c r="A22" t="s">
        <v>61</v>
      </c>
      <c r="B22" t="s">
        <v>62</v>
      </c>
      <c r="C22">
        <v>85146</v>
      </c>
      <c r="D22" s="2">
        <v>0</v>
      </c>
      <c r="E22" s="2">
        <v>16982</v>
      </c>
      <c r="F22" s="2">
        <v>399</v>
      </c>
      <c r="G22" s="2">
        <v>161</v>
      </c>
      <c r="H22" s="2">
        <v>177</v>
      </c>
      <c r="I22" s="2">
        <v>26157</v>
      </c>
      <c r="J22" s="2">
        <v>1330</v>
      </c>
      <c r="K22" s="2">
        <v>6540</v>
      </c>
      <c r="L22" s="2">
        <v>242</v>
      </c>
      <c r="M22" s="2">
        <v>3249</v>
      </c>
      <c r="N22" s="2">
        <v>0</v>
      </c>
      <c r="O22" s="2">
        <v>314</v>
      </c>
      <c r="P22" s="2">
        <v>592</v>
      </c>
      <c r="Q22" s="2">
        <v>3705</v>
      </c>
      <c r="R22" s="2">
        <v>12323</v>
      </c>
      <c r="S22" s="2">
        <v>2893</v>
      </c>
      <c r="T22" s="2">
        <v>70</v>
      </c>
      <c r="U22" s="2">
        <v>10012</v>
      </c>
    </row>
    <row r="23" spans="1:21" x14ac:dyDescent="0.2">
      <c r="A23" t="s">
        <v>63</v>
      </c>
      <c r="B23" t="s">
        <v>64</v>
      </c>
      <c r="C23">
        <v>162601</v>
      </c>
      <c r="D23" s="2">
        <v>0</v>
      </c>
      <c r="E23" s="2">
        <v>35847</v>
      </c>
      <c r="F23" s="2">
        <v>418</v>
      </c>
      <c r="G23" s="2">
        <v>115</v>
      </c>
      <c r="H23" s="2">
        <v>314</v>
      </c>
      <c r="I23" s="2">
        <v>59261</v>
      </c>
      <c r="J23" s="2">
        <v>1731</v>
      </c>
      <c r="K23" s="2">
        <v>6989</v>
      </c>
      <c r="L23" s="2">
        <v>1022</v>
      </c>
      <c r="M23" s="2">
        <v>5983</v>
      </c>
      <c r="N23" s="2">
        <v>302</v>
      </c>
      <c r="O23" s="2">
        <v>1151</v>
      </c>
      <c r="P23" s="2">
        <v>912</v>
      </c>
      <c r="Q23" s="2">
        <v>6840</v>
      </c>
      <c r="R23" s="2">
        <v>24601</v>
      </c>
      <c r="S23" s="2">
        <v>5116</v>
      </c>
      <c r="T23" s="2">
        <v>149</v>
      </c>
      <c r="U23" s="2">
        <v>11850</v>
      </c>
    </row>
    <row r="24" spans="1:21" x14ac:dyDescent="0.2">
      <c r="A24" t="s">
        <v>65</v>
      </c>
      <c r="B24" t="s">
        <v>66</v>
      </c>
      <c r="C24">
        <v>211527</v>
      </c>
      <c r="D24" s="2">
        <v>15</v>
      </c>
      <c r="E24" s="2">
        <v>49431</v>
      </c>
      <c r="F24" s="2">
        <v>550</v>
      </c>
      <c r="G24" s="2">
        <v>119</v>
      </c>
      <c r="H24" s="2">
        <v>187</v>
      </c>
      <c r="I24" s="2">
        <v>76026</v>
      </c>
      <c r="J24" s="2">
        <v>1544</v>
      </c>
      <c r="K24" s="2">
        <v>12465</v>
      </c>
      <c r="L24" s="2">
        <v>1088</v>
      </c>
      <c r="M24" s="2">
        <v>5381</v>
      </c>
      <c r="N24" s="2">
        <v>427</v>
      </c>
      <c r="O24" s="2">
        <v>986</v>
      </c>
      <c r="P24" s="2">
        <v>1350</v>
      </c>
      <c r="Q24" s="2">
        <v>7979</v>
      </c>
      <c r="R24" s="2">
        <v>26181</v>
      </c>
      <c r="S24" s="2">
        <v>8728</v>
      </c>
      <c r="T24" s="2">
        <v>168</v>
      </c>
      <c r="U24" s="2">
        <v>18902</v>
      </c>
    </row>
    <row r="25" spans="1:21" x14ac:dyDescent="0.2">
      <c r="A25" t="s">
        <v>67</v>
      </c>
      <c r="B25" t="s">
        <v>68</v>
      </c>
      <c r="C25">
        <v>94818</v>
      </c>
      <c r="D25" s="2">
        <v>5</v>
      </c>
      <c r="E25" s="2">
        <v>19160</v>
      </c>
      <c r="F25" s="2">
        <v>341</v>
      </c>
      <c r="G25" s="2">
        <v>7</v>
      </c>
      <c r="H25" s="2">
        <v>183</v>
      </c>
      <c r="I25" s="2">
        <v>32915</v>
      </c>
      <c r="J25" s="2">
        <v>1753</v>
      </c>
      <c r="K25" s="2">
        <v>7186</v>
      </c>
      <c r="L25" s="2">
        <v>410</v>
      </c>
      <c r="M25" s="2">
        <v>2936</v>
      </c>
      <c r="N25" s="2">
        <v>2</v>
      </c>
      <c r="O25" s="2">
        <v>880</v>
      </c>
      <c r="P25" s="2">
        <v>926</v>
      </c>
      <c r="Q25" s="2">
        <v>3054</v>
      </c>
      <c r="R25" s="2">
        <v>10426</v>
      </c>
      <c r="S25" s="2">
        <v>1914</v>
      </c>
      <c r="T25" s="2">
        <v>135</v>
      </c>
      <c r="U25" s="2">
        <v>12585</v>
      </c>
    </row>
    <row r="26" spans="1:21" x14ac:dyDescent="0.2">
      <c r="A26" t="s">
        <v>69</v>
      </c>
      <c r="B26" t="s">
        <v>70</v>
      </c>
      <c r="C26">
        <v>122962</v>
      </c>
      <c r="D26" s="2">
        <v>0</v>
      </c>
      <c r="E26" s="2">
        <v>39040</v>
      </c>
      <c r="F26" s="2">
        <v>294</v>
      </c>
      <c r="G26" s="2">
        <v>13</v>
      </c>
      <c r="H26" s="2">
        <v>186</v>
      </c>
      <c r="I26" s="2">
        <v>39346</v>
      </c>
      <c r="J26" s="2">
        <v>1205</v>
      </c>
      <c r="K26" s="2">
        <v>4960</v>
      </c>
      <c r="L26" s="2">
        <v>494</v>
      </c>
      <c r="M26" s="2">
        <v>4207</v>
      </c>
      <c r="N26" s="2">
        <v>137</v>
      </c>
      <c r="O26" s="2">
        <v>968</v>
      </c>
      <c r="P26" s="2">
        <v>1169</v>
      </c>
      <c r="Q26" s="2">
        <v>4113</v>
      </c>
      <c r="R26" s="2">
        <v>12200</v>
      </c>
      <c r="S26" s="2">
        <v>2705</v>
      </c>
      <c r="T26" s="2">
        <v>321</v>
      </c>
      <c r="U26" s="2">
        <v>11604</v>
      </c>
    </row>
    <row r="27" spans="1:21" x14ac:dyDescent="0.2">
      <c r="A27" t="s">
        <v>71</v>
      </c>
      <c r="B27" t="s">
        <v>72</v>
      </c>
      <c r="C27">
        <v>152490</v>
      </c>
      <c r="D27" s="2">
        <v>1</v>
      </c>
      <c r="E27" s="2">
        <v>49703</v>
      </c>
      <c r="F27" s="2">
        <v>590</v>
      </c>
      <c r="G27" s="2">
        <v>15</v>
      </c>
      <c r="H27" s="2">
        <v>23</v>
      </c>
      <c r="I27" s="2">
        <v>54024</v>
      </c>
      <c r="J27" s="2">
        <v>1933</v>
      </c>
      <c r="K27" s="2">
        <v>7686</v>
      </c>
      <c r="L27" s="2">
        <v>687</v>
      </c>
      <c r="M27" s="2">
        <v>4017</v>
      </c>
      <c r="N27" s="2">
        <v>78</v>
      </c>
      <c r="O27" s="2">
        <v>767</v>
      </c>
      <c r="P27" s="2">
        <v>2036</v>
      </c>
      <c r="Q27" s="2">
        <v>3464</v>
      </c>
      <c r="R27" s="2">
        <v>10660</v>
      </c>
      <c r="S27" s="2">
        <v>2481</v>
      </c>
      <c r="T27" s="2">
        <v>321</v>
      </c>
      <c r="U27" s="2">
        <v>14004</v>
      </c>
    </row>
    <row r="28" spans="1:21" x14ac:dyDescent="0.2">
      <c r="A28" t="s">
        <v>73</v>
      </c>
      <c r="B28" t="s">
        <v>74</v>
      </c>
      <c r="C28">
        <v>588355</v>
      </c>
      <c r="D28" s="2">
        <v>67</v>
      </c>
      <c r="E28" s="2">
        <v>150304</v>
      </c>
      <c r="F28" s="2">
        <v>845</v>
      </c>
      <c r="G28" s="2">
        <v>1210</v>
      </c>
      <c r="H28" s="2">
        <v>348</v>
      </c>
      <c r="I28" s="2">
        <v>253979</v>
      </c>
      <c r="J28" s="2">
        <v>8150</v>
      </c>
      <c r="K28" s="2">
        <v>28365</v>
      </c>
      <c r="L28" s="2">
        <v>1455</v>
      </c>
      <c r="M28" s="2">
        <v>10705</v>
      </c>
      <c r="N28" s="2">
        <v>304</v>
      </c>
      <c r="O28" s="2">
        <v>3713</v>
      </c>
      <c r="P28" s="2">
        <v>3098</v>
      </c>
      <c r="Q28" s="2">
        <v>9221</v>
      </c>
      <c r="R28" s="2">
        <v>51147</v>
      </c>
      <c r="S28" s="2">
        <v>8808</v>
      </c>
      <c r="T28" s="2">
        <v>1529</v>
      </c>
      <c r="U28" s="2">
        <v>55107</v>
      </c>
    </row>
    <row r="29" spans="1:21" x14ac:dyDescent="0.2">
      <c r="A29" t="s">
        <v>75</v>
      </c>
      <c r="B29" t="s">
        <v>76</v>
      </c>
      <c r="C29">
        <v>780575</v>
      </c>
      <c r="D29" s="2">
        <v>1127</v>
      </c>
      <c r="E29" s="2">
        <v>525833</v>
      </c>
      <c r="F29" s="2">
        <v>3228</v>
      </c>
      <c r="G29" s="2">
        <v>328</v>
      </c>
      <c r="H29" s="2">
        <v>644</v>
      </c>
      <c r="I29" s="2">
        <v>149481</v>
      </c>
      <c r="J29" s="2">
        <v>5237</v>
      </c>
      <c r="K29" s="2">
        <v>23722</v>
      </c>
      <c r="L29" s="2">
        <v>1848</v>
      </c>
      <c r="M29" s="2">
        <v>9065</v>
      </c>
      <c r="N29" s="2">
        <v>899</v>
      </c>
      <c r="O29" s="2">
        <v>1650</v>
      </c>
      <c r="P29" s="2">
        <v>2681</v>
      </c>
      <c r="Q29" s="2">
        <v>3775</v>
      </c>
      <c r="R29" s="2">
        <v>17777</v>
      </c>
      <c r="S29" s="2">
        <v>5292</v>
      </c>
      <c r="T29" s="2">
        <v>793</v>
      </c>
      <c r="U29" s="2">
        <v>27195</v>
      </c>
    </row>
    <row r="30" spans="1:21" x14ac:dyDescent="0.2">
      <c r="A30" t="s">
        <v>77</v>
      </c>
      <c r="B30" t="s">
        <v>78</v>
      </c>
      <c r="C30">
        <v>309409</v>
      </c>
      <c r="D30" s="2">
        <v>168</v>
      </c>
      <c r="E30" s="2">
        <v>107620</v>
      </c>
      <c r="F30" s="2">
        <v>634</v>
      </c>
      <c r="G30" s="2">
        <v>45</v>
      </c>
      <c r="H30" s="2">
        <v>133</v>
      </c>
      <c r="I30" s="2">
        <v>126994</v>
      </c>
      <c r="J30" s="2">
        <v>2810</v>
      </c>
      <c r="K30" s="2">
        <v>10795</v>
      </c>
      <c r="L30" s="2">
        <v>1037</v>
      </c>
      <c r="M30" s="2">
        <v>4216</v>
      </c>
      <c r="N30" s="2">
        <v>144</v>
      </c>
      <c r="O30" s="2">
        <v>1281</v>
      </c>
      <c r="P30" s="2">
        <v>1922</v>
      </c>
      <c r="Q30" s="2">
        <v>3190</v>
      </c>
      <c r="R30" s="2">
        <v>18372</v>
      </c>
      <c r="S30" s="2">
        <v>3834</v>
      </c>
      <c r="T30" s="2">
        <v>341</v>
      </c>
      <c r="U30" s="2">
        <v>25873</v>
      </c>
    </row>
    <row r="31" spans="1:21" x14ac:dyDescent="0.2">
      <c r="A31" t="s">
        <v>79</v>
      </c>
      <c r="B31" t="s">
        <v>80</v>
      </c>
      <c r="C31">
        <v>171333</v>
      </c>
      <c r="D31" s="2">
        <v>420</v>
      </c>
      <c r="E31" s="2">
        <v>24643</v>
      </c>
      <c r="F31" s="2">
        <v>449</v>
      </c>
      <c r="G31" s="2">
        <v>85</v>
      </c>
      <c r="H31" s="2">
        <v>163</v>
      </c>
      <c r="I31" s="2">
        <v>75680</v>
      </c>
      <c r="J31" s="2">
        <v>1285</v>
      </c>
      <c r="K31" s="2">
        <v>10494</v>
      </c>
      <c r="L31" s="2">
        <v>448</v>
      </c>
      <c r="M31" s="2">
        <v>4263</v>
      </c>
      <c r="N31" s="2">
        <v>4</v>
      </c>
      <c r="O31" s="2">
        <v>1086</v>
      </c>
      <c r="P31" s="2">
        <v>807</v>
      </c>
      <c r="Q31" s="2">
        <v>6559</v>
      </c>
      <c r="R31" s="2">
        <v>19666</v>
      </c>
      <c r="S31" s="2">
        <v>3649</v>
      </c>
      <c r="T31" s="2">
        <v>328</v>
      </c>
      <c r="U31" s="2">
        <v>21304</v>
      </c>
    </row>
    <row r="32" spans="1:21" x14ac:dyDescent="0.2">
      <c r="A32" t="s">
        <v>81</v>
      </c>
      <c r="B32" t="s">
        <v>82</v>
      </c>
      <c r="C32">
        <v>112293</v>
      </c>
      <c r="D32" s="2">
        <v>0</v>
      </c>
      <c r="E32" s="2">
        <v>20148</v>
      </c>
      <c r="F32" s="2">
        <v>254</v>
      </c>
      <c r="G32" s="2">
        <v>37</v>
      </c>
      <c r="H32" s="2">
        <v>95</v>
      </c>
      <c r="I32" s="2">
        <v>48391</v>
      </c>
      <c r="J32" s="2">
        <v>2875</v>
      </c>
      <c r="K32" s="2">
        <v>4850</v>
      </c>
      <c r="L32" s="2">
        <v>935</v>
      </c>
      <c r="M32" s="2">
        <v>3290</v>
      </c>
      <c r="N32" s="2">
        <v>11</v>
      </c>
      <c r="O32" s="2">
        <v>772</v>
      </c>
      <c r="P32" s="2">
        <v>1113</v>
      </c>
      <c r="Q32" s="2">
        <v>3787</v>
      </c>
      <c r="R32" s="2">
        <v>10088</v>
      </c>
      <c r="S32" s="2">
        <v>2781</v>
      </c>
      <c r="T32" s="2">
        <v>476</v>
      </c>
      <c r="U32" s="2">
        <v>12390</v>
      </c>
    </row>
    <row r="33" spans="1:21" x14ac:dyDescent="0.2">
      <c r="A33" t="s">
        <v>83</v>
      </c>
      <c r="B33" t="s">
        <v>84</v>
      </c>
      <c r="C33">
        <v>109317</v>
      </c>
      <c r="D33" s="2">
        <v>0</v>
      </c>
      <c r="E33" s="2">
        <v>14789</v>
      </c>
      <c r="F33" s="2">
        <v>406</v>
      </c>
      <c r="G33" s="2">
        <v>3</v>
      </c>
      <c r="H33" s="2">
        <v>32</v>
      </c>
      <c r="I33" s="2">
        <v>51142</v>
      </c>
      <c r="J33" s="2">
        <v>1432</v>
      </c>
      <c r="K33" s="2">
        <v>8317</v>
      </c>
      <c r="L33" s="2">
        <v>480</v>
      </c>
      <c r="M33" s="2">
        <v>2537</v>
      </c>
      <c r="N33" s="2">
        <v>88</v>
      </c>
      <c r="O33" s="2">
        <v>721</v>
      </c>
      <c r="P33" s="2">
        <v>1038</v>
      </c>
      <c r="Q33" s="2">
        <v>2643</v>
      </c>
      <c r="R33" s="2">
        <v>9324</v>
      </c>
      <c r="S33" s="2">
        <v>1353</v>
      </c>
      <c r="T33" s="2">
        <v>315</v>
      </c>
      <c r="U33" s="2">
        <v>14697</v>
      </c>
    </row>
    <row r="34" spans="1:21" x14ac:dyDescent="0.2">
      <c r="A34" t="s">
        <v>85</v>
      </c>
      <c r="B34" t="s">
        <v>86</v>
      </c>
      <c r="C34">
        <v>117955</v>
      </c>
      <c r="D34" s="2">
        <v>20</v>
      </c>
      <c r="E34" s="2">
        <v>31336</v>
      </c>
      <c r="F34" s="2">
        <v>355</v>
      </c>
      <c r="G34" s="2">
        <v>80</v>
      </c>
      <c r="H34" s="2">
        <v>386</v>
      </c>
      <c r="I34" s="2">
        <v>42314</v>
      </c>
      <c r="J34" s="2">
        <v>759</v>
      </c>
      <c r="K34" s="2">
        <v>5762</v>
      </c>
      <c r="L34" s="2">
        <v>441</v>
      </c>
      <c r="M34" s="2">
        <v>2701</v>
      </c>
      <c r="N34" s="2">
        <v>167</v>
      </c>
      <c r="O34" s="2">
        <v>612</v>
      </c>
      <c r="P34" s="2">
        <v>571</v>
      </c>
      <c r="Q34" s="2">
        <v>3710</v>
      </c>
      <c r="R34" s="2">
        <v>16586</v>
      </c>
      <c r="S34" s="2">
        <v>1652</v>
      </c>
      <c r="T34" s="2">
        <v>76</v>
      </c>
      <c r="U34" s="2">
        <v>10427</v>
      </c>
    </row>
    <row r="35" spans="1:21" x14ac:dyDescent="0.2">
      <c r="A35" t="s">
        <v>87</v>
      </c>
      <c r="B35" t="s">
        <v>88</v>
      </c>
      <c r="C35">
        <v>395108</v>
      </c>
      <c r="D35" s="2">
        <v>36</v>
      </c>
      <c r="E35" s="2">
        <v>144878</v>
      </c>
      <c r="F35" s="2">
        <v>970</v>
      </c>
      <c r="G35" s="2">
        <v>27</v>
      </c>
      <c r="H35" s="2">
        <v>1004</v>
      </c>
      <c r="I35" s="2">
        <v>107995</v>
      </c>
      <c r="J35" s="2">
        <v>2352</v>
      </c>
      <c r="K35" s="2">
        <v>17417</v>
      </c>
      <c r="L35" s="2">
        <v>1755</v>
      </c>
      <c r="M35" s="2">
        <v>11057</v>
      </c>
      <c r="N35" s="2">
        <v>125</v>
      </c>
      <c r="O35" s="2">
        <v>1268</v>
      </c>
      <c r="P35" s="2">
        <v>1793</v>
      </c>
      <c r="Q35" s="2">
        <v>17398</v>
      </c>
      <c r="R35" s="2">
        <v>37130</v>
      </c>
      <c r="S35" s="2">
        <v>7013</v>
      </c>
      <c r="T35" s="2">
        <v>315</v>
      </c>
      <c r="U35" s="2">
        <v>42575</v>
      </c>
    </row>
    <row r="36" spans="1:21" x14ac:dyDescent="0.2">
      <c r="A36" t="s">
        <v>89</v>
      </c>
      <c r="B36" t="s">
        <v>90</v>
      </c>
      <c r="C36">
        <v>187227</v>
      </c>
      <c r="D36" s="2">
        <v>4</v>
      </c>
      <c r="E36" s="2">
        <v>26352</v>
      </c>
      <c r="F36" s="2">
        <v>986</v>
      </c>
      <c r="G36" s="2">
        <v>101</v>
      </c>
      <c r="H36" s="2">
        <v>125</v>
      </c>
      <c r="I36" s="2">
        <v>80562</v>
      </c>
      <c r="J36" s="2">
        <v>2075</v>
      </c>
      <c r="K36" s="2">
        <v>13153</v>
      </c>
      <c r="L36" s="2">
        <v>534</v>
      </c>
      <c r="M36" s="2">
        <v>5600</v>
      </c>
      <c r="N36" s="2">
        <v>75</v>
      </c>
      <c r="O36" s="2">
        <v>2089</v>
      </c>
      <c r="P36" s="2">
        <v>1104</v>
      </c>
      <c r="Q36" s="2">
        <v>6607</v>
      </c>
      <c r="R36" s="2">
        <v>19562</v>
      </c>
      <c r="S36" s="2">
        <v>5466</v>
      </c>
      <c r="T36" s="2">
        <v>597</v>
      </c>
      <c r="U36" s="2">
        <v>22235</v>
      </c>
    </row>
    <row r="37" spans="1:21" x14ac:dyDescent="0.2">
      <c r="A37" t="s">
        <v>91</v>
      </c>
      <c r="B37" t="s">
        <v>92</v>
      </c>
      <c r="C37">
        <v>135802</v>
      </c>
      <c r="D37" s="2">
        <v>0</v>
      </c>
      <c r="E37" s="2">
        <v>21028</v>
      </c>
      <c r="F37" s="2">
        <v>453</v>
      </c>
      <c r="G37" s="2">
        <v>21</v>
      </c>
      <c r="H37" s="2">
        <v>35</v>
      </c>
      <c r="I37" s="2">
        <v>69142</v>
      </c>
      <c r="J37" s="2">
        <v>3105</v>
      </c>
      <c r="K37" s="2">
        <v>10674</v>
      </c>
      <c r="L37" s="2">
        <v>507</v>
      </c>
      <c r="M37" s="2">
        <v>3095</v>
      </c>
      <c r="N37" s="2">
        <v>62</v>
      </c>
      <c r="O37" s="2">
        <v>668</v>
      </c>
      <c r="P37" s="2">
        <v>765</v>
      </c>
      <c r="Q37" s="2">
        <v>3612</v>
      </c>
      <c r="R37" s="2">
        <v>7347</v>
      </c>
      <c r="S37" s="2">
        <v>3099</v>
      </c>
      <c r="T37" s="2">
        <v>100</v>
      </c>
      <c r="U37" s="2">
        <v>12089</v>
      </c>
    </row>
    <row r="38" spans="1:21" x14ac:dyDescent="0.2">
      <c r="A38" t="s">
        <v>93</v>
      </c>
      <c r="B38" t="s">
        <v>94</v>
      </c>
      <c r="C38">
        <v>324483</v>
      </c>
      <c r="D38" s="2">
        <v>0</v>
      </c>
      <c r="E38" s="2">
        <v>92525</v>
      </c>
      <c r="F38" s="2">
        <v>627</v>
      </c>
      <c r="G38" s="2">
        <v>86</v>
      </c>
      <c r="H38" s="2">
        <v>235</v>
      </c>
      <c r="I38" s="2">
        <v>96967</v>
      </c>
      <c r="J38" s="2">
        <v>3820</v>
      </c>
      <c r="K38" s="2">
        <v>25833</v>
      </c>
      <c r="L38" s="2">
        <v>2207</v>
      </c>
      <c r="M38" s="2">
        <v>9604</v>
      </c>
      <c r="N38" s="2">
        <v>150</v>
      </c>
      <c r="O38" s="2">
        <v>1602</v>
      </c>
      <c r="P38" s="2">
        <v>1621</v>
      </c>
      <c r="Q38" s="2">
        <v>24251</v>
      </c>
      <c r="R38" s="2">
        <v>30056</v>
      </c>
      <c r="S38" s="2">
        <v>12680</v>
      </c>
      <c r="T38" s="2">
        <v>640</v>
      </c>
      <c r="U38" s="2">
        <v>21579</v>
      </c>
    </row>
    <row r="39" spans="1:21" x14ac:dyDescent="0.2">
      <c r="A39" t="s">
        <v>95</v>
      </c>
      <c r="B39" t="s">
        <v>96</v>
      </c>
      <c r="C39">
        <v>147216</v>
      </c>
      <c r="D39" s="2">
        <v>0</v>
      </c>
      <c r="E39" s="2">
        <v>35549</v>
      </c>
      <c r="F39" s="2">
        <v>336</v>
      </c>
      <c r="G39" s="2">
        <v>50</v>
      </c>
      <c r="H39" s="2">
        <v>289</v>
      </c>
      <c r="I39" s="2">
        <v>44279</v>
      </c>
      <c r="J39" s="2">
        <v>1849</v>
      </c>
      <c r="K39" s="2">
        <v>18324</v>
      </c>
      <c r="L39" s="2">
        <v>1100</v>
      </c>
      <c r="M39" s="2">
        <v>4856</v>
      </c>
      <c r="N39" s="2">
        <v>34</v>
      </c>
      <c r="O39" s="2">
        <v>558</v>
      </c>
      <c r="P39" s="2">
        <v>561</v>
      </c>
      <c r="Q39" s="2">
        <v>5750</v>
      </c>
      <c r="R39" s="2">
        <v>17580</v>
      </c>
      <c r="S39" s="2">
        <v>5039</v>
      </c>
      <c r="T39" s="2">
        <v>392</v>
      </c>
      <c r="U39" s="2">
        <v>10670</v>
      </c>
    </row>
    <row r="40" spans="1:21" x14ac:dyDescent="0.2">
      <c r="A40" t="s">
        <v>97</v>
      </c>
      <c r="B40" t="s">
        <v>98</v>
      </c>
      <c r="C40">
        <v>335687</v>
      </c>
      <c r="D40" s="2">
        <v>827</v>
      </c>
      <c r="E40" s="2">
        <v>103712</v>
      </c>
      <c r="F40" s="2">
        <v>1988</v>
      </c>
      <c r="G40" s="2">
        <v>257</v>
      </c>
      <c r="H40" s="2">
        <v>617</v>
      </c>
      <c r="I40" s="2">
        <v>99033</v>
      </c>
      <c r="J40" s="2">
        <v>4092</v>
      </c>
      <c r="K40" s="2">
        <v>20873</v>
      </c>
      <c r="L40" s="2">
        <v>2336</v>
      </c>
      <c r="M40" s="2">
        <v>10169</v>
      </c>
      <c r="N40" s="2">
        <v>732</v>
      </c>
      <c r="O40" s="2">
        <v>2881</v>
      </c>
      <c r="P40" s="2">
        <v>1849</v>
      </c>
      <c r="Q40" s="2">
        <v>18822</v>
      </c>
      <c r="R40" s="2">
        <v>31998</v>
      </c>
      <c r="S40" s="2">
        <v>10474</v>
      </c>
      <c r="T40" s="2">
        <v>719</v>
      </c>
      <c r="U40" s="2">
        <v>24308</v>
      </c>
    </row>
    <row r="41" spans="1:21" x14ac:dyDescent="0.2">
      <c r="A41" t="s">
        <v>99</v>
      </c>
      <c r="B41" t="s">
        <v>100</v>
      </c>
      <c r="C41">
        <v>156362</v>
      </c>
      <c r="D41" s="2">
        <v>0</v>
      </c>
      <c r="E41" s="2">
        <v>45016</v>
      </c>
      <c r="F41" s="2">
        <v>894</v>
      </c>
      <c r="G41" s="2">
        <v>67</v>
      </c>
      <c r="H41" s="2">
        <v>203</v>
      </c>
      <c r="I41" s="2">
        <v>51032</v>
      </c>
      <c r="J41" s="2">
        <v>2431</v>
      </c>
      <c r="K41" s="2">
        <v>10517</v>
      </c>
      <c r="L41" s="2">
        <v>720</v>
      </c>
      <c r="M41" s="2">
        <v>5242</v>
      </c>
      <c r="N41" s="2">
        <v>57</v>
      </c>
      <c r="O41" s="2">
        <v>1149</v>
      </c>
      <c r="P41" s="2">
        <v>802</v>
      </c>
      <c r="Q41" s="2">
        <v>4601</v>
      </c>
      <c r="R41" s="2">
        <v>16882</v>
      </c>
      <c r="S41" s="2">
        <v>5098</v>
      </c>
      <c r="T41" s="2">
        <v>247</v>
      </c>
      <c r="U41" s="2">
        <v>11404</v>
      </c>
    </row>
    <row r="42" spans="1:21" x14ac:dyDescent="0.2">
      <c r="A42" t="s">
        <v>101</v>
      </c>
      <c r="B42" t="s">
        <v>102</v>
      </c>
      <c r="C42">
        <v>123485</v>
      </c>
      <c r="D42" s="2">
        <v>0</v>
      </c>
      <c r="E42" s="2">
        <v>17556</v>
      </c>
      <c r="F42" s="2">
        <v>94</v>
      </c>
      <c r="G42" s="2">
        <v>7</v>
      </c>
      <c r="H42" s="2">
        <v>41</v>
      </c>
      <c r="I42" s="2">
        <v>62595</v>
      </c>
      <c r="J42" s="2">
        <v>1627</v>
      </c>
      <c r="K42" s="2">
        <v>6583</v>
      </c>
      <c r="L42" s="2">
        <v>380</v>
      </c>
      <c r="M42" s="2">
        <v>2605</v>
      </c>
      <c r="N42" s="2">
        <v>14</v>
      </c>
      <c r="O42" s="2">
        <v>612</v>
      </c>
      <c r="P42" s="2">
        <v>924</v>
      </c>
      <c r="Q42" s="2">
        <v>3087</v>
      </c>
      <c r="R42" s="2">
        <v>10727</v>
      </c>
      <c r="S42" s="2">
        <v>2959</v>
      </c>
      <c r="T42" s="2">
        <v>143</v>
      </c>
      <c r="U42" s="2">
        <v>13531</v>
      </c>
    </row>
    <row r="43" spans="1:21" x14ac:dyDescent="0.2">
      <c r="A43" t="s">
        <v>103</v>
      </c>
      <c r="B43" t="s">
        <v>104</v>
      </c>
      <c r="C43">
        <v>63570</v>
      </c>
      <c r="D43" s="2">
        <v>0</v>
      </c>
      <c r="E43" s="2">
        <v>10126</v>
      </c>
      <c r="F43" s="2">
        <v>144</v>
      </c>
      <c r="G43" s="2">
        <v>11</v>
      </c>
      <c r="H43" s="2">
        <v>122</v>
      </c>
      <c r="I43" s="2">
        <v>28479</v>
      </c>
      <c r="J43" s="2">
        <v>2727</v>
      </c>
      <c r="K43" s="2">
        <v>3523</v>
      </c>
      <c r="L43" s="2">
        <v>247</v>
      </c>
      <c r="M43" s="2">
        <v>1538</v>
      </c>
      <c r="N43" s="2">
        <v>8</v>
      </c>
      <c r="O43" s="2">
        <v>841</v>
      </c>
      <c r="P43" s="2">
        <v>263</v>
      </c>
      <c r="Q43" s="2">
        <v>2777</v>
      </c>
      <c r="R43" s="2">
        <v>5818</v>
      </c>
      <c r="S43" s="2">
        <v>1679</v>
      </c>
      <c r="T43" s="2">
        <v>19</v>
      </c>
      <c r="U43" s="2">
        <v>5248</v>
      </c>
    </row>
    <row r="44" spans="1:21" x14ac:dyDescent="0.2">
      <c r="A44" t="s">
        <v>105</v>
      </c>
      <c r="B44" t="s">
        <v>106</v>
      </c>
      <c r="C44">
        <v>89640</v>
      </c>
      <c r="D44" s="2">
        <v>0</v>
      </c>
      <c r="E44" s="2">
        <v>10527</v>
      </c>
      <c r="F44" s="2">
        <v>81</v>
      </c>
      <c r="G44" s="2">
        <v>4</v>
      </c>
      <c r="H44" s="2">
        <v>31</v>
      </c>
      <c r="I44" s="2">
        <v>45628</v>
      </c>
      <c r="J44" s="2">
        <v>2248</v>
      </c>
      <c r="K44" s="2">
        <v>3699</v>
      </c>
      <c r="L44" s="2">
        <v>273</v>
      </c>
      <c r="M44" s="2">
        <v>1804</v>
      </c>
      <c r="N44" s="2">
        <v>7</v>
      </c>
      <c r="O44" s="2">
        <v>720</v>
      </c>
      <c r="P44" s="2">
        <v>671</v>
      </c>
      <c r="Q44" s="2">
        <v>2179</v>
      </c>
      <c r="R44" s="2">
        <v>7243</v>
      </c>
      <c r="S44" s="2">
        <v>2519</v>
      </c>
      <c r="T44" s="2">
        <v>138</v>
      </c>
      <c r="U44" s="2">
        <v>11868</v>
      </c>
    </row>
    <row r="45" spans="1:21" x14ac:dyDescent="0.2">
      <c r="A45" t="s">
        <v>107</v>
      </c>
      <c r="B45" t="s">
        <v>108</v>
      </c>
      <c r="C45">
        <v>193816</v>
      </c>
      <c r="D45" s="2">
        <v>61</v>
      </c>
      <c r="E45" s="2">
        <v>27628</v>
      </c>
      <c r="F45" s="2">
        <v>8639</v>
      </c>
      <c r="G45" s="2">
        <v>19</v>
      </c>
      <c r="H45" s="2">
        <v>82</v>
      </c>
      <c r="I45" s="2">
        <v>82155</v>
      </c>
      <c r="J45" s="2">
        <v>2120</v>
      </c>
      <c r="K45" s="2">
        <v>7625</v>
      </c>
      <c r="L45" s="2">
        <v>1001</v>
      </c>
      <c r="M45" s="2">
        <v>5241</v>
      </c>
      <c r="N45" s="2">
        <v>51</v>
      </c>
      <c r="O45" s="2">
        <v>1872</v>
      </c>
      <c r="P45" s="2">
        <v>1246</v>
      </c>
      <c r="Q45" s="2">
        <v>6353</v>
      </c>
      <c r="R45" s="2">
        <v>20317</v>
      </c>
      <c r="S45" s="2">
        <v>6391</v>
      </c>
      <c r="T45" s="2">
        <v>451</v>
      </c>
      <c r="U45" s="2">
        <v>22564</v>
      </c>
    </row>
    <row r="46" spans="1:21" x14ac:dyDescent="0.2">
      <c r="A46" t="s">
        <v>109</v>
      </c>
      <c r="B46" t="s">
        <v>110</v>
      </c>
      <c r="C46">
        <v>476751</v>
      </c>
      <c r="D46" s="2">
        <v>84</v>
      </c>
      <c r="E46" s="2">
        <v>101601</v>
      </c>
      <c r="F46" s="2">
        <v>830</v>
      </c>
      <c r="G46" s="2">
        <v>85</v>
      </c>
      <c r="H46" s="2">
        <v>833</v>
      </c>
      <c r="I46" s="2">
        <v>200477</v>
      </c>
      <c r="J46" s="2">
        <v>4979</v>
      </c>
      <c r="K46" s="2">
        <v>10729</v>
      </c>
      <c r="L46" s="2">
        <v>1901</v>
      </c>
      <c r="M46" s="2">
        <v>10461</v>
      </c>
      <c r="N46" s="2">
        <v>335</v>
      </c>
      <c r="O46" s="2">
        <v>2697</v>
      </c>
      <c r="P46" s="2">
        <v>3015</v>
      </c>
      <c r="Q46" s="2">
        <v>48966</v>
      </c>
      <c r="R46" s="2">
        <v>38171</v>
      </c>
      <c r="S46" s="2">
        <v>9595</v>
      </c>
      <c r="T46" s="2">
        <v>341</v>
      </c>
      <c r="U46" s="2">
        <v>41651</v>
      </c>
    </row>
    <row r="47" spans="1:21" x14ac:dyDescent="0.2">
      <c r="A47" t="s">
        <v>111</v>
      </c>
      <c r="B47" t="s">
        <v>112</v>
      </c>
      <c r="C47">
        <v>100914</v>
      </c>
      <c r="D47" s="2">
        <v>0</v>
      </c>
      <c r="E47" s="2">
        <v>20102</v>
      </c>
      <c r="F47" s="2">
        <v>81</v>
      </c>
      <c r="G47" s="2">
        <v>38</v>
      </c>
      <c r="H47" s="2">
        <v>489</v>
      </c>
      <c r="I47" s="2">
        <v>44842</v>
      </c>
      <c r="J47" s="2">
        <v>1454</v>
      </c>
      <c r="K47" s="2">
        <v>3326</v>
      </c>
      <c r="L47" s="2">
        <v>486</v>
      </c>
      <c r="M47" s="2">
        <v>3266</v>
      </c>
      <c r="N47" s="2">
        <v>22</v>
      </c>
      <c r="O47" s="2">
        <v>528</v>
      </c>
      <c r="P47" s="2">
        <v>556</v>
      </c>
      <c r="Q47" s="2">
        <v>3873</v>
      </c>
      <c r="R47" s="2">
        <v>10697</v>
      </c>
      <c r="S47" s="2">
        <v>2368</v>
      </c>
      <c r="T47" s="2">
        <v>130</v>
      </c>
      <c r="U47" s="2">
        <v>8656</v>
      </c>
    </row>
    <row r="48" spans="1:21" x14ac:dyDescent="0.2">
      <c r="A48" t="s">
        <v>113</v>
      </c>
      <c r="B48" t="s">
        <v>114</v>
      </c>
      <c r="C48">
        <v>270154</v>
      </c>
      <c r="D48" s="2">
        <v>11</v>
      </c>
      <c r="E48" s="2">
        <v>58179</v>
      </c>
      <c r="F48" s="2">
        <v>650</v>
      </c>
      <c r="G48" s="2">
        <v>560</v>
      </c>
      <c r="H48" s="2">
        <v>104</v>
      </c>
      <c r="I48" s="2">
        <v>108892</v>
      </c>
      <c r="J48" s="2">
        <v>2606</v>
      </c>
      <c r="K48" s="2">
        <v>9889</v>
      </c>
      <c r="L48" s="2">
        <v>928</v>
      </c>
      <c r="M48" s="2">
        <v>6368</v>
      </c>
      <c r="N48" s="2">
        <v>39</v>
      </c>
      <c r="O48" s="2">
        <v>1390</v>
      </c>
      <c r="P48" s="2">
        <v>1687</v>
      </c>
      <c r="Q48" s="2">
        <v>10637</v>
      </c>
      <c r="R48" s="2">
        <v>28098</v>
      </c>
      <c r="S48" s="2">
        <v>7585</v>
      </c>
      <c r="T48" s="2">
        <v>550</v>
      </c>
      <c r="U48" s="2">
        <v>31981</v>
      </c>
    </row>
    <row r="49" spans="1:21" x14ac:dyDescent="0.2">
      <c r="A49" t="s">
        <v>115</v>
      </c>
      <c r="B49" t="s">
        <v>116</v>
      </c>
      <c r="C49">
        <v>219103</v>
      </c>
      <c r="D49" s="2">
        <v>33</v>
      </c>
      <c r="E49" s="2">
        <v>47287</v>
      </c>
      <c r="F49" s="2">
        <v>779</v>
      </c>
      <c r="G49" s="2">
        <v>11</v>
      </c>
      <c r="H49" s="2">
        <v>588</v>
      </c>
      <c r="I49" s="2">
        <v>91184</v>
      </c>
      <c r="J49" s="2">
        <v>2597</v>
      </c>
      <c r="K49" s="2">
        <v>9150</v>
      </c>
      <c r="L49" s="2">
        <v>694</v>
      </c>
      <c r="M49" s="2">
        <v>4790</v>
      </c>
      <c r="N49" s="2">
        <v>17</v>
      </c>
      <c r="O49" s="2">
        <v>1368</v>
      </c>
      <c r="P49" s="2">
        <v>1845</v>
      </c>
      <c r="Q49" s="2">
        <v>6153</v>
      </c>
      <c r="R49" s="2">
        <v>17811</v>
      </c>
      <c r="S49" s="2">
        <v>4687</v>
      </c>
      <c r="T49" s="2">
        <v>266</v>
      </c>
      <c r="U49" s="2">
        <v>29843</v>
      </c>
    </row>
    <row r="50" spans="1:21" x14ac:dyDescent="0.2">
      <c r="A50" t="s">
        <v>117</v>
      </c>
      <c r="B50" t="s">
        <v>118</v>
      </c>
      <c r="C50">
        <v>191195</v>
      </c>
      <c r="D50" s="2">
        <v>33</v>
      </c>
      <c r="E50" s="2">
        <v>32138</v>
      </c>
      <c r="F50" s="2">
        <v>514</v>
      </c>
      <c r="G50" s="2">
        <v>325</v>
      </c>
      <c r="H50" s="2">
        <v>242</v>
      </c>
      <c r="I50" s="2">
        <v>94070</v>
      </c>
      <c r="J50" s="2">
        <v>1852</v>
      </c>
      <c r="K50" s="2">
        <v>7933</v>
      </c>
      <c r="L50" s="2">
        <v>955</v>
      </c>
      <c r="M50" s="2">
        <v>4918</v>
      </c>
      <c r="N50" s="2">
        <v>54</v>
      </c>
      <c r="O50" s="2">
        <v>857</v>
      </c>
      <c r="P50" s="2">
        <v>1307</v>
      </c>
      <c r="Q50" s="2">
        <v>6064</v>
      </c>
      <c r="R50" s="2">
        <v>15517</v>
      </c>
      <c r="S50" s="2">
        <v>4216</v>
      </c>
      <c r="T50" s="2">
        <v>438</v>
      </c>
      <c r="U50" s="2">
        <v>19762</v>
      </c>
    </row>
    <row r="51" spans="1:21" x14ac:dyDescent="0.2">
      <c r="A51" t="s">
        <v>119</v>
      </c>
      <c r="B51" t="s">
        <v>120</v>
      </c>
      <c r="C51">
        <v>319245</v>
      </c>
      <c r="D51" s="2">
        <v>40</v>
      </c>
      <c r="E51" s="2">
        <v>92408</v>
      </c>
      <c r="F51" s="2">
        <v>442</v>
      </c>
      <c r="G51" s="2">
        <v>521</v>
      </c>
      <c r="H51" s="2">
        <v>287</v>
      </c>
      <c r="I51" s="2">
        <v>133528</v>
      </c>
      <c r="J51" s="2">
        <v>3254</v>
      </c>
      <c r="K51" s="2">
        <v>11488</v>
      </c>
      <c r="L51" s="2">
        <v>1297</v>
      </c>
      <c r="M51" s="2">
        <v>6552</v>
      </c>
      <c r="N51" s="2">
        <v>333</v>
      </c>
      <c r="O51" s="2">
        <v>1541</v>
      </c>
      <c r="P51" s="2">
        <v>2652</v>
      </c>
      <c r="Q51" s="2">
        <v>5810</v>
      </c>
      <c r="R51" s="2">
        <v>24130</v>
      </c>
      <c r="S51" s="2">
        <v>5881</v>
      </c>
      <c r="T51" s="2">
        <v>896</v>
      </c>
      <c r="U51" s="2">
        <v>28185</v>
      </c>
    </row>
    <row r="52" spans="1:21" x14ac:dyDescent="0.2">
      <c r="A52" t="s">
        <v>121</v>
      </c>
      <c r="B52" t="s">
        <v>122</v>
      </c>
      <c r="C52">
        <v>319876</v>
      </c>
      <c r="D52" s="2">
        <v>55</v>
      </c>
      <c r="E52" s="2">
        <v>53441</v>
      </c>
      <c r="F52" s="2">
        <v>1245</v>
      </c>
      <c r="G52" s="2">
        <v>1573</v>
      </c>
      <c r="H52" s="2">
        <v>276</v>
      </c>
      <c r="I52" s="2">
        <v>124145</v>
      </c>
      <c r="J52" s="2">
        <v>5733</v>
      </c>
      <c r="K52" s="2">
        <v>15212</v>
      </c>
      <c r="L52" s="2">
        <v>2478</v>
      </c>
      <c r="M52" s="2">
        <v>9807</v>
      </c>
      <c r="N52" s="2">
        <v>165</v>
      </c>
      <c r="O52" s="2">
        <v>2330</v>
      </c>
      <c r="P52" s="2">
        <v>2685</v>
      </c>
      <c r="Q52" s="2">
        <v>17162</v>
      </c>
      <c r="R52" s="2">
        <v>39016</v>
      </c>
      <c r="S52" s="2">
        <v>11193</v>
      </c>
      <c r="T52" s="2">
        <v>936</v>
      </c>
      <c r="U52" s="2">
        <v>32424</v>
      </c>
    </row>
    <row r="53" spans="1:21" x14ac:dyDescent="0.2">
      <c r="A53" t="s">
        <v>123</v>
      </c>
      <c r="B53" t="s">
        <v>124</v>
      </c>
      <c r="C53">
        <v>389752</v>
      </c>
      <c r="D53" s="2">
        <v>2</v>
      </c>
      <c r="E53" s="2">
        <v>240269</v>
      </c>
      <c r="F53" s="2">
        <v>683</v>
      </c>
      <c r="G53" s="2">
        <v>31</v>
      </c>
      <c r="H53" s="2">
        <v>111</v>
      </c>
      <c r="I53" s="2">
        <v>75821</v>
      </c>
      <c r="J53" s="2">
        <v>1617</v>
      </c>
      <c r="K53" s="2">
        <v>8233</v>
      </c>
      <c r="L53" s="2">
        <v>785</v>
      </c>
      <c r="M53" s="2">
        <v>5053</v>
      </c>
      <c r="N53" s="2">
        <v>29</v>
      </c>
      <c r="O53" s="2">
        <v>1048</v>
      </c>
      <c r="P53" s="2">
        <v>969</v>
      </c>
      <c r="Q53" s="2">
        <v>4758</v>
      </c>
      <c r="R53" s="2">
        <v>27520</v>
      </c>
      <c r="S53" s="2">
        <v>4145</v>
      </c>
      <c r="T53" s="2">
        <v>70</v>
      </c>
      <c r="U53" s="2">
        <v>18608</v>
      </c>
    </row>
    <row r="54" spans="1:21" x14ac:dyDescent="0.2">
      <c r="A54" t="s">
        <v>125</v>
      </c>
      <c r="B54" t="s">
        <v>126</v>
      </c>
      <c r="C54">
        <v>279565</v>
      </c>
      <c r="D54" s="2">
        <v>35</v>
      </c>
      <c r="E54" s="2">
        <v>59255</v>
      </c>
      <c r="F54" s="2">
        <v>952</v>
      </c>
      <c r="G54" s="2">
        <v>193</v>
      </c>
      <c r="H54" s="2">
        <v>650</v>
      </c>
      <c r="I54" s="2">
        <v>88858</v>
      </c>
      <c r="J54" s="2">
        <v>4384</v>
      </c>
      <c r="K54" s="2">
        <v>16449</v>
      </c>
      <c r="L54" s="2">
        <v>1034</v>
      </c>
      <c r="M54" s="2">
        <v>10525</v>
      </c>
      <c r="N54" s="2">
        <v>253</v>
      </c>
      <c r="O54" s="2">
        <v>1070</v>
      </c>
      <c r="P54" s="2">
        <v>2259</v>
      </c>
      <c r="Q54" s="2">
        <v>17502</v>
      </c>
      <c r="R54" s="2">
        <v>37962</v>
      </c>
      <c r="S54" s="2">
        <v>12658</v>
      </c>
      <c r="T54" s="2">
        <v>351</v>
      </c>
      <c r="U54" s="2">
        <v>25175</v>
      </c>
    </row>
    <row r="55" spans="1:21" x14ac:dyDescent="0.2">
      <c r="A55" t="s">
        <v>127</v>
      </c>
      <c r="B55" t="s">
        <v>128</v>
      </c>
      <c r="C55">
        <v>168230</v>
      </c>
      <c r="D55" s="2">
        <v>7</v>
      </c>
      <c r="E55" s="2">
        <v>40185</v>
      </c>
      <c r="F55" s="2">
        <v>367</v>
      </c>
      <c r="G55" s="2">
        <v>20</v>
      </c>
      <c r="H55" s="2">
        <v>119</v>
      </c>
      <c r="I55" s="2">
        <v>55923</v>
      </c>
      <c r="J55" s="2">
        <v>2224</v>
      </c>
      <c r="K55" s="2">
        <v>10798</v>
      </c>
      <c r="L55" s="2">
        <v>601</v>
      </c>
      <c r="M55" s="2">
        <v>6247</v>
      </c>
      <c r="N55" s="2">
        <v>8</v>
      </c>
      <c r="O55" s="2">
        <v>1033</v>
      </c>
      <c r="P55" s="2">
        <v>1020</v>
      </c>
      <c r="Q55" s="2">
        <v>3234</v>
      </c>
      <c r="R55" s="2">
        <v>27856</v>
      </c>
      <c r="S55" s="2">
        <v>4170</v>
      </c>
      <c r="T55" s="2">
        <v>140</v>
      </c>
      <c r="U55" s="2">
        <v>14278</v>
      </c>
    </row>
    <row r="56" spans="1:21" x14ac:dyDescent="0.2">
      <c r="A56" t="s">
        <v>129</v>
      </c>
      <c r="B56" t="s">
        <v>130</v>
      </c>
      <c r="C56">
        <v>144782</v>
      </c>
      <c r="D56" s="2">
        <v>90</v>
      </c>
      <c r="E56" s="2">
        <v>22523</v>
      </c>
      <c r="F56" s="2">
        <v>412</v>
      </c>
      <c r="G56" s="2">
        <v>164</v>
      </c>
      <c r="H56" s="2">
        <v>146</v>
      </c>
      <c r="I56" s="2">
        <v>51989</v>
      </c>
      <c r="J56" s="2">
        <v>2320</v>
      </c>
      <c r="K56" s="2">
        <v>8757</v>
      </c>
      <c r="L56" s="2">
        <v>981</v>
      </c>
      <c r="M56" s="2">
        <v>5852</v>
      </c>
      <c r="N56" s="2">
        <v>21</v>
      </c>
      <c r="O56" s="2">
        <v>920</v>
      </c>
      <c r="P56" s="2">
        <v>856</v>
      </c>
      <c r="Q56" s="2">
        <v>3767</v>
      </c>
      <c r="R56" s="2">
        <v>25006</v>
      </c>
      <c r="S56" s="2">
        <v>3327</v>
      </c>
      <c r="T56" s="2">
        <v>252</v>
      </c>
      <c r="U56" s="2">
        <v>17399</v>
      </c>
    </row>
    <row r="57" spans="1:21" x14ac:dyDescent="0.2">
      <c r="A57" t="s">
        <v>131</v>
      </c>
      <c r="B57" t="s">
        <v>132</v>
      </c>
      <c r="C57">
        <v>98513</v>
      </c>
      <c r="D57" s="2">
        <v>105</v>
      </c>
      <c r="E57" s="2">
        <v>14777</v>
      </c>
      <c r="F57" s="2">
        <v>111</v>
      </c>
      <c r="G57" s="2">
        <v>43</v>
      </c>
      <c r="H57" s="2">
        <v>210</v>
      </c>
      <c r="I57" s="2">
        <v>34010</v>
      </c>
      <c r="J57" s="2">
        <v>2401</v>
      </c>
      <c r="K57" s="2">
        <v>6561</v>
      </c>
      <c r="L57" s="2">
        <v>298</v>
      </c>
      <c r="M57" s="2">
        <v>3114</v>
      </c>
      <c r="N57" s="2">
        <v>21</v>
      </c>
      <c r="O57" s="2">
        <v>1007</v>
      </c>
      <c r="P57" s="2">
        <v>565</v>
      </c>
      <c r="Q57" s="2">
        <v>4512</v>
      </c>
      <c r="R57" s="2">
        <v>15909</v>
      </c>
      <c r="S57" s="2">
        <v>2899</v>
      </c>
      <c r="T57" s="2">
        <v>47</v>
      </c>
      <c r="U57" s="2">
        <v>11923</v>
      </c>
    </row>
    <row r="58" spans="1:21" x14ac:dyDescent="0.2">
      <c r="A58" t="s">
        <v>133</v>
      </c>
      <c r="B58" t="s">
        <v>134</v>
      </c>
      <c r="C58">
        <v>235362</v>
      </c>
      <c r="D58" s="2">
        <v>1102</v>
      </c>
      <c r="E58" s="2">
        <v>46462</v>
      </c>
      <c r="F58" s="2">
        <v>445</v>
      </c>
      <c r="G58" s="2">
        <v>8</v>
      </c>
      <c r="H58" s="2">
        <v>111</v>
      </c>
      <c r="I58" s="2">
        <v>106602</v>
      </c>
      <c r="J58" s="2">
        <v>2321</v>
      </c>
      <c r="K58" s="2">
        <v>7652</v>
      </c>
      <c r="L58" s="2">
        <v>770</v>
      </c>
      <c r="M58" s="2">
        <v>5361</v>
      </c>
      <c r="N58" s="2">
        <v>2</v>
      </c>
      <c r="O58" s="2">
        <v>5434</v>
      </c>
      <c r="P58" s="2">
        <v>1367</v>
      </c>
      <c r="Q58" s="2">
        <v>7187</v>
      </c>
      <c r="R58" s="2">
        <v>22448</v>
      </c>
      <c r="S58" s="2">
        <v>4692</v>
      </c>
      <c r="T58" s="2">
        <v>445</v>
      </c>
      <c r="U58" s="2">
        <v>22953</v>
      </c>
    </row>
    <row r="59" spans="1:21" x14ac:dyDescent="0.2">
      <c r="A59" t="s">
        <v>135</v>
      </c>
      <c r="B59" t="s">
        <v>136</v>
      </c>
      <c r="C59">
        <v>119892</v>
      </c>
      <c r="D59" s="2">
        <v>9238</v>
      </c>
      <c r="E59" s="2">
        <v>21341</v>
      </c>
      <c r="F59" s="2">
        <v>222</v>
      </c>
      <c r="G59" s="2">
        <v>6</v>
      </c>
      <c r="H59" s="2">
        <v>118</v>
      </c>
      <c r="I59" s="2">
        <v>46486</v>
      </c>
      <c r="J59" s="2">
        <v>2451</v>
      </c>
      <c r="K59" s="2">
        <v>5131</v>
      </c>
      <c r="L59" s="2">
        <v>190</v>
      </c>
      <c r="M59" s="2">
        <v>2501</v>
      </c>
      <c r="N59" s="2">
        <v>25</v>
      </c>
      <c r="O59" s="2">
        <v>614</v>
      </c>
      <c r="P59" s="2">
        <v>748</v>
      </c>
      <c r="Q59" s="2">
        <v>4361</v>
      </c>
      <c r="R59" s="2">
        <v>12981</v>
      </c>
      <c r="S59" s="2">
        <v>2229</v>
      </c>
      <c r="T59" s="2">
        <v>79</v>
      </c>
      <c r="U59" s="2">
        <v>11171</v>
      </c>
    </row>
    <row r="60" spans="1:21" x14ac:dyDescent="0.2">
      <c r="A60" t="s">
        <v>137</v>
      </c>
      <c r="B60" t="s">
        <v>138</v>
      </c>
      <c r="C60">
        <v>348989</v>
      </c>
      <c r="D60" s="2">
        <v>23</v>
      </c>
      <c r="E60" s="2">
        <v>47126</v>
      </c>
      <c r="F60" s="2">
        <v>950</v>
      </c>
      <c r="G60" s="2">
        <v>347</v>
      </c>
      <c r="H60" s="2">
        <v>1436</v>
      </c>
      <c r="I60" s="2">
        <v>170501</v>
      </c>
      <c r="J60" s="2">
        <v>6086</v>
      </c>
      <c r="K60" s="2">
        <v>15541</v>
      </c>
      <c r="L60" s="2">
        <v>1808</v>
      </c>
      <c r="M60" s="2">
        <v>9322</v>
      </c>
      <c r="N60" s="2">
        <v>92</v>
      </c>
      <c r="O60" s="2">
        <v>2082</v>
      </c>
      <c r="P60" s="2">
        <v>2226</v>
      </c>
      <c r="Q60" s="2">
        <v>9745</v>
      </c>
      <c r="R60" s="2">
        <v>35871</v>
      </c>
      <c r="S60" s="2">
        <v>9155</v>
      </c>
      <c r="T60" s="2">
        <v>324</v>
      </c>
      <c r="U60" s="2">
        <v>36354</v>
      </c>
    </row>
    <row r="61" spans="1:21" x14ac:dyDescent="0.2">
      <c r="A61" t="s">
        <v>139</v>
      </c>
      <c r="B61" t="s">
        <v>140</v>
      </c>
      <c r="C61">
        <v>122645</v>
      </c>
      <c r="D61" s="2">
        <v>0</v>
      </c>
      <c r="E61" s="2">
        <v>29232</v>
      </c>
      <c r="F61" s="2">
        <v>188</v>
      </c>
      <c r="G61" s="2">
        <v>28</v>
      </c>
      <c r="H61" s="2">
        <v>76</v>
      </c>
      <c r="I61" s="2">
        <v>34571</v>
      </c>
      <c r="J61" s="2">
        <v>1666</v>
      </c>
      <c r="K61" s="2">
        <v>11448</v>
      </c>
      <c r="L61" s="2">
        <v>296</v>
      </c>
      <c r="M61" s="2">
        <v>3387</v>
      </c>
      <c r="N61" s="2">
        <v>15</v>
      </c>
      <c r="O61" s="2">
        <v>397</v>
      </c>
      <c r="P61" s="2">
        <v>645</v>
      </c>
      <c r="Q61" s="2">
        <v>4483</v>
      </c>
      <c r="R61" s="2">
        <v>17476</v>
      </c>
      <c r="S61" s="2">
        <v>2721</v>
      </c>
      <c r="T61" s="2">
        <v>57</v>
      </c>
      <c r="U61" s="2">
        <v>15959</v>
      </c>
    </row>
    <row r="62" spans="1:21" x14ac:dyDescent="0.2">
      <c r="A62" t="s">
        <v>141</v>
      </c>
      <c r="B62" t="s">
        <v>142</v>
      </c>
      <c r="C62">
        <v>132672</v>
      </c>
      <c r="D62" s="2">
        <v>254</v>
      </c>
      <c r="E62" s="2">
        <v>25989</v>
      </c>
      <c r="F62" s="2">
        <v>326</v>
      </c>
      <c r="G62" s="2">
        <v>50</v>
      </c>
      <c r="H62" s="2">
        <v>144</v>
      </c>
      <c r="I62" s="2">
        <v>51394</v>
      </c>
      <c r="J62" s="2">
        <v>1189</v>
      </c>
      <c r="K62" s="2">
        <v>8851</v>
      </c>
      <c r="L62" s="2">
        <v>789</v>
      </c>
      <c r="M62" s="2">
        <v>2903</v>
      </c>
      <c r="N62" s="2">
        <v>12</v>
      </c>
      <c r="O62" s="2">
        <v>678</v>
      </c>
      <c r="P62" s="2">
        <v>1289</v>
      </c>
      <c r="Q62" s="2">
        <v>3588</v>
      </c>
      <c r="R62" s="2">
        <v>19494</v>
      </c>
      <c r="S62" s="2">
        <v>4455</v>
      </c>
      <c r="T62" s="2">
        <v>68</v>
      </c>
      <c r="U62" s="2">
        <v>11199</v>
      </c>
    </row>
    <row r="63" spans="1:21" x14ac:dyDescent="0.2">
      <c r="A63" t="s">
        <v>143</v>
      </c>
      <c r="B63" t="s">
        <v>144</v>
      </c>
      <c r="C63">
        <v>202822</v>
      </c>
      <c r="D63" s="2">
        <v>0</v>
      </c>
      <c r="E63" s="2">
        <v>28716</v>
      </c>
      <c r="F63" s="2">
        <v>449</v>
      </c>
      <c r="G63" s="2">
        <v>36</v>
      </c>
      <c r="H63" s="2">
        <v>425</v>
      </c>
      <c r="I63" s="2">
        <v>101331</v>
      </c>
      <c r="J63" s="2">
        <v>3070</v>
      </c>
      <c r="K63" s="2">
        <v>9390</v>
      </c>
      <c r="L63" s="2">
        <v>1255</v>
      </c>
      <c r="M63" s="2">
        <v>4455</v>
      </c>
      <c r="N63" s="2">
        <v>19</v>
      </c>
      <c r="O63" s="2">
        <v>1401</v>
      </c>
      <c r="P63" s="2">
        <v>2582</v>
      </c>
      <c r="Q63" s="2">
        <v>6069</v>
      </c>
      <c r="R63" s="2">
        <v>20160</v>
      </c>
      <c r="S63" s="2">
        <v>3460</v>
      </c>
      <c r="T63" s="2">
        <v>208</v>
      </c>
      <c r="U63" s="2">
        <v>19796</v>
      </c>
    </row>
    <row r="64" spans="1:21" x14ac:dyDescent="0.2">
      <c r="A64" t="s">
        <v>145</v>
      </c>
      <c r="B64" t="s">
        <v>146</v>
      </c>
      <c r="C64">
        <v>132802</v>
      </c>
      <c r="D64" s="2">
        <v>513</v>
      </c>
      <c r="E64" s="2">
        <v>21535</v>
      </c>
      <c r="F64" s="2">
        <v>387</v>
      </c>
      <c r="G64" s="2">
        <v>7</v>
      </c>
      <c r="H64" s="2">
        <v>664</v>
      </c>
      <c r="I64" s="2">
        <v>50078</v>
      </c>
      <c r="J64" s="2">
        <v>1119</v>
      </c>
      <c r="K64" s="2">
        <v>8932</v>
      </c>
      <c r="L64" s="2">
        <v>413</v>
      </c>
      <c r="M64" s="2">
        <v>3805</v>
      </c>
      <c r="N64" s="2">
        <v>110</v>
      </c>
      <c r="O64" s="2">
        <v>586</v>
      </c>
      <c r="P64" s="2">
        <v>854</v>
      </c>
      <c r="Q64" s="2">
        <v>6748</v>
      </c>
      <c r="R64" s="2">
        <v>19373</v>
      </c>
      <c r="S64" s="2">
        <v>2007</v>
      </c>
      <c r="T64" s="2">
        <v>200</v>
      </c>
      <c r="U64" s="2">
        <v>15471</v>
      </c>
    </row>
    <row r="65" spans="1:21" x14ac:dyDescent="0.2">
      <c r="A65" t="s">
        <v>147</v>
      </c>
      <c r="B65" t="s">
        <v>148</v>
      </c>
      <c r="C65">
        <v>356919</v>
      </c>
      <c r="D65" s="2">
        <v>32952</v>
      </c>
      <c r="E65" s="2">
        <v>49368</v>
      </c>
      <c r="F65" s="2">
        <v>1400</v>
      </c>
      <c r="G65" s="2">
        <v>89</v>
      </c>
      <c r="H65" s="2">
        <v>1356</v>
      </c>
      <c r="I65" s="2">
        <v>146737</v>
      </c>
      <c r="J65" s="2">
        <v>4072</v>
      </c>
      <c r="K65" s="2">
        <v>19552</v>
      </c>
      <c r="L65" s="2">
        <v>2512</v>
      </c>
      <c r="M65" s="2">
        <v>9795</v>
      </c>
      <c r="N65" s="2">
        <v>443</v>
      </c>
      <c r="O65" s="2">
        <v>2390</v>
      </c>
      <c r="P65" s="2">
        <v>5117</v>
      </c>
      <c r="Q65" s="2">
        <v>9967</v>
      </c>
      <c r="R65" s="2">
        <v>31497</v>
      </c>
      <c r="S65" s="2">
        <v>7258</v>
      </c>
      <c r="T65" s="2">
        <v>329</v>
      </c>
      <c r="U65" s="2">
        <v>32085</v>
      </c>
    </row>
    <row r="66" spans="1:21" x14ac:dyDescent="0.2">
      <c r="C66">
        <f>SUM(C1:C65)</f>
        <v>19062978</v>
      </c>
      <c r="D66">
        <f t="shared" ref="D66:U66" si="0">SUM(D1:D65)</f>
        <v>55869</v>
      </c>
      <c r="E66">
        <f t="shared" si="0"/>
        <v>6184671</v>
      </c>
      <c r="F66">
        <f t="shared" si="0"/>
        <v>56186</v>
      </c>
      <c r="G66">
        <f t="shared" si="0"/>
        <v>13542</v>
      </c>
      <c r="H66">
        <f t="shared" si="0"/>
        <v>40229</v>
      </c>
      <c r="I66">
        <f t="shared" si="0"/>
        <v>6587285</v>
      </c>
      <c r="J66">
        <f t="shared" si="0"/>
        <v>203857</v>
      </c>
      <c r="K66">
        <f t="shared" si="0"/>
        <v>1006206</v>
      </c>
      <c r="L66">
        <f t="shared" si="0"/>
        <v>97824</v>
      </c>
      <c r="M66">
        <f t="shared" si="0"/>
        <v>477393</v>
      </c>
      <c r="N66">
        <f t="shared" si="0"/>
        <v>42609</v>
      </c>
      <c r="O66">
        <f t="shared" si="0"/>
        <v>147412</v>
      </c>
      <c r="P66">
        <f t="shared" si="0"/>
        <v>143014</v>
      </c>
      <c r="Q66">
        <f t="shared" si="0"/>
        <v>575499</v>
      </c>
      <c r="R66">
        <f t="shared" si="0"/>
        <v>1477085</v>
      </c>
      <c r="S66">
        <f t="shared" si="0"/>
        <v>398748</v>
      </c>
      <c r="T66">
        <f t="shared" si="0"/>
        <v>29479</v>
      </c>
      <c r="U66">
        <f t="shared" si="0"/>
        <v>1526070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46B8-E15F-487D-9B78-EF727E5D29CC}">
  <dimension ref="A1:S66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11.5" defaultRowHeight="15" x14ac:dyDescent="0.2"/>
  <cols>
    <col min="4" max="4" width="20.6640625" style="2" customWidth="1"/>
    <col min="5" max="5" width="13.83203125" style="2" bestFit="1" customWidth="1"/>
    <col min="6" max="7" width="20.6640625" style="2" customWidth="1"/>
    <col min="8" max="8" width="12.33203125" style="2" bestFit="1" customWidth="1"/>
    <col min="9" max="9" width="20.6640625" style="2" customWidth="1"/>
    <col min="10" max="10" width="17.83203125" style="2" bestFit="1" customWidth="1"/>
    <col min="11" max="12" width="20.6640625" style="2" customWidth="1"/>
    <col min="13" max="13" width="18.5" style="2" bestFit="1" customWidth="1"/>
    <col min="14" max="14" width="19.5" style="2" bestFit="1" customWidth="1"/>
    <col min="15" max="17" width="20.6640625" style="2" customWidth="1"/>
    <col min="18" max="18" width="18.5" style="2" bestFit="1" customWidth="1"/>
    <col min="19" max="19" width="13" style="2" bestFit="1" customWidth="1"/>
  </cols>
  <sheetData>
    <row r="1" spans="1:19" ht="4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</row>
    <row r="2" spans="1:19" x14ac:dyDescent="0.2">
      <c r="A2" t="s">
        <v>21</v>
      </c>
      <c r="B2" t="s">
        <v>22</v>
      </c>
      <c r="C2">
        <v>20163</v>
      </c>
      <c r="D2" s="2">
        <v>0</v>
      </c>
      <c r="E2" s="2">
        <v>2140</v>
      </c>
      <c r="F2" s="2">
        <v>145</v>
      </c>
      <c r="G2" s="2">
        <v>36</v>
      </c>
      <c r="H2" s="2">
        <v>46</v>
      </c>
      <c r="I2" s="2">
        <v>6401</v>
      </c>
      <c r="J2" s="2">
        <v>257</v>
      </c>
      <c r="K2" s="2">
        <v>2208</v>
      </c>
      <c r="L2" s="2">
        <v>87</v>
      </c>
      <c r="M2" s="2">
        <v>1951</v>
      </c>
      <c r="N2" s="2">
        <v>38</v>
      </c>
      <c r="O2" s="2">
        <v>255</v>
      </c>
      <c r="P2" s="2">
        <v>154</v>
      </c>
      <c r="Q2" s="2">
        <v>2171</v>
      </c>
      <c r="R2" s="2">
        <v>119</v>
      </c>
      <c r="S2" s="2">
        <v>1538</v>
      </c>
    </row>
    <row r="3" spans="1:19" x14ac:dyDescent="0.2">
      <c r="A3" t="s">
        <v>23</v>
      </c>
      <c r="B3" t="s">
        <v>24</v>
      </c>
      <c r="C3">
        <v>119843</v>
      </c>
      <c r="D3" s="2">
        <v>3</v>
      </c>
      <c r="E3" s="2">
        <v>13053</v>
      </c>
      <c r="F3" s="2">
        <v>850</v>
      </c>
      <c r="G3" s="2">
        <v>225</v>
      </c>
      <c r="H3" s="2">
        <v>414</v>
      </c>
      <c r="I3" s="2">
        <v>52150</v>
      </c>
      <c r="J3" s="2">
        <v>1507</v>
      </c>
      <c r="K3" s="2">
        <v>10195</v>
      </c>
      <c r="L3" s="2">
        <v>615</v>
      </c>
      <c r="M3" s="2">
        <v>5689</v>
      </c>
      <c r="N3" s="2">
        <v>231</v>
      </c>
      <c r="O3" s="2">
        <v>1641</v>
      </c>
      <c r="P3" s="2">
        <v>1241</v>
      </c>
      <c r="Q3" s="2">
        <v>7833</v>
      </c>
      <c r="R3" s="2">
        <v>829</v>
      </c>
      <c r="S3" s="2">
        <v>11001</v>
      </c>
    </row>
    <row r="4" spans="1:19" x14ac:dyDescent="0.2">
      <c r="A4" t="s">
        <v>25</v>
      </c>
      <c r="B4" t="s">
        <v>26</v>
      </c>
      <c r="C4">
        <v>36734</v>
      </c>
      <c r="D4" s="2">
        <v>0</v>
      </c>
      <c r="E4" s="2">
        <v>3581</v>
      </c>
      <c r="F4" s="2">
        <v>185</v>
      </c>
      <c r="G4" s="2">
        <v>15</v>
      </c>
      <c r="H4" s="2">
        <v>2</v>
      </c>
      <c r="I4" s="2">
        <v>17652</v>
      </c>
      <c r="J4" s="2">
        <v>575</v>
      </c>
      <c r="K4" s="2">
        <v>2613</v>
      </c>
      <c r="L4" s="2">
        <v>189</v>
      </c>
      <c r="M4" s="2">
        <v>1738</v>
      </c>
      <c r="N4" s="2">
        <v>67</v>
      </c>
      <c r="O4" s="2">
        <v>431</v>
      </c>
      <c r="P4" s="2">
        <v>426</v>
      </c>
      <c r="Q4" s="2">
        <v>2748</v>
      </c>
      <c r="R4" s="2">
        <v>197</v>
      </c>
      <c r="S4" s="2">
        <v>2491</v>
      </c>
    </row>
    <row r="5" spans="1:19" x14ac:dyDescent="0.2">
      <c r="A5" t="s">
        <v>27</v>
      </c>
      <c r="B5" t="s">
        <v>28</v>
      </c>
      <c r="C5">
        <v>19023</v>
      </c>
      <c r="D5" s="2">
        <v>106</v>
      </c>
      <c r="E5" s="2">
        <v>2576</v>
      </c>
      <c r="F5" s="2">
        <v>9</v>
      </c>
      <c r="G5" s="2">
        <v>23</v>
      </c>
      <c r="H5" s="2">
        <v>0</v>
      </c>
      <c r="I5" s="2">
        <v>6855</v>
      </c>
      <c r="J5" s="2">
        <v>208</v>
      </c>
      <c r="K5" s="2">
        <v>2247</v>
      </c>
      <c r="L5" s="2">
        <v>130</v>
      </c>
      <c r="M5" s="2">
        <v>1007</v>
      </c>
      <c r="N5" s="2">
        <v>0</v>
      </c>
      <c r="O5" s="2">
        <v>211</v>
      </c>
      <c r="P5" s="2">
        <v>170</v>
      </c>
      <c r="Q5" s="2">
        <v>1735</v>
      </c>
      <c r="R5" s="2">
        <v>137</v>
      </c>
      <c r="S5" s="2">
        <v>1686</v>
      </c>
    </row>
    <row r="6" spans="1:19" x14ac:dyDescent="0.2">
      <c r="A6" t="s">
        <v>29</v>
      </c>
      <c r="B6" t="s">
        <v>30</v>
      </c>
      <c r="C6">
        <v>36709</v>
      </c>
      <c r="D6" s="2">
        <v>20</v>
      </c>
      <c r="E6" s="2">
        <v>3959</v>
      </c>
      <c r="F6" s="2">
        <v>207</v>
      </c>
      <c r="G6" s="2">
        <v>6</v>
      </c>
      <c r="H6" s="2">
        <v>36</v>
      </c>
      <c r="I6" s="2">
        <v>12002</v>
      </c>
      <c r="J6" s="2">
        <v>466</v>
      </c>
      <c r="K6" s="2">
        <v>4782</v>
      </c>
      <c r="L6" s="2">
        <v>241</v>
      </c>
      <c r="M6" s="2">
        <v>3319</v>
      </c>
      <c r="N6" s="2">
        <v>6</v>
      </c>
      <c r="O6" s="2">
        <v>597</v>
      </c>
      <c r="P6" s="2">
        <v>457</v>
      </c>
      <c r="Q6" s="2">
        <v>3221</v>
      </c>
      <c r="R6" s="2">
        <v>335</v>
      </c>
      <c r="S6" s="2">
        <v>2956</v>
      </c>
    </row>
    <row r="7" spans="1:19" x14ac:dyDescent="0.2">
      <c r="A7" t="s">
        <v>31</v>
      </c>
      <c r="B7" t="s">
        <v>32</v>
      </c>
      <c r="C7">
        <v>41073</v>
      </c>
      <c r="D7" s="2">
        <v>0</v>
      </c>
      <c r="E7" s="2">
        <v>4920</v>
      </c>
      <c r="F7" s="2">
        <v>555</v>
      </c>
      <c r="G7" s="2">
        <v>58</v>
      </c>
      <c r="H7" s="2">
        <v>55</v>
      </c>
      <c r="I7" s="2">
        <v>17462</v>
      </c>
      <c r="J7" s="2">
        <v>434</v>
      </c>
      <c r="K7" s="2">
        <v>2800</v>
      </c>
      <c r="L7" s="2">
        <v>281</v>
      </c>
      <c r="M7" s="2">
        <v>2287</v>
      </c>
      <c r="N7" s="2">
        <v>39</v>
      </c>
      <c r="O7" s="2">
        <v>1072</v>
      </c>
      <c r="P7" s="2">
        <v>482</v>
      </c>
      <c r="Q7" s="2">
        <v>3029</v>
      </c>
      <c r="R7" s="2">
        <v>134</v>
      </c>
      <c r="S7" s="2">
        <v>2606</v>
      </c>
    </row>
    <row r="8" spans="1:19" x14ac:dyDescent="0.2">
      <c r="A8" t="s">
        <v>33</v>
      </c>
      <c r="B8" t="s">
        <v>34</v>
      </c>
      <c r="C8">
        <v>24391</v>
      </c>
      <c r="D8" s="2">
        <v>0</v>
      </c>
      <c r="E8" s="2">
        <v>2878</v>
      </c>
      <c r="F8" s="2">
        <v>52</v>
      </c>
      <c r="G8" s="2">
        <v>20</v>
      </c>
      <c r="H8" s="2">
        <v>12</v>
      </c>
      <c r="I8" s="2">
        <v>9184</v>
      </c>
      <c r="J8" s="2">
        <v>356</v>
      </c>
      <c r="K8" s="2">
        <v>2256</v>
      </c>
      <c r="L8" s="2">
        <v>150</v>
      </c>
      <c r="M8" s="2">
        <v>678</v>
      </c>
      <c r="N8" s="2">
        <v>0</v>
      </c>
      <c r="O8" s="2">
        <v>292</v>
      </c>
      <c r="P8" s="2">
        <v>183</v>
      </c>
      <c r="Q8" s="2">
        <v>3152</v>
      </c>
      <c r="R8" s="2">
        <v>51</v>
      </c>
      <c r="S8" s="2">
        <v>2339</v>
      </c>
    </row>
    <row r="9" spans="1:19" x14ac:dyDescent="0.2">
      <c r="A9" t="s">
        <v>35</v>
      </c>
      <c r="B9" t="s">
        <v>36</v>
      </c>
      <c r="C9">
        <v>58668</v>
      </c>
      <c r="D9" s="2">
        <v>0</v>
      </c>
      <c r="E9" s="2">
        <v>7596</v>
      </c>
      <c r="F9" s="2">
        <v>104</v>
      </c>
      <c r="G9" s="2">
        <v>0</v>
      </c>
      <c r="H9" s="2">
        <v>26</v>
      </c>
      <c r="I9" s="2">
        <v>31811</v>
      </c>
      <c r="J9" s="2">
        <v>516</v>
      </c>
      <c r="K9" s="2">
        <v>2582</v>
      </c>
      <c r="L9" s="2">
        <v>278</v>
      </c>
      <c r="M9" s="2">
        <v>2196</v>
      </c>
      <c r="N9" s="2">
        <v>21</v>
      </c>
      <c r="O9" s="2">
        <v>412</v>
      </c>
      <c r="P9" s="2">
        <v>696</v>
      </c>
      <c r="Q9" s="2">
        <v>1951</v>
      </c>
      <c r="R9" s="2">
        <v>130</v>
      </c>
      <c r="S9" s="2">
        <v>5431</v>
      </c>
    </row>
    <row r="10" spans="1:19" x14ac:dyDescent="0.2">
      <c r="A10" t="s">
        <v>37</v>
      </c>
      <c r="B10" t="s">
        <v>38</v>
      </c>
      <c r="C10">
        <v>81165</v>
      </c>
      <c r="D10" s="2">
        <v>0</v>
      </c>
      <c r="E10" s="2">
        <v>11906</v>
      </c>
      <c r="F10" s="2">
        <v>703</v>
      </c>
      <c r="G10" s="2">
        <v>29</v>
      </c>
      <c r="H10" s="2">
        <v>56</v>
      </c>
      <c r="I10" s="2">
        <v>35554</v>
      </c>
      <c r="J10" s="2">
        <v>1122</v>
      </c>
      <c r="K10" s="2">
        <v>6403</v>
      </c>
      <c r="L10" s="2">
        <v>322</v>
      </c>
      <c r="M10" s="2">
        <v>4124</v>
      </c>
      <c r="N10" s="2">
        <v>114</v>
      </c>
      <c r="O10" s="2">
        <v>805</v>
      </c>
      <c r="P10" s="2">
        <v>790</v>
      </c>
      <c r="Q10" s="2">
        <v>4815</v>
      </c>
      <c r="R10" s="2">
        <v>173</v>
      </c>
      <c r="S10" s="2">
        <v>6830</v>
      </c>
    </row>
    <row r="11" spans="1:19" x14ac:dyDescent="0.2">
      <c r="A11" t="s">
        <v>39</v>
      </c>
      <c r="B11" t="s">
        <v>40</v>
      </c>
      <c r="C11">
        <v>1331365</v>
      </c>
      <c r="D11" s="2">
        <v>517</v>
      </c>
      <c r="E11" s="2">
        <v>809986</v>
      </c>
      <c r="F11" s="2">
        <v>1074</v>
      </c>
      <c r="G11" s="2">
        <v>1356</v>
      </c>
      <c r="H11" s="2">
        <v>2119</v>
      </c>
      <c r="I11" s="2">
        <v>299418</v>
      </c>
      <c r="J11" s="2">
        <v>12501</v>
      </c>
      <c r="K11" s="2">
        <v>38152</v>
      </c>
      <c r="L11" s="2">
        <v>5114</v>
      </c>
      <c r="M11" s="2">
        <v>21629</v>
      </c>
      <c r="N11" s="2">
        <v>2336</v>
      </c>
      <c r="O11" s="2">
        <v>10120</v>
      </c>
      <c r="P11" s="2">
        <v>6745</v>
      </c>
      <c r="Q11" s="2">
        <v>26039</v>
      </c>
      <c r="R11" s="2">
        <v>1514</v>
      </c>
      <c r="S11" s="2">
        <v>52476</v>
      </c>
    </row>
    <row r="12" spans="1:19" x14ac:dyDescent="0.2">
      <c r="A12" t="s">
        <v>41</v>
      </c>
      <c r="B12" t="s">
        <v>42</v>
      </c>
      <c r="C12">
        <v>148288</v>
      </c>
      <c r="D12" s="2">
        <v>7</v>
      </c>
      <c r="E12" s="2">
        <v>35852</v>
      </c>
      <c r="F12" s="2">
        <v>1098</v>
      </c>
      <c r="G12" s="2">
        <v>42</v>
      </c>
      <c r="H12" s="2">
        <v>551</v>
      </c>
      <c r="I12" s="2">
        <v>50057</v>
      </c>
      <c r="J12" s="2">
        <v>1380</v>
      </c>
      <c r="K12" s="2">
        <v>7224</v>
      </c>
      <c r="L12" s="2">
        <v>863</v>
      </c>
      <c r="M12" s="2">
        <v>7815</v>
      </c>
      <c r="N12" s="2">
        <v>805</v>
      </c>
      <c r="O12" s="2">
        <v>1078</v>
      </c>
      <c r="P12" s="2">
        <v>1101</v>
      </c>
      <c r="Q12" s="2">
        <v>17291</v>
      </c>
      <c r="R12" s="2">
        <v>139</v>
      </c>
      <c r="S12" s="2">
        <v>8591</v>
      </c>
    </row>
    <row r="13" spans="1:19" x14ac:dyDescent="0.2">
      <c r="A13" t="s">
        <v>43</v>
      </c>
      <c r="B13" t="s">
        <v>44</v>
      </c>
      <c r="C13">
        <v>67625</v>
      </c>
      <c r="D13" s="2">
        <v>37</v>
      </c>
      <c r="E13" s="2">
        <v>6671</v>
      </c>
      <c r="F13" s="2">
        <v>417</v>
      </c>
      <c r="G13" s="2">
        <v>62</v>
      </c>
      <c r="H13" s="2">
        <v>15</v>
      </c>
      <c r="I13" s="2">
        <v>35865</v>
      </c>
      <c r="J13" s="2">
        <v>1070</v>
      </c>
      <c r="K13" s="2">
        <v>7324</v>
      </c>
      <c r="L13" s="2">
        <v>384</v>
      </c>
      <c r="M13" s="2">
        <v>2446</v>
      </c>
      <c r="N13" s="2">
        <v>240</v>
      </c>
      <c r="O13" s="2">
        <v>536</v>
      </c>
      <c r="P13" s="2">
        <v>808</v>
      </c>
      <c r="Q13" s="2">
        <v>1992</v>
      </c>
      <c r="R13" s="2">
        <v>124</v>
      </c>
      <c r="S13" s="2">
        <v>5163</v>
      </c>
    </row>
    <row r="14" spans="1:19" x14ac:dyDescent="0.2">
      <c r="A14" t="s">
        <v>45</v>
      </c>
      <c r="B14" t="s">
        <v>46</v>
      </c>
      <c r="C14">
        <v>64620</v>
      </c>
      <c r="D14" s="2">
        <v>16</v>
      </c>
      <c r="E14" s="2">
        <v>11193</v>
      </c>
      <c r="F14" s="2">
        <v>748</v>
      </c>
      <c r="G14" s="2">
        <v>103</v>
      </c>
      <c r="H14" s="2">
        <v>363</v>
      </c>
      <c r="I14" s="2">
        <v>27941</v>
      </c>
      <c r="J14" s="2">
        <v>632</v>
      </c>
      <c r="K14" s="2">
        <v>5514</v>
      </c>
      <c r="L14" s="2">
        <v>344</v>
      </c>
      <c r="M14" s="2">
        <v>2882</v>
      </c>
      <c r="N14" s="2">
        <v>283</v>
      </c>
      <c r="O14" s="2">
        <v>365</v>
      </c>
      <c r="P14" s="2">
        <v>720</v>
      </c>
      <c r="Q14" s="2">
        <v>2577</v>
      </c>
      <c r="R14" s="2">
        <v>100</v>
      </c>
      <c r="S14" s="2">
        <v>3748</v>
      </c>
    </row>
    <row r="15" spans="1:19" x14ac:dyDescent="0.2">
      <c r="A15" t="s">
        <v>47</v>
      </c>
      <c r="B15" t="s">
        <v>48</v>
      </c>
      <c r="C15">
        <v>38885</v>
      </c>
      <c r="D15" s="2">
        <v>0</v>
      </c>
      <c r="E15" s="2">
        <v>5730</v>
      </c>
      <c r="F15" s="2">
        <v>180</v>
      </c>
      <c r="G15" s="2">
        <v>3</v>
      </c>
      <c r="H15" s="2">
        <v>54</v>
      </c>
      <c r="I15" s="2">
        <v>8373</v>
      </c>
      <c r="J15" s="2">
        <v>265</v>
      </c>
      <c r="K15" s="2">
        <v>4106</v>
      </c>
      <c r="L15" s="2">
        <v>203</v>
      </c>
      <c r="M15" s="2">
        <v>1119</v>
      </c>
      <c r="N15" s="2">
        <v>6</v>
      </c>
      <c r="O15" s="2">
        <v>288</v>
      </c>
      <c r="P15" s="2">
        <v>223</v>
      </c>
      <c r="Q15" s="2">
        <v>10774</v>
      </c>
      <c r="R15" s="2">
        <v>88</v>
      </c>
      <c r="S15" s="2">
        <v>2544</v>
      </c>
    </row>
    <row r="16" spans="1:19" x14ac:dyDescent="0.2">
      <c r="A16" t="s">
        <v>49</v>
      </c>
      <c r="B16" t="s">
        <v>50</v>
      </c>
      <c r="C16">
        <v>41557</v>
      </c>
      <c r="D16" s="2">
        <v>0</v>
      </c>
      <c r="E16" s="2">
        <v>5592</v>
      </c>
      <c r="F16" s="2">
        <v>227</v>
      </c>
      <c r="G16" s="2">
        <v>32</v>
      </c>
      <c r="H16" s="2">
        <v>207</v>
      </c>
      <c r="I16" s="2">
        <v>16290</v>
      </c>
      <c r="J16" s="2">
        <v>1057</v>
      </c>
      <c r="K16" s="2">
        <v>4558</v>
      </c>
      <c r="L16" s="2">
        <v>223</v>
      </c>
      <c r="M16" s="2">
        <v>1898</v>
      </c>
      <c r="N16" s="2">
        <v>478</v>
      </c>
      <c r="O16" s="2">
        <v>609</v>
      </c>
      <c r="P16" s="2">
        <v>379</v>
      </c>
      <c r="Q16" s="2">
        <v>2568</v>
      </c>
      <c r="R16" s="2">
        <v>106</v>
      </c>
      <c r="S16" s="2">
        <v>2614</v>
      </c>
    </row>
    <row r="17" spans="1:19" x14ac:dyDescent="0.2">
      <c r="A17" t="s">
        <v>51</v>
      </c>
      <c r="B17" t="s">
        <v>52</v>
      </c>
      <c r="C17">
        <v>84330</v>
      </c>
      <c r="D17" s="2">
        <v>2</v>
      </c>
      <c r="E17" s="2">
        <v>9197</v>
      </c>
      <c r="F17" s="2">
        <v>510</v>
      </c>
      <c r="G17" s="2">
        <v>57</v>
      </c>
      <c r="H17" s="2">
        <v>171</v>
      </c>
      <c r="I17" s="2">
        <v>38749</v>
      </c>
      <c r="J17" s="2">
        <v>2753</v>
      </c>
      <c r="K17" s="2">
        <v>6580</v>
      </c>
      <c r="L17" s="2">
        <v>326</v>
      </c>
      <c r="M17" s="2">
        <v>3809</v>
      </c>
      <c r="N17" s="2">
        <v>263</v>
      </c>
      <c r="O17" s="2">
        <v>1372</v>
      </c>
      <c r="P17" s="2">
        <v>895</v>
      </c>
      <c r="Q17" s="2">
        <v>4578</v>
      </c>
      <c r="R17" s="2">
        <v>189</v>
      </c>
      <c r="S17" s="2">
        <v>5567</v>
      </c>
    </row>
    <row r="18" spans="1:19" x14ac:dyDescent="0.2">
      <c r="A18" t="s">
        <v>53</v>
      </c>
      <c r="B18" t="s">
        <v>54</v>
      </c>
      <c r="C18">
        <v>26243</v>
      </c>
      <c r="D18" s="2">
        <v>0</v>
      </c>
      <c r="E18" s="2">
        <v>4220</v>
      </c>
      <c r="F18" s="2">
        <v>146</v>
      </c>
      <c r="G18" s="2">
        <v>15</v>
      </c>
      <c r="H18" s="2">
        <v>36</v>
      </c>
      <c r="I18" s="2">
        <v>6224</v>
      </c>
      <c r="J18" s="2">
        <v>215</v>
      </c>
      <c r="K18" s="2">
        <v>1468</v>
      </c>
      <c r="L18" s="2">
        <v>161</v>
      </c>
      <c r="M18" s="2">
        <v>1604</v>
      </c>
      <c r="N18" s="2">
        <v>4</v>
      </c>
      <c r="O18" s="2">
        <v>166</v>
      </c>
      <c r="P18" s="2">
        <v>149</v>
      </c>
      <c r="Q18" s="2">
        <v>6887</v>
      </c>
      <c r="R18" s="2">
        <v>137</v>
      </c>
      <c r="S18" s="2">
        <v>1493</v>
      </c>
    </row>
    <row r="19" spans="1:19" x14ac:dyDescent="0.2">
      <c r="A19" t="s">
        <v>55</v>
      </c>
      <c r="B19" t="s">
        <v>56</v>
      </c>
      <c r="C19">
        <v>2287610</v>
      </c>
      <c r="D19" s="2">
        <v>838</v>
      </c>
      <c r="E19" s="2">
        <v>712113</v>
      </c>
      <c r="F19" s="2">
        <v>6444</v>
      </c>
      <c r="G19" s="2">
        <v>3616</v>
      </c>
      <c r="H19" s="2">
        <v>18499</v>
      </c>
      <c r="I19" s="2">
        <v>815756</v>
      </c>
      <c r="J19" s="2">
        <v>26393</v>
      </c>
      <c r="K19" s="2">
        <v>85976</v>
      </c>
      <c r="L19" s="2">
        <v>34769</v>
      </c>
      <c r="M19" s="2">
        <v>91627</v>
      </c>
      <c r="N19" s="2">
        <v>23225</v>
      </c>
      <c r="O19" s="2">
        <v>48465</v>
      </c>
      <c r="P19" s="2">
        <v>35567</v>
      </c>
      <c r="Q19" s="2">
        <v>78246</v>
      </c>
      <c r="R19" s="2">
        <v>4068</v>
      </c>
      <c r="S19" s="2">
        <v>131395</v>
      </c>
    </row>
    <row r="20" spans="1:19" x14ac:dyDescent="0.2">
      <c r="A20" t="s">
        <v>57</v>
      </c>
      <c r="B20" t="s">
        <v>58</v>
      </c>
      <c r="C20">
        <v>52085</v>
      </c>
      <c r="D20" s="2">
        <v>0</v>
      </c>
      <c r="E20" s="2">
        <v>7301</v>
      </c>
      <c r="F20" s="2">
        <v>344</v>
      </c>
      <c r="G20" s="2">
        <v>34</v>
      </c>
      <c r="H20" s="2">
        <v>92</v>
      </c>
      <c r="I20" s="2">
        <v>19180</v>
      </c>
      <c r="J20" s="2">
        <v>884</v>
      </c>
      <c r="K20" s="2">
        <v>3042</v>
      </c>
      <c r="L20" s="2">
        <v>374</v>
      </c>
      <c r="M20" s="2">
        <v>3180</v>
      </c>
      <c r="N20" s="2">
        <v>6</v>
      </c>
      <c r="O20" s="2">
        <v>673</v>
      </c>
      <c r="P20" s="2">
        <v>618</v>
      </c>
      <c r="Q20" s="2">
        <v>5391</v>
      </c>
      <c r="R20" s="2">
        <v>167</v>
      </c>
      <c r="S20" s="2">
        <v>3808</v>
      </c>
    </row>
    <row r="21" spans="1:19" x14ac:dyDescent="0.2">
      <c r="A21" t="s">
        <v>59</v>
      </c>
      <c r="B21" t="s">
        <v>60</v>
      </c>
      <c r="C21">
        <v>711477</v>
      </c>
      <c r="D21" s="2">
        <v>20</v>
      </c>
      <c r="E21" s="2">
        <v>530494</v>
      </c>
      <c r="F21" s="2">
        <v>616</v>
      </c>
      <c r="G21" s="2">
        <v>87</v>
      </c>
      <c r="H21" s="2">
        <v>775</v>
      </c>
      <c r="I21" s="2">
        <v>97726</v>
      </c>
      <c r="J21" s="2">
        <v>2971</v>
      </c>
      <c r="K21" s="2">
        <v>19775</v>
      </c>
      <c r="L21" s="2">
        <v>1183</v>
      </c>
      <c r="M21" s="2">
        <v>5324</v>
      </c>
      <c r="N21" s="2">
        <v>447</v>
      </c>
      <c r="O21" s="2">
        <v>5361</v>
      </c>
      <c r="P21" s="2">
        <v>2023</v>
      </c>
      <c r="Q21" s="2">
        <v>5394</v>
      </c>
      <c r="R21" s="2">
        <v>803</v>
      </c>
      <c r="S21" s="2">
        <v>16570</v>
      </c>
    </row>
    <row r="22" spans="1:19" x14ac:dyDescent="0.2">
      <c r="A22" t="s">
        <v>61</v>
      </c>
      <c r="B22" t="s">
        <v>62</v>
      </c>
      <c r="C22">
        <v>23274</v>
      </c>
      <c r="D22" s="2">
        <v>0</v>
      </c>
      <c r="E22" s="2">
        <v>3848</v>
      </c>
      <c r="F22" s="2">
        <v>253</v>
      </c>
      <c r="G22" s="2">
        <v>85</v>
      </c>
      <c r="H22" s="2">
        <v>170</v>
      </c>
      <c r="I22" s="2">
        <v>7722</v>
      </c>
      <c r="J22" s="2">
        <v>425</v>
      </c>
      <c r="K22" s="2">
        <v>1778</v>
      </c>
      <c r="L22" s="2">
        <v>99</v>
      </c>
      <c r="M22" s="2">
        <v>1542</v>
      </c>
      <c r="N22" s="2">
        <v>0</v>
      </c>
      <c r="O22" s="2">
        <v>133</v>
      </c>
      <c r="P22" s="2">
        <v>283</v>
      </c>
      <c r="Q22" s="2">
        <v>2692</v>
      </c>
      <c r="R22" s="2">
        <v>40</v>
      </c>
      <c r="S22" s="2">
        <v>1403</v>
      </c>
    </row>
    <row r="23" spans="1:19" x14ac:dyDescent="0.2">
      <c r="A23" t="s">
        <v>63</v>
      </c>
      <c r="B23" t="s">
        <v>64</v>
      </c>
      <c r="C23">
        <v>55429</v>
      </c>
      <c r="D23" s="2">
        <v>0</v>
      </c>
      <c r="E23" s="2">
        <v>14976</v>
      </c>
      <c r="F23" s="2">
        <v>222</v>
      </c>
      <c r="G23" s="2">
        <v>79</v>
      </c>
      <c r="H23" s="2">
        <v>120</v>
      </c>
      <c r="I23" s="2">
        <v>17061</v>
      </c>
      <c r="J23" s="2">
        <v>616</v>
      </c>
      <c r="K23" s="2">
        <v>2099</v>
      </c>
      <c r="L23" s="2">
        <v>459</v>
      </c>
      <c r="M23" s="2">
        <v>2642</v>
      </c>
      <c r="N23" s="2">
        <v>99</v>
      </c>
      <c r="O23" s="2">
        <v>712</v>
      </c>
      <c r="P23" s="2">
        <v>444</v>
      </c>
      <c r="Q23" s="2">
        <v>5551</v>
      </c>
      <c r="R23" s="2">
        <v>104</v>
      </c>
      <c r="S23" s="2">
        <v>2871</v>
      </c>
    </row>
    <row r="24" spans="1:19" x14ac:dyDescent="0.2">
      <c r="A24" t="s">
        <v>65</v>
      </c>
      <c r="B24" t="s">
        <v>66</v>
      </c>
      <c r="C24">
        <v>82463</v>
      </c>
      <c r="D24" s="2">
        <v>0</v>
      </c>
      <c r="E24" s="2">
        <v>20864</v>
      </c>
      <c r="F24" s="2">
        <v>319</v>
      </c>
      <c r="G24" s="2">
        <v>74</v>
      </c>
      <c r="H24" s="2">
        <v>127</v>
      </c>
      <c r="I24" s="2">
        <v>29874</v>
      </c>
      <c r="J24" s="2">
        <v>817</v>
      </c>
      <c r="K24" s="2">
        <v>3821</v>
      </c>
      <c r="L24" s="2">
        <v>564</v>
      </c>
      <c r="M24" s="2">
        <v>3478</v>
      </c>
      <c r="N24" s="2">
        <v>253</v>
      </c>
      <c r="O24" s="2">
        <v>568</v>
      </c>
      <c r="P24" s="2">
        <v>634</v>
      </c>
      <c r="Q24" s="2">
        <v>4867</v>
      </c>
      <c r="R24" s="2">
        <v>101</v>
      </c>
      <c r="S24" s="2">
        <v>4448</v>
      </c>
    </row>
    <row r="25" spans="1:19" x14ac:dyDescent="0.2">
      <c r="A25" t="s">
        <v>67</v>
      </c>
      <c r="B25" t="s">
        <v>68</v>
      </c>
      <c r="C25">
        <v>26382</v>
      </c>
      <c r="D25" s="2">
        <v>0</v>
      </c>
      <c r="E25" s="2">
        <v>4120</v>
      </c>
      <c r="F25" s="2">
        <v>167</v>
      </c>
      <c r="G25" s="2">
        <v>7</v>
      </c>
      <c r="H25" s="2">
        <v>103</v>
      </c>
      <c r="I25" s="2">
        <v>9490</v>
      </c>
      <c r="J25" s="2">
        <v>384</v>
      </c>
      <c r="K25" s="2">
        <v>1658</v>
      </c>
      <c r="L25" s="2">
        <v>169</v>
      </c>
      <c r="M25" s="2">
        <v>1700</v>
      </c>
      <c r="N25" s="2">
        <v>0</v>
      </c>
      <c r="O25" s="2">
        <v>623</v>
      </c>
      <c r="P25" s="2">
        <v>392</v>
      </c>
      <c r="Q25" s="2">
        <v>2227</v>
      </c>
      <c r="R25" s="2">
        <v>118</v>
      </c>
      <c r="S25" s="2">
        <v>2166</v>
      </c>
    </row>
    <row r="26" spans="1:19" x14ac:dyDescent="0.2">
      <c r="A26" t="s">
        <v>69</v>
      </c>
      <c r="B26" t="s">
        <v>70</v>
      </c>
      <c r="C26">
        <v>25635</v>
      </c>
      <c r="D26" s="2">
        <v>0</v>
      </c>
      <c r="E26" s="2">
        <v>4174</v>
      </c>
      <c r="F26" s="2">
        <v>47</v>
      </c>
      <c r="G26" s="2">
        <v>0</v>
      </c>
      <c r="H26" s="2">
        <v>68</v>
      </c>
      <c r="I26" s="2">
        <v>8826</v>
      </c>
      <c r="J26" s="2">
        <v>533</v>
      </c>
      <c r="K26" s="2">
        <v>930</v>
      </c>
      <c r="L26" s="2">
        <v>185</v>
      </c>
      <c r="M26" s="2">
        <v>1747</v>
      </c>
      <c r="N26" s="2">
        <v>36</v>
      </c>
      <c r="O26" s="2">
        <v>609</v>
      </c>
      <c r="P26" s="2">
        <v>297</v>
      </c>
      <c r="Q26" s="2">
        <v>2942</v>
      </c>
      <c r="R26" s="2">
        <v>186</v>
      </c>
      <c r="S26" s="2">
        <v>1838</v>
      </c>
    </row>
    <row r="27" spans="1:19" x14ac:dyDescent="0.2">
      <c r="A27" t="s">
        <v>71</v>
      </c>
      <c r="B27" t="s">
        <v>72</v>
      </c>
      <c r="C27">
        <v>28148</v>
      </c>
      <c r="D27" s="2">
        <v>0</v>
      </c>
      <c r="E27" s="2">
        <v>4897</v>
      </c>
      <c r="F27" s="2">
        <v>156</v>
      </c>
      <c r="G27" s="2">
        <v>14</v>
      </c>
      <c r="H27" s="2">
        <v>0</v>
      </c>
      <c r="I27" s="2">
        <v>12911</v>
      </c>
      <c r="J27" s="2">
        <v>316</v>
      </c>
      <c r="K27" s="2">
        <v>1000</v>
      </c>
      <c r="L27" s="2">
        <v>146</v>
      </c>
      <c r="M27" s="2">
        <v>1249</v>
      </c>
      <c r="N27" s="2">
        <v>3</v>
      </c>
      <c r="O27" s="2">
        <v>284</v>
      </c>
      <c r="P27" s="2">
        <v>484</v>
      </c>
      <c r="Q27" s="2">
        <v>2038</v>
      </c>
      <c r="R27" s="2">
        <v>180</v>
      </c>
      <c r="S27" s="2">
        <v>2095</v>
      </c>
    </row>
    <row r="28" spans="1:19" x14ac:dyDescent="0.2">
      <c r="A28" t="s">
        <v>73</v>
      </c>
      <c r="B28" t="s">
        <v>74</v>
      </c>
      <c r="C28">
        <v>155509</v>
      </c>
      <c r="D28" s="2">
        <v>0</v>
      </c>
      <c r="E28" s="2">
        <v>24810</v>
      </c>
      <c r="F28" s="2">
        <v>663</v>
      </c>
      <c r="G28" s="2">
        <v>100</v>
      </c>
      <c r="H28" s="2">
        <v>227</v>
      </c>
      <c r="I28" s="2">
        <v>69452</v>
      </c>
      <c r="J28" s="2">
        <v>4645</v>
      </c>
      <c r="K28" s="2">
        <v>8081</v>
      </c>
      <c r="L28" s="2">
        <v>779</v>
      </c>
      <c r="M28" s="2">
        <v>5122</v>
      </c>
      <c r="N28" s="2">
        <v>173</v>
      </c>
      <c r="O28" s="2">
        <v>2266</v>
      </c>
      <c r="P28" s="2">
        <v>1505</v>
      </c>
      <c r="Q28" s="2">
        <v>7575</v>
      </c>
      <c r="R28" s="2">
        <v>1327</v>
      </c>
      <c r="S28" s="2">
        <v>11953</v>
      </c>
    </row>
    <row r="29" spans="1:19" x14ac:dyDescent="0.2">
      <c r="A29" t="s">
        <v>75</v>
      </c>
      <c r="B29" t="s">
        <v>76</v>
      </c>
      <c r="C29">
        <v>277921</v>
      </c>
      <c r="D29" s="2">
        <v>391</v>
      </c>
      <c r="E29" s="2">
        <v>173730</v>
      </c>
      <c r="F29" s="2">
        <v>2595</v>
      </c>
      <c r="G29" s="2">
        <v>319</v>
      </c>
      <c r="H29" s="2">
        <v>227</v>
      </c>
      <c r="I29" s="2">
        <v>59111</v>
      </c>
      <c r="J29" s="2">
        <v>3041</v>
      </c>
      <c r="K29" s="2">
        <v>9193</v>
      </c>
      <c r="L29" s="2">
        <v>968</v>
      </c>
      <c r="M29" s="2">
        <v>5047</v>
      </c>
      <c r="N29" s="2">
        <v>299</v>
      </c>
      <c r="O29" s="2">
        <v>559</v>
      </c>
      <c r="P29" s="2">
        <v>1305</v>
      </c>
      <c r="Q29" s="2">
        <v>1932</v>
      </c>
      <c r="R29" s="2">
        <v>367</v>
      </c>
      <c r="S29" s="2">
        <v>9338</v>
      </c>
    </row>
    <row r="30" spans="1:19" x14ac:dyDescent="0.2">
      <c r="A30" t="s">
        <v>77</v>
      </c>
      <c r="B30" t="s">
        <v>78</v>
      </c>
      <c r="C30">
        <v>98626</v>
      </c>
      <c r="D30" s="2">
        <v>0</v>
      </c>
      <c r="E30" s="2">
        <v>31314</v>
      </c>
      <c r="F30" s="2">
        <v>467</v>
      </c>
      <c r="G30" s="2">
        <v>32</v>
      </c>
      <c r="H30" s="2">
        <v>104</v>
      </c>
      <c r="I30" s="2">
        <v>42606</v>
      </c>
      <c r="J30" s="2">
        <v>1045</v>
      </c>
      <c r="K30" s="2">
        <v>3584</v>
      </c>
      <c r="L30" s="2">
        <v>481</v>
      </c>
      <c r="M30" s="2">
        <v>2245</v>
      </c>
      <c r="N30" s="2">
        <v>93</v>
      </c>
      <c r="O30" s="2">
        <v>576</v>
      </c>
      <c r="P30" s="2">
        <v>690</v>
      </c>
      <c r="Q30" s="2">
        <v>2299</v>
      </c>
      <c r="R30" s="2">
        <v>193</v>
      </c>
      <c r="S30" s="2">
        <v>6539</v>
      </c>
    </row>
    <row r="31" spans="1:19" x14ac:dyDescent="0.2">
      <c r="A31" t="s">
        <v>79</v>
      </c>
      <c r="B31" t="s">
        <v>80</v>
      </c>
      <c r="C31">
        <v>47335</v>
      </c>
      <c r="D31" s="2">
        <v>0</v>
      </c>
      <c r="E31" s="2">
        <v>8022</v>
      </c>
      <c r="F31" s="2">
        <v>386</v>
      </c>
      <c r="G31" s="2">
        <v>68</v>
      </c>
      <c r="H31" s="2">
        <v>133</v>
      </c>
      <c r="I31" s="2">
        <v>18676</v>
      </c>
      <c r="J31" s="2">
        <v>354</v>
      </c>
      <c r="K31" s="2">
        <v>2451</v>
      </c>
      <c r="L31" s="2">
        <v>225</v>
      </c>
      <c r="M31" s="2">
        <v>2390</v>
      </c>
      <c r="N31" s="2">
        <v>0</v>
      </c>
      <c r="O31" s="2">
        <v>624</v>
      </c>
      <c r="P31" s="2">
        <v>402</v>
      </c>
      <c r="Q31" s="2">
        <v>4289</v>
      </c>
      <c r="R31" s="2">
        <v>240</v>
      </c>
      <c r="S31" s="2">
        <v>3575</v>
      </c>
    </row>
    <row r="32" spans="1:19" x14ac:dyDescent="0.2">
      <c r="A32" t="s">
        <v>81</v>
      </c>
      <c r="B32" t="s">
        <v>82</v>
      </c>
      <c r="C32">
        <v>27601</v>
      </c>
      <c r="D32" s="2">
        <v>0</v>
      </c>
      <c r="E32" s="2">
        <v>4750</v>
      </c>
      <c r="F32" s="2">
        <v>75</v>
      </c>
      <c r="G32" s="2">
        <v>37</v>
      </c>
      <c r="H32" s="2">
        <v>33</v>
      </c>
      <c r="I32" s="2">
        <v>9842</v>
      </c>
      <c r="J32" s="2">
        <v>797</v>
      </c>
      <c r="K32" s="2">
        <v>1022</v>
      </c>
      <c r="L32" s="2">
        <v>397</v>
      </c>
      <c r="M32" s="2">
        <v>1576</v>
      </c>
      <c r="N32" s="2">
        <v>9</v>
      </c>
      <c r="O32" s="2">
        <v>256</v>
      </c>
      <c r="P32" s="2">
        <v>293</v>
      </c>
      <c r="Q32" s="2">
        <v>2521</v>
      </c>
      <c r="R32" s="2">
        <v>352</v>
      </c>
      <c r="S32" s="2">
        <v>2102</v>
      </c>
    </row>
    <row r="33" spans="1:19" x14ac:dyDescent="0.2">
      <c r="A33" t="s">
        <v>83</v>
      </c>
      <c r="B33" t="s">
        <v>84</v>
      </c>
      <c r="C33">
        <v>25834</v>
      </c>
      <c r="D33" s="2">
        <v>0</v>
      </c>
      <c r="E33" s="2">
        <v>3232</v>
      </c>
      <c r="F33" s="2">
        <v>213</v>
      </c>
      <c r="G33" s="2">
        <v>1</v>
      </c>
      <c r="H33" s="2">
        <v>16</v>
      </c>
      <c r="I33" s="2">
        <v>11275</v>
      </c>
      <c r="J33" s="2">
        <v>236</v>
      </c>
      <c r="K33" s="2">
        <v>1767</v>
      </c>
      <c r="L33" s="2">
        <v>278</v>
      </c>
      <c r="M33" s="2">
        <v>1415</v>
      </c>
      <c r="N33" s="2">
        <v>27</v>
      </c>
      <c r="O33" s="2">
        <v>414</v>
      </c>
      <c r="P33" s="2">
        <v>318</v>
      </c>
      <c r="Q33" s="2">
        <v>2056</v>
      </c>
      <c r="R33" s="2">
        <v>278</v>
      </c>
      <c r="S33" s="2">
        <v>2182</v>
      </c>
    </row>
    <row r="34" spans="1:19" x14ac:dyDescent="0.2">
      <c r="A34" t="s">
        <v>85</v>
      </c>
      <c r="B34" t="s">
        <v>86</v>
      </c>
      <c r="C34">
        <v>48115</v>
      </c>
      <c r="D34" s="2">
        <v>0</v>
      </c>
      <c r="E34" s="2">
        <v>16767</v>
      </c>
      <c r="F34" s="2">
        <v>160</v>
      </c>
      <c r="G34" s="2">
        <v>58</v>
      </c>
      <c r="H34" s="2">
        <v>225</v>
      </c>
      <c r="I34" s="2">
        <v>16385</v>
      </c>
      <c r="J34" s="2">
        <v>261</v>
      </c>
      <c r="K34" s="2">
        <v>1932</v>
      </c>
      <c r="L34" s="2">
        <v>196</v>
      </c>
      <c r="M34" s="2">
        <v>1373</v>
      </c>
      <c r="N34" s="2">
        <v>59</v>
      </c>
      <c r="O34" s="2">
        <v>386</v>
      </c>
      <c r="P34" s="2">
        <v>278</v>
      </c>
      <c r="Q34" s="2">
        <v>2670</v>
      </c>
      <c r="R34" s="2">
        <v>38</v>
      </c>
      <c r="S34" s="2">
        <v>2271</v>
      </c>
    </row>
    <row r="35" spans="1:19" x14ac:dyDescent="0.2">
      <c r="A35" t="s">
        <v>87</v>
      </c>
      <c r="B35" t="s">
        <v>88</v>
      </c>
      <c r="C35">
        <v>107490</v>
      </c>
      <c r="D35" s="2">
        <v>19</v>
      </c>
      <c r="E35" s="2">
        <v>22424</v>
      </c>
      <c r="F35" s="2">
        <v>336</v>
      </c>
      <c r="G35" s="2">
        <v>13</v>
      </c>
      <c r="H35" s="2">
        <v>623</v>
      </c>
      <c r="I35" s="2">
        <v>37139</v>
      </c>
      <c r="J35" s="2">
        <v>886</v>
      </c>
      <c r="K35" s="2">
        <v>3935</v>
      </c>
      <c r="L35" s="2">
        <v>901</v>
      </c>
      <c r="M35" s="2">
        <v>4932</v>
      </c>
      <c r="N35" s="2">
        <v>108</v>
      </c>
      <c r="O35" s="2">
        <v>616</v>
      </c>
      <c r="P35" s="2">
        <v>788</v>
      </c>
      <c r="Q35" s="2">
        <v>12504</v>
      </c>
      <c r="R35" s="2">
        <v>66</v>
      </c>
      <c r="S35" s="2">
        <v>7883</v>
      </c>
    </row>
    <row r="36" spans="1:19" x14ac:dyDescent="0.2">
      <c r="A36" t="s">
        <v>89</v>
      </c>
      <c r="B36" t="s">
        <v>90</v>
      </c>
      <c r="C36">
        <v>49995</v>
      </c>
      <c r="D36" s="2">
        <v>0</v>
      </c>
      <c r="E36" s="2">
        <v>10041</v>
      </c>
      <c r="F36" s="2">
        <v>372</v>
      </c>
      <c r="G36" s="2">
        <v>63</v>
      </c>
      <c r="H36" s="2">
        <v>65</v>
      </c>
      <c r="I36" s="2">
        <v>16105</v>
      </c>
      <c r="J36" s="2">
        <v>380</v>
      </c>
      <c r="K36" s="2">
        <v>2810</v>
      </c>
      <c r="L36" s="2">
        <v>298</v>
      </c>
      <c r="M36" s="2">
        <v>2657</v>
      </c>
      <c r="N36" s="2">
        <v>52</v>
      </c>
      <c r="O36" s="2">
        <v>1443</v>
      </c>
      <c r="P36" s="2">
        <v>546</v>
      </c>
      <c r="Q36" s="2">
        <v>4924</v>
      </c>
      <c r="R36" s="2">
        <v>490</v>
      </c>
      <c r="S36" s="2">
        <v>4065</v>
      </c>
    </row>
    <row r="37" spans="1:19" x14ac:dyDescent="0.2">
      <c r="A37" t="s">
        <v>91</v>
      </c>
      <c r="B37" t="s">
        <v>92</v>
      </c>
      <c r="C37">
        <v>46637</v>
      </c>
      <c r="D37" s="2">
        <v>0</v>
      </c>
      <c r="E37" s="2">
        <v>7926</v>
      </c>
      <c r="F37" s="2">
        <v>373</v>
      </c>
      <c r="G37" s="2">
        <v>15</v>
      </c>
      <c r="H37" s="2">
        <v>11</v>
      </c>
      <c r="I37" s="2">
        <v>22022</v>
      </c>
      <c r="J37" s="2">
        <v>1244</v>
      </c>
      <c r="K37" s="2">
        <v>2688</v>
      </c>
      <c r="L37" s="2">
        <v>283</v>
      </c>
      <c r="M37" s="2">
        <v>1926</v>
      </c>
      <c r="N37" s="2">
        <v>62</v>
      </c>
      <c r="O37" s="2">
        <v>346</v>
      </c>
      <c r="P37" s="2">
        <v>376</v>
      </c>
      <c r="Q37" s="2">
        <v>2170</v>
      </c>
      <c r="R37" s="2">
        <v>61</v>
      </c>
      <c r="S37" s="2">
        <v>3175</v>
      </c>
    </row>
    <row r="38" spans="1:19" x14ac:dyDescent="0.2">
      <c r="A38" t="s">
        <v>93</v>
      </c>
      <c r="B38" t="s">
        <v>94</v>
      </c>
      <c r="C38">
        <v>131562</v>
      </c>
      <c r="D38" s="2">
        <v>0</v>
      </c>
      <c r="E38" s="2">
        <v>34967</v>
      </c>
      <c r="F38" s="2">
        <v>472</v>
      </c>
      <c r="G38" s="2">
        <v>58</v>
      </c>
      <c r="H38" s="2">
        <v>112</v>
      </c>
      <c r="I38" s="2">
        <v>38740</v>
      </c>
      <c r="J38" s="2">
        <v>2111</v>
      </c>
      <c r="K38" s="2">
        <v>5958</v>
      </c>
      <c r="L38" s="2">
        <v>1305</v>
      </c>
      <c r="M38" s="2">
        <v>5603</v>
      </c>
      <c r="N38" s="2">
        <v>125</v>
      </c>
      <c r="O38" s="2">
        <v>951</v>
      </c>
      <c r="P38" s="2">
        <v>839</v>
      </c>
      <c r="Q38" s="2">
        <v>21116</v>
      </c>
      <c r="R38" s="2">
        <v>514</v>
      </c>
      <c r="S38" s="2">
        <v>5809</v>
      </c>
    </row>
    <row r="39" spans="1:19" x14ac:dyDescent="0.2">
      <c r="A39" t="s">
        <v>95</v>
      </c>
      <c r="B39" t="s">
        <v>96</v>
      </c>
      <c r="C39">
        <v>49430</v>
      </c>
      <c r="D39" s="2">
        <v>0</v>
      </c>
      <c r="E39" s="2">
        <v>11591</v>
      </c>
      <c r="F39" s="2">
        <v>286</v>
      </c>
      <c r="G39" s="2">
        <v>50</v>
      </c>
      <c r="H39" s="2">
        <v>247</v>
      </c>
      <c r="I39" s="2">
        <v>15775</v>
      </c>
      <c r="J39" s="2">
        <v>703</v>
      </c>
      <c r="K39" s="2">
        <v>4065</v>
      </c>
      <c r="L39" s="2">
        <v>472</v>
      </c>
      <c r="M39" s="2">
        <v>2633</v>
      </c>
      <c r="N39" s="2">
        <v>18</v>
      </c>
      <c r="O39" s="2">
        <v>280</v>
      </c>
      <c r="P39" s="2">
        <v>257</v>
      </c>
      <c r="Q39" s="2">
        <v>3374</v>
      </c>
      <c r="R39" s="2">
        <v>301</v>
      </c>
      <c r="S39" s="2">
        <v>2747</v>
      </c>
    </row>
    <row r="40" spans="1:19" x14ac:dyDescent="0.2">
      <c r="A40" t="s">
        <v>97</v>
      </c>
      <c r="B40" t="s">
        <v>98</v>
      </c>
      <c r="C40">
        <v>171326</v>
      </c>
      <c r="D40" s="2">
        <v>39</v>
      </c>
      <c r="E40" s="2">
        <v>43831</v>
      </c>
      <c r="F40" s="2">
        <v>1574</v>
      </c>
      <c r="G40" s="2">
        <v>230</v>
      </c>
      <c r="H40" s="2">
        <v>477</v>
      </c>
      <c r="I40" s="2">
        <v>52174</v>
      </c>
      <c r="J40" s="2">
        <v>2702</v>
      </c>
      <c r="K40" s="2">
        <v>9530</v>
      </c>
      <c r="L40" s="2">
        <v>1835</v>
      </c>
      <c r="M40" s="2">
        <v>7096</v>
      </c>
      <c r="N40" s="2">
        <v>295</v>
      </c>
      <c r="O40" s="2">
        <v>2391</v>
      </c>
      <c r="P40" s="2">
        <v>1302</v>
      </c>
      <c r="Q40" s="2">
        <v>16216</v>
      </c>
      <c r="R40" s="2">
        <v>464</v>
      </c>
      <c r="S40" s="2">
        <v>9671</v>
      </c>
    </row>
    <row r="41" spans="1:19" x14ac:dyDescent="0.2">
      <c r="A41" t="s">
        <v>99</v>
      </c>
      <c r="B41" t="s">
        <v>100</v>
      </c>
      <c r="C41">
        <v>41854</v>
      </c>
      <c r="D41" s="2">
        <v>0</v>
      </c>
      <c r="E41" s="2">
        <v>8442</v>
      </c>
      <c r="F41" s="2">
        <v>167</v>
      </c>
      <c r="G41" s="2">
        <v>25</v>
      </c>
      <c r="H41" s="2">
        <v>159</v>
      </c>
      <c r="I41" s="2">
        <v>14992</v>
      </c>
      <c r="J41" s="2">
        <v>817</v>
      </c>
      <c r="K41" s="2">
        <v>1800</v>
      </c>
      <c r="L41" s="2">
        <v>268</v>
      </c>
      <c r="M41" s="2">
        <v>2494</v>
      </c>
      <c r="N41" s="2">
        <v>45</v>
      </c>
      <c r="O41" s="2">
        <v>818</v>
      </c>
      <c r="P41" s="2">
        <v>299</v>
      </c>
      <c r="Q41" s="2">
        <v>3098</v>
      </c>
      <c r="R41" s="2">
        <v>190</v>
      </c>
      <c r="S41" s="2">
        <v>2417</v>
      </c>
    </row>
    <row r="42" spans="1:19" x14ac:dyDescent="0.2">
      <c r="A42" t="s">
        <v>101</v>
      </c>
      <c r="B42" t="s">
        <v>102</v>
      </c>
      <c r="C42">
        <v>34200</v>
      </c>
      <c r="D42" s="2">
        <v>0</v>
      </c>
      <c r="E42" s="2">
        <v>3495</v>
      </c>
      <c r="F42" s="2">
        <v>56</v>
      </c>
      <c r="G42" s="2">
        <v>7</v>
      </c>
      <c r="H42" s="2">
        <v>5</v>
      </c>
      <c r="I42" s="2">
        <v>18816</v>
      </c>
      <c r="J42" s="2">
        <v>443</v>
      </c>
      <c r="K42" s="2">
        <v>1456</v>
      </c>
      <c r="L42" s="2">
        <v>154</v>
      </c>
      <c r="M42" s="2">
        <v>1133</v>
      </c>
      <c r="N42" s="2">
        <v>10</v>
      </c>
      <c r="O42" s="2">
        <v>212</v>
      </c>
      <c r="P42" s="2">
        <v>403</v>
      </c>
      <c r="Q42" s="2">
        <v>2118</v>
      </c>
      <c r="R42" s="2">
        <v>90</v>
      </c>
      <c r="S42" s="2">
        <v>2779</v>
      </c>
    </row>
    <row r="43" spans="1:19" x14ac:dyDescent="0.2">
      <c r="A43" t="s">
        <v>103</v>
      </c>
      <c r="B43" t="s">
        <v>104</v>
      </c>
      <c r="C43">
        <v>19768</v>
      </c>
      <c r="D43" s="2">
        <v>0</v>
      </c>
      <c r="E43" s="2">
        <v>2603</v>
      </c>
      <c r="F43" s="2">
        <v>119</v>
      </c>
      <c r="G43" s="2">
        <v>11</v>
      </c>
      <c r="H43" s="2">
        <v>70</v>
      </c>
      <c r="I43" s="2">
        <v>8548</v>
      </c>
      <c r="J43" s="2">
        <v>818</v>
      </c>
      <c r="K43" s="2">
        <v>892</v>
      </c>
      <c r="L43" s="2">
        <v>102</v>
      </c>
      <c r="M43" s="2">
        <v>973</v>
      </c>
      <c r="N43" s="2">
        <v>2</v>
      </c>
      <c r="O43" s="2">
        <v>700</v>
      </c>
      <c r="P43" s="2">
        <v>148</v>
      </c>
      <c r="Q43" s="2">
        <v>1919</v>
      </c>
      <c r="R43" s="2">
        <v>3</v>
      </c>
      <c r="S43" s="2">
        <v>1235</v>
      </c>
    </row>
    <row r="44" spans="1:19" x14ac:dyDescent="0.2">
      <c r="A44" t="s">
        <v>105</v>
      </c>
      <c r="B44" t="s">
        <v>106</v>
      </c>
      <c r="C44">
        <v>26344</v>
      </c>
      <c r="D44" s="2">
        <v>0</v>
      </c>
      <c r="E44" s="2">
        <v>2409</v>
      </c>
      <c r="F44" s="2">
        <v>33</v>
      </c>
      <c r="G44" s="2">
        <v>0</v>
      </c>
      <c r="H44" s="2">
        <v>10</v>
      </c>
      <c r="I44" s="2">
        <v>13806</v>
      </c>
      <c r="J44" s="2">
        <v>452</v>
      </c>
      <c r="K44" s="2">
        <v>964</v>
      </c>
      <c r="L44" s="2">
        <v>97</v>
      </c>
      <c r="M44" s="2">
        <v>1057</v>
      </c>
      <c r="N44" s="2">
        <v>7</v>
      </c>
      <c r="O44" s="2">
        <v>356</v>
      </c>
      <c r="P44" s="2">
        <v>408</v>
      </c>
      <c r="Q44" s="2">
        <v>1682</v>
      </c>
      <c r="R44" s="2">
        <v>109</v>
      </c>
      <c r="S44" s="2">
        <v>2250</v>
      </c>
    </row>
    <row r="45" spans="1:19" x14ac:dyDescent="0.2">
      <c r="A45" t="s">
        <v>107</v>
      </c>
      <c r="B45" t="s">
        <v>108</v>
      </c>
      <c r="C45">
        <v>55054</v>
      </c>
      <c r="D45" s="2">
        <v>3</v>
      </c>
      <c r="E45" s="2">
        <v>5268</v>
      </c>
      <c r="F45" s="2">
        <v>8163</v>
      </c>
      <c r="G45" s="2">
        <v>14</v>
      </c>
      <c r="H45" s="2">
        <v>79</v>
      </c>
      <c r="I45" s="2">
        <v>22145</v>
      </c>
      <c r="J45" s="2">
        <v>477</v>
      </c>
      <c r="K45" s="2">
        <v>1938</v>
      </c>
      <c r="L45" s="2">
        <v>436</v>
      </c>
      <c r="M45" s="2">
        <v>2351</v>
      </c>
      <c r="N45" s="2">
        <v>34</v>
      </c>
      <c r="O45" s="2">
        <v>1117</v>
      </c>
      <c r="P45" s="2">
        <v>547</v>
      </c>
      <c r="Q45" s="2">
        <v>2569</v>
      </c>
      <c r="R45" s="2">
        <v>144</v>
      </c>
      <c r="S45" s="2">
        <v>3921</v>
      </c>
    </row>
    <row r="46" spans="1:19" x14ac:dyDescent="0.2">
      <c r="A46" t="s">
        <v>109</v>
      </c>
      <c r="B46" t="s">
        <v>110</v>
      </c>
      <c r="C46">
        <v>200459</v>
      </c>
      <c r="D46" s="2">
        <v>45</v>
      </c>
      <c r="E46" s="2">
        <v>28127</v>
      </c>
      <c r="F46" s="2">
        <v>730</v>
      </c>
      <c r="G46" s="2">
        <v>65</v>
      </c>
      <c r="H46" s="2">
        <v>608</v>
      </c>
      <c r="I46" s="2">
        <v>77891</v>
      </c>
      <c r="J46" s="2">
        <v>2167</v>
      </c>
      <c r="K46" s="2">
        <v>4396</v>
      </c>
      <c r="L46" s="2">
        <v>1305</v>
      </c>
      <c r="M46" s="2">
        <v>5714</v>
      </c>
      <c r="N46" s="2">
        <v>239</v>
      </c>
      <c r="O46" s="2">
        <v>1008</v>
      </c>
      <c r="P46" s="2">
        <v>1543</v>
      </c>
      <c r="Q46" s="2">
        <v>47322</v>
      </c>
      <c r="R46" s="2">
        <v>177</v>
      </c>
      <c r="S46" s="2">
        <v>12065</v>
      </c>
    </row>
    <row r="47" spans="1:19" x14ac:dyDescent="0.2">
      <c r="A47" t="s">
        <v>111</v>
      </c>
      <c r="B47" t="s">
        <v>112</v>
      </c>
      <c r="C47">
        <v>36625</v>
      </c>
      <c r="D47" s="2">
        <v>0</v>
      </c>
      <c r="E47" s="2">
        <v>7762</v>
      </c>
      <c r="F47" s="2">
        <v>64</v>
      </c>
      <c r="G47" s="2">
        <v>35</v>
      </c>
      <c r="H47" s="2">
        <v>98</v>
      </c>
      <c r="I47" s="2">
        <v>14331</v>
      </c>
      <c r="J47" s="2">
        <v>436</v>
      </c>
      <c r="K47" s="2">
        <v>1364</v>
      </c>
      <c r="L47" s="2">
        <v>239</v>
      </c>
      <c r="M47" s="2">
        <v>2052</v>
      </c>
      <c r="N47" s="2">
        <v>6</v>
      </c>
      <c r="O47" s="2">
        <v>245</v>
      </c>
      <c r="P47" s="2">
        <v>310</v>
      </c>
      <c r="Q47" s="2">
        <v>2953</v>
      </c>
      <c r="R47" s="2">
        <v>56</v>
      </c>
      <c r="S47" s="2">
        <v>2195</v>
      </c>
    </row>
    <row r="48" spans="1:19" x14ac:dyDescent="0.2">
      <c r="A48" t="s">
        <v>113</v>
      </c>
      <c r="B48" t="s">
        <v>114</v>
      </c>
      <c r="C48">
        <v>61770</v>
      </c>
      <c r="D48" s="2">
        <v>0</v>
      </c>
      <c r="E48" s="2">
        <v>13551</v>
      </c>
      <c r="F48" s="2">
        <v>250</v>
      </c>
      <c r="G48" s="2">
        <v>71</v>
      </c>
      <c r="H48" s="2">
        <v>83</v>
      </c>
      <c r="I48" s="2">
        <v>23118</v>
      </c>
      <c r="J48" s="2">
        <v>720</v>
      </c>
      <c r="K48" s="2">
        <v>2052</v>
      </c>
      <c r="L48" s="2">
        <v>364</v>
      </c>
      <c r="M48" s="2">
        <v>3122</v>
      </c>
      <c r="N48" s="2">
        <v>33</v>
      </c>
      <c r="O48" s="2">
        <v>370</v>
      </c>
      <c r="P48" s="2">
        <v>580</v>
      </c>
      <c r="Q48" s="2">
        <v>5541</v>
      </c>
      <c r="R48" s="2">
        <v>138</v>
      </c>
      <c r="S48" s="2">
        <v>4359</v>
      </c>
    </row>
    <row r="49" spans="1:19" x14ac:dyDescent="0.2">
      <c r="A49" t="s">
        <v>115</v>
      </c>
      <c r="B49" t="s">
        <v>116</v>
      </c>
      <c r="C49">
        <v>70081</v>
      </c>
      <c r="D49" s="2">
        <v>26</v>
      </c>
      <c r="E49" s="2">
        <v>15695</v>
      </c>
      <c r="F49" s="2">
        <v>660</v>
      </c>
      <c r="G49" s="2">
        <v>0</v>
      </c>
      <c r="H49" s="2">
        <v>445</v>
      </c>
      <c r="I49" s="2">
        <v>28283</v>
      </c>
      <c r="J49" s="2">
        <v>1172</v>
      </c>
      <c r="K49" s="2">
        <v>2600</v>
      </c>
      <c r="L49" s="2">
        <v>320</v>
      </c>
      <c r="M49" s="2">
        <v>2601</v>
      </c>
      <c r="N49" s="2">
        <v>12</v>
      </c>
      <c r="O49" s="2">
        <v>522</v>
      </c>
      <c r="P49" s="2">
        <v>888</v>
      </c>
      <c r="Q49" s="2">
        <v>4051</v>
      </c>
      <c r="R49" s="2">
        <v>89</v>
      </c>
      <c r="S49" s="2">
        <v>6010</v>
      </c>
    </row>
    <row r="50" spans="1:19" x14ac:dyDescent="0.2">
      <c r="A50" t="s">
        <v>117</v>
      </c>
      <c r="B50" t="s">
        <v>118</v>
      </c>
      <c r="C50">
        <v>56548</v>
      </c>
      <c r="D50" s="2">
        <v>18</v>
      </c>
      <c r="E50" s="2">
        <v>9293</v>
      </c>
      <c r="F50" s="2">
        <v>139</v>
      </c>
      <c r="G50" s="2">
        <v>6</v>
      </c>
      <c r="H50" s="2">
        <v>179</v>
      </c>
      <c r="I50" s="2">
        <v>25363</v>
      </c>
      <c r="J50" s="2">
        <v>725</v>
      </c>
      <c r="K50" s="2">
        <v>2253</v>
      </c>
      <c r="L50" s="2">
        <v>352</v>
      </c>
      <c r="M50" s="2">
        <v>2816</v>
      </c>
      <c r="N50" s="2">
        <v>10</v>
      </c>
      <c r="O50" s="2">
        <v>313</v>
      </c>
      <c r="P50" s="2">
        <v>680</v>
      </c>
      <c r="Q50" s="2">
        <v>4121</v>
      </c>
      <c r="R50" s="2">
        <v>132</v>
      </c>
      <c r="S50" s="2">
        <v>4202</v>
      </c>
    </row>
    <row r="51" spans="1:19" x14ac:dyDescent="0.2">
      <c r="A51" t="s">
        <v>119</v>
      </c>
      <c r="B51" t="s">
        <v>120</v>
      </c>
      <c r="C51">
        <v>100221</v>
      </c>
      <c r="D51" s="2">
        <v>19</v>
      </c>
      <c r="E51" s="2">
        <v>23452</v>
      </c>
      <c r="F51" s="2">
        <v>300</v>
      </c>
      <c r="G51" s="2">
        <v>499</v>
      </c>
      <c r="H51" s="2">
        <v>78</v>
      </c>
      <c r="I51" s="2">
        <v>43186</v>
      </c>
      <c r="J51" s="2">
        <v>1302</v>
      </c>
      <c r="K51" s="2">
        <v>3074</v>
      </c>
      <c r="L51" s="2">
        <v>670</v>
      </c>
      <c r="M51" s="2">
        <v>3654</v>
      </c>
      <c r="N51" s="2">
        <v>279</v>
      </c>
      <c r="O51" s="2">
        <v>598</v>
      </c>
      <c r="P51" s="2">
        <v>1097</v>
      </c>
      <c r="Q51" s="2">
        <v>4164</v>
      </c>
      <c r="R51" s="2">
        <v>772</v>
      </c>
      <c r="S51" s="2">
        <v>7022</v>
      </c>
    </row>
    <row r="52" spans="1:19" x14ac:dyDescent="0.2">
      <c r="A52" t="s">
        <v>121</v>
      </c>
      <c r="B52" t="s">
        <v>122</v>
      </c>
      <c r="C52">
        <v>150867</v>
      </c>
      <c r="D52" s="2">
        <v>55</v>
      </c>
      <c r="E52" s="2">
        <v>23189</v>
      </c>
      <c r="F52" s="2">
        <v>1149</v>
      </c>
      <c r="G52" s="2">
        <v>1535</v>
      </c>
      <c r="H52" s="2">
        <v>269</v>
      </c>
      <c r="I52" s="2">
        <v>51498</v>
      </c>
      <c r="J52" s="2">
        <v>3460</v>
      </c>
      <c r="K52" s="2">
        <v>5777</v>
      </c>
      <c r="L52" s="2">
        <v>1704</v>
      </c>
      <c r="M52" s="2">
        <v>7068</v>
      </c>
      <c r="N52" s="2">
        <v>150</v>
      </c>
      <c r="O52" s="2">
        <v>1266</v>
      </c>
      <c r="P52" s="2">
        <v>1748</v>
      </c>
      <c r="Q52" s="2">
        <v>14982</v>
      </c>
      <c r="R52" s="2">
        <v>446</v>
      </c>
      <c r="S52" s="2">
        <v>11518</v>
      </c>
    </row>
    <row r="53" spans="1:19" x14ac:dyDescent="0.2">
      <c r="A53" t="s">
        <v>123</v>
      </c>
      <c r="B53" t="s">
        <v>124</v>
      </c>
      <c r="C53">
        <v>68029</v>
      </c>
      <c r="D53" s="2">
        <v>0</v>
      </c>
      <c r="E53" s="2">
        <v>24643</v>
      </c>
      <c r="F53" s="2">
        <v>307</v>
      </c>
      <c r="G53" s="2">
        <v>29</v>
      </c>
      <c r="H53" s="2">
        <v>75</v>
      </c>
      <c r="I53" s="2">
        <v>22645</v>
      </c>
      <c r="J53" s="2">
        <v>644</v>
      </c>
      <c r="K53" s="2">
        <v>2279</v>
      </c>
      <c r="L53" s="2">
        <v>430</v>
      </c>
      <c r="M53" s="2">
        <v>2822</v>
      </c>
      <c r="N53" s="2">
        <v>18</v>
      </c>
      <c r="O53" s="2">
        <v>393</v>
      </c>
      <c r="P53" s="2">
        <v>360</v>
      </c>
      <c r="Q53" s="2">
        <v>3124</v>
      </c>
      <c r="R53" s="2">
        <v>28</v>
      </c>
      <c r="S53" s="2">
        <v>3212</v>
      </c>
    </row>
    <row r="54" spans="1:19" x14ac:dyDescent="0.2">
      <c r="A54" t="s">
        <v>125</v>
      </c>
      <c r="B54" t="s">
        <v>126</v>
      </c>
      <c r="C54">
        <v>95012</v>
      </c>
      <c r="D54" s="2">
        <v>0</v>
      </c>
      <c r="E54" s="2">
        <v>16483</v>
      </c>
      <c r="F54" s="2">
        <v>136</v>
      </c>
      <c r="G54" s="2">
        <v>46</v>
      </c>
      <c r="H54" s="2">
        <v>589</v>
      </c>
      <c r="I54" s="2">
        <v>30884</v>
      </c>
      <c r="J54" s="2">
        <v>1650</v>
      </c>
      <c r="K54" s="2">
        <v>5293</v>
      </c>
      <c r="L54" s="2">
        <v>548</v>
      </c>
      <c r="M54" s="2">
        <v>5524</v>
      </c>
      <c r="N54" s="2">
        <v>113</v>
      </c>
      <c r="O54" s="2">
        <v>412</v>
      </c>
      <c r="P54" s="2">
        <v>942</v>
      </c>
      <c r="Q54" s="2">
        <v>13032</v>
      </c>
      <c r="R54" s="2">
        <v>200</v>
      </c>
      <c r="S54" s="2">
        <v>6141</v>
      </c>
    </row>
    <row r="55" spans="1:19" x14ac:dyDescent="0.2">
      <c r="A55" t="s">
        <v>127</v>
      </c>
      <c r="B55" t="s">
        <v>128</v>
      </c>
      <c r="C55">
        <v>32865</v>
      </c>
      <c r="D55" s="2">
        <v>0</v>
      </c>
      <c r="E55" s="2">
        <v>5283</v>
      </c>
      <c r="F55" s="2">
        <v>97</v>
      </c>
      <c r="G55" s="2">
        <v>2</v>
      </c>
      <c r="H55" s="2">
        <v>102</v>
      </c>
      <c r="I55" s="2">
        <v>12507</v>
      </c>
      <c r="J55" s="2">
        <v>497</v>
      </c>
      <c r="K55" s="2">
        <v>1987</v>
      </c>
      <c r="L55" s="2">
        <v>143</v>
      </c>
      <c r="M55" s="2">
        <v>2086</v>
      </c>
      <c r="N55" s="2">
        <v>0</v>
      </c>
      <c r="O55" s="2">
        <v>374</v>
      </c>
      <c r="P55" s="2">
        <v>351</v>
      </c>
      <c r="Q55" s="2">
        <v>2418</v>
      </c>
      <c r="R55" s="2">
        <v>82</v>
      </c>
      <c r="S55" s="2">
        <v>2896</v>
      </c>
    </row>
    <row r="56" spans="1:19" x14ac:dyDescent="0.2">
      <c r="A56" t="s">
        <v>129</v>
      </c>
      <c r="B56" t="s">
        <v>130</v>
      </c>
      <c r="C56">
        <v>35861</v>
      </c>
      <c r="D56" s="2">
        <v>22</v>
      </c>
      <c r="E56" s="2">
        <v>4865</v>
      </c>
      <c r="F56" s="2">
        <v>57</v>
      </c>
      <c r="G56" s="2">
        <v>16</v>
      </c>
      <c r="H56" s="2">
        <v>101</v>
      </c>
      <c r="I56" s="2">
        <v>13809</v>
      </c>
      <c r="J56" s="2">
        <v>765</v>
      </c>
      <c r="K56" s="2">
        <v>2083</v>
      </c>
      <c r="L56" s="2">
        <v>271</v>
      </c>
      <c r="M56" s="2">
        <v>2646</v>
      </c>
      <c r="N56" s="2">
        <v>2</v>
      </c>
      <c r="O56" s="2">
        <v>377</v>
      </c>
      <c r="P56" s="2">
        <v>367</v>
      </c>
      <c r="Q56" s="2">
        <v>2014</v>
      </c>
      <c r="R56" s="2">
        <v>92</v>
      </c>
      <c r="S56" s="2">
        <v>2996</v>
      </c>
    </row>
    <row r="57" spans="1:19" x14ac:dyDescent="0.2">
      <c r="A57" t="s">
        <v>131</v>
      </c>
      <c r="B57" t="s">
        <v>132</v>
      </c>
      <c r="C57">
        <v>24600</v>
      </c>
      <c r="D57" s="2">
        <v>45</v>
      </c>
      <c r="E57" s="2">
        <v>4048</v>
      </c>
      <c r="F57" s="2">
        <v>52</v>
      </c>
      <c r="G57" s="2">
        <v>21</v>
      </c>
      <c r="H57" s="2">
        <v>152</v>
      </c>
      <c r="I57" s="2">
        <v>7574</v>
      </c>
      <c r="J57" s="2">
        <v>711</v>
      </c>
      <c r="K57" s="2">
        <v>1384</v>
      </c>
      <c r="L57" s="2">
        <v>116</v>
      </c>
      <c r="M57" s="2">
        <v>1312</v>
      </c>
      <c r="N57" s="2">
        <v>0</v>
      </c>
      <c r="O57" s="2">
        <v>612</v>
      </c>
      <c r="P57" s="2">
        <v>158</v>
      </c>
      <c r="Q57" s="2">
        <v>3231</v>
      </c>
      <c r="R57" s="2">
        <v>19</v>
      </c>
      <c r="S57" s="2">
        <v>1594</v>
      </c>
    </row>
    <row r="58" spans="1:19" x14ac:dyDescent="0.2">
      <c r="A58" t="s">
        <v>133</v>
      </c>
      <c r="B58" t="s">
        <v>134</v>
      </c>
      <c r="C58">
        <v>72475</v>
      </c>
      <c r="D58" s="2">
        <v>0</v>
      </c>
      <c r="E58" s="2">
        <v>12000</v>
      </c>
      <c r="F58" s="2">
        <v>397</v>
      </c>
      <c r="G58" s="2">
        <v>7</v>
      </c>
      <c r="H58" s="2">
        <v>90</v>
      </c>
      <c r="I58" s="2">
        <v>30584</v>
      </c>
      <c r="J58" s="2">
        <v>1162</v>
      </c>
      <c r="K58" s="2">
        <v>2087</v>
      </c>
      <c r="L58" s="2">
        <v>465</v>
      </c>
      <c r="M58" s="2">
        <v>2906</v>
      </c>
      <c r="N58" s="2">
        <v>0</v>
      </c>
      <c r="O58" s="2">
        <v>4678</v>
      </c>
      <c r="P58" s="2">
        <v>576</v>
      </c>
      <c r="Q58" s="2">
        <v>5232</v>
      </c>
      <c r="R58" s="2">
        <v>387</v>
      </c>
      <c r="S58" s="2">
        <v>5433</v>
      </c>
    </row>
    <row r="59" spans="1:19" x14ac:dyDescent="0.2">
      <c r="A59" t="s">
        <v>135</v>
      </c>
      <c r="B59" t="s">
        <v>136</v>
      </c>
      <c r="C59">
        <v>28532</v>
      </c>
      <c r="D59" s="2">
        <v>89</v>
      </c>
      <c r="E59" s="2">
        <v>4201</v>
      </c>
      <c r="F59" s="2">
        <v>85</v>
      </c>
      <c r="G59" s="2">
        <v>6</v>
      </c>
      <c r="H59" s="2">
        <v>68</v>
      </c>
      <c r="I59" s="2">
        <v>13147</v>
      </c>
      <c r="J59" s="2">
        <v>467</v>
      </c>
      <c r="K59" s="2">
        <v>1256</v>
      </c>
      <c r="L59" s="2">
        <v>148</v>
      </c>
      <c r="M59" s="2">
        <v>1330</v>
      </c>
      <c r="N59" s="2">
        <v>14</v>
      </c>
      <c r="O59" s="2">
        <v>292</v>
      </c>
      <c r="P59" s="2">
        <v>319</v>
      </c>
      <c r="Q59" s="2">
        <v>2257</v>
      </c>
      <c r="R59" s="2">
        <v>33</v>
      </c>
      <c r="S59" s="2">
        <v>2272</v>
      </c>
    </row>
    <row r="60" spans="1:19" x14ac:dyDescent="0.2">
      <c r="A60" t="s">
        <v>137</v>
      </c>
      <c r="B60" t="s">
        <v>138</v>
      </c>
      <c r="C60">
        <v>136753</v>
      </c>
      <c r="D60" s="2">
        <v>0</v>
      </c>
      <c r="E60" s="2">
        <v>16031</v>
      </c>
      <c r="F60" s="2">
        <v>454</v>
      </c>
      <c r="G60" s="2">
        <v>336</v>
      </c>
      <c r="H60" s="2">
        <v>1257</v>
      </c>
      <c r="I60" s="2">
        <v>65086</v>
      </c>
      <c r="J60" s="2">
        <v>2549</v>
      </c>
      <c r="K60" s="2">
        <v>6461</v>
      </c>
      <c r="L60" s="2">
        <v>914</v>
      </c>
      <c r="M60" s="2">
        <v>4462</v>
      </c>
      <c r="N60" s="2">
        <v>72</v>
      </c>
      <c r="O60" s="2">
        <v>847</v>
      </c>
      <c r="P60" s="2">
        <v>1215</v>
      </c>
      <c r="Q60" s="2">
        <v>7930</v>
      </c>
      <c r="R60" s="2">
        <v>200</v>
      </c>
      <c r="S60" s="2">
        <v>11725</v>
      </c>
    </row>
    <row r="61" spans="1:19" x14ac:dyDescent="0.2">
      <c r="A61" t="s">
        <v>139</v>
      </c>
      <c r="B61" t="s">
        <v>140</v>
      </c>
      <c r="C61">
        <v>30565</v>
      </c>
      <c r="D61" s="2">
        <v>0</v>
      </c>
      <c r="E61" s="2">
        <v>6938</v>
      </c>
      <c r="F61" s="2">
        <v>94</v>
      </c>
      <c r="G61" s="2">
        <v>1</v>
      </c>
      <c r="H61" s="2">
        <v>29</v>
      </c>
      <c r="I61" s="2">
        <v>9815</v>
      </c>
      <c r="J61" s="2">
        <v>467</v>
      </c>
      <c r="K61" s="2">
        <v>2278</v>
      </c>
      <c r="L61" s="2">
        <v>178</v>
      </c>
      <c r="M61" s="2">
        <v>1728</v>
      </c>
      <c r="N61" s="2">
        <v>11</v>
      </c>
      <c r="O61" s="2">
        <v>132</v>
      </c>
      <c r="P61" s="2">
        <v>219</v>
      </c>
      <c r="Q61" s="2">
        <v>3151</v>
      </c>
      <c r="R61" s="2">
        <v>14</v>
      </c>
      <c r="S61" s="2">
        <v>1930</v>
      </c>
    </row>
    <row r="62" spans="1:19" x14ac:dyDescent="0.2">
      <c r="A62" t="s">
        <v>141</v>
      </c>
      <c r="B62" t="s">
        <v>142</v>
      </c>
      <c r="C62">
        <v>36431</v>
      </c>
      <c r="D62" s="2">
        <v>6</v>
      </c>
      <c r="E62" s="2">
        <v>5109</v>
      </c>
      <c r="F62" s="2">
        <v>98</v>
      </c>
      <c r="G62" s="2">
        <v>42</v>
      </c>
      <c r="H62" s="2">
        <v>18</v>
      </c>
      <c r="I62" s="2">
        <v>17210</v>
      </c>
      <c r="J62" s="2">
        <v>425</v>
      </c>
      <c r="K62" s="2">
        <v>2386</v>
      </c>
      <c r="L62" s="2">
        <v>370</v>
      </c>
      <c r="M62" s="2">
        <v>1568</v>
      </c>
      <c r="N62" s="2">
        <v>4</v>
      </c>
      <c r="O62" s="2">
        <v>337</v>
      </c>
      <c r="P62" s="2">
        <v>462</v>
      </c>
      <c r="Q62" s="2">
        <v>1980</v>
      </c>
      <c r="R62" s="2">
        <v>18</v>
      </c>
      <c r="S62" s="2">
        <v>2544</v>
      </c>
    </row>
    <row r="63" spans="1:19" x14ac:dyDescent="0.2">
      <c r="A63" t="s">
        <v>143</v>
      </c>
      <c r="B63" t="s">
        <v>144</v>
      </c>
      <c r="C63">
        <v>49698</v>
      </c>
      <c r="D63" s="2">
        <v>0</v>
      </c>
      <c r="E63" s="2">
        <v>5349</v>
      </c>
      <c r="F63" s="2">
        <v>225</v>
      </c>
      <c r="G63" s="2">
        <v>33</v>
      </c>
      <c r="H63" s="2">
        <v>206</v>
      </c>
      <c r="I63" s="2">
        <v>26435</v>
      </c>
      <c r="J63" s="2">
        <v>830</v>
      </c>
      <c r="K63" s="2">
        <v>2317</v>
      </c>
      <c r="L63" s="2">
        <v>567</v>
      </c>
      <c r="M63" s="2">
        <v>2430</v>
      </c>
      <c r="N63" s="2">
        <v>17</v>
      </c>
      <c r="O63" s="2">
        <v>395</v>
      </c>
      <c r="P63" s="2">
        <v>1019</v>
      </c>
      <c r="Q63" s="2">
        <v>2354</v>
      </c>
      <c r="R63" s="2">
        <v>130</v>
      </c>
      <c r="S63" s="2">
        <v>3738</v>
      </c>
    </row>
    <row r="64" spans="1:19" x14ac:dyDescent="0.2">
      <c r="A64" t="s">
        <v>145</v>
      </c>
      <c r="B64" t="s">
        <v>146</v>
      </c>
      <c r="C64">
        <v>34910</v>
      </c>
      <c r="D64" s="2">
        <v>15</v>
      </c>
      <c r="E64" s="2">
        <v>7112</v>
      </c>
      <c r="F64" s="2">
        <v>165</v>
      </c>
      <c r="G64" s="2">
        <v>3</v>
      </c>
      <c r="H64" s="2">
        <v>133</v>
      </c>
      <c r="I64" s="2">
        <v>11002</v>
      </c>
      <c r="J64" s="2">
        <v>280</v>
      </c>
      <c r="K64" s="2">
        <v>2365</v>
      </c>
      <c r="L64" s="2">
        <v>182</v>
      </c>
      <c r="M64" s="2">
        <v>2020</v>
      </c>
      <c r="N64" s="2">
        <v>7</v>
      </c>
      <c r="O64" s="2">
        <v>251</v>
      </c>
      <c r="P64" s="2">
        <v>337</v>
      </c>
      <c r="Q64" s="2">
        <v>5362</v>
      </c>
      <c r="R64" s="2">
        <v>149</v>
      </c>
      <c r="S64" s="2">
        <v>2448</v>
      </c>
    </row>
    <row r="65" spans="1:19" x14ac:dyDescent="0.2">
      <c r="A65" t="s">
        <v>147</v>
      </c>
      <c r="B65" t="s">
        <v>148</v>
      </c>
      <c r="C65">
        <v>127323</v>
      </c>
      <c r="D65" s="2">
        <v>2216</v>
      </c>
      <c r="E65" s="2">
        <v>10217</v>
      </c>
      <c r="F65" s="2">
        <v>810</v>
      </c>
      <c r="G65" s="2">
        <v>61</v>
      </c>
      <c r="H65" s="2">
        <v>539</v>
      </c>
      <c r="I65" s="2">
        <v>61554</v>
      </c>
      <c r="J65" s="2">
        <v>1471</v>
      </c>
      <c r="K65" s="2">
        <v>8266</v>
      </c>
      <c r="L65" s="2">
        <v>1814</v>
      </c>
      <c r="M65" s="2">
        <v>6608</v>
      </c>
      <c r="N65" s="2">
        <v>204</v>
      </c>
      <c r="O65" s="2">
        <v>1696</v>
      </c>
      <c r="P65" s="2">
        <v>3285</v>
      </c>
      <c r="Q65" s="2">
        <v>5580</v>
      </c>
      <c r="R65" s="2">
        <v>201</v>
      </c>
      <c r="S65" s="2">
        <v>10503</v>
      </c>
    </row>
    <row r="66" spans="1:19" x14ac:dyDescent="0.2">
      <c r="C66">
        <f>SUM(C1:C65)</f>
        <v>8397411</v>
      </c>
      <c r="D66">
        <f t="shared" ref="D66:S66" si="0">SUM(D1:D65)</f>
        <v>4574</v>
      </c>
      <c r="E66">
        <f t="shared" si="0"/>
        <v>2902807</v>
      </c>
      <c r="F66">
        <f t="shared" si="0"/>
        <v>38557</v>
      </c>
      <c r="G66">
        <f t="shared" si="0"/>
        <v>9993</v>
      </c>
      <c r="H66">
        <f t="shared" si="0"/>
        <v>32059</v>
      </c>
      <c r="I66">
        <f t="shared" si="0"/>
        <v>2764065</v>
      </c>
      <c r="J66">
        <f t="shared" si="0"/>
        <v>101965</v>
      </c>
      <c r="K66">
        <f t="shared" si="0"/>
        <v>357115</v>
      </c>
      <c r="L66">
        <f t="shared" si="0"/>
        <v>68434</v>
      </c>
      <c r="M66">
        <f t="shared" si="0"/>
        <v>295172</v>
      </c>
      <c r="N66">
        <f t="shared" si="0"/>
        <v>31609</v>
      </c>
      <c r="O66">
        <f t="shared" si="0"/>
        <v>107107</v>
      </c>
      <c r="P66">
        <f t="shared" si="0"/>
        <v>83521</v>
      </c>
      <c r="Q66">
        <f t="shared" si="0"/>
        <v>448540</v>
      </c>
      <c r="R66">
        <f t="shared" si="0"/>
        <v>18859</v>
      </c>
      <c r="S66">
        <f t="shared" si="0"/>
        <v>474383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49F8-D087-43AD-ABF3-6160902BDD97}">
  <dimension ref="A1:U66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4" max="4" width="20.6640625" style="2" customWidth="1"/>
    <col min="5" max="5" width="13.83203125" style="2" bestFit="1" customWidth="1"/>
    <col min="6" max="7" width="20.6640625" style="2" customWidth="1"/>
    <col min="8" max="8" width="12.33203125" style="2" bestFit="1" customWidth="1"/>
    <col min="9" max="9" width="20.6640625" style="2" customWidth="1"/>
    <col min="10" max="10" width="17.83203125" style="2" bestFit="1" customWidth="1"/>
    <col min="11" max="12" width="20.6640625" style="2" customWidth="1"/>
    <col min="13" max="13" width="18.5" style="2" bestFit="1" customWidth="1"/>
    <col min="14" max="14" width="19.5" style="2" bestFit="1" customWidth="1"/>
    <col min="15" max="17" width="20.6640625" style="2" customWidth="1"/>
    <col min="18" max="18" width="9.6640625" style="2" bestFit="1" customWidth="1"/>
    <col min="19" max="19" width="20.6640625" style="2" customWidth="1"/>
    <col min="20" max="20" width="18.5" style="2" bestFit="1" customWidth="1"/>
    <col min="21" max="21" width="13" style="2" bestFit="1" customWidth="1"/>
  </cols>
  <sheetData>
    <row r="1" spans="1:21" ht="4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20163</v>
      </c>
      <c r="D2" s="2">
        <v>0</v>
      </c>
      <c r="E2" s="2">
        <v>2140</v>
      </c>
      <c r="F2" s="2">
        <v>145</v>
      </c>
      <c r="G2" s="2">
        <v>36</v>
      </c>
      <c r="H2" s="2">
        <v>46</v>
      </c>
      <c r="I2" s="2">
        <v>6401</v>
      </c>
      <c r="J2" s="2">
        <v>257</v>
      </c>
      <c r="K2" s="2">
        <v>2208</v>
      </c>
      <c r="L2" s="2">
        <v>87</v>
      </c>
      <c r="M2" s="2">
        <v>1951</v>
      </c>
      <c r="N2" s="2">
        <v>38</v>
      </c>
      <c r="O2" s="2">
        <v>255</v>
      </c>
      <c r="P2" s="2">
        <v>154</v>
      </c>
      <c r="Q2" s="2">
        <v>2171</v>
      </c>
      <c r="R2" s="2">
        <v>1855</v>
      </c>
      <c r="S2" s="2">
        <v>762</v>
      </c>
      <c r="T2" s="2">
        <v>119</v>
      </c>
      <c r="U2" s="2">
        <v>1538</v>
      </c>
    </row>
    <row r="3" spans="1:21" x14ac:dyDescent="0.2">
      <c r="A3" t="s">
        <v>23</v>
      </c>
      <c r="B3" t="s">
        <v>24</v>
      </c>
      <c r="C3">
        <v>119843</v>
      </c>
      <c r="D3" s="2">
        <v>3</v>
      </c>
      <c r="E3" s="2">
        <v>13053</v>
      </c>
      <c r="F3" s="2">
        <v>850</v>
      </c>
      <c r="G3" s="2">
        <v>225</v>
      </c>
      <c r="H3" s="2">
        <v>414</v>
      </c>
      <c r="I3" s="2">
        <v>52150</v>
      </c>
      <c r="J3" s="2">
        <v>1507</v>
      </c>
      <c r="K3" s="2">
        <v>10195</v>
      </c>
      <c r="L3" s="2">
        <v>615</v>
      </c>
      <c r="M3" s="2">
        <v>5689</v>
      </c>
      <c r="N3" s="2">
        <v>231</v>
      </c>
      <c r="O3" s="2">
        <v>1641</v>
      </c>
      <c r="P3" s="2">
        <v>1241</v>
      </c>
      <c r="Q3" s="2">
        <v>7833</v>
      </c>
      <c r="R3" s="2">
        <v>7670</v>
      </c>
      <c r="S3" s="2">
        <v>4696</v>
      </c>
      <c r="T3" s="2">
        <v>829</v>
      </c>
      <c r="U3" s="2">
        <v>11001</v>
      </c>
    </row>
    <row r="4" spans="1:21" x14ac:dyDescent="0.2">
      <c r="A4" t="s">
        <v>25</v>
      </c>
      <c r="B4" t="s">
        <v>26</v>
      </c>
      <c r="C4">
        <v>36734</v>
      </c>
      <c r="D4" s="2">
        <v>0</v>
      </c>
      <c r="E4" s="2">
        <v>3581</v>
      </c>
      <c r="F4" s="2">
        <v>185</v>
      </c>
      <c r="G4" s="2">
        <v>15</v>
      </c>
      <c r="H4" s="2">
        <v>2</v>
      </c>
      <c r="I4" s="2">
        <v>17652</v>
      </c>
      <c r="J4" s="2">
        <v>575</v>
      </c>
      <c r="K4" s="2">
        <v>2613</v>
      </c>
      <c r="L4" s="2">
        <v>189</v>
      </c>
      <c r="M4" s="2">
        <v>1738</v>
      </c>
      <c r="N4" s="2">
        <v>67</v>
      </c>
      <c r="O4" s="2">
        <v>431</v>
      </c>
      <c r="P4" s="2">
        <v>426</v>
      </c>
      <c r="Q4" s="2">
        <v>2748</v>
      </c>
      <c r="R4" s="2">
        <v>2385</v>
      </c>
      <c r="S4" s="2">
        <v>1439</v>
      </c>
      <c r="T4" s="2">
        <v>197</v>
      </c>
      <c r="U4" s="2">
        <v>2491</v>
      </c>
    </row>
    <row r="5" spans="1:21" x14ac:dyDescent="0.2">
      <c r="A5" t="s">
        <v>27</v>
      </c>
      <c r="B5" t="s">
        <v>28</v>
      </c>
      <c r="C5">
        <v>19023</v>
      </c>
      <c r="D5" s="2">
        <v>106</v>
      </c>
      <c r="E5" s="2">
        <v>2576</v>
      </c>
      <c r="F5" s="2">
        <v>9</v>
      </c>
      <c r="G5" s="2">
        <v>23</v>
      </c>
      <c r="H5" s="2">
        <v>0</v>
      </c>
      <c r="I5" s="2">
        <v>6855</v>
      </c>
      <c r="J5" s="2">
        <v>208</v>
      </c>
      <c r="K5" s="2">
        <v>2247</v>
      </c>
      <c r="L5" s="2">
        <v>130</v>
      </c>
      <c r="M5" s="2">
        <v>1007</v>
      </c>
      <c r="N5" s="2">
        <v>0</v>
      </c>
      <c r="O5" s="2">
        <v>211</v>
      </c>
      <c r="P5" s="2">
        <v>170</v>
      </c>
      <c r="Q5" s="2">
        <v>1735</v>
      </c>
      <c r="R5" s="2">
        <v>1353</v>
      </c>
      <c r="S5" s="2">
        <v>570</v>
      </c>
      <c r="T5" s="2">
        <v>137</v>
      </c>
      <c r="U5" s="2">
        <v>1686</v>
      </c>
    </row>
    <row r="6" spans="1:21" x14ac:dyDescent="0.2">
      <c r="A6" t="s">
        <v>29</v>
      </c>
      <c r="B6" t="s">
        <v>30</v>
      </c>
      <c r="C6">
        <v>36709</v>
      </c>
      <c r="D6" s="2">
        <v>20</v>
      </c>
      <c r="E6" s="2">
        <v>3959</v>
      </c>
      <c r="F6" s="2">
        <v>207</v>
      </c>
      <c r="G6" s="2">
        <v>6</v>
      </c>
      <c r="H6" s="2">
        <v>36</v>
      </c>
      <c r="I6" s="2">
        <v>12002</v>
      </c>
      <c r="J6" s="2">
        <v>466</v>
      </c>
      <c r="K6" s="2">
        <v>4782</v>
      </c>
      <c r="L6" s="2">
        <v>241</v>
      </c>
      <c r="M6" s="2">
        <v>3319</v>
      </c>
      <c r="N6" s="2">
        <v>6</v>
      </c>
      <c r="O6" s="2">
        <v>597</v>
      </c>
      <c r="P6" s="2">
        <v>457</v>
      </c>
      <c r="Q6" s="2">
        <v>3221</v>
      </c>
      <c r="R6" s="2">
        <v>3009</v>
      </c>
      <c r="S6" s="2">
        <v>1090</v>
      </c>
      <c r="T6" s="2">
        <v>335</v>
      </c>
      <c r="U6" s="2">
        <v>2956</v>
      </c>
    </row>
    <row r="7" spans="1:21" x14ac:dyDescent="0.2">
      <c r="A7" t="s">
        <v>31</v>
      </c>
      <c r="B7" t="s">
        <v>32</v>
      </c>
      <c r="C7">
        <v>41073</v>
      </c>
      <c r="D7" s="2">
        <v>0</v>
      </c>
      <c r="E7" s="2">
        <v>4920</v>
      </c>
      <c r="F7" s="2">
        <v>555</v>
      </c>
      <c r="G7" s="2">
        <v>58</v>
      </c>
      <c r="H7" s="2">
        <v>55</v>
      </c>
      <c r="I7" s="2">
        <v>17462</v>
      </c>
      <c r="J7" s="2">
        <v>434</v>
      </c>
      <c r="K7" s="2">
        <v>2800</v>
      </c>
      <c r="L7" s="2">
        <v>281</v>
      </c>
      <c r="M7" s="2">
        <v>2287</v>
      </c>
      <c r="N7" s="2">
        <v>39</v>
      </c>
      <c r="O7" s="2">
        <v>1072</v>
      </c>
      <c r="P7" s="2">
        <v>482</v>
      </c>
      <c r="Q7" s="2">
        <v>3029</v>
      </c>
      <c r="R7" s="2">
        <v>2609</v>
      </c>
      <c r="S7" s="2">
        <v>2250</v>
      </c>
      <c r="T7" s="2">
        <v>134</v>
      </c>
      <c r="U7" s="2">
        <v>2606</v>
      </c>
    </row>
    <row r="8" spans="1:21" x14ac:dyDescent="0.2">
      <c r="A8" t="s">
        <v>33</v>
      </c>
      <c r="B8" t="s">
        <v>34</v>
      </c>
      <c r="C8">
        <v>24391</v>
      </c>
      <c r="D8" s="2">
        <v>0</v>
      </c>
      <c r="E8" s="2">
        <v>2878</v>
      </c>
      <c r="F8" s="2">
        <v>52</v>
      </c>
      <c r="G8" s="2">
        <v>20</v>
      </c>
      <c r="H8" s="2">
        <v>12</v>
      </c>
      <c r="I8" s="2">
        <v>9184</v>
      </c>
      <c r="J8" s="2">
        <v>356</v>
      </c>
      <c r="K8" s="2">
        <v>2256</v>
      </c>
      <c r="L8" s="2">
        <v>150</v>
      </c>
      <c r="M8" s="2">
        <v>678</v>
      </c>
      <c r="N8" s="2">
        <v>0</v>
      </c>
      <c r="O8" s="2">
        <v>292</v>
      </c>
      <c r="P8" s="2">
        <v>183</v>
      </c>
      <c r="Q8" s="2">
        <v>3152</v>
      </c>
      <c r="R8" s="2">
        <v>2039</v>
      </c>
      <c r="S8" s="2">
        <v>749</v>
      </c>
      <c r="T8" s="2">
        <v>51</v>
      </c>
      <c r="U8" s="2">
        <v>2339</v>
      </c>
    </row>
    <row r="9" spans="1:21" x14ac:dyDescent="0.2">
      <c r="A9" t="s">
        <v>35</v>
      </c>
      <c r="B9" t="s">
        <v>36</v>
      </c>
      <c r="C9">
        <v>58668</v>
      </c>
      <c r="D9" s="2">
        <v>0</v>
      </c>
      <c r="E9" s="2">
        <v>7596</v>
      </c>
      <c r="F9" s="2">
        <v>104</v>
      </c>
      <c r="G9" s="2">
        <v>0</v>
      </c>
      <c r="H9" s="2">
        <v>26</v>
      </c>
      <c r="I9" s="2">
        <v>31811</v>
      </c>
      <c r="J9" s="2">
        <v>516</v>
      </c>
      <c r="K9" s="2">
        <v>2582</v>
      </c>
      <c r="L9" s="2">
        <v>278</v>
      </c>
      <c r="M9" s="2">
        <v>2196</v>
      </c>
      <c r="N9" s="2">
        <v>21</v>
      </c>
      <c r="O9" s="2">
        <v>412</v>
      </c>
      <c r="P9" s="2">
        <v>696</v>
      </c>
      <c r="Q9" s="2">
        <v>1951</v>
      </c>
      <c r="R9" s="2">
        <v>3499</v>
      </c>
      <c r="S9" s="2">
        <v>1419</v>
      </c>
      <c r="T9" s="2">
        <v>130</v>
      </c>
      <c r="U9" s="2">
        <v>5431</v>
      </c>
    </row>
    <row r="10" spans="1:21" x14ac:dyDescent="0.2">
      <c r="A10" t="s">
        <v>37</v>
      </c>
      <c r="B10" t="s">
        <v>38</v>
      </c>
      <c r="C10">
        <v>81165</v>
      </c>
      <c r="D10" s="2">
        <v>0</v>
      </c>
      <c r="E10" s="2">
        <v>11906</v>
      </c>
      <c r="F10" s="2">
        <v>703</v>
      </c>
      <c r="G10" s="2">
        <v>29</v>
      </c>
      <c r="H10" s="2">
        <v>56</v>
      </c>
      <c r="I10" s="2">
        <v>35554</v>
      </c>
      <c r="J10" s="2">
        <v>1122</v>
      </c>
      <c r="K10" s="2">
        <v>6403</v>
      </c>
      <c r="L10" s="2">
        <v>322</v>
      </c>
      <c r="M10" s="2">
        <v>4124</v>
      </c>
      <c r="N10" s="2">
        <v>114</v>
      </c>
      <c r="O10" s="2">
        <v>805</v>
      </c>
      <c r="P10" s="2">
        <v>790</v>
      </c>
      <c r="Q10" s="2">
        <v>4815</v>
      </c>
      <c r="R10" s="2">
        <v>4978</v>
      </c>
      <c r="S10" s="2">
        <v>2441</v>
      </c>
      <c r="T10" s="2">
        <v>173</v>
      </c>
      <c r="U10" s="2">
        <v>6830</v>
      </c>
    </row>
    <row r="11" spans="1:21" x14ac:dyDescent="0.2">
      <c r="A11" t="s">
        <v>39</v>
      </c>
      <c r="B11" t="s">
        <v>40</v>
      </c>
      <c r="C11">
        <v>1331365</v>
      </c>
      <c r="D11" s="2">
        <v>517</v>
      </c>
      <c r="E11" s="2">
        <v>809986</v>
      </c>
      <c r="F11" s="2">
        <v>1074</v>
      </c>
      <c r="G11" s="2">
        <v>1356</v>
      </c>
      <c r="H11" s="2">
        <v>2119</v>
      </c>
      <c r="I11" s="2">
        <v>299418</v>
      </c>
      <c r="J11" s="2">
        <v>12501</v>
      </c>
      <c r="K11" s="2">
        <v>38152</v>
      </c>
      <c r="L11" s="2">
        <v>5114</v>
      </c>
      <c r="M11" s="2">
        <v>21629</v>
      </c>
      <c r="N11" s="2">
        <v>2336</v>
      </c>
      <c r="O11" s="2">
        <v>10120</v>
      </c>
      <c r="P11" s="2">
        <v>6745</v>
      </c>
      <c r="Q11" s="2">
        <v>26039</v>
      </c>
      <c r="R11" s="2">
        <v>28142</v>
      </c>
      <c r="S11" s="2">
        <v>12127</v>
      </c>
      <c r="T11" s="2">
        <v>1514</v>
      </c>
      <c r="U11" s="2">
        <v>52476</v>
      </c>
    </row>
    <row r="12" spans="1:21" x14ac:dyDescent="0.2">
      <c r="A12" t="s">
        <v>41</v>
      </c>
      <c r="B12" t="s">
        <v>42</v>
      </c>
      <c r="C12">
        <v>148288</v>
      </c>
      <c r="D12" s="2">
        <v>7</v>
      </c>
      <c r="E12" s="2">
        <v>35852</v>
      </c>
      <c r="F12" s="2">
        <v>1098</v>
      </c>
      <c r="G12" s="2">
        <v>42</v>
      </c>
      <c r="H12" s="2">
        <v>551</v>
      </c>
      <c r="I12" s="2">
        <v>50057</v>
      </c>
      <c r="J12" s="2">
        <v>1380</v>
      </c>
      <c r="K12" s="2">
        <v>7224</v>
      </c>
      <c r="L12" s="2">
        <v>863</v>
      </c>
      <c r="M12" s="2">
        <v>7815</v>
      </c>
      <c r="N12" s="2">
        <v>805</v>
      </c>
      <c r="O12" s="2">
        <v>1078</v>
      </c>
      <c r="P12" s="2">
        <v>1101</v>
      </c>
      <c r="Q12" s="2">
        <v>17291</v>
      </c>
      <c r="R12" s="2">
        <v>9855</v>
      </c>
      <c r="S12" s="2">
        <v>4539</v>
      </c>
      <c r="T12" s="2">
        <v>139</v>
      </c>
      <c r="U12" s="2">
        <v>8591</v>
      </c>
    </row>
    <row r="13" spans="1:21" x14ac:dyDescent="0.2">
      <c r="A13" t="s">
        <v>43</v>
      </c>
      <c r="B13" t="s">
        <v>44</v>
      </c>
      <c r="C13">
        <v>67625</v>
      </c>
      <c r="D13" s="2">
        <v>37</v>
      </c>
      <c r="E13" s="2">
        <v>6671</v>
      </c>
      <c r="F13" s="2">
        <v>417</v>
      </c>
      <c r="G13" s="2">
        <v>62</v>
      </c>
      <c r="H13" s="2">
        <v>15</v>
      </c>
      <c r="I13" s="2">
        <v>35865</v>
      </c>
      <c r="J13" s="2">
        <v>1070</v>
      </c>
      <c r="K13" s="2">
        <v>7324</v>
      </c>
      <c r="L13" s="2">
        <v>384</v>
      </c>
      <c r="M13" s="2">
        <v>2446</v>
      </c>
      <c r="N13" s="2">
        <v>240</v>
      </c>
      <c r="O13" s="2">
        <v>536</v>
      </c>
      <c r="P13" s="2">
        <v>808</v>
      </c>
      <c r="Q13" s="2">
        <v>1992</v>
      </c>
      <c r="R13" s="2">
        <v>3039</v>
      </c>
      <c r="S13" s="2">
        <v>1432</v>
      </c>
      <c r="T13" s="2">
        <v>124</v>
      </c>
      <c r="U13" s="2">
        <v>5163</v>
      </c>
    </row>
    <row r="14" spans="1:21" x14ac:dyDescent="0.2">
      <c r="A14" t="s">
        <v>45</v>
      </c>
      <c r="B14" t="s">
        <v>46</v>
      </c>
      <c r="C14">
        <v>64620</v>
      </c>
      <c r="D14" s="2">
        <v>16</v>
      </c>
      <c r="E14" s="2">
        <v>11193</v>
      </c>
      <c r="F14" s="2">
        <v>748</v>
      </c>
      <c r="G14" s="2">
        <v>103</v>
      </c>
      <c r="H14" s="2">
        <v>363</v>
      </c>
      <c r="I14" s="2">
        <v>27941</v>
      </c>
      <c r="J14" s="2">
        <v>632</v>
      </c>
      <c r="K14" s="2">
        <v>5514</v>
      </c>
      <c r="L14" s="2">
        <v>344</v>
      </c>
      <c r="M14" s="2">
        <v>2882</v>
      </c>
      <c r="N14" s="2">
        <v>283</v>
      </c>
      <c r="O14" s="2">
        <v>365</v>
      </c>
      <c r="P14" s="2">
        <v>720</v>
      </c>
      <c r="Q14" s="2">
        <v>2577</v>
      </c>
      <c r="R14" s="2">
        <v>4198</v>
      </c>
      <c r="S14" s="2">
        <v>2893</v>
      </c>
      <c r="T14" s="2">
        <v>100</v>
      </c>
      <c r="U14" s="2">
        <v>3748</v>
      </c>
    </row>
    <row r="15" spans="1:21" x14ac:dyDescent="0.2">
      <c r="A15" t="s">
        <v>47</v>
      </c>
      <c r="B15" t="s">
        <v>48</v>
      </c>
      <c r="C15">
        <v>38885</v>
      </c>
      <c r="D15" s="2">
        <v>0</v>
      </c>
      <c r="E15" s="2">
        <v>5730</v>
      </c>
      <c r="F15" s="2">
        <v>180</v>
      </c>
      <c r="G15" s="2">
        <v>3</v>
      </c>
      <c r="H15" s="2">
        <v>54</v>
      </c>
      <c r="I15" s="2">
        <v>8373</v>
      </c>
      <c r="J15" s="2">
        <v>265</v>
      </c>
      <c r="K15" s="2">
        <v>4106</v>
      </c>
      <c r="L15" s="2">
        <v>203</v>
      </c>
      <c r="M15" s="2">
        <v>1119</v>
      </c>
      <c r="N15" s="2">
        <v>6</v>
      </c>
      <c r="O15" s="2">
        <v>288</v>
      </c>
      <c r="P15" s="2">
        <v>223</v>
      </c>
      <c r="Q15" s="2">
        <v>10774</v>
      </c>
      <c r="R15" s="2">
        <v>3537</v>
      </c>
      <c r="S15" s="2">
        <v>1392</v>
      </c>
      <c r="T15" s="2">
        <v>88</v>
      </c>
      <c r="U15" s="2">
        <v>2544</v>
      </c>
    </row>
    <row r="16" spans="1:21" x14ac:dyDescent="0.2">
      <c r="A16" t="s">
        <v>49</v>
      </c>
      <c r="B16" t="s">
        <v>50</v>
      </c>
      <c r="C16">
        <v>41557</v>
      </c>
      <c r="D16" s="2">
        <v>0</v>
      </c>
      <c r="E16" s="2">
        <v>5592</v>
      </c>
      <c r="F16" s="2">
        <v>227</v>
      </c>
      <c r="G16" s="2">
        <v>32</v>
      </c>
      <c r="H16" s="2">
        <v>207</v>
      </c>
      <c r="I16" s="2">
        <v>16290</v>
      </c>
      <c r="J16" s="2">
        <v>1057</v>
      </c>
      <c r="K16" s="2">
        <v>4558</v>
      </c>
      <c r="L16" s="2">
        <v>223</v>
      </c>
      <c r="M16" s="2">
        <v>1898</v>
      </c>
      <c r="N16" s="2">
        <v>478</v>
      </c>
      <c r="O16" s="2">
        <v>609</v>
      </c>
      <c r="P16" s="2">
        <v>379</v>
      </c>
      <c r="Q16" s="2">
        <v>2568</v>
      </c>
      <c r="R16" s="2">
        <v>2755</v>
      </c>
      <c r="S16" s="2">
        <v>1964</v>
      </c>
      <c r="T16" s="2">
        <v>106</v>
      </c>
      <c r="U16" s="2">
        <v>2614</v>
      </c>
    </row>
    <row r="17" spans="1:21" x14ac:dyDescent="0.2">
      <c r="A17" t="s">
        <v>51</v>
      </c>
      <c r="B17" t="s">
        <v>52</v>
      </c>
      <c r="C17">
        <v>84330</v>
      </c>
      <c r="D17" s="2">
        <v>2</v>
      </c>
      <c r="E17" s="2">
        <v>9197</v>
      </c>
      <c r="F17" s="2">
        <v>510</v>
      </c>
      <c r="G17" s="2">
        <v>57</v>
      </c>
      <c r="H17" s="2">
        <v>171</v>
      </c>
      <c r="I17" s="2">
        <v>38749</v>
      </c>
      <c r="J17" s="2">
        <v>2753</v>
      </c>
      <c r="K17" s="2">
        <v>6580</v>
      </c>
      <c r="L17" s="2">
        <v>326</v>
      </c>
      <c r="M17" s="2">
        <v>3809</v>
      </c>
      <c r="N17" s="2">
        <v>263</v>
      </c>
      <c r="O17" s="2">
        <v>1372</v>
      </c>
      <c r="P17" s="2">
        <v>895</v>
      </c>
      <c r="Q17" s="2">
        <v>4578</v>
      </c>
      <c r="R17" s="2">
        <v>5299</v>
      </c>
      <c r="S17" s="2">
        <v>4013</v>
      </c>
      <c r="T17" s="2">
        <v>189</v>
      </c>
      <c r="U17" s="2">
        <v>5567</v>
      </c>
    </row>
    <row r="18" spans="1:21" x14ac:dyDescent="0.2">
      <c r="A18" t="s">
        <v>53</v>
      </c>
      <c r="B18" t="s">
        <v>54</v>
      </c>
      <c r="C18">
        <v>26243</v>
      </c>
      <c r="D18" s="2">
        <v>0</v>
      </c>
      <c r="E18" s="2">
        <v>4220</v>
      </c>
      <c r="F18" s="2">
        <v>146</v>
      </c>
      <c r="G18" s="2">
        <v>15</v>
      </c>
      <c r="H18" s="2">
        <v>36</v>
      </c>
      <c r="I18" s="2">
        <v>6224</v>
      </c>
      <c r="J18" s="2">
        <v>215</v>
      </c>
      <c r="K18" s="2">
        <v>1468</v>
      </c>
      <c r="L18" s="2">
        <v>161</v>
      </c>
      <c r="M18" s="2">
        <v>1604</v>
      </c>
      <c r="N18" s="2">
        <v>4</v>
      </c>
      <c r="O18" s="2">
        <v>166</v>
      </c>
      <c r="P18" s="2">
        <v>149</v>
      </c>
      <c r="Q18" s="2">
        <v>6887</v>
      </c>
      <c r="R18" s="2">
        <v>2504</v>
      </c>
      <c r="S18" s="2">
        <v>814</v>
      </c>
      <c r="T18" s="2">
        <v>137</v>
      </c>
      <c r="U18" s="2">
        <v>1493</v>
      </c>
    </row>
    <row r="19" spans="1:21" x14ac:dyDescent="0.2">
      <c r="A19" t="s">
        <v>55</v>
      </c>
      <c r="B19" t="s">
        <v>56</v>
      </c>
      <c r="C19">
        <v>2287610</v>
      </c>
      <c r="D19" s="2">
        <v>838</v>
      </c>
      <c r="E19" s="2">
        <v>712113</v>
      </c>
      <c r="F19" s="2">
        <v>6444</v>
      </c>
      <c r="G19" s="2">
        <v>3616</v>
      </c>
      <c r="H19" s="2">
        <v>18499</v>
      </c>
      <c r="I19" s="2">
        <v>815756</v>
      </c>
      <c r="J19" s="2">
        <v>26393</v>
      </c>
      <c r="K19" s="2">
        <v>85976</v>
      </c>
      <c r="L19" s="2">
        <v>34769</v>
      </c>
      <c r="M19" s="2">
        <v>91627</v>
      </c>
      <c r="N19" s="2">
        <v>23225</v>
      </c>
      <c r="O19" s="2">
        <v>48465</v>
      </c>
      <c r="P19" s="2">
        <v>35567</v>
      </c>
      <c r="Q19" s="2">
        <v>78246</v>
      </c>
      <c r="R19" s="2">
        <v>90518</v>
      </c>
      <c r="S19" s="2">
        <v>80095</v>
      </c>
      <c r="T19" s="2">
        <v>4068</v>
      </c>
      <c r="U19" s="2">
        <v>131395</v>
      </c>
    </row>
    <row r="20" spans="1:21" x14ac:dyDescent="0.2">
      <c r="A20" t="s">
        <v>57</v>
      </c>
      <c r="B20" t="s">
        <v>58</v>
      </c>
      <c r="C20">
        <v>52085</v>
      </c>
      <c r="D20" s="2">
        <v>0</v>
      </c>
      <c r="E20" s="2">
        <v>7301</v>
      </c>
      <c r="F20" s="2">
        <v>344</v>
      </c>
      <c r="G20" s="2">
        <v>34</v>
      </c>
      <c r="H20" s="2">
        <v>92</v>
      </c>
      <c r="I20" s="2">
        <v>19180</v>
      </c>
      <c r="J20" s="2">
        <v>884</v>
      </c>
      <c r="K20" s="2">
        <v>3042</v>
      </c>
      <c r="L20" s="2">
        <v>374</v>
      </c>
      <c r="M20" s="2">
        <v>3180</v>
      </c>
      <c r="N20" s="2">
        <v>6</v>
      </c>
      <c r="O20" s="2">
        <v>673</v>
      </c>
      <c r="P20" s="2">
        <v>618</v>
      </c>
      <c r="Q20" s="2">
        <v>5391</v>
      </c>
      <c r="R20" s="2">
        <v>4328</v>
      </c>
      <c r="S20" s="2">
        <v>2663</v>
      </c>
      <c r="T20" s="2">
        <v>167</v>
      </c>
      <c r="U20" s="2">
        <v>3808</v>
      </c>
    </row>
    <row r="21" spans="1:21" x14ac:dyDescent="0.2">
      <c r="A21" t="s">
        <v>59</v>
      </c>
      <c r="B21" t="s">
        <v>60</v>
      </c>
      <c r="C21">
        <v>711477</v>
      </c>
      <c r="D21" s="2">
        <v>20</v>
      </c>
      <c r="E21" s="2">
        <v>530494</v>
      </c>
      <c r="F21" s="2">
        <v>616</v>
      </c>
      <c r="G21" s="2">
        <v>87</v>
      </c>
      <c r="H21" s="2">
        <v>775</v>
      </c>
      <c r="I21" s="2">
        <v>97726</v>
      </c>
      <c r="J21" s="2">
        <v>2971</v>
      </c>
      <c r="K21" s="2">
        <v>19775</v>
      </c>
      <c r="L21" s="2">
        <v>1183</v>
      </c>
      <c r="M21" s="2">
        <v>5324</v>
      </c>
      <c r="N21" s="2">
        <v>447</v>
      </c>
      <c r="O21" s="2">
        <v>5361</v>
      </c>
      <c r="P21" s="2">
        <v>2023</v>
      </c>
      <c r="Q21" s="2">
        <v>5394</v>
      </c>
      <c r="R21" s="2">
        <v>15978</v>
      </c>
      <c r="S21" s="2">
        <v>5930</v>
      </c>
      <c r="T21" s="2">
        <v>803</v>
      </c>
      <c r="U21" s="2">
        <v>16570</v>
      </c>
    </row>
    <row r="22" spans="1:21" x14ac:dyDescent="0.2">
      <c r="A22" t="s">
        <v>61</v>
      </c>
      <c r="B22" t="s">
        <v>62</v>
      </c>
      <c r="C22">
        <v>23274</v>
      </c>
      <c r="D22" s="2">
        <v>0</v>
      </c>
      <c r="E22" s="2">
        <v>3848</v>
      </c>
      <c r="F22" s="2">
        <v>253</v>
      </c>
      <c r="G22" s="2">
        <v>85</v>
      </c>
      <c r="H22" s="2">
        <v>170</v>
      </c>
      <c r="I22" s="2">
        <v>7722</v>
      </c>
      <c r="J22" s="2">
        <v>425</v>
      </c>
      <c r="K22" s="2">
        <v>1778</v>
      </c>
      <c r="L22" s="2">
        <v>99</v>
      </c>
      <c r="M22" s="2">
        <v>1542</v>
      </c>
      <c r="N22" s="2">
        <v>0</v>
      </c>
      <c r="O22" s="2">
        <v>133</v>
      </c>
      <c r="P22" s="2">
        <v>283</v>
      </c>
      <c r="Q22" s="2">
        <v>2692</v>
      </c>
      <c r="R22" s="2">
        <v>1759</v>
      </c>
      <c r="S22" s="2">
        <v>1042</v>
      </c>
      <c r="T22" s="2">
        <v>40</v>
      </c>
      <c r="U22" s="2">
        <v>1403</v>
      </c>
    </row>
    <row r="23" spans="1:21" x14ac:dyDescent="0.2">
      <c r="A23" t="s">
        <v>63</v>
      </c>
      <c r="B23" t="s">
        <v>64</v>
      </c>
      <c r="C23">
        <v>55429</v>
      </c>
      <c r="D23" s="2">
        <v>0</v>
      </c>
      <c r="E23" s="2">
        <v>14976</v>
      </c>
      <c r="F23" s="2">
        <v>222</v>
      </c>
      <c r="G23" s="2">
        <v>79</v>
      </c>
      <c r="H23" s="2">
        <v>120</v>
      </c>
      <c r="I23" s="2">
        <v>17061</v>
      </c>
      <c r="J23" s="2">
        <v>616</v>
      </c>
      <c r="K23" s="2">
        <v>2099</v>
      </c>
      <c r="L23" s="2">
        <v>459</v>
      </c>
      <c r="M23" s="2">
        <v>2642</v>
      </c>
      <c r="N23" s="2">
        <v>99</v>
      </c>
      <c r="O23" s="2">
        <v>712</v>
      </c>
      <c r="P23" s="2">
        <v>444</v>
      </c>
      <c r="Q23" s="2">
        <v>5551</v>
      </c>
      <c r="R23" s="2">
        <v>5469</v>
      </c>
      <c r="S23" s="2">
        <v>1905</v>
      </c>
      <c r="T23" s="2">
        <v>104</v>
      </c>
      <c r="U23" s="2">
        <v>2871</v>
      </c>
    </row>
    <row r="24" spans="1:21" x14ac:dyDescent="0.2">
      <c r="A24" t="s">
        <v>65</v>
      </c>
      <c r="B24" t="s">
        <v>66</v>
      </c>
      <c r="C24">
        <v>82463</v>
      </c>
      <c r="D24" s="2">
        <v>0</v>
      </c>
      <c r="E24" s="2">
        <v>20864</v>
      </c>
      <c r="F24" s="2">
        <v>319</v>
      </c>
      <c r="G24" s="2">
        <v>74</v>
      </c>
      <c r="H24" s="2">
        <v>127</v>
      </c>
      <c r="I24" s="2">
        <v>29874</v>
      </c>
      <c r="J24" s="2">
        <v>817</v>
      </c>
      <c r="K24" s="2">
        <v>3821</v>
      </c>
      <c r="L24" s="2">
        <v>564</v>
      </c>
      <c r="M24" s="2">
        <v>3478</v>
      </c>
      <c r="N24" s="2">
        <v>253</v>
      </c>
      <c r="O24" s="2">
        <v>568</v>
      </c>
      <c r="P24" s="2">
        <v>634</v>
      </c>
      <c r="Q24" s="2">
        <v>4867</v>
      </c>
      <c r="R24" s="2">
        <v>6043</v>
      </c>
      <c r="S24" s="2">
        <v>5611</v>
      </c>
      <c r="T24" s="2">
        <v>101</v>
      </c>
      <c r="U24" s="2">
        <v>4448</v>
      </c>
    </row>
    <row r="25" spans="1:21" x14ac:dyDescent="0.2">
      <c r="A25" t="s">
        <v>67</v>
      </c>
      <c r="B25" t="s">
        <v>68</v>
      </c>
      <c r="C25">
        <v>26382</v>
      </c>
      <c r="D25" s="2">
        <v>0</v>
      </c>
      <c r="E25" s="2">
        <v>4120</v>
      </c>
      <c r="F25" s="2">
        <v>167</v>
      </c>
      <c r="G25" s="2">
        <v>7</v>
      </c>
      <c r="H25" s="2">
        <v>103</v>
      </c>
      <c r="I25" s="2">
        <v>9490</v>
      </c>
      <c r="J25" s="2">
        <v>384</v>
      </c>
      <c r="K25" s="2">
        <v>1658</v>
      </c>
      <c r="L25" s="2">
        <v>169</v>
      </c>
      <c r="M25" s="2">
        <v>1700</v>
      </c>
      <c r="N25" s="2">
        <v>0</v>
      </c>
      <c r="O25" s="2">
        <v>623</v>
      </c>
      <c r="P25" s="2">
        <v>392</v>
      </c>
      <c r="Q25" s="2">
        <v>2227</v>
      </c>
      <c r="R25" s="2">
        <v>1928</v>
      </c>
      <c r="S25" s="2">
        <v>1130</v>
      </c>
      <c r="T25" s="2">
        <v>118</v>
      </c>
      <c r="U25" s="2">
        <v>2166</v>
      </c>
    </row>
    <row r="26" spans="1:21" x14ac:dyDescent="0.2">
      <c r="A26" t="s">
        <v>69</v>
      </c>
      <c r="B26" t="s">
        <v>70</v>
      </c>
      <c r="C26">
        <v>25635</v>
      </c>
      <c r="D26" s="2">
        <v>0</v>
      </c>
      <c r="E26" s="2">
        <v>4174</v>
      </c>
      <c r="F26" s="2">
        <v>47</v>
      </c>
      <c r="G26" s="2">
        <v>0</v>
      </c>
      <c r="H26" s="2">
        <v>68</v>
      </c>
      <c r="I26" s="2">
        <v>8826</v>
      </c>
      <c r="J26" s="2">
        <v>533</v>
      </c>
      <c r="K26" s="2">
        <v>930</v>
      </c>
      <c r="L26" s="2">
        <v>185</v>
      </c>
      <c r="M26" s="2">
        <v>1747</v>
      </c>
      <c r="N26" s="2">
        <v>36</v>
      </c>
      <c r="O26" s="2">
        <v>609</v>
      </c>
      <c r="P26" s="2">
        <v>297</v>
      </c>
      <c r="Q26" s="2">
        <v>2942</v>
      </c>
      <c r="R26" s="2">
        <v>2070</v>
      </c>
      <c r="S26" s="2">
        <v>1147</v>
      </c>
      <c r="T26" s="2">
        <v>186</v>
      </c>
      <c r="U26" s="2">
        <v>1838</v>
      </c>
    </row>
    <row r="27" spans="1:21" x14ac:dyDescent="0.2">
      <c r="A27" t="s">
        <v>71</v>
      </c>
      <c r="B27" t="s">
        <v>72</v>
      </c>
      <c r="C27">
        <v>28148</v>
      </c>
      <c r="D27" s="2">
        <v>0</v>
      </c>
      <c r="E27" s="2">
        <v>4897</v>
      </c>
      <c r="F27" s="2">
        <v>156</v>
      </c>
      <c r="G27" s="2">
        <v>14</v>
      </c>
      <c r="H27" s="2">
        <v>0</v>
      </c>
      <c r="I27" s="2">
        <v>12911</v>
      </c>
      <c r="J27" s="2">
        <v>316</v>
      </c>
      <c r="K27" s="2">
        <v>1000</v>
      </c>
      <c r="L27" s="2">
        <v>146</v>
      </c>
      <c r="M27" s="2">
        <v>1249</v>
      </c>
      <c r="N27" s="2">
        <v>3</v>
      </c>
      <c r="O27" s="2">
        <v>284</v>
      </c>
      <c r="P27" s="2">
        <v>484</v>
      </c>
      <c r="Q27" s="2">
        <v>2038</v>
      </c>
      <c r="R27" s="2">
        <v>1389</v>
      </c>
      <c r="S27" s="2">
        <v>986</v>
      </c>
      <c r="T27" s="2">
        <v>180</v>
      </c>
      <c r="U27" s="2">
        <v>2095</v>
      </c>
    </row>
    <row r="28" spans="1:21" x14ac:dyDescent="0.2">
      <c r="A28" t="s">
        <v>73</v>
      </c>
      <c r="B28" t="s">
        <v>74</v>
      </c>
      <c r="C28">
        <v>155509</v>
      </c>
      <c r="D28" s="2">
        <v>0</v>
      </c>
      <c r="E28" s="2">
        <v>24810</v>
      </c>
      <c r="F28" s="2">
        <v>663</v>
      </c>
      <c r="G28" s="2">
        <v>100</v>
      </c>
      <c r="H28" s="2">
        <v>227</v>
      </c>
      <c r="I28" s="2">
        <v>69452</v>
      </c>
      <c r="J28" s="2">
        <v>4645</v>
      </c>
      <c r="K28" s="2">
        <v>8081</v>
      </c>
      <c r="L28" s="2">
        <v>779</v>
      </c>
      <c r="M28" s="2">
        <v>5122</v>
      </c>
      <c r="N28" s="2">
        <v>173</v>
      </c>
      <c r="O28" s="2">
        <v>2266</v>
      </c>
      <c r="P28" s="2">
        <v>1505</v>
      </c>
      <c r="Q28" s="2">
        <v>7575</v>
      </c>
      <c r="R28" s="2">
        <v>11252</v>
      </c>
      <c r="S28" s="2">
        <v>5579</v>
      </c>
      <c r="T28" s="2">
        <v>1327</v>
      </c>
      <c r="U28" s="2">
        <v>11953</v>
      </c>
    </row>
    <row r="29" spans="1:21" x14ac:dyDescent="0.2">
      <c r="A29" t="s">
        <v>75</v>
      </c>
      <c r="B29" t="s">
        <v>76</v>
      </c>
      <c r="C29">
        <v>277921</v>
      </c>
      <c r="D29" s="2">
        <v>391</v>
      </c>
      <c r="E29" s="2">
        <v>173730</v>
      </c>
      <c r="F29" s="2">
        <v>2595</v>
      </c>
      <c r="G29" s="2">
        <v>319</v>
      </c>
      <c r="H29" s="2">
        <v>227</v>
      </c>
      <c r="I29" s="2">
        <v>59111</v>
      </c>
      <c r="J29" s="2">
        <v>3041</v>
      </c>
      <c r="K29" s="2">
        <v>9193</v>
      </c>
      <c r="L29" s="2">
        <v>968</v>
      </c>
      <c r="M29" s="2">
        <v>5047</v>
      </c>
      <c r="N29" s="2">
        <v>299</v>
      </c>
      <c r="O29" s="2">
        <v>559</v>
      </c>
      <c r="P29" s="2">
        <v>1305</v>
      </c>
      <c r="Q29" s="2">
        <v>1932</v>
      </c>
      <c r="R29" s="2">
        <v>6782</v>
      </c>
      <c r="S29" s="2">
        <v>2717</v>
      </c>
      <c r="T29" s="2">
        <v>367</v>
      </c>
      <c r="U29" s="2">
        <v>9338</v>
      </c>
    </row>
    <row r="30" spans="1:21" x14ac:dyDescent="0.2">
      <c r="A30" t="s">
        <v>77</v>
      </c>
      <c r="B30" t="s">
        <v>78</v>
      </c>
      <c r="C30">
        <v>98626</v>
      </c>
      <c r="D30" s="2">
        <v>0</v>
      </c>
      <c r="E30" s="2">
        <v>31314</v>
      </c>
      <c r="F30" s="2">
        <v>467</v>
      </c>
      <c r="G30" s="2">
        <v>32</v>
      </c>
      <c r="H30" s="2">
        <v>104</v>
      </c>
      <c r="I30" s="2">
        <v>42606</v>
      </c>
      <c r="J30" s="2">
        <v>1045</v>
      </c>
      <c r="K30" s="2">
        <v>3584</v>
      </c>
      <c r="L30" s="2">
        <v>481</v>
      </c>
      <c r="M30" s="2">
        <v>2245</v>
      </c>
      <c r="N30" s="2">
        <v>93</v>
      </c>
      <c r="O30" s="2">
        <v>576</v>
      </c>
      <c r="P30" s="2">
        <v>690</v>
      </c>
      <c r="Q30" s="2">
        <v>2299</v>
      </c>
      <c r="R30" s="2">
        <v>4470</v>
      </c>
      <c r="S30" s="2">
        <v>1888</v>
      </c>
      <c r="T30" s="2">
        <v>193</v>
      </c>
      <c r="U30" s="2">
        <v>6539</v>
      </c>
    </row>
    <row r="31" spans="1:21" x14ac:dyDescent="0.2">
      <c r="A31" t="s">
        <v>79</v>
      </c>
      <c r="B31" t="s">
        <v>80</v>
      </c>
      <c r="C31">
        <v>47335</v>
      </c>
      <c r="D31" s="2">
        <v>0</v>
      </c>
      <c r="E31" s="2">
        <v>8022</v>
      </c>
      <c r="F31" s="2">
        <v>386</v>
      </c>
      <c r="G31" s="2">
        <v>68</v>
      </c>
      <c r="H31" s="2">
        <v>133</v>
      </c>
      <c r="I31" s="2">
        <v>18676</v>
      </c>
      <c r="J31" s="2">
        <v>354</v>
      </c>
      <c r="K31" s="2">
        <v>2451</v>
      </c>
      <c r="L31" s="2">
        <v>225</v>
      </c>
      <c r="M31" s="2">
        <v>2390</v>
      </c>
      <c r="N31" s="2">
        <v>0</v>
      </c>
      <c r="O31" s="2">
        <v>624</v>
      </c>
      <c r="P31" s="2">
        <v>402</v>
      </c>
      <c r="Q31" s="2">
        <v>4289</v>
      </c>
      <c r="R31" s="2">
        <v>3689</v>
      </c>
      <c r="S31" s="2">
        <v>1811</v>
      </c>
      <c r="T31" s="2">
        <v>240</v>
      </c>
      <c r="U31" s="2">
        <v>3575</v>
      </c>
    </row>
    <row r="32" spans="1:21" x14ac:dyDescent="0.2">
      <c r="A32" t="s">
        <v>81</v>
      </c>
      <c r="B32" t="s">
        <v>82</v>
      </c>
      <c r="C32">
        <v>27601</v>
      </c>
      <c r="D32" s="2">
        <v>0</v>
      </c>
      <c r="E32" s="2">
        <v>4750</v>
      </c>
      <c r="F32" s="2">
        <v>75</v>
      </c>
      <c r="G32" s="2">
        <v>37</v>
      </c>
      <c r="H32" s="2">
        <v>33</v>
      </c>
      <c r="I32" s="2">
        <v>9842</v>
      </c>
      <c r="J32" s="2">
        <v>797</v>
      </c>
      <c r="K32" s="2">
        <v>1022</v>
      </c>
      <c r="L32" s="2">
        <v>397</v>
      </c>
      <c r="M32" s="2">
        <v>1576</v>
      </c>
      <c r="N32" s="2">
        <v>9</v>
      </c>
      <c r="O32" s="2">
        <v>256</v>
      </c>
      <c r="P32" s="2">
        <v>293</v>
      </c>
      <c r="Q32" s="2">
        <v>2521</v>
      </c>
      <c r="R32" s="2">
        <v>2075</v>
      </c>
      <c r="S32" s="2">
        <v>1464</v>
      </c>
      <c r="T32" s="2">
        <v>352</v>
      </c>
      <c r="U32" s="2">
        <v>2102</v>
      </c>
    </row>
    <row r="33" spans="1:21" x14ac:dyDescent="0.2">
      <c r="A33" t="s">
        <v>83</v>
      </c>
      <c r="B33" t="s">
        <v>84</v>
      </c>
      <c r="C33">
        <v>25834</v>
      </c>
      <c r="D33" s="2">
        <v>0</v>
      </c>
      <c r="E33" s="2">
        <v>3232</v>
      </c>
      <c r="F33" s="2">
        <v>213</v>
      </c>
      <c r="G33" s="2">
        <v>1</v>
      </c>
      <c r="H33" s="2">
        <v>16</v>
      </c>
      <c r="I33" s="2">
        <v>11275</v>
      </c>
      <c r="J33" s="2">
        <v>236</v>
      </c>
      <c r="K33" s="2">
        <v>1767</v>
      </c>
      <c r="L33" s="2">
        <v>278</v>
      </c>
      <c r="M33" s="2">
        <v>1415</v>
      </c>
      <c r="N33" s="2">
        <v>27</v>
      </c>
      <c r="O33" s="2">
        <v>414</v>
      </c>
      <c r="P33" s="2">
        <v>318</v>
      </c>
      <c r="Q33" s="2">
        <v>2056</v>
      </c>
      <c r="R33" s="2">
        <v>1497</v>
      </c>
      <c r="S33" s="2">
        <v>629</v>
      </c>
      <c r="T33" s="2">
        <v>278</v>
      </c>
      <c r="U33" s="2">
        <v>2182</v>
      </c>
    </row>
    <row r="34" spans="1:21" x14ac:dyDescent="0.2">
      <c r="A34" t="s">
        <v>85</v>
      </c>
      <c r="B34" t="s">
        <v>86</v>
      </c>
      <c r="C34">
        <v>48115</v>
      </c>
      <c r="D34" s="2">
        <v>0</v>
      </c>
      <c r="E34" s="2">
        <v>16767</v>
      </c>
      <c r="F34" s="2">
        <v>160</v>
      </c>
      <c r="G34" s="2">
        <v>58</v>
      </c>
      <c r="H34" s="2">
        <v>225</v>
      </c>
      <c r="I34" s="2">
        <v>16385</v>
      </c>
      <c r="J34" s="2">
        <v>261</v>
      </c>
      <c r="K34" s="2">
        <v>1932</v>
      </c>
      <c r="L34" s="2">
        <v>196</v>
      </c>
      <c r="M34" s="2">
        <v>1373</v>
      </c>
      <c r="N34" s="2">
        <v>59</v>
      </c>
      <c r="O34" s="2">
        <v>386</v>
      </c>
      <c r="P34" s="2">
        <v>278</v>
      </c>
      <c r="Q34" s="2">
        <v>2670</v>
      </c>
      <c r="R34" s="2">
        <v>4198</v>
      </c>
      <c r="S34" s="2">
        <v>858</v>
      </c>
      <c r="T34" s="2">
        <v>38</v>
      </c>
      <c r="U34" s="2">
        <v>2271</v>
      </c>
    </row>
    <row r="35" spans="1:21" x14ac:dyDescent="0.2">
      <c r="A35" t="s">
        <v>87</v>
      </c>
      <c r="B35" t="s">
        <v>88</v>
      </c>
      <c r="C35">
        <v>107490</v>
      </c>
      <c r="D35" s="2">
        <v>19</v>
      </c>
      <c r="E35" s="2">
        <v>22424</v>
      </c>
      <c r="F35" s="2">
        <v>336</v>
      </c>
      <c r="G35" s="2">
        <v>13</v>
      </c>
      <c r="H35" s="2">
        <v>623</v>
      </c>
      <c r="I35" s="2">
        <v>37139</v>
      </c>
      <c r="J35" s="2">
        <v>886</v>
      </c>
      <c r="K35" s="2">
        <v>3935</v>
      </c>
      <c r="L35" s="2">
        <v>901</v>
      </c>
      <c r="M35" s="2">
        <v>4932</v>
      </c>
      <c r="N35" s="2">
        <v>108</v>
      </c>
      <c r="O35" s="2">
        <v>616</v>
      </c>
      <c r="P35" s="2">
        <v>788</v>
      </c>
      <c r="Q35" s="2">
        <v>12504</v>
      </c>
      <c r="R35" s="2">
        <v>10099</v>
      </c>
      <c r="S35" s="2">
        <v>4218</v>
      </c>
      <c r="T35" s="2">
        <v>66</v>
      </c>
      <c r="U35" s="2">
        <v>7883</v>
      </c>
    </row>
    <row r="36" spans="1:21" x14ac:dyDescent="0.2">
      <c r="A36" t="s">
        <v>89</v>
      </c>
      <c r="B36" t="s">
        <v>90</v>
      </c>
      <c r="C36">
        <v>49995</v>
      </c>
      <c r="D36" s="2">
        <v>0</v>
      </c>
      <c r="E36" s="2">
        <v>10041</v>
      </c>
      <c r="F36" s="2">
        <v>372</v>
      </c>
      <c r="G36" s="2">
        <v>63</v>
      </c>
      <c r="H36" s="2">
        <v>65</v>
      </c>
      <c r="I36" s="2">
        <v>16105</v>
      </c>
      <c r="J36" s="2">
        <v>380</v>
      </c>
      <c r="K36" s="2">
        <v>2810</v>
      </c>
      <c r="L36" s="2">
        <v>298</v>
      </c>
      <c r="M36" s="2">
        <v>2657</v>
      </c>
      <c r="N36" s="2">
        <v>52</v>
      </c>
      <c r="O36" s="2">
        <v>1443</v>
      </c>
      <c r="P36" s="2">
        <v>546</v>
      </c>
      <c r="Q36" s="2">
        <v>4924</v>
      </c>
      <c r="R36" s="2">
        <v>3444</v>
      </c>
      <c r="S36" s="2">
        <v>2240</v>
      </c>
      <c r="T36" s="2">
        <v>490</v>
      </c>
      <c r="U36" s="2">
        <v>4065</v>
      </c>
    </row>
    <row r="37" spans="1:21" x14ac:dyDescent="0.2">
      <c r="A37" t="s">
        <v>91</v>
      </c>
      <c r="B37" t="s">
        <v>92</v>
      </c>
      <c r="C37">
        <v>46637</v>
      </c>
      <c r="D37" s="2">
        <v>0</v>
      </c>
      <c r="E37" s="2">
        <v>7926</v>
      </c>
      <c r="F37" s="2">
        <v>373</v>
      </c>
      <c r="G37" s="2">
        <v>15</v>
      </c>
      <c r="H37" s="2">
        <v>11</v>
      </c>
      <c r="I37" s="2">
        <v>22022</v>
      </c>
      <c r="J37" s="2">
        <v>1244</v>
      </c>
      <c r="K37" s="2">
        <v>2688</v>
      </c>
      <c r="L37" s="2">
        <v>283</v>
      </c>
      <c r="M37" s="2">
        <v>1926</v>
      </c>
      <c r="N37" s="2">
        <v>62</v>
      </c>
      <c r="O37" s="2">
        <v>346</v>
      </c>
      <c r="P37" s="2">
        <v>376</v>
      </c>
      <c r="Q37" s="2">
        <v>2170</v>
      </c>
      <c r="R37" s="2">
        <v>2325</v>
      </c>
      <c r="S37" s="2">
        <v>1634</v>
      </c>
      <c r="T37" s="2">
        <v>61</v>
      </c>
      <c r="U37" s="2">
        <v>3175</v>
      </c>
    </row>
    <row r="38" spans="1:21" x14ac:dyDescent="0.2">
      <c r="A38" t="s">
        <v>93</v>
      </c>
      <c r="B38" t="s">
        <v>94</v>
      </c>
      <c r="C38">
        <v>131562</v>
      </c>
      <c r="D38" s="2">
        <v>0</v>
      </c>
      <c r="E38" s="2">
        <v>34967</v>
      </c>
      <c r="F38" s="2">
        <v>472</v>
      </c>
      <c r="G38" s="2">
        <v>58</v>
      </c>
      <c r="H38" s="2">
        <v>112</v>
      </c>
      <c r="I38" s="2">
        <v>38740</v>
      </c>
      <c r="J38" s="2">
        <v>2111</v>
      </c>
      <c r="K38" s="2">
        <v>5958</v>
      </c>
      <c r="L38" s="2">
        <v>1305</v>
      </c>
      <c r="M38" s="2">
        <v>5603</v>
      </c>
      <c r="N38" s="2">
        <v>125</v>
      </c>
      <c r="O38" s="2">
        <v>951</v>
      </c>
      <c r="P38" s="2">
        <v>839</v>
      </c>
      <c r="Q38" s="2">
        <v>21116</v>
      </c>
      <c r="R38" s="2">
        <v>6692</v>
      </c>
      <c r="S38" s="2">
        <v>6190</v>
      </c>
      <c r="T38" s="2">
        <v>514</v>
      </c>
      <c r="U38" s="2">
        <v>5809</v>
      </c>
    </row>
    <row r="39" spans="1:21" x14ac:dyDescent="0.2">
      <c r="A39" t="s">
        <v>95</v>
      </c>
      <c r="B39" t="s">
        <v>96</v>
      </c>
      <c r="C39">
        <v>49430</v>
      </c>
      <c r="D39" s="2">
        <v>0</v>
      </c>
      <c r="E39" s="2">
        <v>11591</v>
      </c>
      <c r="F39" s="2">
        <v>286</v>
      </c>
      <c r="G39" s="2">
        <v>50</v>
      </c>
      <c r="H39" s="2">
        <v>247</v>
      </c>
      <c r="I39" s="2">
        <v>15775</v>
      </c>
      <c r="J39" s="2">
        <v>703</v>
      </c>
      <c r="K39" s="2">
        <v>4065</v>
      </c>
      <c r="L39" s="2">
        <v>472</v>
      </c>
      <c r="M39" s="2">
        <v>2633</v>
      </c>
      <c r="N39" s="2">
        <v>18</v>
      </c>
      <c r="O39" s="2">
        <v>280</v>
      </c>
      <c r="P39" s="2">
        <v>257</v>
      </c>
      <c r="Q39" s="2">
        <v>3374</v>
      </c>
      <c r="R39" s="2">
        <v>4159</v>
      </c>
      <c r="S39" s="2">
        <v>2472</v>
      </c>
      <c r="T39" s="2">
        <v>301</v>
      </c>
      <c r="U39" s="2">
        <v>2747</v>
      </c>
    </row>
    <row r="40" spans="1:21" x14ac:dyDescent="0.2">
      <c r="A40" t="s">
        <v>97</v>
      </c>
      <c r="B40" t="s">
        <v>98</v>
      </c>
      <c r="C40">
        <v>171326</v>
      </c>
      <c r="D40" s="2">
        <v>39</v>
      </c>
      <c r="E40" s="2">
        <v>43831</v>
      </c>
      <c r="F40" s="2">
        <v>1574</v>
      </c>
      <c r="G40" s="2">
        <v>230</v>
      </c>
      <c r="H40" s="2">
        <v>477</v>
      </c>
      <c r="I40" s="2">
        <v>52174</v>
      </c>
      <c r="J40" s="2">
        <v>2702</v>
      </c>
      <c r="K40" s="2">
        <v>9530</v>
      </c>
      <c r="L40" s="2">
        <v>1835</v>
      </c>
      <c r="M40" s="2">
        <v>7096</v>
      </c>
      <c r="N40" s="2">
        <v>295</v>
      </c>
      <c r="O40" s="2">
        <v>2391</v>
      </c>
      <c r="P40" s="2">
        <v>1302</v>
      </c>
      <c r="Q40" s="2">
        <v>16216</v>
      </c>
      <c r="R40" s="2">
        <v>14753</v>
      </c>
      <c r="S40" s="2">
        <v>6746</v>
      </c>
      <c r="T40" s="2">
        <v>464</v>
      </c>
      <c r="U40" s="2">
        <v>9671</v>
      </c>
    </row>
    <row r="41" spans="1:21" x14ac:dyDescent="0.2">
      <c r="A41" t="s">
        <v>99</v>
      </c>
      <c r="B41" t="s">
        <v>100</v>
      </c>
      <c r="C41">
        <v>41854</v>
      </c>
      <c r="D41" s="2">
        <v>0</v>
      </c>
      <c r="E41" s="2">
        <v>8442</v>
      </c>
      <c r="F41" s="2">
        <v>167</v>
      </c>
      <c r="G41" s="2">
        <v>25</v>
      </c>
      <c r="H41" s="2">
        <v>159</v>
      </c>
      <c r="I41" s="2">
        <v>14992</v>
      </c>
      <c r="J41" s="2">
        <v>817</v>
      </c>
      <c r="K41" s="2">
        <v>1800</v>
      </c>
      <c r="L41" s="2">
        <v>268</v>
      </c>
      <c r="M41" s="2">
        <v>2494</v>
      </c>
      <c r="N41" s="2">
        <v>45</v>
      </c>
      <c r="O41" s="2">
        <v>818</v>
      </c>
      <c r="P41" s="2">
        <v>299</v>
      </c>
      <c r="Q41" s="2">
        <v>3098</v>
      </c>
      <c r="R41" s="2">
        <v>3848</v>
      </c>
      <c r="S41" s="2">
        <v>1975</v>
      </c>
      <c r="T41" s="2">
        <v>190</v>
      </c>
      <c r="U41" s="2">
        <v>2417</v>
      </c>
    </row>
    <row r="42" spans="1:21" x14ac:dyDescent="0.2">
      <c r="A42" t="s">
        <v>101</v>
      </c>
      <c r="B42" t="s">
        <v>102</v>
      </c>
      <c r="C42">
        <v>34200</v>
      </c>
      <c r="D42" s="2">
        <v>0</v>
      </c>
      <c r="E42" s="2">
        <v>3495</v>
      </c>
      <c r="F42" s="2">
        <v>56</v>
      </c>
      <c r="G42" s="2">
        <v>7</v>
      </c>
      <c r="H42" s="2">
        <v>5</v>
      </c>
      <c r="I42" s="2">
        <v>18816</v>
      </c>
      <c r="J42" s="2">
        <v>443</v>
      </c>
      <c r="K42" s="2">
        <v>1456</v>
      </c>
      <c r="L42" s="2">
        <v>154</v>
      </c>
      <c r="M42" s="2">
        <v>1133</v>
      </c>
      <c r="N42" s="2">
        <v>10</v>
      </c>
      <c r="O42" s="2">
        <v>212</v>
      </c>
      <c r="P42" s="2">
        <v>403</v>
      </c>
      <c r="Q42" s="2">
        <v>2118</v>
      </c>
      <c r="R42" s="2">
        <v>1823</v>
      </c>
      <c r="S42" s="2">
        <v>1200</v>
      </c>
      <c r="T42" s="2">
        <v>90</v>
      </c>
      <c r="U42" s="2">
        <v>2779</v>
      </c>
    </row>
    <row r="43" spans="1:21" x14ac:dyDescent="0.2">
      <c r="A43" t="s">
        <v>103</v>
      </c>
      <c r="B43" t="s">
        <v>104</v>
      </c>
      <c r="C43">
        <v>19768</v>
      </c>
      <c r="D43" s="2">
        <v>0</v>
      </c>
      <c r="E43" s="2">
        <v>2603</v>
      </c>
      <c r="F43" s="2">
        <v>119</v>
      </c>
      <c r="G43" s="2">
        <v>11</v>
      </c>
      <c r="H43" s="2">
        <v>70</v>
      </c>
      <c r="I43" s="2">
        <v>8548</v>
      </c>
      <c r="J43" s="2">
        <v>818</v>
      </c>
      <c r="K43" s="2">
        <v>892</v>
      </c>
      <c r="L43" s="2">
        <v>102</v>
      </c>
      <c r="M43" s="2">
        <v>973</v>
      </c>
      <c r="N43" s="2">
        <v>2</v>
      </c>
      <c r="O43" s="2">
        <v>700</v>
      </c>
      <c r="P43" s="2">
        <v>148</v>
      </c>
      <c r="Q43" s="2">
        <v>1919</v>
      </c>
      <c r="R43" s="2">
        <v>910</v>
      </c>
      <c r="S43" s="2">
        <v>715</v>
      </c>
      <c r="T43" s="2">
        <v>3</v>
      </c>
      <c r="U43" s="2">
        <v>1235</v>
      </c>
    </row>
    <row r="44" spans="1:21" x14ac:dyDescent="0.2">
      <c r="A44" t="s">
        <v>105</v>
      </c>
      <c r="B44" t="s">
        <v>106</v>
      </c>
      <c r="C44">
        <v>26344</v>
      </c>
      <c r="D44" s="2">
        <v>0</v>
      </c>
      <c r="E44" s="2">
        <v>2409</v>
      </c>
      <c r="F44" s="2">
        <v>33</v>
      </c>
      <c r="G44" s="2">
        <v>0</v>
      </c>
      <c r="H44" s="2">
        <v>10</v>
      </c>
      <c r="I44" s="2">
        <v>13806</v>
      </c>
      <c r="J44" s="2">
        <v>452</v>
      </c>
      <c r="K44" s="2">
        <v>964</v>
      </c>
      <c r="L44" s="2">
        <v>97</v>
      </c>
      <c r="M44" s="2">
        <v>1057</v>
      </c>
      <c r="N44" s="2">
        <v>7</v>
      </c>
      <c r="O44" s="2">
        <v>356</v>
      </c>
      <c r="P44" s="2">
        <v>408</v>
      </c>
      <c r="Q44" s="2">
        <v>1682</v>
      </c>
      <c r="R44" s="2">
        <v>1547</v>
      </c>
      <c r="S44" s="2">
        <v>1157</v>
      </c>
      <c r="T44" s="2">
        <v>109</v>
      </c>
      <c r="U44" s="2">
        <v>2250</v>
      </c>
    </row>
    <row r="45" spans="1:21" x14ac:dyDescent="0.2">
      <c r="A45" t="s">
        <v>107</v>
      </c>
      <c r="B45" t="s">
        <v>108</v>
      </c>
      <c r="C45">
        <v>55054</v>
      </c>
      <c r="D45" s="2">
        <v>3</v>
      </c>
      <c r="E45" s="2">
        <v>5268</v>
      </c>
      <c r="F45" s="2">
        <v>8163</v>
      </c>
      <c r="G45" s="2">
        <v>14</v>
      </c>
      <c r="H45" s="2">
        <v>79</v>
      </c>
      <c r="I45" s="2">
        <v>22145</v>
      </c>
      <c r="J45" s="2">
        <v>477</v>
      </c>
      <c r="K45" s="2">
        <v>1938</v>
      </c>
      <c r="L45" s="2">
        <v>436</v>
      </c>
      <c r="M45" s="2">
        <v>2351</v>
      </c>
      <c r="N45" s="2">
        <v>34</v>
      </c>
      <c r="O45" s="2">
        <v>1117</v>
      </c>
      <c r="P45" s="2">
        <v>547</v>
      </c>
      <c r="Q45" s="2">
        <v>2569</v>
      </c>
      <c r="R45" s="2">
        <v>3437</v>
      </c>
      <c r="S45" s="2">
        <v>2411</v>
      </c>
      <c r="T45" s="2">
        <v>144</v>
      </c>
      <c r="U45" s="2">
        <v>3921</v>
      </c>
    </row>
    <row r="46" spans="1:21" x14ac:dyDescent="0.2">
      <c r="A46" t="s">
        <v>109</v>
      </c>
      <c r="B46" t="s">
        <v>110</v>
      </c>
      <c r="C46">
        <v>200459</v>
      </c>
      <c r="D46" s="2">
        <v>45</v>
      </c>
      <c r="E46" s="2">
        <v>28127</v>
      </c>
      <c r="F46" s="2">
        <v>730</v>
      </c>
      <c r="G46" s="2">
        <v>65</v>
      </c>
      <c r="H46" s="2">
        <v>608</v>
      </c>
      <c r="I46" s="2">
        <v>77891</v>
      </c>
      <c r="J46" s="2">
        <v>2167</v>
      </c>
      <c r="K46" s="2">
        <v>4396</v>
      </c>
      <c r="L46" s="2">
        <v>1305</v>
      </c>
      <c r="M46" s="2">
        <v>5714</v>
      </c>
      <c r="N46" s="2">
        <v>239</v>
      </c>
      <c r="O46" s="2">
        <v>1008</v>
      </c>
      <c r="P46" s="2">
        <v>1543</v>
      </c>
      <c r="Q46" s="2">
        <v>47322</v>
      </c>
      <c r="R46" s="2">
        <v>11716</v>
      </c>
      <c r="S46" s="2">
        <v>5341</v>
      </c>
      <c r="T46" s="2">
        <v>177</v>
      </c>
      <c r="U46" s="2">
        <v>12065</v>
      </c>
    </row>
    <row r="47" spans="1:21" x14ac:dyDescent="0.2">
      <c r="A47" t="s">
        <v>111</v>
      </c>
      <c r="B47" t="s">
        <v>112</v>
      </c>
      <c r="C47">
        <v>36625</v>
      </c>
      <c r="D47" s="2">
        <v>0</v>
      </c>
      <c r="E47" s="2">
        <v>7762</v>
      </c>
      <c r="F47" s="2">
        <v>64</v>
      </c>
      <c r="G47" s="2">
        <v>35</v>
      </c>
      <c r="H47" s="2">
        <v>98</v>
      </c>
      <c r="I47" s="2">
        <v>14331</v>
      </c>
      <c r="J47" s="2">
        <v>436</v>
      </c>
      <c r="K47" s="2">
        <v>1364</v>
      </c>
      <c r="L47" s="2">
        <v>239</v>
      </c>
      <c r="M47" s="2">
        <v>2052</v>
      </c>
      <c r="N47" s="2">
        <v>6</v>
      </c>
      <c r="O47" s="2">
        <v>245</v>
      </c>
      <c r="P47" s="2">
        <v>310</v>
      </c>
      <c r="Q47" s="2">
        <v>2953</v>
      </c>
      <c r="R47" s="2">
        <v>3077</v>
      </c>
      <c r="S47" s="2">
        <v>1402</v>
      </c>
      <c r="T47" s="2">
        <v>56</v>
      </c>
      <c r="U47" s="2">
        <v>2195</v>
      </c>
    </row>
    <row r="48" spans="1:21" x14ac:dyDescent="0.2">
      <c r="A48" t="s">
        <v>113</v>
      </c>
      <c r="B48" t="s">
        <v>114</v>
      </c>
      <c r="C48">
        <v>61770</v>
      </c>
      <c r="D48" s="2">
        <v>0</v>
      </c>
      <c r="E48" s="2">
        <v>13551</v>
      </c>
      <c r="F48" s="2">
        <v>250</v>
      </c>
      <c r="G48" s="2">
        <v>71</v>
      </c>
      <c r="H48" s="2">
        <v>83</v>
      </c>
      <c r="I48" s="2">
        <v>23118</v>
      </c>
      <c r="J48" s="2">
        <v>720</v>
      </c>
      <c r="K48" s="2">
        <v>2052</v>
      </c>
      <c r="L48" s="2">
        <v>364</v>
      </c>
      <c r="M48" s="2">
        <v>3122</v>
      </c>
      <c r="N48" s="2">
        <v>33</v>
      </c>
      <c r="O48" s="2">
        <v>370</v>
      </c>
      <c r="P48" s="2">
        <v>580</v>
      </c>
      <c r="Q48" s="2">
        <v>5541</v>
      </c>
      <c r="R48" s="2">
        <v>3870</v>
      </c>
      <c r="S48" s="2">
        <v>3548</v>
      </c>
      <c r="T48" s="2">
        <v>138</v>
      </c>
      <c r="U48" s="2">
        <v>4359</v>
      </c>
    </row>
    <row r="49" spans="1:21" x14ac:dyDescent="0.2">
      <c r="A49" t="s">
        <v>115</v>
      </c>
      <c r="B49" t="s">
        <v>116</v>
      </c>
      <c r="C49">
        <v>70081</v>
      </c>
      <c r="D49" s="2">
        <v>26</v>
      </c>
      <c r="E49" s="2">
        <v>15695</v>
      </c>
      <c r="F49" s="2">
        <v>660</v>
      </c>
      <c r="G49" s="2">
        <v>0</v>
      </c>
      <c r="H49" s="2">
        <v>445</v>
      </c>
      <c r="I49" s="2">
        <v>28283</v>
      </c>
      <c r="J49" s="2">
        <v>1172</v>
      </c>
      <c r="K49" s="2">
        <v>2600</v>
      </c>
      <c r="L49" s="2">
        <v>320</v>
      </c>
      <c r="M49" s="2">
        <v>2601</v>
      </c>
      <c r="N49" s="2">
        <v>12</v>
      </c>
      <c r="O49" s="2">
        <v>522</v>
      </c>
      <c r="P49" s="2">
        <v>888</v>
      </c>
      <c r="Q49" s="2">
        <v>4051</v>
      </c>
      <c r="R49" s="2">
        <v>4229</v>
      </c>
      <c r="S49" s="2">
        <v>2478</v>
      </c>
      <c r="T49" s="2">
        <v>89</v>
      </c>
      <c r="U49" s="2">
        <v>6010</v>
      </c>
    </row>
    <row r="50" spans="1:21" x14ac:dyDescent="0.2">
      <c r="A50" t="s">
        <v>117</v>
      </c>
      <c r="B50" t="s">
        <v>118</v>
      </c>
      <c r="C50">
        <v>56548</v>
      </c>
      <c r="D50" s="2">
        <v>18</v>
      </c>
      <c r="E50" s="2">
        <v>9293</v>
      </c>
      <c r="F50" s="2">
        <v>139</v>
      </c>
      <c r="G50" s="2">
        <v>6</v>
      </c>
      <c r="H50" s="2">
        <v>179</v>
      </c>
      <c r="I50" s="2">
        <v>25363</v>
      </c>
      <c r="J50" s="2">
        <v>725</v>
      </c>
      <c r="K50" s="2">
        <v>2253</v>
      </c>
      <c r="L50" s="2">
        <v>352</v>
      </c>
      <c r="M50" s="2">
        <v>2816</v>
      </c>
      <c r="N50" s="2">
        <v>10</v>
      </c>
      <c r="O50" s="2">
        <v>313</v>
      </c>
      <c r="P50" s="2">
        <v>680</v>
      </c>
      <c r="Q50" s="2">
        <v>4121</v>
      </c>
      <c r="R50" s="2">
        <v>4036</v>
      </c>
      <c r="S50" s="2">
        <v>1910</v>
      </c>
      <c r="T50" s="2">
        <v>132</v>
      </c>
      <c r="U50" s="2">
        <v>4202</v>
      </c>
    </row>
    <row r="51" spans="1:21" x14ac:dyDescent="0.2">
      <c r="A51" t="s">
        <v>119</v>
      </c>
      <c r="B51" t="s">
        <v>120</v>
      </c>
      <c r="C51">
        <v>100221</v>
      </c>
      <c r="D51" s="2">
        <v>19</v>
      </c>
      <c r="E51" s="2">
        <v>23452</v>
      </c>
      <c r="F51" s="2">
        <v>300</v>
      </c>
      <c r="G51" s="2">
        <v>499</v>
      </c>
      <c r="H51" s="2">
        <v>78</v>
      </c>
      <c r="I51" s="2">
        <v>43186</v>
      </c>
      <c r="J51" s="2">
        <v>1302</v>
      </c>
      <c r="K51" s="2">
        <v>3074</v>
      </c>
      <c r="L51" s="2">
        <v>670</v>
      </c>
      <c r="M51" s="2">
        <v>3654</v>
      </c>
      <c r="N51" s="2">
        <v>279</v>
      </c>
      <c r="O51" s="2">
        <v>598</v>
      </c>
      <c r="P51" s="2">
        <v>1097</v>
      </c>
      <c r="Q51" s="2">
        <v>4164</v>
      </c>
      <c r="R51" s="2">
        <v>6416</v>
      </c>
      <c r="S51" s="2">
        <v>3639</v>
      </c>
      <c r="T51" s="2">
        <v>772</v>
      </c>
      <c r="U51" s="2">
        <v>7022</v>
      </c>
    </row>
    <row r="52" spans="1:21" x14ac:dyDescent="0.2">
      <c r="A52" t="s">
        <v>121</v>
      </c>
      <c r="B52" t="s">
        <v>122</v>
      </c>
      <c r="C52">
        <v>150867</v>
      </c>
      <c r="D52" s="2">
        <v>55</v>
      </c>
      <c r="E52" s="2">
        <v>23189</v>
      </c>
      <c r="F52" s="2">
        <v>1149</v>
      </c>
      <c r="G52" s="2">
        <v>1535</v>
      </c>
      <c r="H52" s="2">
        <v>269</v>
      </c>
      <c r="I52" s="2">
        <v>51498</v>
      </c>
      <c r="J52" s="2">
        <v>3460</v>
      </c>
      <c r="K52" s="2">
        <v>5777</v>
      </c>
      <c r="L52" s="2">
        <v>1704</v>
      </c>
      <c r="M52" s="2">
        <v>7068</v>
      </c>
      <c r="N52" s="2">
        <v>150</v>
      </c>
      <c r="O52" s="2">
        <v>1266</v>
      </c>
      <c r="P52" s="2">
        <v>1748</v>
      </c>
      <c r="Q52" s="2">
        <v>14982</v>
      </c>
      <c r="R52" s="2">
        <v>17512</v>
      </c>
      <c r="S52" s="2">
        <v>7541</v>
      </c>
      <c r="T52" s="2">
        <v>446</v>
      </c>
      <c r="U52" s="2">
        <v>11518</v>
      </c>
    </row>
    <row r="53" spans="1:21" x14ac:dyDescent="0.2">
      <c r="A53" t="s">
        <v>123</v>
      </c>
      <c r="B53" t="s">
        <v>124</v>
      </c>
      <c r="C53">
        <v>68029</v>
      </c>
      <c r="D53" s="2">
        <v>0</v>
      </c>
      <c r="E53" s="2">
        <v>24643</v>
      </c>
      <c r="F53" s="2">
        <v>307</v>
      </c>
      <c r="G53" s="2">
        <v>29</v>
      </c>
      <c r="H53" s="2">
        <v>75</v>
      </c>
      <c r="I53" s="2">
        <v>22645</v>
      </c>
      <c r="J53" s="2">
        <v>644</v>
      </c>
      <c r="K53" s="2">
        <v>2279</v>
      </c>
      <c r="L53" s="2">
        <v>430</v>
      </c>
      <c r="M53" s="2">
        <v>2822</v>
      </c>
      <c r="N53" s="2">
        <v>18</v>
      </c>
      <c r="O53" s="2">
        <v>393</v>
      </c>
      <c r="P53" s="2">
        <v>360</v>
      </c>
      <c r="Q53" s="2">
        <v>3124</v>
      </c>
      <c r="R53" s="2">
        <v>5061</v>
      </c>
      <c r="S53" s="2">
        <v>1959</v>
      </c>
      <c r="T53" s="2">
        <v>28</v>
      </c>
      <c r="U53" s="2">
        <v>3212</v>
      </c>
    </row>
    <row r="54" spans="1:21" x14ac:dyDescent="0.2">
      <c r="A54" t="s">
        <v>125</v>
      </c>
      <c r="B54" t="s">
        <v>126</v>
      </c>
      <c r="C54">
        <v>95012</v>
      </c>
      <c r="D54" s="2">
        <v>0</v>
      </c>
      <c r="E54" s="2">
        <v>16483</v>
      </c>
      <c r="F54" s="2">
        <v>136</v>
      </c>
      <c r="G54" s="2">
        <v>46</v>
      </c>
      <c r="H54" s="2">
        <v>589</v>
      </c>
      <c r="I54" s="2">
        <v>30884</v>
      </c>
      <c r="J54" s="2">
        <v>1650</v>
      </c>
      <c r="K54" s="2">
        <v>5293</v>
      </c>
      <c r="L54" s="2">
        <v>548</v>
      </c>
      <c r="M54" s="2">
        <v>5524</v>
      </c>
      <c r="N54" s="2">
        <v>113</v>
      </c>
      <c r="O54" s="2">
        <v>412</v>
      </c>
      <c r="P54" s="2">
        <v>942</v>
      </c>
      <c r="Q54" s="2">
        <v>13032</v>
      </c>
      <c r="R54" s="2">
        <v>7124</v>
      </c>
      <c r="S54" s="2">
        <v>5895</v>
      </c>
      <c r="T54" s="2">
        <v>200</v>
      </c>
      <c r="U54" s="2">
        <v>6141</v>
      </c>
    </row>
    <row r="55" spans="1:21" x14ac:dyDescent="0.2">
      <c r="A55" t="s">
        <v>127</v>
      </c>
      <c r="B55" t="s">
        <v>128</v>
      </c>
      <c r="C55">
        <v>32865</v>
      </c>
      <c r="D55" s="2">
        <v>0</v>
      </c>
      <c r="E55" s="2">
        <v>5283</v>
      </c>
      <c r="F55" s="2">
        <v>97</v>
      </c>
      <c r="G55" s="2">
        <v>2</v>
      </c>
      <c r="H55" s="2">
        <v>102</v>
      </c>
      <c r="I55" s="2">
        <v>12507</v>
      </c>
      <c r="J55" s="2">
        <v>497</v>
      </c>
      <c r="K55" s="2">
        <v>1987</v>
      </c>
      <c r="L55" s="2">
        <v>143</v>
      </c>
      <c r="M55" s="2">
        <v>2086</v>
      </c>
      <c r="N55" s="2">
        <v>0</v>
      </c>
      <c r="O55" s="2">
        <v>374</v>
      </c>
      <c r="P55" s="2">
        <v>351</v>
      </c>
      <c r="Q55" s="2">
        <v>2418</v>
      </c>
      <c r="R55" s="2">
        <v>2741</v>
      </c>
      <c r="S55" s="2">
        <v>1299</v>
      </c>
      <c r="T55" s="2">
        <v>82</v>
      </c>
      <c r="U55" s="2">
        <v>2896</v>
      </c>
    </row>
    <row r="56" spans="1:21" x14ac:dyDescent="0.2">
      <c r="A56" t="s">
        <v>129</v>
      </c>
      <c r="B56" t="s">
        <v>130</v>
      </c>
      <c r="C56">
        <v>35861</v>
      </c>
      <c r="D56" s="2">
        <v>22</v>
      </c>
      <c r="E56" s="2">
        <v>4865</v>
      </c>
      <c r="F56" s="2">
        <v>57</v>
      </c>
      <c r="G56" s="2">
        <v>16</v>
      </c>
      <c r="H56" s="2">
        <v>101</v>
      </c>
      <c r="I56" s="2">
        <v>13809</v>
      </c>
      <c r="J56" s="2">
        <v>765</v>
      </c>
      <c r="K56" s="2">
        <v>2083</v>
      </c>
      <c r="L56" s="2">
        <v>271</v>
      </c>
      <c r="M56" s="2">
        <v>2646</v>
      </c>
      <c r="N56" s="2">
        <v>2</v>
      </c>
      <c r="O56" s="2">
        <v>377</v>
      </c>
      <c r="P56" s="2">
        <v>367</v>
      </c>
      <c r="Q56" s="2">
        <v>2014</v>
      </c>
      <c r="R56" s="2">
        <v>3936</v>
      </c>
      <c r="S56" s="2">
        <v>1442</v>
      </c>
      <c r="T56" s="2">
        <v>92</v>
      </c>
      <c r="U56" s="2">
        <v>2996</v>
      </c>
    </row>
    <row r="57" spans="1:21" x14ac:dyDescent="0.2">
      <c r="A57" t="s">
        <v>131</v>
      </c>
      <c r="B57" t="s">
        <v>132</v>
      </c>
      <c r="C57">
        <v>24600</v>
      </c>
      <c r="D57" s="2">
        <v>45</v>
      </c>
      <c r="E57" s="2">
        <v>4048</v>
      </c>
      <c r="F57" s="2">
        <v>52</v>
      </c>
      <c r="G57" s="2">
        <v>21</v>
      </c>
      <c r="H57" s="2">
        <v>152</v>
      </c>
      <c r="I57" s="2">
        <v>7574</v>
      </c>
      <c r="J57" s="2">
        <v>711</v>
      </c>
      <c r="K57" s="2">
        <v>1384</v>
      </c>
      <c r="L57" s="2">
        <v>116</v>
      </c>
      <c r="M57" s="2">
        <v>1312</v>
      </c>
      <c r="N57" s="2">
        <v>0</v>
      </c>
      <c r="O57" s="2">
        <v>612</v>
      </c>
      <c r="P57" s="2">
        <v>158</v>
      </c>
      <c r="Q57" s="2">
        <v>3231</v>
      </c>
      <c r="R57" s="2">
        <v>2245</v>
      </c>
      <c r="S57" s="2">
        <v>1326</v>
      </c>
      <c r="T57" s="2">
        <v>19</v>
      </c>
      <c r="U57" s="2">
        <v>1594</v>
      </c>
    </row>
    <row r="58" spans="1:21" x14ac:dyDescent="0.2">
      <c r="A58" t="s">
        <v>133</v>
      </c>
      <c r="B58" t="s">
        <v>134</v>
      </c>
      <c r="C58">
        <v>72475</v>
      </c>
      <c r="D58" s="2">
        <v>0</v>
      </c>
      <c r="E58" s="2">
        <v>12000</v>
      </c>
      <c r="F58" s="2">
        <v>397</v>
      </c>
      <c r="G58" s="2">
        <v>7</v>
      </c>
      <c r="H58" s="2">
        <v>90</v>
      </c>
      <c r="I58" s="2">
        <v>30584</v>
      </c>
      <c r="J58" s="2">
        <v>1162</v>
      </c>
      <c r="K58" s="2">
        <v>2087</v>
      </c>
      <c r="L58" s="2">
        <v>465</v>
      </c>
      <c r="M58" s="2">
        <v>2906</v>
      </c>
      <c r="N58" s="2">
        <v>0</v>
      </c>
      <c r="O58" s="2">
        <v>4678</v>
      </c>
      <c r="P58" s="2">
        <v>576</v>
      </c>
      <c r="Q58" s="2">
        <v>5232</v>
      </c>
      <c r="R58" s="2">
        <v>4127</v>
      </c>
      <c r="S58" s="2">
        <v>2344</v>
      </c>
      <c r="T58" s="2">
        <v>387</v>
      </c>
      <c r="U58" s="2">
        <v>5433</v>
      </c>
    </row>
    <row r="59" spans="1:21" x14ac:dyDescent="0.2">
      <c r="A59" t="s">
        <v>135</v>
      </c>
      <c r="B59" t="s">
        <v>136</v>
      </c>
      <c r="C59">
        <v>28532</v>
      </c>
      <c r="D59" s="2">
        <v>89</v>
      </c>
      <c r="E59" s="2">
        <v>4201</v>
      </c>
      <c r="F59" s="2">
        <v>85</v>
      </c>
      <c r="G59" s="2">
        <v>6</v>
      </c>
      <c r="H59" s="2">
        <v>68</v>
      </c>
      <c r="I59" s="2">
        <v>13147</v>
      </c>
      <c r="J59" s="2">
        <v>467</v>
      </c>
      <c r="K59" s="2">
        <v>1256</v>
      </c>
      <c r="L59" s="2">
        <v>148</v>
      </c>
      <c r="M59" s="2">
        <v>1330</v>
      </c>
      <c r="N59" s="2">
        <v>14</v>
      </c>
      <c r="O59" s="2">
        <v>292</v>
      </c>
      <c r="P59" s="2">
        <v>319</v>
      </c>
      <c r="Q59" s="2">
        <v>2257</v>
      </c>
      <c r="R59" s="2">
        <v>1699</v>
      </c>
      <c r="S59" s="2">
        <v>849</v>
      </c>
      <c r="T59" s="2">
        <v>33</v>
      </c>
      <c r="U59" s="2">
        <v>2272</v>
      </c>
    </row>
    <row r="60" spans="1:21" x14ac:dyDescent="0.2">
      <c r="A60" t="s">
        <v>137</v>
      </c>
      <c r="B60" t="s">
        <v>138</v>
      </c>
      <c r="C60">
        <v>136753</v>
      </c>
      <c r="D60" s="2">
        <v>0</v>
      </c>
      <c r="E60" s="2">
        <v>16031</v>
      </c>
      <c r="F60" s="2">
        <v>454</v>
      </c>
      <c r="G60" s="2">
        <v>336</v>
      </c>
      <c r="H60" s="2">
        <v>1257</v>
      </c>
      <c r="I60" s="2">
        <v>65086</v>
      </c>
      <c r="J60" s="2">
        <v>2549</v>
      </c>
      <c r="K60" s="2">
        <v>6461</v>
      </c>
      <c r="L60" s="2">
        <v>914</v>
      </c>
      <c r="M60" s="2">
        <v>4462</v>
      </c>
      <c r="N60" s="2">
        <v>72</v>
      </c>
      <c r="O60" s="2">
        <v>847</v>
      </c>
      <c r="P60" s="2">
        <v>1215</v>
      </c>
      <c r="Q60" s="2">
        <v>7930</v>
      </c>
      <c r="R60" s="2">
        <v>11452</v>
      </c>
      <c r="S60" s="2">
        <v>5762</v>
      </c>
      <c r="T60" s="2">
        <v>200</v>
      </c>
      <c r="U60" s="2">
        <v>11725</v>
      </c>
    </row>
    <row r="61" spans="1:21" x14ac:dyDescent="0.2">
      <c r="A61" t="s">
        <v>139</v>
      </c>
      <c r="B61" t="s">
        <v>140</v>
      </c>
      <c r="C61">
        <v>30565</v>
      </c>
      <c r="D61" s="2">
        <v>0</v>
      </c>
      <c r="E61" s="2">
        <v>6938</v>
      </c>
      <c r="F61" s="2">
        <v>94</v>
      </c>
      <c r="G61" s="2">
        <v>1</v>
      </c>
      <c r="H61" s="2">
        <v>29</v>
      </c>
      <c r="I61" s="2">
        <v>9815</v>
      </c>
      <c r="J61" s="2">
        <v>467</v>
      </c>
      <c r="K61" s="2">
        <v>2278</v>
      </c>
      <c r="L61" s="2">
        <v>178</v>
      </c>
      <c r="M61" s="2">
        <v>1728</v>
      </c>
      <c r="N61" s="2">
        <v>11</v>
      </c>
      <c r="O61" s="2">
        <v>132</v>
      </c>
      <c r="P61" s="2">
        <v>219</v>
      </c>
      <c r="Q61" s="2">
        <v>3151</v>
      </c>
      <c r="R61" s="2">
        <v>2250</v>
      </c>
      <c r="S61" s="2">
        <v>1330</v>
      </c>
      <c r="T61" s="2">
        <v>14</v>
      </c>
      <c r="U61" s="2">
        <v>1930</v>
      </c>
    </row>
    <row r="62" spans="1:21" x14ac:dyDescent="0.2">
      <c r="A62" t="s">
        <v>141</v>
      </c>
      <c r="B62" t="s">
        <v>142</v>
      </c>
      <c r="C62">
        <v>36431</v>
      </c>
      <c r="D62" s="2">
        <v>6</v>
      </c>
      <c r="E62" s="2">
        <v>5109</v>
      </c>
      <c r="F62" s="2">
        <v>98</v>
      </c>
      <c r="G62" s="2">
        <v>42</v>
      </c>
      <c r="H62" s="2">
        <v>18</v>
      </c>
      <c r="I62" s="2">
        <v>17210</v>
      </c>
      <c r="J62" s="2">
        <v>425</v>
      </c>
      <c r="K62" s="2">
        <v>2386</v>
      </c>
      <c r="L62" s="2">
        <v>370</v>
      </c>
      <c r="M62" s="2">
        <v>1568</v>
      </c>
      <c r="N62" s="2">
        <v>4</v>
      </c>
      <c r="O62" s="2">
        <v>337</v>
      </c>
      <c r="P62" s="2">
        <v>462</v>
      </c>
      <c r="Q62" s="2">
        <v>1980</v>
      </c>
      <c r="R62" s="2">
        <v>2518</v>
      </c>
      <c r="S62" s="2">
        <v>1336</v>
      </c>
      <c r="T62" s="2">
        <v>18</v>
      </c>
      <c r="U62" s="2">
        <v>2544</v>
      </c>
    </row>
    <row r="63" spans="1:21" x14ac:dyDescent="0.2">
      <c r="A63" t="s">
        <v>143</v>
      </c>
      <c r="B63" t="s">
        <v>144</v>
      </c>
      <c r="C63">
        <v>49698</v>
      </c>
      <c r="D63" s="2">
        <v>0</v>
      </c>
      <c r="E63" s="2">
        <v>5349</v>
      </c>
      <c r="F63" s="2">
        <v>225</v>
      </c>
      <c r="G63" s="2">
        <v>33</v>
      </c>
      <c r="H63" s="2">
        <v>206</v>
      </c>
      <c r="I63" s="2">
        <v>26435</v>
      </c>
      <c r="J63" s="2">
        <v>830</v>
      </c>
      <c r="K63" s="2">
        <v>2317</v>
      </c>
      <c r="L63" s="2">
        <v>567</v>
      </c>
      <c r="M63" s="2">
        <v>2430</v>
      </c>
      <c r="N63" s="2">
        <v>17</v>
      </c>
      <c r="O63" s="2">
        <v>395</v>
      </c>
      <c r="P63" s="2">
        <v>1019</v>
      </c>
      <c r="Q63" s="2">
        <v>2354</v>
      </c>
      <c r="R63" s="2">
        <v>2080</v>
      </c>
      <c r="S63" s="2">
        <v>1573</v>
      </c>
      <c r="T63" s="2">
        <v>130</v>
      </c>
      <c r="U63" s="2">
        <v>3738</v>
      </c>
    </row>
    <row r="64" spans="1:21" x14ac:dyDescent="0.2">
      <c r="A64" t="s">
        <v>145</v>
      </c>
      <c r="B64" t="s">
        <v>146</v>
      </c>
      <c r="C64">
        <v>34910</v>
      </c>
      <c r="D64" s="2">
        <v>15</v>
      </c>
      <c r="E64" s="2">
        <v>7112</v>
      </c>
      <c r="F64" s="2">
        <v>165</v>
      </c>
      <c r="G64" s="2">
        <v>3</v>
      </c>
      <c r="H64" s="2">
        <v>133</v>
      </c>
      <c r="I64" s="2">
        <v>11002</v>
      </c>
      <c r="J64" s="2">
        <v>280</v>
      </c>
      <c r="K64" s="2">
        <v>2365</v>
      </c>
      <c r="L64" s="2">
        <v>182</v>
      </c>
      <c r="M64" s="2">
        <v>2020</v>
      </c>
      <c r="N64" s="2">
        <v>7</v>
      </c>
      <c r="O64" s="2">
        <v>251</v>
      </c>
      <c r="P64" s="2">
        <v>337</v>
      </c>
      <c r="Q64" s="2">
        <v>5362</v>
      </c>
      <c r="R64" s="2">
        <v>2015</v>
      </c>
      <c r="S64" s="2">
        <v>1064</v>
      </c>
      <c r="T64" s="2">
        <v>149</v>
      </c>
      <c r="U64" s="2">
        <v>2448</v>
      </c>
    </row>
    <row r="65" spans="1:21" x14ac:dyDescent="0.2">
      <c r="A65" t="s">
        <v>147</v>
      </c>
      <c r="B65" t="s">
        <v>148</v>
      </c>
      <c r="C65">
        <v>127323</v>
      </c>
      <c r="D65" s="2">
        <v>2216</v>
      </c>
      <c r="E65" s="2">
        <v>10217</v>
      </c>
      <c r="F65" s="2">
        <v>810</v>
      </c>
      <c r="G65" s="2">
        <v>61</v>
      </c>
      <c r="H65" s="2">
        <v>539</v>
      </c>
      <c r="I65" s="2">
        <v>61554</v>
      </c>
      <c r="J65" s="2">
        <v>1471</v>
      </c>
      <c r="K65" s="2">
        <v>8266</v>
      </c>
      <c r="L65" s="2">
        <v>1814</v>
      </c>
      <c r="M65" s="2">
        <v>6608</v>
      </c>
      <c r="N65" s="2">
        <v>204</v>
      </c>
      <c r="O65" s="2">
        <v>1696</v>
      </c>
      <c r="P65" s="2">
        <v>3285</v>
      </c>
      <c r="Q65" s="2">
        <v>5580</v>
      </c>
      <c r="R65" s="2">
        <v>7702</v>
      </c>
      <c r="S65" s="2">
        <v>4596</v>
      </c>
      <c r="T65" s="2">
        <v>201</v>
      </c>
      <c r="U65" s="2">
        <v>10503</v>
      </c>
    </row>
    <row r="66" spans="1:21" x14ac:dyDescent="0.2">
      <c r="C66">
        <f>SUM(C1:C65)</f>
        <v>8397411</v>
      </c>
      <c r="D66">
        <f t="shared" ref="D66:U66" si="0">SUM(D1:D65)</f>
        <v>4574</v>
      </c>
      <c r="E66">
        <f t="shared" si="0"/>
        <v>2902807</v>
      </c>
      <c r="F66">
        <f t="shared" si="0"/>
        <v>38557</v>
      </c>
      <c r="G66">
        <f t="shared" si="0"/>
        <v>9993</v>
      </c>
      <c r="H66">
        <f t="shared" si="0"/>
        <v>32059</v>
      </c>
      <c r="I66">
        <f t="shared" si="0"/>
        <v>2764065</v>
      </c>
      <c r="J66">
        <f t="shared" si="0"/>
        <v>101965</v>
      </c>
      <c r="K66">
        <f t="shared" si="0"/>
        <v>357115</v>
      </c>
      <c r="L66">
        <f t="shared" si="0"/>
        <v>68434</v>
      </c>
      <c r="M66">
        <f t="shared" si="0"/>
        <v>295172</v>
      </c>
      <c r="N66">
        <f t="shared" si="0"/>
        <v>31609</v>
      </c>
      <c r="O66">
        <f t="shared" si="0"/>
        <v>107107</v>
      </c>
      <c r="P66">
        <f t="shared" si="0"/>
        <v>83521</v>
      </c>
      <c r="Q66">
        <f t="shared" si="0"/>
        <v>448540</v>
      </c>
      <c r="R66">
        <f t="shared" si="0"/>
        <v>411014</v>
      </c>
      <c r="S66">
        <f t="shared" si="0"/>
        <v>247637</v>
      </c>
      <c r="T66">
        <f t="shared" si="0"/>
        <v>18859</v>
      </c>
      <c r="U66">
        <f t="shared" si="0"/>
        <v>474383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DE32-5851-4D33-A60B-D65C0F0F4AE8}">
  <dimension ref="A1:S66"/>
  <sheetViews>
    <sheetView topLeftCell="K1" zoomScaleNormal="100" workbookViewId="0">
      <pane ySplit="1" topLeftCell="A2" activePane="bottomLeft" state="frozen"/>
      <selection pane="bottomLeft" activeCell="D1" sqref="D1:S1"/>
    </sheetView>
  </sheetViews>
  <sheetFormatPr baseColWidth="10" defaultColWidth="11.5" defaultRowHeight="15" x14ac:dyDescent="0.2"/>
  <cols>
    <col min="4" max="4" width="20.6640625" style="2" customWidth="1"/>
    <col min="5" max="5" width="13.83203125" style="2" bestFit="1" customWidth="1"/>
    <col min="6" max="7" width="20.6640625" style="2" customWidth="1"/>
    <col min="8" max="8" width="12.33203125" style="2" bestFit="1" customWidth="1"/>
    <col min="9" max="9" width="20.6640625" style="2" customWidth="1"/>
    <col min="10" max="10" width="17.83203125" style="2" bestFit="1" customWidth="1"/>
    <col min="11" max="12" width="20.6640625" style="2" customWidth="1"/>
    <col min="13" max="13" width="18.5" style="2" bestFit="1" customWidth="1"/>
    <col min="14" max="14" width="19.5" style="2" bestFit="1" customWidth="1"/>
    <col min="15" max="17" width="20.6640625" style="2" customWidth="1"/>
    <col min="18" max="18" width="18.5" style="2" bestFit="1" customWidth="1"/>
    <col min="19" max="19" width="13" style="2" bestFit="1" customWidth="1"/>
  </cols>
  <sheetData>
    <row r="1" spans="1:19" ht="4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</row>
    <row r="2" spans="1:19" x14ac:dyDescent="0.2">
      <c r="A2" t="s">
        <v>21</v>
      </c>
      <c r="B2" t="s">
        <v>22</v>
      </c>
      <c r="C2">
        <f>Total_TPE!C2-Urban_TPE!C2</f>
        <v>49999</v>
      </c>
      <c r="D2">
        <f>Total_TPE!D2-Urban_TPE!D2</f>
        <v>0</v>
      </c>
      <c r="E2">
        <f>Total_TPE!E2-Urban_TPE!E2</f>
        <v>7131</v>
      </c>
      <c r="F2">
        <f>Total_TPE!F2-Urban_TPE!F2</f>
        <v>123</v>
      </c>
      <c r="G2">
        <f>Total_TPE!G2-Urban_TPE!G2</f>
        <v>1</v>
      </c>
      <c r="H2">
        <f>Total_TPE!H2-Urban_TPE!H2</f>
        <v>0</v>
      </c>
      <c r="I2">
        <f>Total_TPE!I2-Urban_TPE!I2</f>
        <v>13563</v>
      </c>
      <c r="J2">
        <f>Total_TPE!J2-Urban_TPE!J2</f>
        <v>393</v>
      </c>
      <c r="K2">
        <f>Total_TPE!K2-Urban_TPE!K2</f>
        <v>6005</v>
      </c>
      <c r="L2">
        <f>Total_TPE!L2-Urban_TPE!L2</f>
        <v>132</v>
      </c>
      <c r="M2">
        <f>Total_TPE!M2-Urban_TPE!M2</f>
        <v>2398</v>
      </c>
      <c r="N2">
        <f>Total_TPE!N2-Urban_TPE!N2</f>
        <v>8</v>
      </c>
      <c r="O2">
        <f>Total_TPE!O2-Urban_TPE!O2</f>
        <v>147</v>
      </c>
      <c r="P2">
        <f>Total_TPE!P2-Urban_TPE!P2</f>
        <v>154</v>
      </c>
      <c r="Q2">
        <f>Total_TPE!Q2-Urban_TPE!Q2</f>
        <v>576</v>
      </c>
      <c r="R2">
        <f>Total_TPE!R2-Urban_TPE!R2</f>
        <v>22</v>
      </c>
      <c r="S2">
        <f>Total_TPE!S2-Urban_TPE!S2</f>
        <v>9380</v>
      </c>
    </row>
    <row r="3" spans="1:19" x14ac:dyDescent="0.2">
      <c r="A3" t="s">
        <v>23</v>
      </c>
      <c r="B3" t="s">
        <v>24</v>
      </c>
      <c r="C3">
        <f>Total_TPE!C3-Urban_TPE!C3</f>
        <v>165310</v>
      </c>
      <c r="D3">
        <f>Total_TPE!D3-Urban_TPE!D3</f>
        <v>2</v>
      </c>
      <c r="E3">
        <f>Total_TPE!E3-Urban_TPE!E3</f>
        <v>28052</v>
      </c>
      <c r="F3">
        <f>Total_TPE!F3-Urban_TPE!F3</f>
        <v>491</v>
      </c>
      <c r="G3">
        <f>Total_TPE!G3-Urban_TPE!G3</f>
        <v>18</v>
      </c>
      <c r="H3">
        <f>Total_TPE!H3-Urban_TPE!H3</f>
        <v>70</v>
      </c>
      <c r="I3">
        <f>Total_TPE!I3-Urban_TPE!I3</f>
        <v>67115</v>
      </c>
      <c r="J3">
        <f>Total_TPE!J3-Urban_TPE!J3</f>
        <v>989</v>
      </c>
      <c r="K3">
        <f>Total_TPE!K3-Urban_TPE!K3</f>
        <v>16719</v>
      </c>
      <c r="L3">
        <f>Total_TPE!L3-Urban_TPE!L3</f>
        <v>282</v>
      </c>
      <c r="M3">
        <f>Total_TPE!M3-Urban_TPE!M3</f>
        <v>4093</v>
      </c>
      <c r="N3">
        <f>Total_TPE!N3-Urban_TPE!N3</f>
        <v>8</v>
      </c>
      <c r="O3">
        <f>Total_TPE!O3-Urban_TPE!O3</f>
        <v>850</v>
      </c>
      <c r="P3">
        <f>Total_TPE!P3-Urban_TPE!P3</f>
        <v>867</v>
      </c>
      <c r="Q3">
        <f>Total_TPE!Q3-Urban_TPE!Q3</f>
        <v>1126</v>
      </c>
      <c r="R3">
        <f>Total_TPE!R3-Urban_TPE!R3</f>
        <v>170</v>
      </c>
      <c r="S3">
        <f>Total_TPE!S3-Urban_TPE!S3</f>
        <v>20170</v>
      </c>
    </row>
    <row r="4" spans="1:19" x14ac:dyDescent="0.2">
      <c r="A4" t="s">
        <v>25</v>
      </c>
      <c r="B4" t="s">
        <v>26</v>
      </c>
      <c r="C4">
        <f>Total_TPE!C4-Urban_TPE!C4</f>
        <v>150620</v>
      </c>
      <c r="D4">
        <f>Total_TPE!D4-Urban_TPE!D4</f>
        <v>9</v>
      </c>
      <c r="E4">
        <f>Total_TPE!E4-Urban_TPE!E4</f>
        <v>17618</v>
      </c>
      <c r="F4">
        <f>Total_TPE!F4-Urban_TPE!F4</f>
        <v>257</v>
      </c>
      <c r="G4">
        <f>Total_TPE!G4-Urban_TPE!G4</f>
        <v>6</v>
      </c>
      <c r="H4">
        <f>Total_TPE!H4-Urban_TPE!H4</f>
        <v>22</v>
      </c>
      <c r="I4">
        <f>Total_TPE!I4-Urban_TPE!I4</f>
        <v>83656</v>
      </c>
      <c r="J4">
        <f>Total_TPE!J4-Urban_TPE!J4</f>
        <v>966</v>
      </c>
      <c r="K4">
        <f>Total_TPE!K4-Urban_TPE!K4</f>
        <v>10576</v>
      </c>
      <c r="L4">
        <f>Total_TPE!L4-Urban_TPE!L4</f>
        <v>233</v>
      </c>
      <c r="M4">
        <f>Total_TPE!M4-Urban_TPE!M4</f>
        <v>1849</v>
      </c>
      <c r="N4">
        <f>Total_TPE!N4-Urban_TPE!N4</f>
        <v>13</v>
      </c>
      <c r="O4">
        <f>Total_TPE!O4-Urban_TPE!O4</f>
        <v>472</v>
      </c>
      <c r="P4">
        <f>Total_TPE!P4-Urban_TPE!P4</f>
        <v>377</v>
      </c>
      <c r="Q4">
        <f>Total_TPE!Q4-Urban_TPE!Q4</f>
        <v>1148</v>
      </c>
      <c r="R4">
        <f>Total_TPE!R4-Urban_TPE!R4</f>
        <v>121</v>
      </c>
      <c r="S4">
        <f>Total_TPE!S4-Urban_TPE!S4</f>
        <v>14437</v>
      </c>
    </row>
    <row r="5" spans="1:19" x14ac:dyDescent="0.2">
      <c r="A5" t="s">
        <v>27</v>
      </c>
      <c r="B5" t="s">
        <v>28</v>
      </c>
      <c r="C5">
        <f>Total_TPE!C5-Urban_TPE!C5</f>
        <v>41045</v>
      </c>
      <c r="D5">
        <f>Total_TPE!D5-Urban_TPE!D5</f>
        <v>0</v>
      </c>
      <c r="E5">
        <f>Total_TPE!E5-Urban_TPE!E5</f>
        <v>8103</v>
      </c>
      <c r="F5">
        <f>Total_TPE!F5-Urban_TPE!F5</f>
        <v>28</v>
      </c>
      <c r="G5">
        <f>Total_TPE!G5-Urban_TPE!G5</f>
        <v>7</v>
      </c>
      <c r="H5">
        <f>Total_TPE!H5-Urban_TPE!H5</f>
        <v>0</v>
      </c>
      <c r="I5">
        <f>Total_TPE!I5-Urban_TPE!I5</f>
        <v>10168</v>
      </c>
      <c r="J5">
        <f>Total_TPE!J5-Urban_TPE!J5</f>
        <v>210</v>
      </c>
      <c r="K5">
        <f>Total_TPE!K5-Urban_TPE!K5</f>
        <v>6533</v>
      </c>
      <c r="L5">
        <f>Total_TPE!L5-Urban_TPE!L5</f>
        <v>109</v>
      </c>
      <c r="M5">
        <f>Total_TPE!M5-Urban_TPE!M5</f>
        <v>1272</v>
      </c>
      <c r="N5">
        <f>Total_TPE!N5-Urban_TPE!N5</f>
        <v>11</v>
      </c>
      <c r="O5">
        <f>Total_TPE!O5-Urban_TPE!O5</f>
        <v>189</v>
      </c>
      <c r="P5">
        <f>Total_TPE!P5-Urban_TPE!P5</f>
        <v>170</v>
      </c>
      <c r="Q5">
        <f>Total_TPE!Q5-Urban_TPE!Q5</f>
        <v>586</v>
      </c>
      <c r="R5">
        <f>Total_TPE!R5-Urban_TPE!R5</f>
        <v>83</v>
      </c>
      <c r="S5">
        <f>Total_TPE!S5-Urban_TPE!S5</f>
        <v>4613</v>
      </c>
    </row>
    <row r="6" spans="1:19" x14ac:dyDescent="0.2">
      <c r="A6" t="s">
        <v>29</v>
      </c>
      <c r="B6" t="s">
        <v>30</v>
      </c>
      <c r="C6">
        <f>Total_TPE!C6-Urban_TPE!C6</f>
        <v>98312</v>
      </c>
      <c r="D6">
        <f>Total_TPE!D6-Urban_TPE!D6</f>
        <v>7</v>
      </c>
      <c r="E6">
        <f>Total_TPE!E6-Urban_TPE!E6</f>
        <v>11315</v>
      </c>
      <c r="F6">
        <f>Total_TPE!F6-Urban_TPE!F6</f>
        <v>106</v>
      </c>
      <c r="G6">
        <f>Total_TPE!G6-Urban_TPE!G6</f>
        <v>1</v>
      </c>
      <c r="H6">
        <f>Total_TPE!H6-Urban_TPE!H6</f>
        <v>4</v>
      </c>
      <c r="I6">
        <f>Total_TPE!I6-Urban_TPE!I6</f>
        <v>33431</v>
      </c>
      <c r="J6">
        <f>Total_TPE!J6-Urban_TPE!J6</f>
        <v>1508</v>
      </c>
      <c r="K6">
        <f>Total_TPE!K6-Urban_TPE!K6</f>
        <v>11860</v>
      </c>
      <c r="L6">
        <f>Total_TPE!L6-Urban_TPE!L6</f>
        <v>199</v>
      </c>
      <c r="M6">
        <f>Total_TPE!M6-Urban_TPE!M6</f>
        <v>3129</v>
      </c>
      <c r="N6">
        <f>Total_TPE!N6-Urban_TPE!N6</f>
        <v>13</v>
      </c>
      <c r="O6">
        <f>Total_TPE!O6-Urban_TPE!O6</f>
        <v>365</v>
      </c>
      <c r="P6">
        <f>Total_TPE!P6-Urban_TPE!P6</f>
        <v>412</v>
      </c>
      <c r="Q6">
        <f>Total_TPE!Q6-Urban_TPE!Q6</f>
        <v>1678</v>
      </c>
      <c r="R6">
        <f>Total_TPE!R6-Urban_TPE!R6</f>
        <v>29</v>
      </c>
      <c r="S6">
        <f>Total_TPE!S6-Urban_TPE!S6</f>
        <v>16194</v>
      </c>
    </row>
    <row r="7" spans="1:19" x14ac:dyDescent="0.2">
      <c r="A7" t="s">
        <v>31</v>
      </c>
      <c r="B7" t="s">
        <v>32</v>
      </c>
      <c r="C7">
        <f>Total_TPE!C7-Urban_TPE!C7</f>
        <v>89642</v>
      </c>
      <c r="D7">
        <f>Total_TPE!D7-Urban_TPE!D7</f>
        <v>66</v>
      </c>
      <c r="E7">
        <f>Total_TPE!E7-Urban_TPE!E7</f>
        <v>15555</v>
      </c>
      <c r="F7">
        <f>Total_TPE!F7-Urban_TPE!F7</f>
        <v>210</v>
      </c>
      <c r="G7">
        <f>Total_TPE!G7-Urban_TPE!G7</f>
        <v>6</v>
      </c>
      <c r="H7">
        <f>Total_TPE!H7-Urban_TPE!H7</f>
        <v>33</v>
      </c>
      <c r="I7">
        <f>Total_TPE!I7-Urban_TPE!I7</f>
        <v>33202</v>
      </c>
      <c r="J7">
        <f>Total_TPE!J7-Urban_TPE!J7</f>
        <v>1069</v>
      </c>
      <c r="K7">
        <f>Total_TPE!K7-Urban_TPE!K7</f>
        <v>8406</v>
      </c>
      <c r="L7">
        <f>Total_TPE!L7-Urban_TPE!L7</f>
        <v>258</v>
      </c>
      <c r="M7">
        <f>Total_TPE!M7-Urban_TPE!M7</f>
        <v>2207</v>
      </c>
      <c r="N7">
        <f>Total_TPE!N7-Urban_TPE!N7</f>
        <v>3</v>
      </c>
      <c r="O7">
        <f>Total_TPE!O7-Urban_TPE!O7</f>
        <v>480</v>
      </c>
      <c r="P7">
        <f>Total_TPE!P7-Urban_TPE!P7</f>
        <v>459</v>
      </c>
      <c r="Q7">
        <f>Total_TPE!Q7-Urban_TPE!Q7</f>
        <v>824</v>
      </c>
      <c r="R7">
        <f>Total_TPE!R7-Urban_TPE!R7</f>
        <v>118</v>
      </c>
      <c r="S7">
        <f>Total_TPE!S7-Urban_TPE!S7</f>
        <v>11216</v>
      </c>
    </row>
    <row r="8" spans="1:19" x14ac:dyDescent="0.2">
      <c r="A8" t="s">
        <v>33</v>
      </c>
      <c r="B8" t="s">
        <v>34</v>
      </c>
      <c r="C8">
        <f>Total_TPE!C8-Urban_TPE!C8</f>
        <v>29386</v>
      </c>
      <c r="D8">
        <f>Total_TPE!D8-Urban_TPE!D8</f>
        <v>0</v>
      </c>
      <c r="E8">
        <f>Total_TPE!E8-Urban_TPE!E8</f>
        <v>5424</v>
      </c>
      <c r="F8">
        <f>Total_TPE!F8-Urban_TPE!F8</f>
        <v>8</v>
      </c>
      <c r="G8">
        <f>Total_TPE!G8-Urban_TPE!G8</f>
        <v>8</v>
      </c>
      <c r="H8">
        <f>Total_TPE!H8-Urban_TPE!H8</f>
        <v>4</v>
      </c>
      <c r="I8">
        <f>Total_TPE!I8-Urban_TPE!I8</f>
        <v>7076</v>
      </c>
      <c r="J8">
        <f>Total_TPE!J8-Urban_TPE!J8</f>
        <v>120</v>
      </c>
      <c r="K8">
        <f>Total_TPE!K8-Urban_TPE!K8</f>
        <v>3605</v>
      </c>
      <c r="L8">
        <f>Total_TPE!L8-Urban_TPE!L8</f>
        <v>78</v>
      </c>
      <c r="M8">
        <f>Total_TPE!M8-Urban_TPE!M8</f>
        <v>547</v>
      </c>
      <c r="N8">
        <f>Total_TPE!N8-Urban_TPE!N8</f>
        <v>36</v>
      </c>
      <c r="O8">
        <f>Total_TPE!O8-Urban_TPE!O8</f>
        <v>55</v>
      </c>
      <c r="P8">
        <f>Total_TPE!P8-Urban_TPE!P8</f>
        <v>33</v>
      </c>
      <c r="Q8">
        <f>Total_TPE!Q8-Urban_TPE!Q8</f>
        <v>2288</v>
      </c>
      <c r="R8">
        <f>Total_TPE!R8-Urban_TPE!R8</f>
        <v>2</v>
      </c>
      <c r="S8">
        <f>Total_TPE!S8-Urban_TPE!S8</f>
        <v>3173</v>
      </c>
    </row>
    <row r="9" spans="1:19" x14ac:dyDescent="0.2">
      <c r="A9" t="s">
        <v>35</v>
      </c>
      <c r="B9" t="s">
        <v>36</v>
      </c>
      <c r="C9">
        <f>Total_TPE!C9-Urban_TPE!C9</f>
        <v>200505</v>
      </c>
      <c r="D9">
        <f>Total_TPE!D9-Urban_TPE!D9</f>
        <v>262</v>
      </c>
      <c r="E9">
        <f>Total_TPE!E9-Urban_TPE!E9</f>
        <v>35480</v>
      </c>
      <c r="F9">
        <f>Total_TPE!F9-Urban_TPE!F9</f>
        <v>467</v>
      </c>
      <c r="G9">
        <f>Total_TPE!G9-Urban_TPE!G9</f>
        <v>9</v>
      </c>
      <c r="H9">
        <f>Total_TPE!H9-Urban_TPE!H9</f>
        <v>161</v>
      </c>
      <c r="I9">
        <f>Total_TPE!I9-Urban_TPE!I9</f>
        <v>99940</v>
      </c>
      <c r="J9">
        <f>Total_TPE!J9-Urban_TPE!J9</f>
        <v>998</v>
      </c>
      <c r="K9">
        <f>Total_TPE!K9-Urban_TPE!K9</f>
        <v>12088</v>
      </c>
      <c r="L9">
        <f>Total_TPE!L9-Urban_TPE!L9</f>
        <v>497</v>
      </c>
      <c r="M9">
        <f>Total_TPE!M9-Urban_TPE!M9</f>
        <v>2728</v>
      </c>
      <c r="N9">
        <f>Total_TPE!N9-Urban_TPE!N9</f>
        <v>44</v>
      </c>
      <c r="O9">
        <f>Total_TPE!O9-Urban_TPE!O9</f>
        <v>978</v>
      </c>
      <c r="P9">
        <f>Total_TPE!P9-Urban_TPE!P9</f>
        <v>1528</v>
      </c>
      <c r="Q9">
        <f>Total_TPE!Q9-Urban_TPE!Q9</f>
        <v>2053</v>
      </c>
      <c r="R9">
        <f>Total_TPE!R9-Urban_TPE!R9</f>
        <v>167</v>
      </c>
      <c r="S9">
        <f>Total_TPE!S9-Urban_TPE!S9</f>
        <v>23704</v>
      </c>
    </row>
    <row r="10" spans="1:19" x14ac:dyDescent="0.2">
      <c r="A10" t="s">
        <v>37</v>
      </c>
      <c r="B10" t="s">
        <v>38</v>
      </c>
      <c r="C10">
        <f>Total_TPE!C10-Urban_TPE!C10</f>
        <v>183303</v>
      </c>
      <c r="D10">
        <f>Total_TPE!D10-Urban_TPE!D10</f>
        <v>2</v>
      </c>
      <c r="E10">
        <f>Total_TPE!E10-Urban_TPE!E10</f>
        <v>29060</v>
      </c>
      <c r="F10">
        <f>Total_TPE!F10-Urban_TPE!F10</f>
        <v>176</v>
      </c>
      <c r="G10">
        <f>Total_TPE!G10-Urban_TPE!G10</f>
        <v>21</v>
      </c>
      <c r="H10">
        <f>Total_TPE!H10-Urban_TPE!H10</f>
        <v>93</v>
      </c>
      <c r="I10">
        <f>Total_TPE!I10-Urban_TPE!I10</f>
        <v>79809</v>
      </c>
      <c r="J10">
        <f>Total_TPE!J10-Urban_TPE!J10</f>
        <v>1815</v>
      </c>
      <c r="K10">
        <f>Total_TPE!K10-Urban_TPE!K10</f>
        <v>20810</v>
      </c>
      <c r="L10">
        <f>Total_TPE!L10-Urban_TPE!L10</f>
        <v>467</v>
      </c>
      <c r="M10">
        <f>Total_TPE!M10-Urban_TPE!M10</f>
        <v>5937</v>
      </c>
      <c r="N10">
        <f>Total_TPE!N10-Urban_TPE!N10</f>
        <v>22</v>
      </c>
      <c r="O10">
        <f>Total_TPE!O10-Urban_TPE!O10</f>
        <v>804</v>
      </c>
      <c r="P10">
        <f>Total_TPE!P10-Urban_TPE!P10</f>
        <v>1470</v>
      </c>
      <c r="Q10">
        <f>Total_TPE!Q10-Urban_TPE!Q10</f>
        <v>1075</v>
      </c>
      <c r="R10">
        <f>Total_TPE!R10-Urban_TPE!R10</f>
        <v>200</v>
      </c>
      <c r="S10">
        <f>Total_TPE!S10-Urban_TPE!S10</f>
        <v>21240</v>
      </c>
    </row>
    <row r="11" spans="1:19" x14ac:dyDescent="0.2">
      <c r="A11" t="s">
        <v>39</v>
      </c>
      <c r="B11" t="s">
        <v>40</v>
      </c>
      <c r="C11">
        <f>Total_TPE!C11-Urban_TPE!C11</f>
        <v>497045</v>
      </c>
      <c r="D11">
        <f>Total_TPE!D11-Urban_TPE!D11</f>
        <v>388</v>
      </c>
      <c r="E11">
        <f>Total_TPE!E11-Urban_TPE!E11</f>
        <v>115609</v>
      </c>
      <c r="F11">
        <f>Total_TPE!F11-Urban_TPE!F11</f>
        <v>980</v>
      </c>
      <c r="G11">
        <f>Total_TPE!G11-Urban_TPE!G11</f>
        <v>104</v>
      </c>
      <c r="H11">
        <f>Total_TPE!H11-Urban_TPE!H11</f>
        <v>72</v>
      </c>
      <c r="I11">
        <f>Total_TPE!I11-Urban_TPE!I11</f>
        <v>212402</v>
      </c>
      <c r="J11">
        <f>Total_TPE!J11-Urban_TPE!J11</f>
        <v>4323</v>
      </c>
      <c r="K11">
        <f>Total_TPE!K11-Urban_TPE!K11</f>
        <v>36474</v>
      </c>
      <c r="L11">
        <f>Total_TPE!L11-Urban_TPE!L11</f>
        <v>1425</v>
      </c>
      <c r="M11">
        <f>Total_TPE!M11-Urban_TPE!M11</f>
        <v>10386</v>
      </c>
      <c r="N11">
        <f>Total_TPE!N11-Urban_TPE!N11</f>
        <v>179</v>
      </c>
      <c r="O11">
        <f>Total_TPE!O11-Urban_TPE!O11</f>
        <v>2561</v>
      </c>
      <c r="P11">
        <f>Total_TPE!P11-Urban_TPE!P11</f>
        <v>4955</v>
      </c>
      <c r="Q11">
        <f>Total_TPE!Q11-Urban_TPE!Q11</f>
        <v>2828</v>
      </c>
      <c r="R11">
        <f>Total_TPE!R11-Urban_TPE!R11</f>
        <v>959</v>
      </c>
      <c r="S11">
        <f>Total_TPE!S11-Urban_TPE!S11</f>
        <v>59842</v>
      </c>
    </row>
    <row r="12" spans="1:19" x14ac:dyDescent="0.2">
      <c r="A12" t="s">
        <v>41</v>
      </c>
      <c r="B12" t="s">
        <v>42</v>
      </c>
      <c r="C12">
        <f>Total_TPE!C12-Urban_TPE!C12</f>
        <v>274635</v>
      </c>
      <c r="D12">
        <f>Total_TPE!D12-Urban_TPE!D12</f>
        <v>295</v>
      </c>
      <c r="E12">
        <f>Total_TPE!E12-Urban_TPE!E12</f>
        <v>61850</v>
      </c>
      <c r="F12">
        <f>Total_TPE!F12-Urban_TPE!F12</f>
        <v>239</v>
      </c>
      <c r="G12">
        <f>Total_TPE!G12-Urban_TPE!G12</f>
        <v>73</v>
      </c>
      <c r="H12">
        <f>Total_TPE!H12-Urban_TPE!H12</f>
        <v>255</v>
      </c>
      <c r="I12">
        <f>Total_TPE!I12-Urban_TPE!I12</f>
        <v>93317</v>
      </c>
      <c r="J12">
        <f>Total_TPE!J12-Urban_TPE!J12</f>
        <v>3486</v>
      </c>
      <c r="K12">
        <f>Total_TPE!K12-Urban_TPE!K12</f>
        <v>27982</v>
      </c>
      <c r="L12">
        <f>Total_TPE!L12-Urban_TPE!L12</f>
        <v>983</v>
      </c>
      <c r="M12">
        <f>Total_TPE!M12-Urban_TPE!M12</f>
        <v>9590</v>
      </c>
      <c r="N12">
        <f>Total_TPE!N12-Urban_TPE!N12</f>
        <v>224</v>
      </c>
      <c r="O12">
        <f>Total_TPE!O12-Urban_TPE!O12</f>
        <v>1206</v>
      </c>
      <c r="P12">
        <f>Total_TPE!P12-Urban_TPE!P12</f>
        <v>2762</v>
      </c>
      <c r="Q12">
        <f>Total_TPE!Q12-Urban_TPE!Q12</f>
        <v>2587</v>
      </c>
      <c r="R12">
        <f>Total_TPE!R12-Urban_TPE!R12</f>
        <v>208</v>
      </c>
      <c r="S12">
        <f>Total_TPE!S12-Urban_TPE!S12</f>
        <v>27043</v>
      </c>
    </row>
    <row r="13" spans="1:19" x14ac:dyDescent="0.2">
      <c r="A13" t="s">
        <v>43</v>
      </c>
      <c r="B13" t="s">
        <v>44</v>
      </c>
      <c r="C13">
        <f>Total_TPE!C13-Urban_TPE!C13</f>
        <v>138237</v>
      </c>
      <c r="D13">
        <f>Total_TPE!D13-Urban_TPE!D13</f>
        <v>5369</v>
      </c>
      <c r="E13">
        <f>Total_TPE!E13-Urban_TPE!E13</f>
        <v>13969</v>
      </c>
      <c r="F13">
        <f>Total_TPE!F13-Urban_TPE!F13</f>
        <v>96</v>
      </c>
      <c r="G13">
        <f>Total_TPE!G13-Urban_TPE!G13</f>
        <v>102</v>
      </c>
      <c r="H13">
        <f>Total_TPE!H13-Urban_TPE!H13</f>
        <v>169</v>
      </c>
      <c r="I13">
        <f>Total_TPE!I13-Urban_TPE!I13</f>
        <v>73999</v>
      </c>
      <c r="J13">
        <f>Total_TPE!J13-Urban_TPE!J13</f>
        <v>947</v>
      </c>
      <c r="K13">
        <f>Total_TPE!K13-Urban_TPE!K13</f>
        <v>10805</v>
      </c>
      <c r="L13">
        <f>Total_TPE!L13-Urban_TPE!L13</f>
        <v>477</v>
      </c>
      <c r="M13">
        <f>Total_TPE!M13-Urban_TPE!M13</f>
        <v>1656</v>
      </c>
      <c r="N13">
        <f>Total_TPE!N13-Urban_TPE!N13</f>
        <v>181</v>
      </c>
      <c r="O13">
        <f>Total_TPE!O13-Urban_TPE!O13</f>
        <v>551</v>
      </c>
      <c r="P13">
        <f>Total_TPE!P13-Urban_TPE!P13</f>
        <v>1019</v>
      </c>
      <c r="Q13">
        <f>Total_TPE!Q13-Urban_TPE!Q13</f>
        <v>1588</v>
      </c>
      <c r="R13">
        <f>Total_TPE!R13-Urban_TPE!R13</f>
        <v>119</v>
      </c>
      <c r="S13">
        <f>Total_TPE!S13-Urban_TPE!S13</f>
        <v>13695</v>
      </c>
    </row>
    <row r="14" spans="1:19" x14ac:dyDescent="0.2">
      <c r="A14" t="s">
        <v>45</v>
      </c>
      <c r="B14" t="s">
        <v>46</v>
      </c>
      <c r="C14">
        <f>Total_TPE!C14-Urban_TPE!C14</f>
        <v>90926</v>
      </c>
      <c r="D14">
        <f>Total_TPE!D14-Urban_TPE!D14</f>
        <v>205</v>
      </c>
      <c r="E14">
        <f>Total_TPE!E14-Urban_TPE!E14</f>
        <v>25218</v>
      </c>
      <c r="F14">
        <f>Total_TPE!F14-Urban_TPE!F14</f>
        <v>158</v>
      </c>
      <c r="G14">
        <f>Total_TPE!G14-Urban_TPE!G14</f>
        <v>1</v>
      </c>
      <c r="H14">
        <f>Total_TPE!H14-Urban_TPE!H14</f>
        <v>232</v>
      </c>
      <c r="I14">
        <f>Total_TPE!I14-Urban_TPE!I14</f>
        <v>22946</v>
      </c>
      <c r="J14">
        <f>Total_TPE!J14-Urban_TPE!J14</f>
        <v>400</v>
      </c>
      <c r="K14">
        <f>Total_TPE!K14-Urban_TPE!K14</f>
        <v>14235</v>
      </c>
      <c r="L14">
        <f>Total_TPE!L14-Urban_TPE!L14</f>
        <v>338</v>
      </c>
      <c r="M14">
        <f>Total_TPE!M14-Urban_TPE!M14</f>
        <v>1577</v>
      </c>
      <c r="N14">
        <f>Total_TPE!N14-Urban_TPE!N14</f>
        <v>147</v>
      </c>
      <c r="O14">
        <f>Total_TPE!O14-Urban_TPE!O14</f>
        <v>240</v>
      </c>
      <c r="P14">
        <f>Total_TPE!P14-Urban_TPE!P14</f>
        <v>1039</v>
      </c>
      <c r="Q14">
        <f>Total_TPE!Q14-Urban_TPE!Q14</f>
        <v>2081</v>
      </c>
      <c r="R14">
        <f>Total_TPE!R14-Urban_TPE!R14</f>
        <v>175</v>
      </c>
      <c r="S14">
        <f>Total_TPE!S14-Urban_TPE!S14</f>
        <v>7401</v>
      </c>
    </row>
    <row r="15" spans="1:19" x14ac:dyDescent="0.2">
      <c r="A15" t="s">
        <v>47</v>
      </c>
      <c r="B15" t="s">
        <v>48</v>
      </c>
      <c r="C15">
        <f>Total_TPE!C15-Urban_TPE!C15</f>
        <v>40411</v>
      </c>
      <c r="D15">
        <f>Total_TPE!D15-Urban_TPE!D15</f>
        <v>20</v>
      </c>
      <c r="E15">
        <f>Total_TPE!E15-Urban_TPE!E15</f>
        <v>9390</v>
      </c>
      <c r="F15">
        <f>Total_TPE!F15-Urban_TPE!F15</f>
        <v>50</v>
      </c>
      <c r="G15">
        <f>Total_TPE!G15-Urban_TPE!G15</f>
        <v>2</v>
      </c>
      <c r="H15">
        <f>Total_TPE!H15-Urban_TPE!H15</f>
        <v>7</v>
      </c>
      <c r="I15">
        <f>Total_TPE!I15-Urban_TPE!I15</f>
        <v>7059</v>
      </c>
      <c r="J15">
        <f>Total_TPE!J15-Urban_TPE!J15</f>
        <v>209</v>
      </c>
      <c r="K15">
        <f>Total_TPE!K15-Urban_TPE!K15</f>
        <v>5290</v>
      </c>
      <c r="L15">
        <f>Total_TPE!L15-Urban_TPE!L15</f>
        <v>57</v>
      </c>
      <c r="M15">
        <f>Total_TPE!M15-Urban_TPE!M15</f>
        <v>399</v>
      </c>
      <c r="N15">
        <f>Total_TPE!N15-Urban_TPE!N15</f>
        <v>8</v>
      </c>
      <c r="O15">
        <f>Total_TPE!O15-Urban_TPE!O15</f>
        <v>51</v>
      </c>
      <c r="P15">
        <f>Total_TPE!P15-Urban_TPE!P15</f>
        <v>106</v>
      </c>
      <c r="Q15">
        <f>Total_TPE!Q15-Urban_TPE!Q15</f>
        <v>2774</v>
      </c>
      <c r="R15">
        <f>Total_TPE!R15-Urban_TPE!R15</f>
        <v>127</v>
      </c>
      <c r="S15">
        <f>Total_TPE!S15-Urban_TPE!S15</f>
        <v>3512</v>
      </c>
    </row>
    <row r="16" spans="1:19" x14ac:dyDescent="0.2">
      <c r="A16" t="s">
        <v>49</v>
      </c>
      <c r="B16" t="s">
        <v>50</v>
      </c>
      <c r="C16">
        <f>Total_TPE!C16-Urban_TPE!C16</f>
        <v>112983</v>
      </c>
      <c r="D16">
        <f>Total_TPE!D16-Urban_TPE!D16</f>
        <v>15</v>
      </c>
      <c r="E16">
        <f>Total_TPE!E16-Urban_TPE!E16</f>
        <v>21499</v>
      </c>
      <c r="F16">
        <f>Total_TPE!F16-Urban_TPE!F16</f>
        <v>181</v>
      </c>
      <c r="G16">
        <f>Total_TPE!G16-Urban_TPE!G16</f>
        <v>7</v>
      </c>
      <c r="H16">
        <f>Total_TPE!H16-Urban_TPE!H16</f>
        <v>195</v>
      </c>
      <c r="I16">
        <f>Total_TPE!I16-Urban_TPE!I16</f>
        <v>39136</v>
      </c>
      <c r="J16">
        <f>Total_TPE!J16-Urban_TPE!J16</f>
        <v>2133</v>
      </c>
      <c r="K16">
        <f>Total_TPE!K16-Urban_TPE!K16</f>
        <v>20498</v>
      </c>
      <c r="L16">
        <f>Total_TPE!L16-Urban_TPE!L16</f>
        <v>177</v>
      </c>
      <c r="M16">
        <f>Total_TPE!M16-Urban_TPE!M16</f>
        <v>2311</v>
      </c>
      <c r="N16">
        <f>Total_TPE!N16-Urban_TPE!N16</f>
        <v>177</v>
      </c>
      <c r="O16">
        <f>Total_TPE!O16-Urban_TPE!O16</f>
        <v>340</v>
      </c>
      <c r="P16">
        <f>Total_TPE!P16-Urban_TPE!P16</f>
        <v>767</v>
      </c>
      <c r="Q16">
        <f>Total_TPE!Q16-Urban_TPE!Q16</f>
        <v>630</v>
      </c>
      <c r="R16">
        <f>Total_TPE!R16-Urban_TPE!R16</f>
        <v>129</v>
      </c>
      <c r="S16">
        <f>Total_TPE!S16-Urban_TPE!S16</f>
        <v>10443</v>
      </c>
    </row>
    <row r="17" spans="1:19" x14ac:dyDescent="0.2">
      <c r="A17" t="s">
        <v>51</v>
      </c>
      <c r="B17" t="s">
        <v>52</v>
      </c>
      <c r="C17">
        <f>Total_TPE!C17-Urban_TPE!C17</f>
        <v>230533</v>
      </c>
      <c r="D17">
        <f>Total_TPE!D17-Urban_TPE!D17</f>
        <v>204</v>
      </c>
      <c r="E17">
        <f>Total_TPE!E17-Urban_TPE!E17</f>
        <v>35118</v>
      </c>
      <c r="F17">
        <f>Total_TPE!F17-Urban_TPE!F17</f>
        <v>435</v>
      </c>
      <c r="G17">
        <f>Total_TPE!G17-Urban_TPE!G17</f>
        <v>12</v>
      </c>
      <c r="H17">
        <f>Total_TPE!H17-Urban_TPE!H17</f>
        <v>329</v>
      </c>
      <c r="I17">
        <f>Total_TPE!I17-Urban_TPE!I17</f>
        <v>103152</v>
      </c>
      <c r="J17">
        <f>Total_TPE!J17-Urban_TPE!J17</f>
        <v>3767</v>
      </c>
      <c r="K17">
        <f>Total_TPE!K17-Urban_TPE!K17</f>
        <v>29942</v>
      </c>
      <c r="L17">
        <f>Total_TPE!L17-Urban_TPE!L17</f>
        <v>591</v>
      </c>
      <c r="M17">
        <f>Total_TPE!M17-Urban_TPE!M17</f>
        <v>3410</v>
      </c>
      <c r="N17">
        <f>Total_TPE!N17-Urban_TPE!N17</f>
        <v>138</v>
      </c>
      <c r="O17">
        <f>Total_TPE!O17-Urban_TPE!O17</f>
        <v>875</v>
      </c>
      <c r="P17">
        <f>Total_TPE!P17-Urban_TPE!P17</f>
        <v>1962</v>
      </c>
      <c r="Q17">
        <f>Total_TPE!Q17-Urban_TPE!Q17</f>
        <v>1741</v>
      </c>
      <c r="R17">
        <f>Total_TPE!R17-Urban_TPE!R17</f>
        <v>476</v>
      </c>
      <c r="S17">
        <f>Total_TPE!S17-Urban_TPE!S17</f>
        <v>23783</v>
      </c>
    </row>
    <row r="18" spans="1:19" x14ac:dyDescent="0.2">
      <c r="A18" t="s">
        <v>53</v>
      </c>
      <c r="B18" t="s">
        <v>54</v>
      </c>
      <c r="C18">
        <f>Total_TPE!C18-Urban_TPE!C18</f>
        <v>61113</v>
      </c>
      <c r="D18">
        <f>Total_TPE!D18-Urban_TPE!D18</f>
        <v>0</v>
      </c>
      <c r="E18">
        <f>Total_TPE!E18-Urban_TPE!E18</f>
        <v>9014</v>
      </c>
      <c r="F18">
        <f>Total_TPE!F18-Urban_TPE!F18</f>
        <v>74</v>
      </c>
      <c r="G18">
        <f>Total_TPE!G18-Urban_TPE!G18</f>
        <v>0</v>
      </c>
      <c r="H18">
        <f>Total_TPE!H18-Urban_TPE!H18</f>
        <v>37</v>
      </c>
      <c r="I18">
        <f>Total_TPE!I18-Urban_TPE!I18</f>
        <v>19308</v>
      </c>
      <c r="J18">
        <f>Total_TPE!J18-Urban_TPE!J18</f>
        <v>325</v>
      </c>
      <c r="K18">
        <f>Total_TPE!K18-Urban_TPE!K18</f>
        <v>3880</v>
      </c>
      <c r="L18">
        <f>Total_TPE!L18-Urban_TPE!L18</f>
        <v>104</v>
      </c>
      <c r="M18">
        <f>Total_TPE!M18-Urban_TPE!M18</f>
        <v>823</v>
      </c>
      <c r="N18">
        <f>Total_TPE!N18-Urban_TPE!N18</f>
        <v>2</v>
      </c>
      <c r="O18">
        <f>Total_TPE!O18-Urban_TPE!O18</f>
        <v>129</v>
      </c>
      <c r="P18">
        <f>Total_TPE!P18-Urban_TPE!P18</f>
        <v>169</v>
      </c>
      <c r="Q18">
        <f>Total_TPE!Q18-Urban_TPE!Q18</f>
        <v>9073</v>
      </c>
      <c r="R18">
        <f>Total_TPE!R18-Urban_TPE!R18</f>
        <v>232</v>
      </c>
      <c r="S18">
        <f>Total_TPE!S18-Urban_TPE!S18</f>
        <v>4503</v>
      </c>
    </row>
    <row r="19" spans="1:19" x14ac:dyDescent="0.2">
      <c r="A19" t="s">
        <v>55</v>
      </c>
      <c r="B19" t="s">
        <v>56</v>
      </c>
      <c r="C19">
        <f>Total_TPE!C19-Urban_TPE!C19</f>
        <v>1162545</v>
      </c>
      <c r="D19">
        <f>Total_TPE!D19-Urban_TPE!D19</f>
        <v>18</v>
      </c>
      <c r="E19">
        <f>Total_TPE!E19-Urban_TPE!E19</f>
        <v>681217</v>
      </c>
      <c r="F19">
        <f>Total_TPE!F19-Urban_TPE!F19</f>
        <v>1751</v>
      </c>
      <c r="G19">
        <f>Total_TPE!G19-Urban_TPE!G19</f>
        <v>257</v>
      </c>
      <c r="H19">
        <f>Total_TPE!H19-Urban_TPE!H19</f>
        <v>731</v>
      </c>
      <c r="I19">
        <f>Total_TPE!I19-Urban_TPE!I19</f>
        <v>290477</v>
      </c>
      <c r="J19">
        <f>Total_TPE!J19-Urban_TPE!J19</f>
        <v>4712</v>
      </c>
      <c r="K19">
        <f>Total_TPE!K19-Urban_TPE!K19</f>
        <v>42430</v>
      </c>
      <c r="L19">
        <f>Total_TPE!L19-Urban_TPE!L19</f>
        <v>2055</v>
      </c>
      <c r="M19">
        <f>Total_TPE!M19-Urban_TPE!M19</f>
        <v>10641</v>
      </c>
      <c r="N19">
        <f>Total_TPE!N19-Urban_TPE!N19</f>
        <v>6326</v>
      </c>
      <c r="O19">
        <f>Total_TPE!O19-Urban_TPE!O19</f>
        <v>3086</v>
      </c>
      <c r="P19">
        <f>Total_TPE!P19-Urban_TPE!P19</f>
        <v>4922</v>
      </c>
      <c r="Q19">
        <f>Total_TPE!Q19-Urban_TPE!Q19</f>
        <v>4457</v>
      </c>
      <c r="R19">
        <f>Total_TPE!R19-Urban_TPE!R19</f>
        <v>1212</v>
      </c>
      <c r="S19">
        <f>Total_TPE!S19-Urban_TPE!S19</f>
        <v>69974</v>
      </c>
    </row>
    <row r="20" spans="1:19" x14ac:dyDescent="0.2">
      <c r="A20" t="s">
        <v>57</v>
      </c>
      <c r="B20" t="s">
        <v>58</v>
      </c>
      <c r="C20">
        <f>Total_TPE!C20-Urban_TPE!C20</f>
        <v>100450</v>
      </c>
      <c r="D20">
        <f>Total_TPE!D20-Urban_TPE!D20</f>
        <v>8</v>
      </c>
      <c r="E20">
        <f>Total_TPE!E20-Urban_TPE!E20</f>
        <v>29255</v>
      </c>
      <c r="F20">
        <f>Total_TPE!F20-Urban_TPE!F20</f>
        <v>207</v>
      </c>
      <c r="G20">
        <f>Total_TPE!G20-Urban_TPE!G20</f>
        <v>0</v>
      </c>
      <c r="H20">
        <f>Total_TPE!H20-Urban_TPE!H20</f>
        <v>37</v>
      </c>
      <c r="I20">
        <f>Total_TPE!I20-Urban_TPE!I20</f>
        <v>30617</v>
      </c>
      <c r="J20">
        <f>Total_TPE!J20-Urban_TPE!J20</f>
        <v>1352</v>
      </c>
      <c r="K20">
        <f>Total_TPE!K20-Urban_TPE!K20</f>
        <v>7823</v>
      </c>
      <c r="L20">
        <f>Total_TPE!L20-Urban_TPE!L20</f>
        <v>373</v>
      </c>
      <c r="M20">
        <f>Total_TPE!M20-Urban_TPE!M20</f>
        <v>2381</v>
      </c>
      <c r="N20">
        <f>Total_TPE!N20-Urban_TPE!N20</f>
        <v>10</v>
      </c>
      <c r="O20">
        <f>Total_TPE!O20-Urban_TPE!O20</f>
        <v>277</v>
      </c>
      <c r="P20">
        <f>Total_TPE!P20-Urban_TPE!P20</f>
        <v>645</v>
      </c>
      <c r="Q20">
        <f>Total_TPE!Q20-Urban_TPE!Q20</f>
        <v>1306</v>
      </c>
      <c r="R20">
        <f>Total_TPE!R20-Urban_TPE!R20</f>
        <v>25</v>
      </c>
      <c r="S20">
        <f>Total_TPE!S20-Urban_TPE!S20</f>
        <v>10409</v>
      </c>
    </row>
    <row r="21" spans="1:19" x14ac:dyDescent="0.2">
      <c r="A21" t="s">
        <v>59</v>
      </c>
      <c r="B21" t="s">
        <v>60</v>
      </c>
      <c r="C21">
        <f>Total_TPE!C21-Urban_TPE!C21</f>
        <v>252764</v>
      </c>
      <c r="D21">
        <f>Total_TPE!D21-Urban_TPE!D21</f>
        <v>105</v>
      </c>
      <c r="E21">
        <f>Total_TPE!E21-Urban_TPE!E21</f>
        <v>162169</v>
      </c>
      <c r="F21">
        <f>Total_TPE!F21-Urban_TPE!F21</f>
        <v>127</v>
      </c>
      <c r="G21">
        <f>Total_TPE!G21-Urban_TPE!G21</f>
        <v>85</v>
      </c>
      <c r="H21">
        <f>Total_TPE!H21-Urban_TPE!H21</f>
        <v>209</v>
      </c>
      <c r="I21">
        <f>Total_TPE!I21-Urban_TPE!I21</f>
        <v>47246</v>
      </c>
      <c r="J21">
        <f>Total_TPE!J21-Urban_TPE!J21</f>
        <v>688</v>
      </c>
      <c r="K21">
        <f>Total_TPE!K21-Urban_TPE!K21</f>
        <v>9066</v>
      </c>
      <c r="L21">
        <f>Total_TPE!L21-Urban_TPE!L21</f>
        <v>634</v>
      </c>
      <c r="M21">
        <f>Total_TPE!M21-Urban_TPE!M21</f>
        <v>1894</v>
      </c>
      <c r="N21">
        <f>Total_TPE!N21-Urban_TPE!N21</f>
        <v>557</v>
      </c>
      <c r="O21">
        <f>Total_TPE!O21-Urban_TPE!O21</f>
        <v>475</v>
      </c>
      <c r="P21">
        <f>Total_TPE!P21-Urban_TPE!P21</f>
        <v>1313</v>
      </c>
      <c r="Q21">
        <f>Total_TPE!Q21-Urban_TPE!Q21</f>
        <v>625</v>
      </c>
      <c r="R21">
        <f>Total_TPE!R21-Urban_TPE!R21</f>
        <v>455</v>
      </c>
      <c r="S21">
        <f>Total_TPE!S21-Urban_TPE!S21</f>
        <v>11597</v>
      </c>
    </row>
    <row r="22" spans="1:19" x14ac:dyDescent="0.2">
      <c r="A22" t="s">
        <v>61</v>
      </c>
      <c r="B22" t="s">
        <v>62</v>
      </c>
      <c r="C22">
        <f>Total_TPE!C22-Urban_TPE!C22</f>
        <v>61872</v>
      </c>
      <c r="D22">
        <f>Total_TPE!D22-Urban_TPE!D22</f>
        <v>0</v>
      </c>
      <c r="E22">
        <f>Total_TPE!E22-Urban_TPE!E22</f>
        <v>13134</v>
      </c>
      <c r="F22">
        <f>Total_TPE!F22-Urban_TPE!F22</f>
        <v>146</v>
      </c>
      <c r="G22">
        <f>Total_TPE!G22-Urban_TPE!G22</f>
        <v>76</v>
      </c>
      <c r="H22">
        <f>Total_TPE!H22-Urban_TPE!H22</f>
        <v>7</v>
      </c>
      <c r="I22">
        <f>Total_TPE!I22-Urban_TPE!I22</f>
        <v>18435</v>
      </c>
      <c r="J22">
        <f>Total_TPE!J22-Urban_TPE!J22</f>
        <v>905</v>
      </c>
      <c r="K22">
        <f>Total_TPE!K22-Urban_TPE!K22</f>
        <v>4762</v>
      </c>
      <c r="L22">
        <f>Total_TPE!L22-Urban_TPE!L22</f>
        <v>143</v>
      </c>
      <c r="M22">
        <f>Total_TPE!M22-Urban_TPE!M22</f>
        <v>1707</v>
      </c>
      <c r="N22">
        <f>Total_TPE!N22-Urban_TPE!N22</f>
        <v>0</v>
      </c>
      <c r="O22">
        <f>Total_TPE!O22-Urban_TPE!O22</f>
        <v>181</v>
      </c>
      <c r="P22">
        <f>Total_TPE!P22-Urban_TPE!P22</f>
        <v>309</v>
      </c>
      <c r="Q22">
        <f>Total_TPE!Q22-Urban_TPE!Q22</f>
        <v>1013</v>
      </c>
      <c r="R22">
        <f>Total_TPE!R22-Urban_TPE!R22</f>
        <v>30</v>
      </c>
      <c r="S22">
        <f>Total_TPE!S22-Urban_TPE!S22</f>
        <v>8609</v>
      </c>
    </row>
    <row r="23" spans="1:19" x14ac:dyDescent="0.2">
      <c r="A23" t="s">
        <v>63</v>
      </c>
      <c r="B23" t="s">
        <v>64</v>
      </c>
      <c r="C23">
        <f>Total_TPE!C23-Urban_TPE!C23</f>
        <v>107172</v>
      </c>
      <c r="D23">
        <f>Total_TPE!D23-Urban_TPE!D23</f>
        <v>0</v>
      </c>
      <c r="E23">
        <f>Total_TPE!E23-Urban_TPE!E23</f>
        <v>20871</v>
      </c>
      <c r="F23">
        <f>Total_TPE!F23-Urban_TPE!F23</f>
        <v>196</v>
      </c>
      <c r="G23">
        <f>Total_TPE!G23-Urban_TPE!G23</f>
        <v>36</v>
      </c>
      <c r="H23">
        <f>Total_TPE!H23-Urban_TPE!H23</f>
        <v>194</v>
      </c>
      <c r="I23">
        <f>Total_TPE!I23-Urban_TPE!I23</f>
        <v>42200</v>
      </c>
      <c r="J23">
        <f>Total_TPE!J23-Urban_TPE!J23</f>
        <v>1115</v>
      </c>
      <c r="K23">
        <f>Total_TPE!K23-Urban_TPE!K23</f>
        <v>4890</v>
      </c>
      <c r="L23">
        <f>Total_TPE!L23-Urban_TPE!L23</f>
        <v>563</v>
      </c>
      <c r="M23">
        <f>Total_TPE!M23-Urban_TPE!M23</f>
        <v>3341</v>
      </c>
      <c r="N23">
        <f>Total_TPE!N23-Urban_TPE!N23</f>
        <v>203</v>
      </c>
      <c r="O23">
        <f>Total_TPE!O23-Urban_TPE!O23</f>
        <v>439</v>
      </c>
      <c r="P23">
        <f>Total_TPE!P23-Urban_TPE!P23</f>
        <v>468</v>
      </c>
      <c r="Q23">
        <f>Total_TPE!Q23-Urban_TPE!Q23</f>
        <v>1289</v>
      </c>
      <c r="R23">
        <f>Total_TPE!R23-Urban_TPE!R23</f>
        <v>45</v>
      </c>
      <c r="S23">
        <f>Total_TPE!S23-Urban_TPE!S23</f>
        <v>8979</v>
      </c>
    </row>
    <row r="24" spans="1:19" x14ac:dyDescent="0.2">
      <c r="A24" t="s">
        <v>65</v>
      </c>
      <c r="B24" t="s">
        <v>66</v>
      </c>
      <c r="C24">
        <f>Total_TPE!C24-Urban_TPE!C24</f>
        <v>129064</v>
      </c>
      <c r="D24">
        <f>Total_TPE!D24-Urban_TPE!D24</f>
        <v>15</v>
      </c>
      <c r="E24">
        <f>Total_TPE!E24-Urban_TPE!E24</f>
        <v>28567</v>
      </c>
      <c r="F24">
        <f>Total_TPE!F24-Urban_TPE!F24</f>
        <v>231</v>
      </c>
      <c r="G24">
        <f>Total_TPE!G24-Urban_TPE!G24</f>
        <v>45</v>
      </c>
      <c r="H24">
        <f>Total_TPE!H24-Urban_TPE!H24</f>
        <v>60</v>
      </c>
      <c r="I24">
        <f>Total_TPE!I24-Urban_TPE!I24</f>
        <v>46152</v>
      </c>
      <c r="J24">
        <f>Total_TPE!J24-Urban_TPE!J24</f>
        <v>727</v>
      </c>
      <c r="K24">
        <f>Total_TPE!K24-Urban_TPE!K24</f>
        <v>8644</v>
      </c>
      <c r="L24">
        <f>Total_TPE!L24-Urban_TPE!L24</f>
        <v>524</v>
      </c>
      <c r="M24">
        <f>Total_TPE!M24-Urban_TPE!M24</f>
        <v>1903</v>
      </c>
      <c r="N24">
        <f>Total_TPE!N24-Urban_TPE!N24</f>
        <v>174</v>
      </c>
      <c r="O24">
        <f>Total_TPE!O24-Urban_TPE!O24</f>
        <v>418</v>
      </c>
      <c r="P24">
        <f>Total_TPE!P24-Urban_TPE!P24</f>
        <v>716</v>
      </c>
      <c r="Q24">
        <f>Total_TPE!Q24-Urban_TPE!Q24</f>
        <v>3112</v>
      </c>
      <c r="R24">
        <f>Total_TPE!R24-Urban_TPE!R24</f>
        <v>67</v>
      </c>
      <c r="S24">
        <f>Total_TPE!S24-Urban_TPE!S24</f>
        <v>14454</v>
      </c>
    </row>
    <row r="25" spans="1:19" x14ac:dyDescent="0.2">
      <c r="A25" t="s">
        <v>67</v>
      </c>
      <c r="B25" t="s">
        <v>68</v>
      </c>
      <c r="C25">
        <f>Total_TPE!C25-Urban_TPE!C25</f>
        <v>68436</v>
      </c>
      <c r="D25">
        <f>Total_TPE!D25-Urban_TPE!D25</f>
        <v>5</v>
      </c>
      <c r="E25">
        <f>Total_TPE!E25-Urban_TPE!E25</f>
        <v>15040</v>
      </c>
      <c r="F25">
        <f>Total_TPE!F25-Urban_TPE!F25</f>
        <v>174</v>
      </c>
      <c r="G25">
        <f>Total_TPE!G25-Urban_TPE!G25</f>
        <v>0</v>
      </c>
      <c r="H25">
        <f>Total_TPE!H25-Urban_TPE!H25</f>
        <v>80</v>
      </c>
      <c r="I25">
        <f>Total_TPE!I25-Urban_TPE!I25</f>
        <v>23425</v>
      </c>
      <c r="J25">
        <f>Total_TPE!J25-Urban_TPE!J25</f>
        <v>1369</v>
      </c>
      <c r="K25">
        <f>Total_TPE!K25-Urban_TPE!K25</f>
        <v>5528</v>
      </c>
      <c r="L25">
        <f>Total_TPE!L25-Urban_TPE!L25</f>
        <v>241</v>
      </c>
      <c r="M25">
        <f>Total_TPE!M25-Urban_TPE!M25</f>
        <v>1236</v>
      </c>
      <c r="N25">
        <f>Total_TPE!N25-Urban_TPE!N25</f>
        <v>2</v>
      </c>
      <c r="O25">
        <f>Total_TPE!O25-Urban_TPE!O25</f>
        <v>257</v>
      </c>
      <c r="P25">
        <f>Total_TPE!P25-Urban_TPE!P25</f>
        <v>534</v>
      </c>
      <c r="Q25">
        <f>Total_TPE!Q25-Urban_TPE!Q25</f>
        <v>827</v>
      </c>
      <c r="R25">
        <f>Total_TPE!R25-Urban_TPE!R25</f>
        <v>17</v>
      </c>
      <c r="S25">
        <f>Total_TPE!S25-Urban_TPE!S25</f>
        <v>10419</v>
      </c>
    </row>
    <row r="26" spans="1:19" x14ac:dyDescent="0.2">
      <c r="A26" t="s">
        <v>69</v>
      </c>
      <c r="B26" t="s">
        <v>70</v>
      </c>
      <c r="C26">
        <f>Total_TPE!C26-Urban_TPE!C26</f>
        <v>97327</v>
      </c>
      <c r="D26">
        <f>Total_TPE!D26-Urban_TPE!D26</f>
        <v>0</v>
      </c>
      <c r="E26">
        <f>Total_TPE!E26-Urban_TPE!E26</f>
        <v>34866</v>
      </c>
      <c r="F26">
        <f>Total_TPE!F26-Urban_TPE!F26</f>
        <v>247</v>
      </c>
      <c r="G26">
        <f>Total_TPE!G26-Urban_TPE!G26</f>
        <v>13</v>
      </c>
      <c r="H26">
        <f>Total_TPE!H26-Urban_TPE!H26</f>
        <v>118</v>
      </c>
      <c r="I26">
        <f>Total_TPE!I26-Urban_TPE!I26</f>
        <v>30520</v>
      </c>
      <c r="J26">
        <f>Total_TPE!J26-Urban_TPE!J26</f>
        <v>672</v>
      </c>
      <c r="K26">
        <f>Total_TPE!K26-Urban_TPE!K26</f>
        <v>4030</v>
      </c>
      <c r="L26">
        <f>Total_TPE!L26-Urban_TPE!L26</f>
        <v>309</v>
      </c>
      <c r="M26">
        <f>Total_TPE!M26-Urban_TPE!M26</f>
        <v>2460</v>
      </c>
      <c r="N26">
        <f>Total_TPE!N26-Urban_TPE!N26</f>
        <v>101</v>
      </c>
      <c r="O26">
        <f>Total_TPE!O26-Urban_TPE!O26</f>
        <v>359</v>
      </c>
      <c r="P26">
        <f>Total_TPE!P26-Urban_TPE!P26</f>
        <v>872</v>
      </c>
      <c r="Q26">
        <f>Total_TPE!Q26-Urban_TPE!Q26</f>
        <v>1171</v>
      </c>
      <c r="R26">
        <f>Total_TPE!R26-Urban_TPE!R26</f>
        <v>135</v>
      </c>
      <c r="S26">
        <f>Total_TPE!S26-Urban_TPE!S26</f>
        <v>9766</v>
      </c>
    </row>
    <row r="27" spans="1:19" x14ac:dyDescent="0.2">
      <c r="A27" t="s">
        <v>71</v>
      </c>
      <c r="B27" t="s">
        <v>72</v>
      </c>
      <c r="C27">
        <f>Total_TPE!C27-Urban_TPE!C27</f>
        <v>124342</v>
      </c>
      <c r="D27">
        <f>Total_TPE!D27-Urban_TPE!D27</f>
        <v>1</v>
      </c>
      <c r="E27">
        <f>Total_TPE!E27-Urban_TPE!E27</f>
        <v>44806</v>
      </c>
      <c r="F27">
        <f>Total_TPE!F27-Urban_TPE!F27</f>
        <v>434</v>
      </c>
      <c r="G27">
        <f>Total_TPE!G27-Urban_TPE!G27</f>
        <v>1</v>
      </c>
      <c r="H27">
        <f>Total_TPE!H27-Urban_TPE!H27</f>
        <v>23</v>
      </c>
      <c r="I27">
        <f>Total_TPE!I27-Urban_TPE!I27</f>
        <v>41113</v>
      </c>
      <c r="J27">
        <f>Total_TPE!J27-Urban_TPE!J27</f>
        <v>1617</v>
      </c>
      <c r="K27">
        <f>Total_TPE!K27-Urban_TPE!K27</f>
        <v>6686</v>
      </c>
      <c r="L27">
        <f>Total_TPE!L27-Urban_TPE!L27</f>
        <v>541</v>
      </c>
      <c r="M27">
        <f>Total_TPE!M27-Urban_TPE!M27</f>
        <v>2768</v>
      </c>
      <c r="N27">
        <f>Total_TPE!N27-Urban_TPE!N27</f>
        <v>75</v>
      </c>
      <c r="O27">
        <f>Total_TPE!O27-Urban_TPE!O27</f>
        <v>483</v>
      </c>
      <c r="P27">
        <f>Total_TPE!P27-Urban_TPE!P27</f>
        <v>1552</v>
      </c>
      <c r="Q27">
        <f>Total_TPE!Q27-Urban_TPE!Q27</f>
        <v>1426</v>
      </c>
      <c r="R27">
        <f>Total_TPE!R27-Urban_TPE!R27</f>
        <v>141</v>
      </c>
      <c r="S27">
        <f>Total_TPE!S27-Urban_TPE!S27</f>
        <v>11909</v>
      </c>
    </row>
    <row r="28" spans="1:19" x14ac:dyDescent="0.2">
      <c r="A28" t="s">
        <v>73</v>
      </c>
      <c r="B28" t="s">
        <v>74</v>
      </c>
      <c r="C28">
        <f>Total_TPE!C28-Urban_TPE!C28</f>
        <v>432846</v>
      </c>
      <c r="D28">
        <f>Total_TPE!D28-Urban_TPE!D28</f>
        <v>67</v>
      </c>
      <c r="E28">
        <f>Total_TPE!E28-Urban_TPE!E28</f>
        <v>125494</v>
      </c>
      <c r="F28">
        <f>Total_TPE!F28-Urban_TPE!F28</f>
        <v>182</v>
      </c>
      <c r="G28">
        <f>Total_TPE!G28-Urban_TPE!G28</f>
        <v>1110</v>
      </c>
      <c r="H28">
        <f>Total_TPE!H28-Urban_TPE!H28</f>
        <v>121</v>
      </c>
      <c r="I28">
        <f>Total_TPE!I28-Urban_TPE!I28</f>
        <v>184527</v>
      </c>
      <c r="J28">
        <f>Total_TPE!J28-Urban_TPE!J28</f>
        <v>3505</v>
      </c>
      <c r="K28">
        <f>Total_TPE!K28-Urban_TPE!K28</f>
        <v>20284</v>
      </c>
      <c r="L28">
        <f>Total_TPE!L28-Urban_TPE!L28</f>
        <v>676</v>
      </c>
      <c r="M28">
        <f>Total_TPE!M28-Urban_TPE!M28</f>
        <v>5583</v>
      </c>
      <c r="N28">
        <f>Total_TPE!N28-Urban_TPE!N28</f>
        <v>131</v>
      </c>
      <c r="O28">
        <f>Total_TPE!O28-Urban_TPE!O28</f>
        <v>1447</v>
      </c>
      <c r="P28">
        <f>Total_TPE!P28-Urban_TPE!P28</f>
        <v>1593</v>
      </c>
      <c r="Q28">
        <f>Total_TPE!Q28-Urban_TPE!Q28</f>
        <v>1646</v>
      </c>
      <c r="R28">
        <f>Total_TPE!R28-Urban_TPE!R28</f>
        <v>202</v>
      </c>
      <c r="S28">
        <f>Total_TPE!S28-Urban_TPE!S28</f>
        <v>43154</v>
      </c>
    </row>
    <row r="29" spans="1:19" x14ac:dyDescent="0.2">
      <c r="A29" t="s">
        <v>75</v>
      </c>
      <c r="B29" t="s">
        <v>76</v>
      </c>
      <c r="C29">
        <f>Total_TPE!C29-Urban_TPE!C29</f>
        <v>502654</v>
      </c>
      <c r="D29">
        <f>Total_TPE!D29-Urban_TPE!D29</f>
        <v>736</v>
      </c>
      <c r="E29">
        <f>Total_TPE!E29-Urban_TPE!E29</f>
        <v>352103</v>
      </c>
      <c r="F29">
        <f>Total_TPE!F29-Urban_TPE!F29</f>
        <v>633</v>
      </c>
      <c r="G29">
        <f>Total_TPE!G29-Urban_TPE!G29</f>
        <v>9</v>
      </c>
      <c r="H29">
        <f>Total_TPE!H29-Urban_TPE!H29</f>
        <v>417</v>
      </c>
      <c r="I29">
        <f>Total_TPE!I29-Urban_TPE!I29</f>
        <v>90370</v>
      </c>
      <c r="J29">
        <f>Total_TPE!J29-Urban_TPE!J29</f>
        <v>2196</v>
      </c>
      <c r="K29">
        <f>Total_TPE!K29-Urban_TPE!K29</f>
        <v>14529</v>
      </c>
      <c r="L29">
        <f>Total_TPE!L29-Urban_TPE!L29</f>
        <v>880</v>
      </c>
      <c r="M29">
        <f>Total_TPE!M29-Urban_TPE!M29</f>
        <v>4018</v>
      </c>
      <c r="N29">
        <f>Total_TPE!N29-Urban_TPE!N29</f>
        <v>600</v>
      </c>
      <c r="O29">
        <f>Total_TPE!O29-Urban_TPE!O29</f>
        <v>1091</v>
      </c>
      <c r="P29">
        <f>Total_TPE!P29-Urban_TPE!P29</f>
        <v>1376</v>
      </c>
      <c r="Q29">
        <f>Total_TPE!Q29-Urban_TPE!Q29</f>
        <v>1843</v>
      </c>
      <c r="R29">
        <f>Total_TPE!R29-Urban_TPE!R29</f>
        <v>426</v>
      </c>
      <c r="S29">
        <f>Total_TPE!S29-Urban_TPE!S29</f>
        <v>17857</v>
      </c>
    </row>
    <row r="30" spans="1:19" x14ac:dyDescent="0.2">
      <c r="A30" t="s">
        <v>77</v>
      </c>
      <c r="B30" t="s">
        <v>78</v>
      </c>
      <c r="C30">
        <f>Total_TPE!C30-Urban_TPE!C30</f>
        <v>210783</v>
      </c>
      <c r="D30">
        <f>Total_TPE!D30-Urban_TPE!D30</f>
        <v>168</v>
      </c>
      <c r="E30">
        <f>Total_TPE!E30-Urban_TPE!E30</f>
        <v>76306</v>
      </c>
      <c r="F30">
        <f>Total_TPE!F30-Urban_TPE!F30</f>
        <v>167</v>
      </c>
      <c r="G30">
        <f>Total_TPE!G30-Urban_TPE!G30</f>
        <v>13</v>
      </c>
      <c r="H30">
        <f>Total_TPE!H30-Urban_TPE!H30</f>
        <v>29</v>
      </c>
      <c r="I30">
        <f>Total_TPE!I30-Urban_TPE!I30</f>
        <v>84388</v>
      </c>
      <c r="J30">
        <f>Total_TPE!J30-Urban_TPE!J30</f>
        <v>1765</v>
      </c>
      <c r="K30">
        <f>Total_TPE!K30-Urban_TPE!K30</f>
        <v>7211</v>
      </c>
      <c r="L30">
        <f>Total_TPE!L30-Urban_TPE!L30</f>
        <v>556</v>
      </c>
      <c r="M30">
        <f>Total_TPE!M30-Urban_TPE!M30</f>
        <v>1971</v>
      </c>
      <c r="N30">
        <f>Total_TPE!N30-Urban_TPE!N30</f>
        <v>51</v>
      </c>
      <c r="O30">
        <f>Total_TPE!O30-Urban_TPE!O30</f>
        <v>705</v>
      </c>
      <c r="P30">
        <f>Total_TPE!P30-Urban_TPE!P30</f>
        <v>1232</v>
      </c>
      <c r="Q30">
        <f>Total_TPE!Q30-Urban_TPE!Q30</f>
        <v>891</v>
      </c>
      <c r="R30">
        <f>Total_TPE!R30-Urban_TPE!R30</f>
        <v>148</v>
      </c>
      <c r="S30">
        <f>Total_TPE!S30-Urban_TPE!S30</f>
        <v>19334</v>
      </c>
    </row>
    <row r="31" spans="1:19" x14ac:dyDescent="0.2">
      <c r="A31" t="s">
        <v>79</v>
      </c>
      <c r="B31" t="s">
        <v>80</v>
      </c>
      <c r="C31">
        <f>Total_TPE!C31-Urban_TPE!C31</f>
        <v>123998</v>
      </c>
      <c r="D31">
        <f>Total_TPE!D31-Urban_TPE!D31</f>
        <v>420</v>
      </c>
      <c r="E31">
        <f>Total_TPE!E31-Urban_TPE!E31</f>
        <v>16621</v>
      </c>
      <c r="F31">
        <f>Total_TPE!F31-Urban_TPE!F31</f>
        <v>63</v>
      </c>
      <c r="G31">
        <f>Total_TPE!G31-Urban_TPE!G31</f>
        <v>17</v>
      </c>
      <c r="H31">
        <f>Total_TPE!H31-Urban_TPE!H31</f>
        <v>30</v>
      </c>
      <c r="I31">
        <f>Total_TPE!I31-Urban_TPE!I31</f>
        <v>57004</v>
      </c>
      <c r="J31">
        <f>Total_TPE!J31-Urban_TPE!J31</f>
        <v>931</v>
      </c>
      <c r="K31">
        <f>Total_TPE!K31-Urban_TPE!K31</f>
        <v>8043</v>
      </c>
      <c r="L31">
        <f>Total_TPE!L31-Urban_TPE!L31</f>
        <v>223</v>
      </c>
      <c r="M31">
        <f>Total_TPE!M31-Urban_TPE!M31</f>
        <v>1873</v>
      </c>
      <c r="N31">
        <f>Total_TPE!N31-Urban_TPE!N31</f>
        <v>4</v>
      </c>
      <c r="O31">
        <f>Total_TPE!O31-Urban_TPE!O31</f>
        <v>462</v>
      </c>
      <c r="P31">
        <f>Total_TPE!P31-Urban_TPE!P31</f>
        <v>405</v>
      </c>
      <c r="Q31">
        <f>Total_TPE!Q31-Urban_TPE!Q31</f>
        <v>2270</v>
      </c>
      <c r="R31">
        <f>Total_TPE!R31-Urban_TPE!R31</f>
        <v>88</v>
      </c>
      <c r="S31">
        <f>Total_TPE!S31-Urban_TPE!S31</f>
        <v>17729</v>
      </c>
    </row>
    <row r="32" spans="1:19" x14ac:dyDescent="0.2">
      <c r="A32" t="s">
        <v>81</v>
      </c>
      <c r="B32" t="s">
        <v>82</v>
      </c>
      <c r="C32">
        <f>Total_TPE!C32-Urban_TPE!C32</f>
        <v>84692</v>
      </c>
      <c r="D32">
        <f>Total_TPE!D32-Urban_TPE!D32</f>
        <v>0</v>
      </c>
      <c r="E32">
        <f>Total_TPE!E32-Urban_TPE!E32</f>
        <v>15398</v>
      </c>
      <c r="F32">
        <f>Total_TPE!F32-Urban_TPE!F32</f>
        <v>179</v>
      </c>
      <c r="G32">
        <f>Total_TPE!G32-Urban_TPE!G32</f>
        <v>0</v>
      </c>
      <c r="H32">
        <f>Total_TPE!H32-Urban_TPE!H32</f>
        <v>62</v>
      </c>
      <c r="I32">
        <f>Total_TPE!I32-Urban_TPE!I32</f>
        <v>38549</v>
      </c>
      <c r="J32">
        <f>Total_TPE!J32-Urban_TPE!J32</f>
        <v>2078</v>
      </c>
      <c r="K32">
        <f>Total_TPE!K32-Urban_TPE!K32</f>
        <v>3828</v>
      </c>
      <c r="L32">
        <f>Total_TPE!L32-Urban_TPE!L32</f>
        <v>538</v>
      </c>
      <c r="M32">
        <f>Total_TPE!M32-Urban_TPE!M32</f>
        <v>1714</v>
      </c>
      <c r="N32">
        <f>Total_TPE!N32-Urban_TPE!N32</f>
        <v>2</v>
      </c>
      <c r="O32">
        <f>Total_TPE!O32-Urban_TPE!O32</f>
        <v>516</v>
      </c>
      <c r="P32">
        <f>Total_TPE!P32-Urban_TPE!P32</f>
        <v>820</v>
      </c>
      <c r="Q32">
        <f>Total_TPE!Q32-Urban_TPE!Q32</f>
        <v>1266</v>
      </c>
      <c r="R32">
        <f>Total_TPE!R32-Urban_TPE!R32</f>
        <v>124</v>
      </c>
      <c r="S32">
        <f>Total_TPE!S32-Urban_TPE!S32</f>
        <v>10288</v>
      </c>
    </row>
    <row r="33" spans="1:19" x14ac:dyDescent="0.2">
      <c r="A33" t="s">
        <v>83</v>
      </c>
      <c r="B33" t="s">
        <v>84</v>
      </c>
      <c r="C33">
        <f>Total_TPE!C33-Urban_TPE!C33</f>
        <v>83483</v>
      </c>
      <c r="D33">
        <f>Total_TPE!D33-Urban_TPE!D33</f>
        <v>0</v>
      </c>
      <c r="E33">
        <f>Total_TPE!E33-Urban_TPE!E33</f>
        <v>11557</v>
      </c>
      <c r="F33">
        <f>Total_TPE!F33-Urban_TPE!F33</f>
        <v>193</v>
      </c>
      <c r="G33">
        <f>Total_TPE!G33-Urban_TPE!G33</f>
        <v>2</v>
      </c>
      <c r="H33">
        <f>Total_TPE!H33-Urban_TPE!H33</f>
        <v>16</v>
      </c>
      <c r="I33">
        <f>Total_TPE!I33-Urban_TPE!I33</f>
        <v>39867</v>
      </c>
      <c r="J33">
        <f>Total_TPE!J33-Urban_TPE!J33</f>
        <v>1196</v>
      </c>
      <c r="K33">
        <f>Total_TPE!K33-Urban_TPE!K33</f>
        <v>6550</v>
      </c>
      <c r="L33">
        <f>Total_TPE!L33-Urban_TPE!L33</f>
        <v>202</v>
      </c>
      <c r="M33">
        <f>Total_TPE!M33-Urban_TPE!M33</f>
        <v>1122</v>
      </c>
      <c r="N33">
        <f>Total_TPE!N33-Urban_TPE!N33</f>
        <v>61</v>
      </c>
      <c r="O33">
        <f>Total_TPE!O33-Urban_TPE!O33</f>
        <v>307</v>
      </c>
      <c r="P33">
        <f>Total_TPE!P33-Urban_TPE!P33</f>
        <v>720</v>
      </c>
      <c r="Q33">
        <f>Total_TPE!Q33-Urban_TPE!Q33</f>
        <v>587</v>
      </c>
      <c r="R33">
        <f>Total_TPE!R33-Urban_TPE!R33</f>
        <v>37</v>
      </c>
      <c r="S33">
        <f>Total_TPE!S33-Urban_TPE!S33</f>
        <v>12515</v>
      </c>
    </row>
    <row r="34" spans="1:19" x14ac:dyDescent="0.2">
      <c r="A34" t="s">
        <v>85</v>
      </c>
      <c r="B34" t="s">
        <v>86</v>
      </c>
      <c r="C34">
        <f>Total_TPE!C34-Urban_TPE!C34</f>
        <v>69840</v>
      </c>
      <c r="D34">
        <f>Total_TPE!D34-Urban_TPE!D34</f>
        <v>20</v>
      </c>
      <c r="E34">
        <f>Total_TPE!E34-Urban_TPE!E34</f>
        <v>14569</v>
      </c>
      <c r="F34">
        <f>Total_TPE!F34-Urban_TPE!F34</f>
        <v>195</v>
      </c>
      <c r="G34">
        <f>Total_TPE!G34-Urban_TPE!G34</f>
        <v>22</v>
      </c>
      <c r="H34">
        <f>Total_TPE!H34-Urban_TPE!H34</f>
        <v>161</v>
      </c>
      <c r="I34">
        <f>Total_TPE!I34-Urban_TPE!I34</f>
        <v>25929</v>
      </c>
      <c r="J34">
        <f>Total_TPE!J34-Urban_TPE!J34</f>
        <v>498</v>
      </c>
      <c r="K34">
        <f>Total_TPE!K34-Urban_TPE!K34</f>
        <v>3830</v>
      </c>
      <c r="L34">
        <f>Total_TPE!L34-Urban_TPE!L34</f>
        <v>245</v>
      </c>
      <c r="M34">
        <f>Total_TPE!M34-Urban_TPE!M34</f>
        <v>1328</v>
      </c>
      <c r="N34">
        <f>Total_TPE!N34-Urban_TPE!N34</f>
        <v>108</v>
      </c>
      <c r="O34">
        <f>Total_TPE!O34-Urban_TPE!O34</f>
        <v>226</v>
      </c>
      <c r="P34">
        <f>Total_TPE!P34-Urban_TPE!P34</f>
        <v>293</v>
      </c>
      <c r="Q34">
        <f>Total_TPE!Q34-Urban_TPE!Q34</f>
        <v>1040</v>
      </c>
      <c r="R34">
        <f>Total_TPE!R34-Urban_TPE!R34</f>
        <v>38</v>
      </c>
      <c r="S34">
        <f>Total_TPE!S34-Urban_TPE!S34</f>
        <v>8156</v>
      </c>
    </row>
    <row r="35" spans="1:19" x14ac:dyDescent="0.2">
      <c r="A35" t="s">
        <v>87</v>
      </c>
      <c r="B35" t="s">
        <v>88</v>
      </c>
      <c r="C35">
        <f>Total_TPE!C35-Urban_TPE!C35</f>
        <v>287618</v>
      </c>
      <c r="D35">
        <f>Total_TPE!D35-Urban_TPE!D35</f>
        <v>17</v>
      </c>
      <c r="E35">
        <f>Total_TPE!E35-Urban_TPE!E35</f>
        <v>122454</v>
      </c>
      <c r="F35">
        <f>Total_TPE!F35-Urban_TPE!F35</f>
        <v>634</v>
      </c>
      <c r="G35">
        <f>Total_TPE!G35-Urban_TPE!G35</f>
        <v>14</v>
      </c>
      <c r="H35">
        <f>Total_TPE!H35-Urban_TPE!H35</f>
        <v>381</v>
      </c>
      <c r="I35">
        <f>Total_TPE!I35-Urban_TPE!I35</f>
        <v>70856</v>
      </c>
      <c r="J35">
        <f>Total_TPE!J35-Urban_TPE!J35</f>
        <v>1466</v>
      </c>
      <c r="K35">
        <f>Total_TPE!K35-Urban_TPE!K35</f>
        <v>13482</v>
      </c>
      <c r="L35">
        <f>Total_TPE!L35-Urban_TPE!L35</f>
        <v>854</v>
      </c>
      <c r="M35">
        <f>Total_TPE!M35-Urban_TPE!M35</f>
        <v>6125</v>
      </c>
      <c r="N35">
        <f>Total_TPE!N35-Urban_TPE!N35</f>
        <v>17</v>
      </c>
      <c r="O35">
        <f>Total_TPE!O35-Urban_TPE!O35</f>
        <v>652</v>
      </c>
      <c r="P35">
        <f>Total_TPE!P35-Urban_TPE!P35</f>
        <v>1005</v>
      </c>
      <c r="Q35">
        <f>Total_TPE!Q35-Urban_TPE!Q35</f>
        <v>4894</v>
      </c>
      <c r="R35">
        <f>Total_TPE!R35-Urban_TPE!R35</f>
        <v>249</v>
      </c>
      <c r="S35">
        <f>Total_TPE!S35-Urban_TPE!S35</f>
        <v>34692</v>
      </c>
    </row>
    <row r="36" spans="1:19" x14ac:dyDescent="0.2">
      <c r="A36" t="s">
        <v>89</v>
      </c>
      <c r="B36" t="s">
        <v>90</v>
      </c>
      <c r="C36">
        <f>Total_TPE!C36-Urban_TPE!C36</f>
        <v>137232</v>
      </c>
      <c r="D36">
        <f>Total_TPE!D36-Urban_TPE!D36</f>
        <v>4</v>
      </c>
      <c r="E36">
        <f>Total_TPE!E36-Urban_TPE!E36</f>
        <v>16311</v>
      </c>
      <c r="F36">
        <f>Total_TPE!F36-Urban_TPE!F36</f>
        <v>614</v>
      </c>
      <c r="G36">
        <f>Total_TPE!G36-Urban_TPE!G36</f>
        <v>38</v>
      </c>
      <c r="H36">
        <f>Total_TPE!H36-Urban_TPE!H36</f>
        <v>60</v>
      </c>
      <c r="I36">
        <f>Total_TPE!I36-Urban_TPE!I36</f>
        <v>64457</v>
      </c>
      <c r="J36">
        <f>Total_TPE!J36-Urban_TPE!J36</f>
        <v>1695</v>
      </c>
      <c r="K36">
        <f>Total_TPE!K36-Urban_TPE!K36</f>
        <v>10343</v>
      </c>
      <c r="L36">
        <f>Total_TPE!L36-Urban_TPE!L36</f>
        <v>236</v>
      </c>
      <c r="M36">
        <f>Total_TPE!M36-Urban_TPE!M36</f>
        <v>2943</v>
      </c>
      <c r="N36">
        <f>Total_TPE!N36-Urban_TPE!N36</f>
        <v>23</v>
      </c>
      <c r="O36">
        <f>Total_TPE!O36-Urban_TPE!O36</f>
        <v>646</v>
      </c>
      <c r="P36">
        <f>Total_TPE!P36-Urban_TPE!P36</f>
        <v>558</v>
      </c>
      <c r="Q36">
        <f>Total_TPE!Q36-Urban_TPE!Q36</f>
        <v>1683</v>
      </c>
      <c r="R36">
        <f>Total_TPE!R36-Urban_TPE!R36</f>
        <v>107</v>
      </c>
      <c r="S36">
        <f>Total_TPE!S36-Urban_TPE!S36</f>
        <v>18170</v>
      </c>
    </row>
    <row r="37" spans="1:19" x14ac:dyDescent="0.2">
      <c r="A37" t="s">
        <v>91</v>
      </c>
      <c r="B37" t="s">
        <v>92</v>
      </c>
      <c r="C37">
        <f>Total_TPE!C37-Urban_TPE!C37</f>
        <v>89165</v>
      </c>
      <c r="D37">
        <f>Total_TPE!D37-Urban_TPE!D37</f>
        <v>0</v>
      </c>
      <c r="E37">
        <f>Total_TPE!E37-Urban_TPE!E37</f>
        <v>13102</v>
      </c>
      <c r="F37">
        <f>Total_TPE!F37-Urban_TPE!F37</f>
        <v>80</v>
      </c>
      <c r="G37">
        <f>Total_TPE!G37-Urban_TPE!G37</f>
        <v>6</v>
      </c>
      <c r="H37">
        <f>Total_TPE!H37-Urban_TPE!H37</f>
        <v>24</v>
      </c>
      <c r="I37">
        <f>Total_TPE!I37-Urban_TPE!I37</f>
        <v>47120</v>
      </c>
      <c r="J37">
        <f>Total_TPE!J37-Urban_TPE!J37</f>
        <v>1861</v>
      </c>
      <c r="K37">
        <f>Total_TPE!K37-Urban_TPE!K37</f>
        <v>7986</v>
      </c>
      <c r="L37">
        <f>Total_TPE!L37-Urban_TPE!L37</f>
        <v>224</v>
      </c>
      <c r="M37">
        <f>Total_TPE!M37-Urban_TPE!M37</f>
        <v>1169</v>
      </c>
      <c r="N37">
        <f>Total_TPE!N37-Urban_TPE!N37</f>
        <v>0</v>
      </c>
      <c r="O37">
        <f>Total_TPE!O37-Urban_TPE!O37</f>
        <v>322</v>
      </c>
      <c r="P37">
        <f>Total_TPE!P37-Urban_TPE!P37</f>
        <v>389</v>
      </c>
      <c r="Q37">
        <f>Total_TPE!Q37-Urban_TPE!Q37</f>
        <v>1442</v>
      </c>
      <c r="R37">
        <f>Total_TPE!R37-Urban_TPE!R37</f>
        <v>39</v>
      </c>
      <c r="S37">
        <f>Total_TPE!S37-Urban_TPE!S37</f>
        <v>8914</v>
      </c>
    </row>
    <row r="38" spans="1:19" x14ac:dyDescent="0.2">
      <c r="A38" t="s">
        <v>93</v>
      </c>
      <c r="B38" t="s">
        <v>94</v>
      </c>
      <c r="C38">
        <f>Total_TPE!C38-Urban_TPE!C38</f>
        <v>192921</v>
      </c>
      <c r="D38">
        <f>Total_TPE!D38-Urban_TPE!D38</f>
        <v>0</v>
      </c>
      <c r="E38">
        <f>Total_TPE!E38-Urban_TPE!E38</f>
        <v>57558</v>
      </c>
      <c r="F38">
        <f>Total_TPE!F38-Urban_TPE!F38</f>
        <v>155</v>
      </c>
      <c r="G38">
        <f>Total_TPE!G38-Urban_TPE!G38</f>
        <v>28</v>
      </c>
      <c r="H38">
        <f>Total_TPE!H38-Urban_TPE!H38</f>
        <v>123</v>
      </c>
      <c r="I38">
        <f>Total_TPE!I38-Urban_TPE!I38</f>
        <v>58227</v>
      </c>
      <c r="J38">
        <f>Total_TPE!J38-Urban_TPE!J38</f>
        <v>1709</v>
      </c>
      <c r="K38">
        <f>Total_TPE!K38-Urban_TPE!K38</f>
        <v>19875</v>
      </c>
      <c r="L38">
        <f>Total_TPE!L38-Urban_TPE!L38</f>
        <v>902</v>
      </c>
      <c r="M38">
        <f>Total_TPE!M38-Urban_TPE!M38</f>
        <v>4001</v>
      </c>
      <c r="N38">
        <f>Total_TPE!N38-Urban_TPE!N38</f>
        <v>25</v>
      </c>
      <c r="O38">
        <f>Total_TPE!O38-Urban_TPE!O38</f>
        <v>651</v>
      </c>
      <c r="P38">
        <f>Total_TPE!P38-Urban_TPE!P38</f>
        <v>782</v>
      </c>
      <c r="Q38">
        <f>Total_TPE!Q38-Urban_TPE!Q38</f>
        <v>3135</v>
      </c>
      <c r="R38">
        <f>Total_TPE!R38-Urban_TPE!R38</f>
        <v>126</v>
      </c>
      <c r="S38">
        <f>Total_TPE!S38-Urban_TPE!S38</f>
        <v>15770</v>
      </c>
    </row>
    <row r="39" spans="1:19" x14ac:dyDescent="0.2">
      <c r="A39" t="s">
        <v>95</v>
      </c>
      <c r="B39" t="s">
        <v>96</v>
      </c>
      <c r="C39">
        <f>Total_TPE!C39-Urban_TPE!C39</f>
        <v>97786</v>
      </c>
      <c r="D39">
        <f>Total_TPE!D39-Urban_TPE!D39</f>
        <v>0</v>
      </c>
      <c r="E39">
        <f>Total_TPE!E39-Urban_TPE!E39</f>
        <v>23958</v>
      </c>
      <c r="F39">
        <f>Total_TPE!F39-Urban_TPE!F39</f>
        <v>50</v>
      </c>
      <c r="G39">
        <f>Total_TPE!G39-Urban_TPE!G39</f>
        <v>0</v>
      </c>
      <c r="H39">
        <f>Total_TPE!H39-Urban_TPE!H39</f>
        <v>42</v>
      </c>
      <c r="I39">
        <f>Total_TPE!I39-Urban_TPE!I39</f>
        <v>28504</v>
      </c>
      <c r="J39">
        <f>Total_TPE!J39-Urban_TPE!J39</f>
        <v>1146</v>
      </c>
      <c r="K39">
        <f>Total_TPE!K39-Urban_TPE!K39</f>
        <v>14259</v>
      </c>
      <c r="L39">
        <f>Total_TPE!L39-Urban_TPE!L39</f>
        <v>628</v>
      </c>
      <c r="M39">
        <f>Total_TPE!M39-Urban_TPE!M39</f>
        <v>2223</v>
      </c>
      <c r="N39">
        <f>Total_TPE!N39-Urban_TPE!N39</f>
        <v>16</v>
      </c>
      <c r="O39">
        <f>Total_TPE!O39-Urban_TPE!O39</f>
        <v>278</v>
      </c>
      <c r="P39">
        <f>Total_TPE!P39-Urban_TPE!P39</f>
        <v>304</v>
      </c>
      <c r="Q39">
        <f>Total_TPE!Q39-Urban_TPE!Q39</f>
        <v>2376</v>
      </c>
      <c r="R39">
        <f>Total_TPE!R39-Urban_TPE!R39</f>
        <v>91</v>
      </c>
      <c r="S39">
        <f>Total_TPE!S39-Urban_TPE!S39</f>
        <v>7923</v>
      </c>
    </row>
    <row r="40" spans="1:19" x14ac:dyDescent="0.2">
      <c r="A40" t="s">
        <v>97</v>
      </c>
      <c r="B40" t="s">
        <v>98</v>
      </c>
      <c r="C40">
        <f>Total_TPE!C40-Urban_TPE!C40</f>
        <v>164361</v>
      </c>
      <c r="D40">
        <f>Total_TPE!D40-Urban_TPE!D40</f>
        <v>788</v>
      </c>
      <c r="E40">
        <f>Total_TPE!E40-Urban_TPE!E40</f>
        <v>59881</v>
      </c>
      <c r="F40">
        <f>Total_TPE!F40-Urban_TPE!F40</f>
        <v>414</v>
      </c>
      <c r="G40">
        <f>Total_TPE!G40-Urban_TPE!G40</f>
        <v>27</v>
      </c>
      <c r="H40">
        <f>Total_TPE!H40-Urban_TPE!H40</f>
        <v>140</v>
      </c>
      <c r="I40">
        <f>Total_TPE!I40-Urban_TPE!I40</f>
        <v>46859</v>
      </c>
      <c r="J40">
        <f>Total_TPE!J40-Urban_TPE!J40</f>
        <v>1390</v>
      </c>
      <c r="K40">
        <f>Total_TPE!K40-Urban_TPE!K40</f>
        <v>11343</v>
      </c>
      <c r="L40">
        <f>Total_TPE!L40-Urban_TPE!L40</f>
        <v>501</v>
      </c>
      <c r="M40">
        <f>Total_TPE!M40-Urban_TPE!M40</f>
        <v>3073</v>
      </c>
      <c r="N40">
        <f>Total_TPE!N40-Urban_TPE!N40</f>
        <v>437</v>
      </c>
      <c r="O40">
        <f>Total_TPE!O40-Urban_TPE!O40</f>
        <v>490</v>
      </c>
      <c r="P40">
        <f>Total_TPE!P40-Urban_TPE!P40</f>
        <v>547</v>
      </c>
      <c r="Q40">
        <f>Total_TPE!Q40-Urban_TPE!Q40</f>
        <v>2606</v>
      </c>
      <c r="R40">
        <f>Total_TPE!R40-Urban_TPE!R40</f>
        <v>255</v>
      </c>
      <c r="S40">
        <f>Total_TPE!S40-Urban_TPE!S40</f>
        <v>14637</v>
      </c>
    </row>
    <row r="41" spans="1:19" x14ac:dyDescent="0.2">
      <c r="A41" t="s">
        <v>99</v>
      </c>
      <c r="B41" t="s">
        <v>100</v>
      </c>
      <c r="C41">
        <f>Total_TPE!C41-Urban_TPE!C41</f>
        <v>114508</v>
      </c>
      <c r="D41">
        <f>Total_TPE!D41-Urban_TPE!D41</f>
        <v>0</v>
      </c>
      <c r="E41">
        <f>Total_TPE!E41-Urban_TPE!E41</f>
        <v>36574</v>
      </c>
      <c r="F41">
        <f>Total_TPE!F41-Urban_TPE!F41</f>
        <v>727</v>
      </c>
      <c r="G41">
        <f>Total_TPE!G41-Urban_TPE!G41</f>
        <v>42</v>
      </c>
      <c r="H41">
        <f>Total_TPE!H41-Urban_TPE!H41</f>
        <v>44</v>
      </c>
      <c r="I41">
        <f>Total_TPE!I41-Urban_TPE!I41</f>
        <v>36040</v>
      </c>
      <c r="J41">
        <f>Total_TPE!J41-Urban_TPE!J41</f>
        <v>1614</v>
      </c>
      <c r="K41">
        <f>Total_TPE!K41-Urban_TPE!K41</f>
        <v>8717</v>
      </c>
      <c r="L41">
        <f>Total_TPE!L41-Urban_TPE!L41</f>
        <v>452</v>
      </c>
      <c r="M41">
        <f>Total_TPE!M41-Urban_TPE!M41</f>
        <v>2748</v>
      </c>
      <c r="N41">
        <f>Total_TPE!N41-Urban_TPE!N41</f>
        <v>12</v>
      </c>
      <c r="O41">
        <f>Total_TPE!O41-Urban_TPE!O41</f>
        <v>331</v>
      </c>
      <c r="P41">
        <f>Total_TPE!P41-Urban_TPE!P41</f>
        <v>503</v>
      </c>
      <c r="Q41">
        <f>Total_TPE!Q41-Urban_TPE!Q41</f>
        <v>1503</v>
      </c>
      <c r="R41">
        <f>Total_TPE!R41-Urban_TPE!R41</f>
        <v>57</v>
      </c>
      <c r="S41">
        <f>Total_TPE!S41-Urban_TPE!S41</f>
        <v>8987</v>
      </c>
    </row>
    <row r="42" spans="1:19" x14ac:dyDescent="0.2">
      <c r="A42" t="s">
        <v>101</v>
      </c>
      <c r="B42" t="s">
        <v>102</v>
      </c>
      <c r="C42">
        <f>Total_TPE!C42-Urban_TPE!C42</f>
        <v>89285</v>
      </c>
      <c r="D42">
        <f>Total_TPE!D42-Urban_TPE!D42</f>
        <v>0</v>
      </c>
      <c r="E42">
        <f>Total_TPE!E42-Urban_TPE!E42</f>
        <v>14061</v>
      </c>
      <c r="F42">
        <f>Total_TPE!F42-Urban_TPE!F42</f>
        <v>38</v>
      </c>
      <c r="G42">
        <f>Total_TPE!G42-Urban_TPE!G42</f>
        <v>0</v>
      </c>
      <c r="H42">
        <f>Total_TPE!H42-Urban_TPE!H42</f>
        <v>36</v>
      </c>
      <c r="I42">
        <f>Total_TPE!I42-Urban_TPE!I42</f>
        <v>43779</v>
      </c>
      <c r="J42">
        <f>Total_TPE!J42-Urban_TPE!J42</f>
        <v>1184</v>
      </c>
      <c r="K42">
        <f>Total_TPE!K42-Urban_TPE!K42</f>
        <v>5127</v>
      </c>
      <c r="L42">
        <f>Total_TPE!L42-Urban_TPE!L42</f>
        <v>226</v>
      </c>
      <c r="M42">
        <f>Total_TPE!M42-Urban_TPE!M42</f>
        <v>1472</v>
      </c>
      <c r="N42">
        <f>Total_TPE!N42-Urban_TPE!N42</f>
        <v>4</v>
      </c>
      <c r="O42">
        <f>Total_TPE!O42-Urban_TPE!O42</f>
        <v>400</v>
      </c>
      <c r="P42">
        <f>Total_TPE!P42-Urban_TPE!P42</f>
        <v>521</v>
      </c>
      <c r="Q42">
        <f>Total_TPE!Q42-Urban_TPE!Q42</f>
        <v>969</v>
      </c>
      <c r="R42">
        <f>Total_TPE!R42-Urban_TPE!R42</f>
        <v>53</v>
      </c>
      <c r="S42">
        <f>Total_TPE!S42-Urban_TPE!S42</f>
        <v>10752</v>
      </c>
    </row>
    <row r="43" spans="1:19" x14ac:dyDescent="0.2">
      <c r="A43" t="s">
        <v>103</v>
      </c>
      <c r="B43" t="s">
        <v>104</v>
      </c>
      <c r="C43">
        <f>Total_TPE!C43-Urban_TPE!C43</f>
        <v>43802</v>
      </c>
      <c r="D43">
        <f>Total_TPE!D43-Urban_TPE!D43</f>
        <v>0</v>
      </c>
      <c r="E43">
        <f>Total_TPE!E43-Urban_TPE!E43</f>
        <v>7523</v>
      </c>
      <c r="F43">
        <f>Total_TPE!F43-Urban_TPE!F43</f>
        <v>25</v>
      </c>
      <c r="G43">
        <f>Total_TPE!G43-Urban_TPE!G43</f>
        <v>0</v>
      </c>
      <c r="H43">
        <f>Total_TPE!H43-Urban_TPE!H43</f>
        <v>52</v>
      </c>
      <c r="I43">
        <f>Total_TPE!I43-Urban_TPE!I43</f>
        <v>19931</v>
      </c>
      <c r="J43">
        <f>Total_TPE!J43-Urban_TPE!J43</f>
        <v>1909</v>
      </c>
      <c r="K43">
        <f>Total_TPE!K43-Urban_TPE!K43</f>
        <v>2631</v>
      </c>
      <c r="L43">
        <f>Total_TPE!L43-Urban_TPE!L43</f>
        <v>145</v>
      </c>
      <c r="M43">
        <f>Total_TPE!M43-Urban_TPE!M43</f>
        <v>565</v>
      </c>
      <c r="N43">
        <f>Total_TPE!N43-Urban_TPE!N43</f>
        <v>6</v>
      </c>
      <c r="O43">
        <f>Total_TPE!O43-Urban_TPE!O43</f>
        <v>141</v>
      </c>
      <c r="P43">
        <f>Total_TPE!P43-Urban_TPE!P43</f>
        <v>115</v>
      </c>
      <c r="Q43">
        <f>Total_TPE!Q43-Urban_TPE!Q43</f>
        <v>858</v>
      </c>
      <c r="R43">
        <f>Total_TPE!R43-Urban_TPE!R43</f>
        <v>16</v>
      </c>
      <c r="S43">
        <f>Total_TPE!S43-Urban_TPE!S43</f>
        <v>4013</v>
      </c>
    </row>
    <row r="44" spans="1:19" x14ac:dyDescent="0.2">
      <c r="A44" t="s">
        <v>105</v>
      </c>
      <c r="B44" t="s">
        <v>106</v>
      </c>
      <c r="C44">
        <f>Total_TPE!C44-Urban_TPE!C44</f>
        <v>63296</v>
      </c>
      <c r="D44">
        <f>Total_TPE!D44-Urban_TPE!D44</f>
        <v>0</v>
      </c>
      <c r="E44">
        <f>Total_TPE!E44-Urban_TPE!E44</f>
        <v>8118</v>
      </c>
      <c r="F44">
        <f>Total_TPE!F44-Urban_TPE!F44</f>
        <v>48</v>
      </c>
      <c r="G44">
        <f>Total_TPE!G44-Urban_TPE!G44</f>
        <v>4</v>
      </c>
      <c r="H44">
        <f>Total_TPE!H44-Urban_TPE!H44</f>
        <v>21</v>
      </c>
      <c r="I44">
        <f>Total_TPE!I44-Urban_TPE!I44</f>
        <v>31822</v>
      </c>
      <c r="J44">
        <f>Total_TPE!J44-Urban_TPE!J44</f>
        <v>1796</v>
      </c>
      <c r="K44">
        <f>Total_TPE!K44-Urban_TPE!K44</f>
        <v>2735</v>
      </c>
      <c r="L44">
        <f>Total_TPE!L44-Urban_TPE!L44</f>
        <v>176</v>
      </c>
      <c r="M44">
        <f>Total_TPE!M44-Urban_TPE!M44</f>
        <v>747</v>
      </c>
      <c r="N44">
        <f>Total_TPE!N44-Urban_TPE!N44</f>
        <v>0</v>
      </c>
      <c r="O44">
        <f>Total_TPE!O44-Urban_TPE!O44</f>
        <v>364</v>
      </c>
      <c r="P44">
        <f>Total_TPE!P44-Urban_TPE!P44</f>
        <v>263</v>
      </c>
      <c r="Q44">
        <f>Total_TPE!Q44-Urban_TPE!Q44</f>
        <v>497</v>
      </c>
      <c r="R44">
        <f>Total_TPE!R44-Urban_TPE!R44</f>
        <v>29</v>
      </c>
      <c r="S44">
        <f>Total_TPE!S44-Urban_TPE!S44</f>
        <v>9618</v>
      </c>
    </row>
    <row r="45" spans="1:19" x14ac:dyDescent="0.2">
      <c r="A45" t="s">
        <v>107</v>
      </c>
      <c r="B45" t="s">
        <v>108</v>
      </c>
      <c r="C45">
        <f>Total_TPE!C45-Urban_TPE!C45</f>
        <v>138762</v>
      </c>
      <c r="D45">
        <f>Total_TPE!D45-Urban_TPE!D45</f>
        <v>58</v>
      </c>
      <c r="E45">
        <f>Total_TPE!E45-Urban_TPE!E45</f>
        <v>22360</v>
      </c>
      <c r="F45">
        <f>Total_TPE!F45-Urban_TPE!F45</f>
        <v>476</v>
      </c>
      <c r="G45">
        <f>Total_TPE!G45-Urban_TPE!G45</f>
        <v>5</v>
      </c>
      <c r="H45">
        <f>Total_TPE!H45-Urban_TPE!H45</f>
        <v>3</v>
      </c>
      <c r="I45">
        <f>Total_TPE!I45-Urban_TPE!I45</f>
        <v>60010</v>
      </c>
      <c r="J45">
        <f>Total_TPE!J45-Urban_TPE!J45</f>
        <v>1643</v>
      </c>
      <c r="K45">
        <f>Total_TPE!K45-Urban_TPE!K45</f>
        <v>5687</v>
      </c>
      <c r="L45">
        <f>Total_TPE!L45-Urban_TPE!L45</f>
        <v>565</v>
      </c>
      <c r="M45">
        <f>Total_TPE!M45-Urban_TPE!M45</f>
        <v>2890</v>
      </c>
      <c r="N45">
        <f>Total_TPE!N45-Urban_TPE!N45</f>
        <v>17</v>
      </c>
      <c r="O45">
        <f>Total_TPE!O45-Urban_TPE!O45</f>
        <v>755</v>
      </c>
      <c r="P45">
        <f>Total_TPE!P45-Urban_TPE!P45</f>
        <v>699</v>
      </c>
      <c r="Q45">
        <f>Total_TPE!Q45-Urban_TPE!Q45</f>
        <v>3784</v>
      </c>
      <c r="R45">
        <f>Total_TPE!R45-Urban_TPE!R45</f>
        <v>307</v>
      </c>
      <c r="S45">
        <f>Total_TPE!S45-Urban_TPE!S45</f>
        <v>18643</v>
      </c>
    </row>
    <row r="46" spans="1:19" x14ac:dyDescent="0.2">
      <c r="A46" t="s">
        <v>109</v>
      </c>
      <c r="B46" t="s">
        <v>110</v>
      </c>
      <c r="C46">
        <f>Total_TPE!C46-Urban_TPE!C46</f>
        <v>276292</v>
      </c>
      <c r="D46">
        <f>Total_TPE!D46-Urban_TPE!D46</f>
        <v>39</v>
      </c>
      <c r="E46">
        <f>Total_TPE!E46-Urban_TPE!E46</f>
        <v>73474</v>
      </c>
      <c r="F46">
        <f>Total_TPE!F46-Urban_TPE!F46</f>
        <v>100</v>
      </c>
      <c r="G46">
        <f>Total_TPE!G46-Urban_TPE!G46</f>
        <v>20</v>
      </c>
      <c r="H46">
        <f>Total_TPE!H46-Urban_TPE!H46</f>
        <v>225</v>
      </c>
      <c r="I46">
        <f>Total_TPE!I46-Urban_TPE!I46</f>
        <v>122586</v>
      </c>
      <c r="J46">
        <f>Total_TPE!J46-Urban_TPE!J46</f>
        <v>2812</v>
      </c>
      <c r="K46">
        <f>Total_TPE!K46-Urban_TPE!K46</f>
        <v>6333</v>
      </c>
      <c r="L46">
        <f>Total_TPE!L46-Urban_TPE!L46</f>
        <v>596</v>
      </c>
      <c r="M46">
        <f>Total_TPE!M46-Urban_TPE!M46</f>
        <v>4747</v>
      </c>
      <c r="N46">
        <f>Total_TPE!N46-Urban_TPE!N46</f>
        <v>96</v>
      </c>
      <c r="O46">
        <f>Total_TPE!O46-Urban_TPE!O46</f>
        <v>1689</v>
      </c>
      <c r="P46">
        <f>Total_TPE!P46-Urban_TPE!P46</f>
        <v>1472</v>
      </c>
      <c r="Q46">
        <f>Total_TPE!Q46-Urban_TPE!Q46</f>
        <v>1644</v>
      </c>
      <c r="R46">
        <f>Total_TPE!R46-Urban_TPE!R46</f>
        <v>164</v>
      </c>
      <c r="S46">
        <f>Total_TPE!S46-Urban_TPE!S46</f>
        <v>29586</v>
      </c>
    </row>
    <row r="47" spans="1:19" x14ac:dyDescent="0.2">
      <c r="A47" t="s">
        <v>111</v>
      </c>
      <c r="B47" t="s">
        <v>112</v>
      </c>
      <c r="C47">
        <f>Total_TPE!C47-Urban_TPE!C47</f>
        <v>64289</v>
      </c>
      <c r="D47">
        <f>Total_TPE!D47-Urban_TPE!D47</f>
        <v>0</v>
      </c>
      <c r="E47">
        <f>Total_TPE!E47-Urban_TPE!E47</f>
        <v>12340</v>
      </c>
      <c r="F47">
        <f>Total_TPE!F47-Urban_TPE!F47</f>
        <v>17</v>
      </c>
      <c r="G47">
        <f>Total_TPE!G47-Urban_TPE!G47</f>
        <v>3</v>
      </c>
      <c r="H47">
        <f>Total_TPE!H47-Urban_TPE!H47</f>
        <v>391</v>
      </c>
      <c r="I47">
        <f>Total_TPE!I47-Urban_TPE!I47</f>
        <v>30511</v>
      </c>
      <c r="J47">
        <f>Total_TPE!J47-Urban_TPE!J47</f>
        <v>1018</v>
      </c>
      <c r="K47">
        <f>Total_TPE!K47-Urban_TPE!K47</f>
        <v>1962</v>
      </c>
      <c r="L47">
        <f>Total_TPE!L47-Urban_TPE!L47</f>
        <v>247</v>
      </c>
      <c r="M47">
        <f>Total_TPE!M47-Urban_TPE!M47</f>
        <v>1214</v>
      </c>
      <c r="N47">
        <f>Total_TPE!N47-Urban_TPE!N47</f>
        <v>16</v>
      </c>
      <c r="O47">
        <f>Total_TPE!O47-Urban_TPE!O47</f>
        <v>283</v>
      </c>
      <c r="P47">
        <f>Total_TPE!P47-Urban_TPE!P47</f>
        <v>246</v>
      </c>
      <c r="Q47">
        <f>Total_TPE!Q47-Urban_TPE!Q47</f>
        <v>920</v>
      </c>
      <c r="R47">
        <f>Total_TPE!R47-Urban_TPE!R47</f>
        <v>74</v>
      </c>
      <c r="S47">
        <f>Total_TPE!S47-Urban_TPE!S47</f>
        <v>6461</v>
      </c>
    </row>
    <row r="48" spans="1:19" x14ac:dyDescent="0.2">
      <c r="A48" t="s">
        <v>113</v>
      </c>
      <c r="B48" t="s">
        <v>114</v>
      </c>
      <c r="C48">
        <f>Total_TPE!C48-Urban_TPE!C48</f>
        <v>208384</v>
      </c>
      <c r="D48">
        <f>Total_TPE!D48-Urban_TPE!D48</f>
        <v>11</v>
      </c>
      <c r="E48">
        <f>Total_TPE!E48-Urban_TPE!E48</f>
        <v>44628</v>
      </c>
      <c r="F48">
        <f>Total_TPE!F48-Urban_TPE!F48</f>
        <v>400</v>
      </c>
      <c r="G48">
        <f>Total_TPE!G48-Urban_TPE!G48</f>
        <v>489</v>
      </c>
      <c r="H48">
        <f>Total_TPE!H48-Urban_TPE!H48</f>
        <v>21</v>
      </c>
      <c r="I48">
        <f>Total_TPE!I48-Urban_TPE!I48</f>
        <v>85774</v>
      </c>
      <c r="J48">
        <f>Total_TPE!J48-Urban_TPE!J48</f>
        <v>1886</v>
      </c>
      <c r="K48">
        <f>Total_TPE!K48-Urban_TPE!K48</f>
        <v>7837</v>
      </c>
      <c r="L48">
        <f>Total_TPE!L48-Urban_TPE!L48</f>
        <v>564</v>
      </c>
      <c r="M48">
        <f>Total_TPE!M48-Urban_TPE!M48</f>
        <v>3246</v>
      </c>
      <c r="N48">
        <f>Total_TPE!N48-Urban_TPE!N48</f>
        <v>6</v>
      </c>
      <c r="O48">
        <f>Total_TPE!O48-Urban_TPE!O48</f>
        <v>1020</v>
      </c>
      <c r="P48">
        <f>Total_TPE!P48-Urban_TPE!P48</f>
        <v>1107</v>
      </c>
      <c r="Q48">
        <f>Total_TPE!Q48-Urban_TPE!Q48</f>
        <v>5096</v>
      </c>
      <c r="R48">
        <f>Total_TPE!R48-Urban_TPE!R48</f>
        <v>412</v>
      </c>
      <c r="S48">
        <f>Total_TPE!S48-Urban_TPE!S48</f>
        <v>27622</v>
      </c>
    </row>
    <row r="49" spans="1:19" x14ac:dyDescent="0.2">
      <c r="A49" t="s">
        <v>115</v>
      </c>
      <c r="B49" t="s">
        <v>116</v>
      </c>
      <c r="C49">
        <f>Total_TPE!C49-Urban_TPE!C49</f>
        <v>149022</v>
      </c>
      <c r="D49">
        <f>Total_TPE!D49-Urban_TPE!D49</f>
        <v>7</v>
      </c>
      <c r="E49">
        <f>Total_TPE!E49-Urban_TPE!E49</f>
        <v>31592</v>
      </c>
      <c r="F49">
        <f>Total_TPE!F49-Urban_TPE!F49</f>
        <v>119</v>
      </c>
      <c r="G49">
        <f>Total_TPE!G49-Urban_TPE!G49</f>
        <v>11</v>
      </c>
      <c r="H49">
        <f>Total_TPE!H49-Urban_TPE!H49</f>
        <v>143</v>
      </c>
      <c r="I49">
        <f>Total_TPE!I49-Urban_TPE!I49</f>
        <v>62901</v>
      </c>
      <c r="J49">
        <f>Total_TPE!J49-Urban_TPE!J49</f>
        <v>1425</v>
      </c>
      <c r="K49">
        <f>Total_TPE!K49-Urban_TPE!K49</f>
        <v>6550</v>
      </c>
      <c r="L49">
        <f>Total_TPE!L49-Urban_TPE!L49</f>
        <v>374</v>
      </c>
      <c r="M49">
        <f>Total_TPE!M49-Urban_TPE!M49</f>
        <v>2189</v>
      </c>
      <c r="N49">
        <f>Total_TPE!N49-Urban_TPE!N49</f>
        <v>5</v>
      </c>
      <c r="O49">
        <f>Total_TPE!O49-Urban_TPE!O49</f>
        <v>846</v>
      </c>
      <c r="P49">
        <f>Total_TPE!P49-Urban_TPE!P49</f>
        <v>957</v>
      </c>
      <c r="Q49">
        <f>Total_TPE!Q49-Urban_TPE!Q49</f>
        <v>2102</v>
      </c>
      <c r="R49">
        <f>Total_TPE!R49-Urban_TPE!R49</f>
        <v>177</v>
      </c>
      <c r="S49">
        <f>Total_TPE!S49-Urban_TPE!S49</f>
        <v>23833</v>
      </c>
    </row>
    <row r="50" spans="1:19" x14ac:dyDescent="0.2">
      <c r="A50" t="s">
        <v>117</v>
      </c>
      <c r="B50" t="s">
        <v>118</v>
      </c>
      <c r="C50">
        <f>Total_TPE!C50-Urban_TPE!C50</f>
        <v>134647</v>
      </c>
      <c r="D50">
        <f>Total_TPE!D50-Urban_TPE!D50</f>
        <v>15</v>
      </c>
      <c r="E50">
        <f>Total_TPE!E50-Urban_TPE!E50</f>
        <v>22845</v>
      </c>
      <c r="F50">
        <f>Total_TPE!F50-Urban_TPE!F50</f>
        <v>375</v>
      </c>
      <c r="G50">
        <f>Total_TPE!G50-Urban_TPE!G50</f>
        <v>319</v>
      </c>
      <c r="H50">
        <f>Total_TPE!H50-Urban_TPE!H50</f>
        <v>63</v>
      </c>
      <c r="I50">
        <f>Total_TPE!I50-Urban_TPE!I50</f>
        <v>68707</v>
      </c>
      <c r="J50">
        <f>Total_TPE!J50-Urban_TPE!J50</f>
        <v>1127</v>
      </c>
      <c r="K50">
        <f>Total_TPE!K50-Urban_TPE!K50</f>
        <v>5680</v>
      </c>
      <c r="L50">
        <f>Total_TPE!L50-Urban_TPE!L50</f>
        <v>603</v>
      </c>
      <c r="M50">
        <f>Total_TPE!M50-Urban_TPE!M50</f>
        <v>2102</v>
      </c>
      <c r="N50">
        <f>Total_TPE!N50-Urban_TPE!N50</f>
        <v>44</v>
      </c>
      <c r="O50">
        <f>Total_TPE!O50-Urban_TPE!O50</f>
        <v>544</v>
      </c>
      <c r="P50">
        <f>Total_TPE!P50-Urban_TPE!P50</f>
        <v>627</v>
      </c>
      <c r="Q50">
        <f>Total_TPE!Q50-Urban_TPE!Q50</f>
        <v>1943</v>
      </c>
      <c r="R50">
        <f>Total_TPE!R50-Urban_TPE!R50</f>
        <v>306</v>
      </c>
      <c r="S50">
        <f>Total_TPE!S50-Urban_TPE!S50</f>
        <v>15560</v>
      </c>
    </row>
    <row r="51" spans="1:19" x14ac:dyDescent="0.2">
      <c r="A51" t="s">
        <v>119</v>
      </c>
      <c r="B51" t="s">
        <v>120</v>
      </c>
      <c r="C51">
        <f>Total_TPE!C51-Urban_TPE!C51</f>
        <v>219024</v>
      </c>
      <c r="D51">
        <f>Total_TPE!D51-Urban_TPE!D51</f>
        <v>21</v>
      </c>
      <c r="E51">
        <f>Total_TPE!E51-Urban_TPE!E51</f>
        <v>68956</v>
      </c>
      <c r="F51">
        <f>Total_TPE!F51-Urban_TPE!F51</f>
        <v>142</v>
      </c>
      <c r="G51">
        <f>Total_TPE!G51-Urban_TPE!G51</f>
        <v>22</v>
      </c>
      <c r="H51">
        <f>Total_TPE!H51-Urban_TPE!H51</f>
        <v>209</v>
      </c>
      <c r="I51">
        <f>Total_TPE!I51-Urban_TPE!I51</f>
        <v>90342</v>
      </c>
      <c r="J51">
        <f>Total_TPE!J51-Urban_TPE!J51</f>
        <v>1952</v>
      </c>
      <c r="K51">
        <f>Total_TPE!K51-Urban_TPE!K51</f>
        <v>8414</v>
      </c>
      <c r="L51">
        <f>Total_TPE!L51-Urban_TPE!L51</f>
        <v>627</v>
      </c>
      <c r="M51">
        <f>Total_TPE!M51-Urban_TPE!M51</f>
        <v>2898</v>
      </c>
      <c r="N51">
        <f>Total_TPE!N51-Urban_TPE!N51</f>
        <v>54</v>
      </c>
      <c r="O51">
        <f>Total_TPE!O51-Urban_TPE!O51</f>
        <v>943</v>
      </c>
      <c r="P51">
        <f>Total_TPE!P51-Urban_TPE!P51</f>
        <v>1555</v>
      </c>
      <c r="Q51">
        <f>Total_TPE!Q51-Urban_TPE!Q51</f>
        <v>1646</v>
      </c>
      <c r="R51">
        <f>Total_TPE!R51-Urban_TPE!R51</f>
        <v>124</v>
      </c>
      <c r="S51">
        <f>Total_TPE!S51-Urban_TPE!S51</f>
        <v>21163</v>
      </c>
    </row>
    <row r="52" spans="1:19" x14ac:dyDescent="0.2">
      <c r="A52" t="s">
        <v>121</v>
      </c>
      <c r="B52" t="s">
        <v>122</v>
      </c>
      <c r="C52">
        <f>Total_TPE!C52-Urban_TPE!C52</f>
        <v>169009</v>
      </c>
      <c r="D52">
        <f>Total_TPE!D52-Urban_TPE!D52</f>
        <v>0</v>
      </c>
      <c r="E52">
        <f>Total_TPE!E52-Urban_TPE!E52</f>
        <v>30252</v>
      </c>
      <c r="F52">
        <f>Total_TPE!F52-Urban_TPE!F52</f>
        <v>96</v>
      </c>
      <c r="G52">
        <f>Total_TPE!G52-Urban_TPE!G52</f>
        <v>38</v>
      </c>
      <c r="H52">
        <f>Total_TPE!H52-Urban_TPE!H52</f>
        <v>7</v>
      </c>
      <c r="I52">
        <f>Total_TPE!I52-Urban_TPE!I52</f>
        <v>72647</v>
      </c>
      <c r="J52">
        <f>Total_TPE!J52-Urban_TPE!J52</f>
        <v>2273</v>
      </c>
      <c r="K52">
        <f>Total_TPE!K52-Urban_TPE!K52</f>
        <v>9435</v>
      </c>
      <c r="L52">
        <f>Total_TPE!L52-Urban_TPE!L52</f>
        <v>774</v>
      </c>
      <c r="M52">
        <f>Total_TPE!M52-Urban_TPE!M52</f>
        <v>2739</v>
      </c>
      <c r="N52">
        <f>Total_TPE!N52-Urban_TPE!N52</f>
        <v>15</v>
      </c>
      <c r="O52">
        <f>Total_TPE!O52-Urban_TPE!O52</f>
        <v>1064</v>
      </c>
      <c r="P52">
        <f>Total_TPE!P52-Urban_TPE!P52</f>
        <v>937</v>
      </c>
      <c r="Q52">
        <f>Total_TPE!Q52-Urban_TPE!Q52</f>
        <v>2180</v>
      </c>
      <c r="R52">
        <f>Total_TPE!R52-Urban_TPE!R52</f>
        <v>490</v>
      </c>
      <c r="S52">
        <f>Total_TPE!S52-Urban_TPE!S52</f>
        <v>20906</v>
      </c>
    </row>
    <row r="53" spans="1:19" x14ac:dyDescent="0.2">
      <c r="A53" t="s">
        <v>123</v>
      </c>
      <c r="B53" t="s">
        <v>124</v>
      </c>
      <c r="C53">
        <f>Total_TPE!C53-Urban_TPE!C53</f>
        <v>321723</v>
      </c>
      <c r="D53">
        <f>Total_TPE!D53-Urban_TPE!D53</f>
        <v>2</v>
      </c>
      <c r="E53">
        <f>Total_TPE!E53-Urban_TPE!E53</f>
        <v>215626</v>
      </c>
      <c r="F53">
        <f>Total_TPE!F53-Urban_TPE!F53</f>
        <v>376</v>
      </c>
      <c r="G53">
        <f>Total_TPE!G53-Urban_TPE!G53</f>
        <v>2</v>
      </c>
      <c r="H53">
        <f>Total_TPE!H53-Urban_TPE!H53</f>
        <v>36</v>
      </c>
      <c r="I53">
        <f>Total_TPE!I53-Urban_TPE!I53</f>
        <v>53176</v>
      </c>
      <c r="J53">
        <f>Total_TPE!J53-Urban_TPE!J53</f>
        <v>973</v>
      </c>
      <c r="K53">
        <f>Total_TPE!K53-Urban_TPE!K53</f>
        <v>5954</v>
      </c>
      <c r="L53">
        <f>Total_TPE!L53-Urban_TPE!L53</f>
        <v>355</v>
      </c>
      <c r="M53">
        <f>Total_TPE!M53-Urban_TPE!M53</f>
        <v>2231</v>
      </c>
      <c r="N53">
        <f>Total_TPE!N53-Urban_TPE!N53</f>
        <v>11</v>
      </c>
      <c r="O53">
        <f>Total_TPE!O53-Urban_TPE!O53</f>
        <v>655</v>
      </c>
      <c r="P53">
        <f>Total_TPE!P53-Urban_TPE!P53</f>
        <v>609</v>
      </c>
      <c r="Q53">
        <f>Total_TPE!Q53-Urban_TPE!Q53</f>
        <v>1634</v>
      </c>
      <c r="R53">
        <f>Total_TPE!R53-Urban_TPE!R53</f>
        <v>42</v>
      </c>
      <c r="S53">
        <f>Total_TPE!S53-Urban_TPE!S53</f>
        <v>15396</v>
      </c>
    </row>
    <row r="54" spans="1:19" x14ac:dyDescent="0.2">
      <c r="A54" t="s">
        <v>125</v>
      </c>
      <c r="B54" t="s">
        <v>126</v>
      </c>
      <c r="C54">
        <f>Total_TPE!C54-Urban_TPE!C54</f>
        <v>184553</v>
      </c>
      <c r="D54">
        <f>Total_TPE!D54-Urban_TPE!D54</f>
        <v>35</v>
      </c>
      <c r="E54">
        <f>Total_TPE!E54-Urban_TPE!E54</f>
        <v>42772</v>
      </c>
      <c r="F54">
        <f>Total_TPE!F54-Urban_TPE!F54</f>
        <v>816</v>
      </c>
      <c r="G54">
        <f>Total_TPE!G54-Urban_TPE!G54</f>
        <v>147</v>
      </c>
      <c r="H54">
        <f>Total_TPE!H54-Urban_TPE!H54</f>
        <v>61</v>
      </c>
      <c r="I54">
        <f>Total_TPE!I54-Urban_TPE!I54</f>
        <v>57974</v>
      </c>
      <c r="J54">
        <f>Total_TPE!J54-Urban_TPE!J54</f>
        <v>2734</v>
      </c>
      <c r="K54">
        <f>Total_TPE!K54-Urban_TPE!K54</f>
        <v>11156</v>
      </c>
      <c r="L54">
        <f>Total_TPE!L54-Urban_TPE!L54</f>
        <v>486</v>
      </c>
      <c r="M54">
        <f>Total_TPE!M54-Urban_TPE!M54</f>
        <v>5001</v>
      </c>
      <c r="N54">
        <f>Total_TPE!N54-Urban_TPE!N54</f>
        <v>140</v>
      </c>
      <c r="O54">
        <f>Total_TPE!O54-Urban_TPE!O54</f>
        <v>658</v>
      </c>
      <c r="P54">
        <f>Total_TPE!P54-Urban_TPE!P54</f>
        <v>1317</v>
      </c>
      <c r="Q54">
        <f>Total_TPE!Q54-Urban_TPE!Q54</f>
        <v>4470</v>
      </c>
      <c r="R54">
        <f>Total_TPE!R54-Urban_TPE!R54</f>
        <v>151</v>
      </c>
      <c r="S54">
        <f>Total_TPE!S54-Urban_TPE!S54</f>
        <v>19034</v>
      </c>
    </row>
    <row r="55" spans="1:19" x14ac:dyDescent="0.2">
      <c r="A55" t="s">
        <v>127</v>
      </c>
      <c r="B55" t="s">
        <v>128</v>
      </c>
      <c r="C55">
        <f>Total_TPE!C55-Urban_TPE!C55</f>
        <v>135365</v>
      </c>
      <c r="D55">
        <f>Total_TPE!D55-Urban_TPE!D55</f>
        <v>7</v>
      </c>
      <c r="E55">
        <f>Total_TPE!E55-Urban_TPE!E55</f>
        <v>34902</v>
      </c>
      <c r="F55">
        <f>Total_TPE!F55-Urban_TPE!F55</f>
        <v>270</v>
      </c>
      <c r="G55">
        <f>Total_TPE!G55-Urban_TPE!G55</f>
        <v>18</v>
      </c>
      <c r="H55">
        <f>Total_TPE!H55-Urban_TPE!H55</f>
        <v>17</v>
      </c>
      <c r="I55">
        <f>Total_TPE!I55-Urban_TPE!I55</f>
        <v>43416</v>
      </c>
      <c r="J55">
        <f>Total_TPE!J55-Urban_TPE!J55</f>
        <v>1727</v>
      </c>
      <c r="K55">
        <f>Total_TPE!K55-Urban_TPE!K55</f>
        <v>8811</v>
      </c>
      <c r="L55">
        <f>Total_TPE!L55-Urban_TPE!L55</f>
        <v>458</v>
      </c>
      <c r="M55">
        <f>Total_TPE!M55-Urban_TPE!M55</f>
        <v>4161</v>
      </c>
      <c r="N55">
        <f>Total_TPE!N55-Urban_TPE!N55</f>
        <v>8</v>
      </c>
      <c r="O55">
        <f>Total_TPE!O55-Urban_TPE!O55</f>
        <v>659</v>
      </c>
      <c r="P55">
        <f>Total_TPE!P55-Urban_TPE!P55</f>
        <v>669</v>
      </c>
      <c r="Q55">
        <f>Total_TPE!Q55-Urban_TPE!Q55</f>
        <v>816</v>
      </c>
      <c r="R55">
        <f>Total_TPE!R55-Urban_TPE!R55</f>
        <v>58</v>
      </c>
      <c r="S55">
        <f>Total_TPE!S55-Urban_TPE!S55</f>
        <v>11382</v>
      </c>
    </row>
    <row r="56" spans="1:19" x14ac:dyDescent="0.2">
      <c r="A56" t="s">
        <v>129</v>
      </c>
      <c r="B56" t="s">
        <v>130</v>
      </c>
      <c r="C56">
        <f>Total_TPE!C56-Urban_TPE!C56</f>
        <v>108921</v>
      </c>
      <c r="D56">
        <f>Total_TPE!D56-Urban_TPE!D56</f>
        <v>68</v>
      </c>
      <c r="E56">
        <f>Total_TPE!E56-Urban_TPE!E56</f>
        <v>17658</v>
      </c>
      <c r="F56">
        <f>Total_TPE!F56-Urban_TPE!F56</f>
        <v>355</v>
      </c>
      <c r="G56">
        <f>Total_TPE!G56-Urban_TPE!G56</f>
        <v>148</v>
      </c>
      <c r="H56">
        <f>Total_TPE!H56-Urban_TPE!H56</f>
        <v>45</v>
      </c>
      <c r="I56">
        <f>Total_TPE!I56-Urban_TPE!I56</f>
        <v>38180</v>
      </c>
      <c r="J56">
        <f>Total_TPE!J56-Urban_TPE!J56</f>
        <v>1555</v>
      </c>
      <c r="K56">
        <f>Total_TPE!K56-Urban_TPE!K56</f>
        <v>6674</v>
      </c>
      <c r="L56">
        <f>Total_TPE!L56-Urban_TPE!L56</f>
        <v>710</v>
      </c>
      <c r="M56">
        <f>Total_TPE!M56-Urban_TPE!M56</f>
        <v>3206</v>
      </c>
      <c r="N56">
        <f>Total_TPE!N56-Urban_TPE!N56</f>
        <v>19</v>
      </c>
      <c r="O56">
        <f>Total_TPE!O56-Urban_TPE!O56</f>
        <v>543</v>
      </c>
      <c r="P56">
        <f>Total_TPE!P56-Urban_TPE!P56</f>
        <v>489</v>
      </c>
      <c r="Q56">
        <f>Total_TPE!Q56-Urban_TPE!Q56</f>
        <v>1753</v>
      </c>
      <c r="R56">
        <f>Total_TPE!R56-Urban_TPE!R56</f>
        <v>160</v>
      </c>
      <c r="S56">
        <f>Total_TPE!S56-Urban_TPE!S56</f>
        <v>14403</v>
      </c>
    </row>
    <row r="57" spans="1:19" x14ac:dyDescent="0.2">
      <c r="A57" t="s">
        <v>131</v>
      </c>
      <c r="B57" t="s">
        <v>132</v>
      </c>
      <c r="C57">
        <f>Total_TPE!C57-Urban_TPE!C57</f>
        <v>73913</v>
      </c>
      <c r="D57">
        <f>Total_TPE!D57-Urban_TPE!D57</f>
        <v>60</v>
      </c>
      <c r="E57">
        <f>Total_TPE!E57-Urban_TPE!E57</f>
        <v>10729</v>
      </c>
      <c r="F57">
        <f>Total_TPE!F57-Urban_TPE!F57</f>
        <v>59</v>
      </c>
      <c r="G57">
        <f>Total_TPE!G57-Urban_TPE!G57</f>
        <v>22</v>
      </c>
      <c r="H57">
        <f>Total_TPE!H57-Urban_TPE!H57</f>
        <v>58</v>
      </c>
      <c r="I57">
        <f>Total_TPE!I57-Urban_TPE!I57</f>
        <v>26436</v>
      </c>
      <c r="J57">
        <f>Total_TPE!J57-Urban_TPE!J57</f>
        <v>1690</v>
      </c>
      <c r="K57">
        <f>Total_TPE!K57-Urban_TPE!K57</f>
        <v>5177</v>
      </c>
      <c r="L57">
        <f>Total_TPE!L57-Urban_TPE!L57</f>
        <v>182</v>
      </c>
      <c r="M57">
        <f>Total_TPE!M57-Urban_TPE!M57</f>
        <v>1802</v>
      </c>
      <c r="N57">
        <f>Total_TPE!N57-Urban_TPE!N57</f>
        <v>21</v>
      </c>
      <c r="O57">
        <f>Total_TPE!O57-Urban_TPE!O57</f>
        <v>395</v>
      </c>
      <c r="P57">
        <f>Total_TPE!P57-Urban_TPE!P57</f>
        <v>407</v>
      </c>
      <c r="Q57">
        <f>Total_TPE!Q57-Urban_TPE!Q57</f>
        <v>1281</v>
      </c>
      <c r="R57">
        <f>Total_TPE!R57-Urban_TPE!R57</f>
        <v>28</v>
      </c>
      <c r="S57">
        <f>Total_TPE!S57-Urban_TPE!S57</f>
        <v>10329</v>
      </c>
    </row>
    <row r="58" spans="1:19" x14ac:dyDescent="0.2">
      <c r="A58" t="s">
        <v>133</v>
      </c>
      <c r="B58" t="s">
        <v>134</v>
      </c>
      <c r="C58">
        <f>Total_TPE!C58-Urban_TPE!C58</f>
        <v>162887</v>
      </c>
      <c r="D58">
        <f>Total_TPE!D58-Urban_TPE!D58</f>
        <v>1102</v>
      </c>
      <c r="E58">
        <f>Total_TPE!E58-Urban_TPE!E58</f>
        <v>34462</v>
      </c>
      <c r="F58">
        <f>Total_TPE!F58-Urban_TPE!F58</f>
        <v>48</v>
      </c>
      <c r="G58">
        <f>Total_TPE!G58-Urban_TPE!G58</f>
        <v>1</v>
      </c>
      <c r="H58">
        <f>Total_TPE!H58-Urban_TPE!H58</f>
        <v>21</v>
      </c>
      <c r="I58">
        <f>Total_TPE!I58-Urban_TPE!I58</f>
        <v>76018</v>
      </c>
      <c r="J58">
        <f>Total_TPE!J58-Urban_TPE!J58</f>
        <v>1159</v>
      </c>
      <c r="K58">
        <f>Total_TPE!K58-Urban_TPE!K58</f>
        <v>5565</v>
      </c>
      <c r="L58">
        <f>Total_TPE!L58-Urban_TPE!L58</f>
        <v>305</v>
      </c>
      <c r="M58">
        <f>Total_TPE!M58-Urban_TPE!M58</f>
        <v>2455</v>
      </c>
      <c r="N58">
        <f>Total_TPE!N58-Urban_TPE!N58</f>
        <v>2</v>
      </c>
      <c r="O58">
        <f>Total_TPE!O58-Urban_TPE!O58</f>
        <v>756</v>
      </c>
      <c r="P58">
        <f>Total_TPE!P58-Urban_TPE!P58</f>
        <v>791</v>
      </c>
      <c r="Q58">
        <f>Total_TPE!Q58-Urban_TPE!Q58</f>
        <v>1955</v>
      </c>
      <c r="R58">
        <f>Total_TPE!R58-Urban_TPE!R58</f>
        <v>58</v>
      </c>
      <c r="S58">
        <f>Total_TPE!S58-Urban_TPE!S58</f>
        <v>17520</v>
      </c>
    </row>
    <row r="59" spans="1:19" x14ac:dyDescent="0.2">
      <c r="A59" t="s">
        <v>135</v>
      </c>
      <c r="B59" t="s">
        <v>136</v>
      </c>
      <c r="C59">
        <f>Total_TPE!C59-Urban_TPE!C59</f>
        <v>91360</v>
      </c>
      <c r="D59">
        <f>Total_TPE!D59-Urban_TPE!D59</f>
        <v>9149</v>
      </c>
      <c r="E59">
        <f>Total_TPE!E59-Urban_TPE!E59</f>
        <v>17140</v>
      </c>
      <c r="F59">
        <f>Total_TPE!F59-Urban_TPE!F59</f>
        <v>137</v>
      </c>
      <c r="G59">
        <f>Total_TPE!G59-Urban_TPE!G59</f>
        <v>0</v>
      </c>
      <c r="H59">
        <f>Total_TPE!H59-Urban_TPE!H59</f>
        <v>50</v>
      </c>
      <c r="I59">
        <f>Total_TPE!I59-Urban_TPE!I59</f>
        <v>33339</v>
      </c>
      <c r="J59">
        <f>Total_TPE!J59-Urban_TPE!J59</f>
        <v>1984</v>
      </c>
      <c r="K59">
        <f>Total_TPE!K59-Urban_TPE!K59</f>
        <v>3875</v>
      </c>
      <c r="L59">
        <f>Total_TPE!L59-Urban_TPE!L59</f>
        <v>42</v>
      </c>
      <c r="M59">
        <f>Total_TPE!M59-Urban_TPE!M59</f>
        <v>1171</v>
      </c>
      <c r="N59">
        <f>Total_TPE!N59-Urban_TPE!N59</f>
        <v>11</v>
      </c>
      <c r="O59">
        <f>Total_TPE!O59-Urban_TPE!O59</f>
        <v>322</v>
      </c>
      <c r="P59">
        <f>Total_TPE!P59-Urban_TPE!P59</f>
        <v>429</v>
      </c>
      <c r="Q59">
        <f>Total_TPE!Q59-Urban_TPE!Q59</f>
        <v>2104</v>
      </c>
      <c r="R59">
        <f>Total_TPE!R59-Urban_TPE!R59</f>
        <v>46</v>
      </c>
      <c r="S59">
        <f>Total_TPE!S59-Urban_TPE!S59</f>
        <v>8899</v>
      </c>
    </row>
    <row r="60" spans="1:19" x14ac:dyDescent="0.2">
      <c r="A60" t="s">
        <v>137</v>
      </c>
      <c r="B60" t="s">
        <v>138</v>
      </c>
      <c r="C60">
        <f>Total_TPE!C60-Urban_TPE!C60</f>
        <v>212236</v>
      </c>
      <c r="D60">
        <f>Total_TPE!D60-Urban_TPE!D60</f>
        <v>23</v>
      </c>
      <c r="E60">
        <f>Total_TPE!E60-Urban_TPE!E60</f>
        <v>31095</v>
      </c>
      <c r="F60">
        <f>Total_TPE!F60-Urban_TPE!F60</f>
        <v>496</v>
      </c>
      <c r="G60">
        <f>Total_TPE!G60-Urban_TPE!G60</f>
        <v>11</v>
      </c>
      <c r="H60">
        <f>Total_TPE!H60-Urban_TPE!H60</f>
        <v>179</v>
      </c>
      <c r="I60">
        <f>Total_TPE!I60-Urban_TPE!I60</f>
        <v>105415</v>
      </c>
      <c r="J60">
        <f>Total_TPE!J60-Urban_TPE!J60</f>
        <v>3537</v>
      </c>
      <c r="K60">
        <f>Total_TPE!K60-Urban_TPE!K60</f>
        <v>9080</v>
      </c>
      <c r="L60">
        <f>Total_TPE!L60-Urban_TPE!L60</f>
        <v>894</v>
      </c>
      <c r="M60">
        <f>Total_TPE!M60-Urban_TPE!M60</f>
        <v>4860</v>
      </c>
      <c r="N60">
        <f>Total_TPE!N60-Urban_TPE!N60</f>
        <v>20</v>
      </c>
      <c r="O60">
        <f>Total_TPE!O60-Urban_TPE!O60</f>
        <v>1235</v>
      </c>
      <c r="P60">
        <f>Total_TPE!P60-Urban_TPE!P60</f>
        <v>1011</v>
      </c>
      <c r="Q60">
        <f>Total_TPE!Q60-Urban_TPE!Q60</f>
        <v>1815</v>
      </c>
      <c r="R60">
        <f>Total_TPE!R60-Urban_TPE!R60</f>
        <v>124</v>
      </c>
      <c r="S60">
        <f>Total_TPE!S60-Urban_TPE!S60</f>
        <v>24629</v>
      </c>
    </row>
    <row r="61" spans="1:19" x14ac:dyDescent="0.2">
      <c r="A61" t="s">
        <v>139</v>
      </c>
      <c r="B61" t="s">
        <v>140</v>
      </c>
      <c r="C61">
        <f>Total_TPE!C61-Urban_TPE!C61</f>
        <v>92080</v>
      </c>
      <c r="D61">
        <f>Total_TPE!D61-Urban_TPE!D61</f>
        <v>0</v>
      </c>
      <c r="E61">
        <f>Total_TPE!E61-Urban_TPE!E61</f>
        <v>22294</v>
      </c>
      <c r="F61">
        <f>Total_TPE!F61-Urban_TPE!F61</f>
        <v>94</v>
      </c>
      <c r="G61">
        <f>Total_TPE!G61-Urban_TPE!G61</f>
        <v>27</v>
      </c>
      <c r="H61">
        <f>Total_TPE!H61-Urban_TPE!H61</f>
        <v>47</v>
      </c>
      <c r="I61">
        <f>Total_TPE!I61-Urban_TPE!I61</f>
        <v>24756</v>
      </c>
      <c r="J61">
        <f>Total_TPE!J61-Urban_TPE!J61</f>
        <v>1199</v>
      </c>
      <c r="K61">
        <f>Total_TPE!K61-Urban_TPE!K61</f>
        <v>9170</v>
      </c>
      <c r="L61">
        <f>Total_TPE!L61-Urban_TPE!L61</f>
        <v>118</v>
      </c>
      <c r="M61">
        <f>Total_TPE!M61-Urban_TPE!M61</f>
        <v>1659</v>
      </c>
      <c r="N61">
        <f>Total_TPE!N61-Urban_TPE!N61</f>
        <v>4</v>
      </c>
      <c r="O61">
        <f>Total_TPE!O61-Urban_TPE!O61</f>
        <v>265</v>
      </c>
      <c r="P61">
        <f>Total_TPE!P61-Urban_TPE!P61</f>
        <v>426</v>
      </c>
      <c r="Q61">
        <f>Total_TPE!Q61-Urban_TPE!Q61</f>
        <v>1332</v>
      </c>
      <c r="R61">
        <f>Total_TPE!R61-Urban_TPE!R61</f>
        <v>43</v>
      </c>
      <c r="S61">
        <f>Total_TPE!S61-Urban_TPE!S61</f>
        <v>14029</v>
      </c>
    </row>
    <row r="62" spans="1:19" x14ac:dyDescent="0.2">
      <c r="A62" t="s">
        <v>141</v>
      </c>
      <c r="B62" t="s">
        <v>142</v>
      </c>
      <c r="C62">
        <f>Total_TPE!C62-Urban_TPE!C62</f>
        <v>96241</v>
      </c>
      <c r="D62">
        <f>Total_TPE!D62-Urban_TPE!D62</f>
        <v>248</v>
      </c>
      <c r="E62">
        <f>Total_TPE!E62-Urban_TPE!E62</f>
        <v>20880</v>
      </c>
      <c r="F62">
        <f>Total_TPE!F62-Urban_TPE!F62</f>
        <v>228</v>
      </c>
      <c r="G62">
        <f>Total_TPE!G62-Urban_TPE!G62</f>
        <v>8</v>
      </c>
      <c r="H62">
        <f>Total_TPE!H62-Urban_TPE!H62</f>
        <v>126</v>
      </c>
      <c r="I62">
        <f>Total_TPE!I62-Urban_TPE!I62</f>
        <v>34184</v>
      </c>
      <c r="J62">
        <f>Total_TPE!J62-Urban_TPE!J62</f>
        <v>764</v>
      </c>
      <c r="K62">
        <f>Total_TPE!K62-Urban_TPE!K62</f>
        <v>6465</v>
      </c>
      <c r="L62">
        <f>Total_TPE!L62-Urban_TPE!L62</f>
        <v>419</v>
      </c>
      <c r="M62">
        <f>Total_TPE!M62-Urban_TPE!M62</f>
        <v>1335</v>
      </c>
      <c r="N62">
        <f>Total_TPE!N62-Urban_TPE!N62</f>
        <v>8</v>
      </c>
      <c r="O62">
        <f>Total_TPE!O62-Urban_TPE!O62</f>
        <v>341</v>
      </c>
      <c r="P62">
        <f>Total_TPE!P62-Urban_TPE!P62</f>
        <v>827</v>
      </c>
      <c r="Q62">
        <f>Total_TPE!Q62-Urban_TPE!Q62</f>
        <v>1608</v>
      </c>
      <c r="R62">
        <f>Total_TPE!R62-Urban_TPE!R62</f>
        <v>50</v>
      </c>
      <c r="S62">
        <f>Total_TPE!S62-Urban_TPE!S62</f>
        <v>8655</v>
      </c>
    </row>
    <row r="63" spans="1:19" x14ac:dyDescent="0.2">
      <c r="A63" t="s">
        <v>143</v>
      </c>
      <c r="B63" t="s">
        <v>144</v>
      </c>
      <c r="C63">
        <f>Total_TPE!C63-Urban_TPE!C63</f>
        <v>153124</v>
      </c>
      <c r="D63">
        <f>Total_TPE!D63-Urban_TPE!D63</f>
        <v>0</v>
      </c>
      <c r="E63">
        <f>Total_TPE!E63-Urban_TPE!E63</f>
        <v>23367</v>
      </c>
      <c r="F63">
        <f>Total_TPE!F63-Urban_TPE!F63</f>
        <v>224</v>
      </c>
      <c r="G63">
        <f>Total_TPE!G63-Urban_TPE!G63</f>
        <v>3</v>
      </c>
      <c r="H63">
        <f>Total_TPE!H63-Urban_TPE!H63</f>
        <v>219</v>
      </c>
      <c r="I63">
        <f>Total_TPE!I63-Urban_TPE!I63</f>
        <v>74896</v>
      </c>
      <c r="J63">
        <f>Total_TPE!J63-Urban_TPE!J63</f>
        <v>2240</v>
      </c>
      <c r="K63">
        <f>Total_TPE!K63-Urban_TPE!K63</f>
        <v>7073</v>
      </c>
      <c r="L63">
        <f>Total_TPE!L63-Urban_TPE!L63</f>
        <v>688</v>
      </c>
      <c r="M63">
        <f>Total_TPE!M63-Urban_TPE!M63</f>
        <v>2025</v>
      </c>
      <c r="N63">
        <f>Total_TPE!N63-Urban_TPE!N63</f>
        <v>2</v>
      </c>
      <c r="O63">
        <f>Total_TPE!O63-Urban_TPE!O63</f>
        <v>1006</v>
      </c>
      <c r="P63">
        <f>Total_TPE!P63-Urban_TPE!P63</f>
        <v>1563</v>
      </c>
      <c r="Q63">
        <f>Total_TPE!Q63-Urban_TPE!Q63</f>
        <v>3715</v>
      </c>
      <c r="R63">
        <f>Total_TPE!R63-Urban_TPE!R63</f>
        <v>78</v>
      </c>
      <c r="S63">
        <f>Total_TPE!S63-Urban_TPE!S63</f>
        <v>16058</v>
      </c>
    </row>
    <row r="64" spans="1:19" x14ac:dyDescent="0.2">
      <c r="A64" t="s">
        <v>145</v>
      </c>
      <c r="B64" t="s">
        <v>146</v>
      </c>
      <c r="C64">
        <f>Total_TPE!C64-Urban_TPE!C64</f>
        <v>97892</v>
      </c>
      <c r="D64">
        <f>Total_TPE!D64-Urban_TPE!D64</f>
        <v>498</v>
      </c>
      <c r="E64">
        <f>Total_TPE!E64-Urban_TPE!E64</f>
        <v>14423</v>
      </c>
      <c r="F64">
        <f>Total_TPE!F64-Urban_TPE!F64</f>
        <v>222</v>
      </c>
      <c r="G64">
        <f>Total_TPE!G64-Urban_TPE!G64</f>
        <v>4</v>
      </c>
      <c r="H64">
        <f>Total_TPE!H64-Urban_TPE!H64</f>
        <v>531</v>
      </c>
      <c r="I64">
        <f>Total_TPE!I64-Urban_TPE!I64</f>
        <v>39076</v>
      </c>
      <c r="J64">
        <f>Total_TPE!J64-Urban_TPE!J64</f>
        <v>839</v>
      </c>
      <c r="K64">
        <f>Total_TPE!K64-Urban_TPE!K64</f>
        <v>6567</v>
      </c>
      <c r="L64">
        <f>Total_TPE!L64-Urban_TPE!L64</f>
        <v>231</v>
      </c>
      <c r="M64">
        <f>Total_TPE!M64-Urban_TPE!M64</f>
        <v>1785</v>
      </c>
      <c r="N64">
        <f>Total_TPE!N64-Urban_TPE!N64</f>
        <v>103</v>
      </c>
      <c r="O64">
        <f>Total_TPE!O64-Urban_TPE!O64</f>
        <v>335</v>
      </c>
      <c r="P64">
        <f>Total_TPE!P64-Urban_TPE!P64</f>
        <v>517</v>
      </c>
      <c r="Q64">
        <f>Total_TPE!Q64-Urban_TPE!Q64</f>
        <v>1386</v>
      </c>
      <c r="R64">
        <f>Total_TPE!R64-Urban_TPE!R64</f>
        <v>51</v>
      </c>
      <c r="S64">
        <f>Total_TPE!S64-Urban_TPE!S64</f>
        <v>13023</v>
      </c>
    </row>
    <row r="65" spans="1:19" x14ac:dyDescent="0.2">
      <c r="A65" t="s">
        <v>147</v>
      </c>
      <c r="B65" t="s">
        <v>148</v>
      </c>
      <c r="C65">
        <f>Total_TPE!C65-Urban_TPE!C65</f>
        <v>229596</v>
      </c>
      <c r="D65">
        <f>Total_TPE!D65-Urban_TPE!D65</f>
        <v>30736</v>
      </c>
      <c r="E65">
        <f>Total_TPE!E65-Urban_TPE!E65</f>
        <v>39151</v>
      </c>
      <c r="F65">
        <f>Total_TPE!F65-Urban_TPE!F65</f>
        <v>590</v>
      </c>
      <c r="G65">
        <f>Total_TPE!G65-Urban_TPE!G65</f>
        <v>28</v>
      </c>
      <c r="H65">
        <f>Total_TPE!H65-Urban_TPE!H65</f>
        <v>817</v>
      </c>
      <c r="I65">
        <f>Total_TPE!I65-Urban_TPE!I65</f>
        <v>85183</v>
      </c>
      <c r="J65">
        <f>Total_TPE!J65-Urban_TPE!J65</f>
        <v>2601</v>
      </c>
      <c r="K65">
        <f>Total_TPE!K65-Urban_TPE!K65</f>
        <v>11286</v>
      </c>
      <c r="L65">
        <f>Total_TPE!L65-Urban_TPE!L65</f>
        <v>698</v>
      </c>
      <c r="M65">
        <f>Total_TPE!M65-Urban_TPE!M65</f>
        <v>3187</v>
      </c>
      <c r="N65">
        <f>Total_TPE!N65-Urban_TPE!N65</f>
        <v>239</v>
      </c>
      <c r="O65">
        <f>Total_TPE!O65-Urban_TPE!O65</f>
        <v>694</v>
      </c>
      <c r="P65">
        <f>Total_TPE!P65-Urban_TPE!P65</f>
        <v>1832</v>
      </c>
      <c r="Q65">
        <f>Total_TPE!Q65-Urban_TPE!Q65</f>
        <v>4387</v>
      </c>
      <c r="R65">
        <f>Total_TPE!R65-Urban_TPE!R65</f>
        <v>128</v>
      </c>
      <c r="S65">
        <f>Total_TPE!S65-Urban_TPE!S65</f>
        <v>21582</v>
      </c>
    </row>
    <row r="66" spans="1:19" x14ac:dyDescent="0.2">
      <c r="C66">
        <f>SUM(C1:C65)</f>
        <v>10665567</v>
      </c>
      <c r="D66">
        <f t="shared" ref="D66:S66" si="0">SUM(D1:D65)</f>
        <v>51295</v>
      </c>
      <c r="E66">
        <f t="shared" si="0"/>
        <v>3281864</v>
      </c>
      <c r="F66">
        <f t="shared" si="0"/>
        <v>17629</v>
      </c>
      <c r="G66">
        <f t="shared" si="0"/>
        <v>3549</v>
      </c>
      <c r="H66">
        <f t="shared" si="0"/>
        <v>8170</v>
      </c>
      <c r="I66">
        <f t="shared" si="0"/>
        <v>3823220</v>
      </c>
      <c r="J66">
        <f t="shared" si="0"/>
        <v>101892</v>
      </c>
      <c r="K66">
        <f t="shared" si="0"/>
        <v>649091</v>
      </c>
      <c r="L66">
        <f t="shared" si="0"/>
        <v>29390</v>
      </c>
      <c r="M66">
        <f t="shared" si="0"/>
        <v>182221</v>
      </c>
      <c r="N66">
        <f t="shared" si="0"/>
        <v>11000</v>
      </c>
      <c r="O66">
        <f t="shared" si="0"/>
        <v>40305</v>
      </c>
      <c r="P66">
        <f t="shared" si="0"/>
        <v>59493</v>
      </c>
      <c r="Q66">
        <f t="shared" si="0"/>
        <v>126959</v>
      </c>
      <c r="R66">
        <f t="shared" si="0"/>
        <v>10620</v>
      </c>
      <c r="S66">
        <f t="shared" si="0"/>
        <v>1051687</v>
      </c>
    </row>
  </sheetData>
  <conditionalFormatting sqref="C2:S65">
    <cfRule type="cellIs" dxfId="1" priority="1" operator="lessThan">
      <formula>$D$2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0DE7-B5D1-48EC-8FB1-D09F93BBF7A9}">
  <dimension ref="A2:M3"/>
  <sheetViews>
    <sheetView tabSelected="1" zoomScale="85" zoomScaleNormal="85" workbookViewId="0">
      <selection activeCell="A2" sqref="A2"/>
    </sheetView>
  </sheetViews>
  <sheetFormatPr baseColWidth="10" defaultColWidth="9.1640625" defaultRowHeight="15" x14ac:dyDescent="0.2"/>
  <cols>
    <col min="1" max="1" width="25.83203125" style="3" bestFit="1" customWidth="1"/>
    <col min="2" max="2" width="25" style="3" bestFit="1" customWidth="1"/>
    <col min="3" max="3" width="25.83203125" style="3" bestFit="1" customWidth="1"/>
    <col min="4" max="4" width="50" style="3" bestFit="1" customWidth="1"/>
    <col min="5" max="5" width="25.83203125" style="3" bestFit="1" customWidth="1"/>
    <col min="6" max="6" width="50.1640625" style="3" bestFit="1" customWidth="1"/>
    <col min="7" max="7" width="31" style="3" bestFit="1" customWidth="1"/>
    <col min="8" max="9" width="29.5" style="3" bestFit="1" customWidth="1"/>
    <col min="10" max="10" width="35.5" style="3" bestFit="1" customWidth="1"/>
    <col min="11" max="11" width="36" style="3" bestFit="1" customWidth="1"/>
    <col min="12" max="13" width="29.5" style="4" bestFit="1" customWidth="1"/>
    <col min="14" max="1017" width="9.1640625" style="4" customWidth="1"/>
    <col min="1018" max="16384" width="9.1640625" style="4"/>
  </cols>
  <sheetData>
    <row r="2" spans="1:13" ht="32" x14ac:dyDescent="0.2">
      <c r="A2" s="5" t="s">
        <v>3</v>
      </c>
      <c r="B2" s="5" t="s">
        <v>4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19</v>
      </c>
      <c r="M2" s="6" t="s">
        <v>20</v>
      </c>
    </row>
    <row r="3" spans="1:13" ht="176" x14ac:dyDescent="0.2">
      <c r="A3" s="14" t="s">
        <v>155</v>
      </c>
      <c r="B3" s="8" t="s">
        <v>156</v>
      </c>
      <c r="C3" s="14" t="s">
        <v>155</v>
      </c>
      <c r="D3" s="13" t="s">
        <v>160</v>
      </c>
      <c r="E3" s="12" t="s">
        <v>150</v>
      </c>
      <c r="F3" s="8" t="s">
        <v>161</v>
      </c>
      <c r="G3" s="8" t="s">
        <v>162</v>
      </c>
      <c r="H3" s="10" t="s">
        <v>163</v>
      </c>
      <c r="I3" s="10" t="s">
        <v>163</v>
      </c>
      <c r="J3" s="10" t="s">
        <v>163</v>
      </c>
      <c r="K3" s="10" t="s">
        <v>163</v>
      </c>
      <c r="L3" s="10" t="s">
        <v>163</v>
      </c>
      <c r="M3" s="11" t="s">
        <v>163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69B7-C469-4AFD-9AEC-96A2264310E4}">
  <dimension ref="A1:M3"/>
  <sheetViews>
    <sheetView zoomScale="85" zoomScaleNormal="85" workbookViewId="0">
      <selection activeCell="A3" sqref="A3"/>
    </sheetView>
  </sheetViews>
  <sheetFormatPr baseColWidth="10" defaultColWidth="9.1640625" defaultRowHeight="15" x14ac:dyDescent="0.2"/>
  <cols>
    <col min="1" max="1" width="25.83203125" style="3" bestFit="1" customWidth="1"/>
    <col min="2" max="2" width="26" style="3" bestFit="1" customWidth="1"/>
    <col min="3" max="3" width="25.83203125" style="3" bestFit="1" customWidth="1"/>
    <col min="4" max="4" width="50" style="3" bestFit="1" customWidth="1"/>
    <col min="5" max="5" width="25.83203125" style="3" bestFit="1" customWidth="1"/>
    <col min="6" max="6" width="50.1640625" style="3" bestFit="1" customWidth="1"/>
    <col min="7" max="9" width="27" style="3" bestFit="1" customWidth="1"/>
    <col min="10" max="10" width="35.5" style="3" bestFit="1" customWidth="1"/>
    <col min="11" max="11" width="36" style="3" bestFit="1" customWidth="1"/>
    <col min="12" max="12" width="28.1640625" style="4" bestFit="1" customWidth="1"/>
    <col min="13" max="13" width="27" style="4" bestFit="1" customWidth="1"/>
    <col min="14" max="1017" width="9.1640625" style="4" customWidth="1"/>
    <col min="1018" max="16384" width="9.1640625" style="4"/>
  </cols>
  <sheetData>
    <row r="1" spans="1:13" ht="16" x14ac:dyDescent="0.2">
      <c r="A1" s="3" t="s">
        <v>149</v>
      </c>
    </row>
    <row r="2" spans="1:13" ht="32" x14ac:dyDescent="0.2">
      <c r="A2" s="5" t="s">
        <v>3</v>
      </c>
      <c r="B2" s="5" t="s">
        <v>4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19</v>
      </c>
      <c r="M2" s="6" t="s">
        <v>20</v>
      </c>
    </row>
    <row r="3" spans="1:13" ht="96" x14ac:dyDescent="0.2">
      <c r="A3" s="14" t="s">
        <v>157</v>
      </c>
      <c r="B3" s="8" t="s">
        <v>158</v>
      </c>
      <c r="C3" s="14" t="s">
        <v>159</v>
      </c>
      <c r="D3" s="13" t="s">
        <v>151</v>
      </c>
      <c r="E3" s="12" t="s">
        <v>152</v>
      </c>
      <c r="F3" s="13" t="s">
        <v>153</v>
      </c>
      <c r="G3" s="10" t="s">
        <v>154</v>
      </c>
      <c r="H3" s="10" t="s">
        <v>154</v>
      </c>
      <c r="I3" s="10" t="s">
        <v>154</v>
      </c>
      <c r="J3" s="10" t="s">
        <v>154</v>
      </c>
      <c r="K3" s="10" t="s">
        <v>154</v>
      </c>
      <c r="L3" s="10" t="s">
        <v>154</v>
      </c>
      <c r="M3" s="11" t="s">
        <v>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9520-0D99-4A92-B4AC-F3C6D48BA80E}">
  <dimension ref="A2:M3"/>
  <sheetViews>
    <sheetView topLeftCell="E1" workbookViewId="0">
      <selection activeCell="F7" sqref="F7"/>
    </sheetView>
  </sheetViews>
  <sheetFormatPr baseColWidth="10" defaultColWidth="40.6640625" defaultRowHeight="15" x14ac:dyDescent="0.2"/>
  <cols>
    <col min="1" max="1" width="29.1640625" bestFit="1" customWidth="1"/>
    <col min="2" max="2" width="28.5" bestFit="1" customWidth="1"/>
    <col min="3" max="3" width="29.1640625" bestFit="1" customWidth="1"/>
    <col min="4" max="4" width="39.1640625" bestFit="1" customWidth="1"/>
    <col min="5" max="5" width="29.5" bestFit="1" customWidth="1"/>
    <col min="6" max="6" width="40.5" bestFit="1" customWidth="1"/>
    <col min="7" max="7" width="35.1640625" bestFit="1" customWidth="1"/>
    <col min="8" max="9" width="33.5" bestFit="1" customWidth="1"/>
    <col min="10" max="10" width="34.5" bestFit="1" customWidth="1"/>
    <col min="11" max="13" width="33.5" bestFit="1" customWidth="1"/>
  </cols>
  <sheetData>
    <row r="2" spans="1:13" s="4" customFormat="1" ht="32" x14ac:dyDescent="0.2">
      <c r="A2" s="5" t="s">
        <v>3</v>
      </c>
      <c r="B2" s="5" t="s">
        <v>4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19</v>
      </c>
      <c r="M2" s="6" t="s">
        <v>20</v>
      </c>
    </row>
    <row r="3" spans="1:13" s="4" customFormat="1" ht="48" x14ac:dyDescent="0.2">
      <c r="A3" s="14" t="s">
        <v>184</v>
      </c>
      <c r="B3" s="8" t="s">
        <v>185</v>
      </c>
      <c r="C3" s="14" t="s">
        <v>175</v>
      </c>
      <c r="D3" s="10" t="s">
        <v>186</v>
      </c>
      <c r="E3" s="10" t="s">
        <v>188</v>
      </c>
      <c r="F3" s="10" t="s">
        <v>187</v>
      </c>
      <c r="G3" s="14" t="s">
        <v>178</v>
      </c>
      <c r="H3" s="14" t="s">
        <v>178</v>
      </c>
      <c r="I3" s="14" t="s">
        <v>176</v>
      </c>
      <c r="J3" s="14" t="s">
        <v>178</v>
      </c>
      <c r="K3" s="14" t="s">
        <v>178</v>
      </c>
      <c r="L3" s="21" t="s">
        <v>189</v>
      </c>
      <c r="M3" s="14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1413-6CB9-428C-B359-238B11B22191}">
  <dimension ref="A1:K13"/>
  <sheetViews>
    <sheetView topLeftCell="F1" workbookViewId="0">
      <selection activeCell="H4" sqref="H4"/>
    </sheetView>
  </sheetViews>
  <sheetFormatPr baseColWidth="10" defaultColWidth="8.83203125" defaultRowHeight="15" x14ac:dyDescent="0.2"/>
  <cols>
    <col min="1" max="2" width="26" bestFit="1" customWidth="1"/>
    <col min="3" max="3" width="24.1640625" bestFit="1" customWidth="1"/>
    <col min="4" max="4" width="26" bestFit="1" customWidth="1"/>
    <col min="5" max="5" width="28.33203125" bestFit="1" customWidth="1"/>
    <col min="6" max="6" width="39" bestFit="1" customWidth="1"/>
    <col min="7" max="7" width="36.5" bestFit="1" customWidth="1"/>
    <col min="8" max="8" width="28.33203125" bestFit="1" customWidth="1"/>
    <col min="9" max="9" width="28" bestFit="1" customWidth="1"/>
    <col min="10" max="10" width="30.1640625" bestFit="1" customWidth="1"/>
    <col min="11" max="11" width="26" bestFit="1" customWidth="1"/>
  </cols>
  <sheetData>
    <row r="1" spans="1:11" ht="16" x14ac:dyDescent="0.2">
      <c r="A1" s="17" t="s">
        <v>165</v>
      </c>
      <c r="B1" s="17" t="s">
        <v>166</v>
      </c>
      <c r="C1" s="17" t="s">
        <v>190</v>
      </c>
      <c r="D1" s="17" t="s">
        <v>7</v>
      </c>
      <c r="E1" s="18" t="s">
        <v>167</v>
      </c>
      <c r="F1" s="18" t="s">
        <v>168</v>
      </c>
      <c r="G1" s="18" t="s">
        <v>169</v>
      </c>
      <c r="H1" s="18" t="s">
        <v>170</v>
      </c>
      <c r="I1" s="18" t="s">
        <v>191</v>
      </c>
      <c r="J1" s="18" t="s">
        <v>171</v>
      </c>
      <c r="K1" s="18" t="s">
        <v>172</v>
      </c>
    </row>
    <row r="2" spans="1:11" ht="16" x14ac:dyDescent="0.2">
      <c r="A2" s="19" t="s">
        <v>173</v>
      </c>
      <c r="B2" s="19" t="s">
        <v>174</v>
      </c>
      <c r="C2" s="19" t="s">
        <v>184</v>
      </c>
      <c r="D2" s="19" t="s">
        <v>175</v>
      </c>
      <c r="E2" s="20" t="s">
        <v>176</v>
      </c>
      <c r="F2" s="20" t="s">
        <v>177</v>
      </c>
      <c r="G2" s="20" t="s">
        <v>178</v>
      </c>
      <c r="H2" s="20" t="s">
        <v>179</v>
      </c>
      <c r="I2" s="20" t="s">
        <v>192</v>
      </c>
      <c r="J2" s="20" t="s">
        <v>180</v>
      </c>
      <c r="K2" s="20" t="s">
        <v>181</v>
      </c>
    </row>
    <row r="3" spans="1:11" ht="112" x14ac:dyDescent="0.2">
      <c r="A3" s="12" t="s">
        <v>182</v>
      </c>
      <c r="B3" s="12" t="s">
        <v>193</v>
      </c>
      <c r="C3" s="12" t="s">
        <v>287</v>
      </c>
      <c r="D3" s="12" t="s">
        <v>194</v>
      </c>
      <c r="E3" s="12" t="s">
        <v>288</v>
      </c>
      <c r="F3" s="12" t="s">
        <v>289</v>
      </c>
      <c r="G3" s="12" t="s">
        <v>183</v>
      </c>
      <c r="H3" s="12" t="s">
        <v>290</v>
      </c>
      <c r="I3" s="12" t="s">
        <v>195</v>
      </c>
      <c r="J3" s="12" t="s">
        <v>315</v>
      </c>
      <c r="K3" s="12" t="s">
        <v>256</v>
      </c>
    </row>
    <row r="6" spans="1:11" x14ac:dyDescent="0.2">
      <c r="A6" s="15"/>
      <c r="B6" s="16"/>
      <c r="J6" s="31"/>
    </row>
    <row r="7" spans="1:11" x14ac:dyDescent="0.2">
      <c r="A7" s="15"/>
      <c r="B7" s="16"/>
      <c r="J7" s="31"/>
    </row>
    <row r="8" spans="1:11" x14ac:dyDescent="0.2">
      <c r="A8" s="15"/>
      <c r="B8" s="16"/>
      <c r="J8" s="31"/>
    </row>
    <row r="9" spans="1:11" x14ac:dyDescent="0.2">
      <c r="A9" s="15"/>
      <c r="B9" s="16"/>
      <c r="J9" s="31"/>
    </row>
    <row r="10" spans="1:11" x14ac:dyDescent="0.2">
      <c r="A10" s="15"/>
      <c r="B10" s="16"/>
      <c r="J10" s="31"/>
    </row>
    <row r="11" spans="1:11" x14ac:dyDescent="0.2">
      <c r="A11" s="15"/>
      <c r="B11" s="16"/>
      <c r="J11" s="31"/>
    </row>
    <row r="12" spans="1:11" x14ac:dyDescent="0.2">
      <c r="A12" s="15"/>
      <c r="B12" s="16"/>
      <c r="J12" s="31"/>
    </row>
    <row r="13" spans="1:11" x14ac:dyDescent="0.2">
      <c r="A13" s="15"/>
      <c r="B13" s="16"/>
    </row>
  </sheetData>
  <conditionalFormatting sqref="B6:B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{75A8ABA7-D1DB-40F0-820B-252BE3F62FC1}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A8ABA7-D1DB-40F0-820B-252BE3F62F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B6:B13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4C64-CB45-4845-96FA-98170413B273}">
  <dimension ref="A1:K16"/>
  <sheetViews>
    <sheetView topLeftCell="F1" workbookViewId="0">
      <selection activeCell="A3" sqref="A3:K3"/>
    </sheetView>
  </sheetViews>
  <sheetFormatPr baseColWidth="10" defaultColWidth="8.83203125" defaultRowHeight="15" x14ac:dyDescent="0.2"/>
  <cols>
    <col min="1" max="2" width="26" bestFit="1" customWidth="1"/>
    <col min="3" max="3" width="24.1640625" bestFit="1" customWidth="1"/>
    <col min="4" max="4" width="26" bestFit="1" customWidth="1"/>
    <col min="5" max="5" width="25.1640625" bestFit="1" customWidth="1"/>
    <col min="6" max="6" width="39" bestFit="1" customWidth="1"/>
    <col min="7" max="7" width="36.5" bestFit="1" customWidth="1"/>
    <col min="8" max="8" width="25.1640625" bestFit="1" customWidth="1"/>
    <col min="9" max="9" width="28" bestFit="1" customWidth="1"/>
    <col min="10" max="10" width="26.33203125" bestFit="1" customWidth="1"/>
    <col min="11" max="11" width="26" bestFit="1" customWidth="1"/>
  </cols>
  <sheetData>
    <row r="1" spans="1:11" ht="16" x14ac:dyDescent="0.2">
      <c r="A1" s="17" t="s">
        <v>165</v>
      </c>
      <c r="B1" s="17" t="s">
        <v>166</v>
      </c>
      <c r="C1" s="17" t="s">
        <v>190</v>
      </c>
      <c r="D1" s="17" t="s">
        <v>7</v>
      </c>
      <c r="E1" s="18" t="s">
        <v>167</v>
      </c>
      <c r="F1" s="18" t="s">
        <v>168</v>
      </c>
      <c r="G1" s="18" t="s">
        <v>169</v>
      </c>
      <c r="H1" s="18" t="s">
        <v>170</v>
      </c>
      <c r="I1" s="18" t="s">
        <v>191</v>
      </c>
      <c r="J1" s="18" t="s">
        <v>171</v>
      </c>
      <c r="K1" s="18" t="s">
        <v>172</v>
      </c>
    </row>
    <row r="2" spans="1:11" ht="16" x14ac:dyDescent="0.2">
      <c r="A2" s="19" t="s">
        <v>173</v>
      </c>
      <c r="B2" s="19" t="s">
        <v>174</v>
      </c>
      <c r="C2" s="19" t="s">
        <v>184</v>
      </c>
      <c r="D2" s="19" t="s">
        <v>175</v>
      </c>
      <c r="E2" s="20" t="s">
        <v>176</v>
      </c>
      <c r="F2" s="20" t="s">
        <v>177</v>
      </c>
      <c r="G2" s="20" t="s">
        <v>178</v>
      </c>
      <c r="H2" s="20" t="s">
        <v>179</v>
      </c>
      <c r="I2" s="20" t="s">
        <v>192</v>
      </c>
      <c r="J2" s="20" t="s">
        <v>180</v>
      </c>
      <c r="K2" s="20" t="s">
        <v>181</v>
      </c>
    </row>
    <row r="3" spans="1:11" ht="64" x14ac:dyDescent="0.2">
      <c r="A3" s="12" t="s">
        <v>182</v>
      </c>
      <c r="B3" s="12" t="s">
        <v>193</v>
      </c>
      <c r="C3" s="12" t="s">
        <v>287</v>
      </c>
      <c r="D3" s="12" t="s">
        <v>194</v>
      </c>
      <c r="E3" s="12" t="s">
        <v>291</v>
      </c>
      <c r="F3" s="12" t="s">
        <v>292</v>
      </c>
      <c r="G3" s="12" t="s">
        <v>196</v>
      </c>
      <c r="H3" s="12" t="s">
        <v>293</v>
      </c>
      <c r="I3" s="12" t="s">
        <v>195</v>
      </c>
      <c r="J3" s="12" t="s">
        <v>197</v>
      </c>
      <c r="K3" s="12" t="s">
        <v>198</v>
      </c>
    </row>
    <row r="9" spans="1:11" x14ac:dyDescent="0.2">
      <c r="A9" s="15"/>
      <c r="B9" s="16"/>
    </row>
    <row r="10" spans="1:11" x14ac:dyDescent="0.2">
      <c r="A10" s="15"/>
      <c r="B10" s="16"/>
    </row>
    <row r="11" spans="1:11" x14ac:dyDescent="0.2">
      <c r="A11" s="15"/>
      <c r="B11" s="16"/>
    </row>
    <row r="12" spans="1:11" x14ac:dyDescent="0.2">
      <c r="A12" s="15"/>
      <c r="B12" s="16"/>
    </row>
    <row r="13" spans="1:11" x14ac:dyDescent="0.2">
      <c r="A13" s="15"/>
      <c r="B13" s="16"/>
    </row>
    <row r="14" spans="1:11" x14ac:dyDescent="0.2">
      <c r="A14" s="15"/>
      <c r="B14" s="16"/>
    </row>
    <row r="15" spans="1:11" x14ac:dyDescent="0.2">
      <c r="A15" s="15"/>
      <c r="B15" s="16"/>
    </row>
    <row r="16" spans="1:11" x14ac:dyDescent="0.2">
      <c r="A16" s="15"/>
      <c r="B16" s="16"/>
    </row>
  </sheetData>
  <conditionalFormatting sqref="B9:B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{99883DA9-F74A-475B-85EE-23E4426EA8D8}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883DA9-F74A-475B-85EE-23E4426EA8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B9:B16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842-5708-4260-9407-426C75B30C1B}">
  <dimension ref="A1:AP52"/>
  <sheetViews>
    <sheetView workbookViewId="0">
      <selection activeCell="C6" sqref="C6:D47"/>
    </sheetView>
  </sheetViews>
  <sheetFormatPr baseColWidth="10" defaultColWidth="40.6640625" defaultRowHeight="15" x14ac:dyDescent="0.2"/>
  <cols>
    <col min="1" max="1" width="35.5" bestFit="1" customWidth="1"/>
    <col min="2" max="2" width="34.5" bestFit="1" customWidth="1"/>
    <col min="3" max="3" width="36.5" bestFit="1" customWidth="1"/>
    <col min="4" max="4" width="35.5" bestFit="1" customWidth="1"/>
    <col min="5" max="5" width="23.6640625" bestFit="1" customWidth="1"/>
    <col min="6" max="6" width="24.6640625" bestFit="1" customWidth="1"/>
    <col min="7" max="9" width="23.6640625" bestFit="1" customWidth="1"/>
    <col min="10" max="10" width="24.6640625" bestFit="1" customWidth="1"/>
    <col min="11" max="12" width="23.6640625" bestFit="1" customWidth="1"/>
    <col min="13" max="13" width="28.6640625" bestFit="1" customWidth="1"/>
    <col min="14" max="14" width="29.83203125" bestFit="1" customWidth="1"/>
    <col min="15" max="16" width="28.6640625" bestFit="1" customWidth="1"/>
    <col min="17" max="17" width="26.5" bestFit="1" customWidth="1"/>
    <col min="18" max="18" width="28.5" bestFit="1" customWidth="1"/>
    <col min="19" max="19" width="27.5" bestFit="1" customWidth="1"/>
    <col min="20" max="22" width="26.5" bestFit="1" customWidth="1"/>
    <col min="23" max="23" width="25.33203125" bestFit="1" customWidth="1"/>
    <col min="24" max="24" width="26.5" bestFit="1" customWidth="1"/>
    <col min="25" max="26" width="27.5" bestFit="1" customWidth="1"/>
    <col min="27" max="29" width="26.5" bestFit="1" customWidth="1"/>
    <col min="30" max="32" width="25.33203125" bestFit="1" customWidth="1"/>
    <col min="33" max="33" width="27.5" bestFit="1" customWidth="1"/>
    <col min="34" max="34" width="27.1640625" bestFit="1" customWidth="1"/>
    <col min="35" max="35" width="26.1640625" bestFit="1" customWidth="1"/>
    <col min="36" max="38" width="25" bestFit="1" customWidth="1"/>
    <col min="39" max="41" width="28.1640625" bestFit="1" customWidth="1"/>
    <col min="42" max="42" width="27.1640625" bestFit="1" customWidth="1"/>
  </cols>
  <sheetData>
    <row r="1" spans="1:42" ht="21" x14ac:dyDescent="0.25">
      <c r="A1" s="30" t="s">
        <v>255</v>
      </c>
    </row>
    <row r="2" spans="1:42" x14ac:dyDescent="0.2">
      <c r="A2" s="32" t="s">
        <v>254</v>
      </c>
      <c r="B2" s="33" t="s">
        <v>209</v>
      </c>
      <c r="C2" s="32" t="s">
        <v>253</v>
      </c>
      <c r="D2" s="33" t="s">
        <v>211</v>
      </c>
      <c r="E2" s="33" t="s">
        <v>212</v>
      </c>
      <c r="F2" s="33" t="s">
        <v>250</v>
      </c>
      <c r="G2" s="33" t="s">
        <v>215</v>
      </c>
      <c r="H2" s="33" t="s">
        <v>246</v>
      </c>
      <c r="I2" s="33" t="s">
        <v>216</v>
      </c>
      <c r="J2" s="33" t="s">
        <v>251</v>
      </c>
      <c r="K2" s="32" t="s">
        <v>218</v>
      </c>
      <c r="L2" s="33" t="s">
        <v>247</v>
      </c>
      <c r="M2" s="33" t="s">
        <v>219</v>
      </c>
      <c r="N2" s="33" t="s">
        <v>252</v>
      </c>
      <c r="O2" s="33" t="s">
        <v>220</v>
      </c>
      <c r="P2" s="32" t="s">
        <v>248</v>
      </c>
      <c r="Q2" s="33" t="s">
        <v>221</v>
      </c>
      <c r="R2" s="32" t="s">
        <v>224</v>
      </c>
      <c r="S2" s="33" t="s">
        <v>225</v>
      </c>
      <c r="T2" s="33" t="s">
        <v>226</v>
      </c>
      <c r="U2" s="33" t="s">
        <v>227</v>
      </c>
      <c r="V2" s="33" t="s">
        <v>228</v>
      </c>
      <c r="W2" s="33" t="s">
        <v>230</v>
      </c>
      <c r="X2" s="33" t="s">
        <v>232</v>
      </c>
      <c r="Y2" s="32" t="s">
        <v>233</v>
      </c>
      <c r="Z2" s="32" t="s">
        <v>249</v>
      </c>
      <c r="AA2" s="32" t="s">
        <v>234</v>
      </c>
      <c r="AB2" s="32" t="s">
        <v>235</v>
      </c>
      <c r="AC2" s="32" t="s">
        <v>245</v>
      </c>
      <c r="AD2" s="32" t="s">
        <v>236</v>
      </c>
      <c r="AE2" s="32" t="s">
        <v>237</v>
      </c>
      <c r="AF2" s="32" t="s">
        <v>238</v>
      </c>
      <c r="AG2" s="32" t="s">
        <v>294</v>
      </c>
      <c r="AH2" s="32" t="s">
        <v>239</v>
      </c>
      <c r="AI2" s="32" t="s">
        <v>241</v>
      </c>
      <c r="AJ2" s="32" t="s">
        <v>242</v>
      </c>
      <c r="AK2" s="32" t="s">
        <v>243</v>
      </c>
      <c r="AL2" s="32" t="s">
        <v>244</v>
      </c>
      <c r="AM2" s="32" t="s">
        <v>295</v>
      </c>
      <c r="AN2" s="32" t="s">
        <v>296</v>
      </c>
      <c r="AO2" s="32" t="s">
        <v>297</v>
      </c>
      <c r="AP2" s="32" t="s">
        <v>298</v>
      </c>
    </row>
    <row r="3" spans="1:42" s="10" customFormat="1" ht="32" x14ac:dyDescent="0.2">
      <c r="A3" s="10" t="s">
        <v>299</v>
      </c>
      <c r="B3" s="10" t="s">
        <v>300</v>
      </c>
      <c r="C3" s="10" t="s">
        <v>257</v>
      </c>
      <c r="D3" s="10" t="s">
        <v>258</v>
      </c>
      <c r="E3" s="10" t="s">
        <v>259</v>
      </c>
      <c r="F3" s="10" t="s">
        <v>260</v>
      </c>
      <c r="G3" s="10" t="s">
        <v>261</v>
      </c>
      <c r="H3" s="10" t="s">
        <v>262</v>
      </c>
      <c r="I3" s="10" t="s">
        <v>263</v>
      </c>
      <c r="J3" s="10" t="s">
        <v>264</v>
      </c>
      <c r="K3" s="10" t="s">
        <v>265</v>
      </c>
      <c r="L3" s="10" t="s">
        <v>266</v>
      </c>
      <c r="M3" s="10" t="s">
        <v>301</v>
      </c>
      <c r="N3" s="10" t="s">
        <v>302</v>
      </c>
      <c r="O3" s="10" t="s">
        <v>303</v>
      </c>
      <c r="P3" s="10" t="s">
        <v>304</v>
      </c>
      <c r="Q3" s="10" t="s">
        <v>267</v>
      </c>
      <c r="R3" s="10" t="s">
        <v>268</v>
      </c>
      <c r="S3" s="10" t="s">
        <v>269</v>
      </c>
      <c r="T3" s="10" t="s">
        <v>270</v>
      </c>
      <c r="U3" s="10" t="s">
        <v>271</v>
      </c>
      <c r="V3" s="10" t="s">
        <v>272</v>
      </c>
      <c r="W3" s="10" t="s">
        <v>273</v>
      </c>
      <c r="X3" s="10" t="s">
        <v>274</v>
      </c>
      <c r="Y3" s="10" t="s">
        <v>275</v>
      </c>
      <c r="Z3" s="10" t="s">
        <v>276</v>
      </c>
      <c r="AA3" s="10" t="s">
        <v>277</v>
      </c>
      <c r="AB3" s="10" t="s">
        <v>278</v>
      </c>
      <c r="AC3" s="10" t="s">
        <v>279</v>
      </c>
      <c r="AD3" s="10" t="s">
        <v>280</v>
      </c>
      <c r="AE3" s="10" t="s">
        <v>281</v>
      </c>
      <c r="AF3" s="10" t="s">
        <v>282</v>
      </c>
      <c r="AG3" s="10" t="s">
        <v>305</v>
      </c>
      <c r="AH3" s="10" t="s">
        <v>306</v>
      </c>
      <c r="AI3" s="10" t="s">
        <v>307</v>
      </c>
      <c r="AJ3" s="10" t="s">
        <v>308</v>
      </c>
      <c r="AK3" s="10" t="s">
        <v>309</v>
      </c>
      <c r="AL3" s="10" t="s">
        <v>310</v>
      </c>
      <c r="AM3" s="10" t="s">
        <v>311</v>
      </c>
      <c r="AN3" s="10" t="s">
        <v>312</v>
      </c>
      <c r="AO3" s="10" t="s">
        <v>313</v>
      </c>
      <c r="AP3" s="10" t="s">
        <v>314</v>
      </c>
    </row>
    <row r="4" spans="1:42" x14ac:dyDescent="0.2">
      <c r="B4" s="31"/>
      <c r="D4" s="31"/>
      <c r="E4" s="31"/>
      <c r="G4" s="31"/>
      <c r="I4" s="31"/>
      <c r="K4" s="31"/>
      <c r="M4" s="31"/>
      <c r="O4" s="31"/>
      <c r="S4" s="31"/>
      <c r="T4" s="31"/>
      <c r="U4" s="31"/>
      <c r="V4" s="31"/>
      <c r="X4" s="31"/>
      <c r="AA4" s="31"/>
      <c r="AB4" s="31"/>
      <c r="AC4" s="31"/>
      <c r="AD4" s="31"/>
      <c r="AE4" s="31"/>
      <c r="AF4" s="31"/>
      <c r="AH4" s="31"/>
      <c r="AI4" s="31"/>
      <c r="AJ4" s="31"/>
      <c r="AK4" s="31"/>
      <c r="AL4" s="31"/>
      <c r="AM4" s="31"/>
      <c r="AO4" s="31"/>
    </row>
    <row r="6" spans="1:42" x14ac:dyDescent="0.2">
      <c r="B6" s="31"/>
    </row>
    <row r="7" spans="1:42" x14ac:dyDescent="0.2">
      <c r="B7" s="31"/>
    </row>
    <row r="8" spans="1:42" x14ac:dyDescent="0.2">
      <c r="B8" s="31"/>
    </row>
    <row r="9" spans="1:42" x14ac:dyDescent="0.2">
      <c r="B9" s="31"/>
    </row>
    <row r="10" spans="1:42" x14ac:dyDescent="0.2">
      <c r="B10" s="31"/>
    </row>
    <row r="11" spans="1:42" x14ac:dyDescent="0.2">
      <c r="B11" s="31"/>
    </row>
    <row r="12" spans="1:42" x14ac:dyDescent="0.2">
      <c r="B12" s="31"/>
    </row>
    <row r="13" spans="1:42" x14ac:dyDescent="0.2">
      <c r="B13" s="31"/>
    </row>
    <row r="14" spans="1:42" x14ac:dyDescent="0.2">
      <c r="B14" s="31"/>
    </row>
    <row r="15" spans="1:42" x14ac:dyDescent="0.2">
      <c r="B15" s="31"/>
    </row>
    <row r="16" spans="1:42" x14ac:dyDescent="0.2">
      <c r="B16" s="31"/>
    </row>
    <row r="17" spans="2:2" x14ac:dyDescent="0.2">
      <c r="B17" s="31"/>
    </row>
    <row r="18" spans="2:2" x14ac:dyDescent="0.2">
      <c r="B18" s="31"/>
    </row>
    <row r="19" spans="2:2" x14ac:dyDescent="0.2">
      <c r="B19" s="31"/>
    </row>
    <row r="20" spans="2:2" x14ac:dyDescent="0.2">
      <c r="B20" s="31"/>
    </row>
    <row r="21" spans="2:2" x14ac:dyDescent="0.2">
      <c r="B21" s="31"/>
    </row>
    <row r="22" spans="2:2" x14ac:dyDescent="0.2">
      <c r="B22" s="31"/>
    </row>
    <row r="23" spans="2:2" x14ac:dyDescent="0.2">
      <c r="B23" s="31"/>
    </row>
    <row r="24" spans="2:2" x14ac:dyDescent="0.2">
      <c r="B24" s="31"/>
    </row>
    <row r="25" spans="2:2" x14ac:dyDescent="0.2">
      <c r="B25" s="31"/>
    </row>
    <row r="26" spans="2:2" x14ac:dyDescent="0.2">
      <c r="B26" s="31"/>
    </row>
    <row r="27" spans="2:2" x14ac:dyDescent="0.2">
      <c r="B27" s="31"/>
    </row>
    <row r="28" spans="2:2" x14ac:dyDescent="0.2">
      <c r="B28" s="31"/>
    </row>
    <row r="29" spans="2:2" x14ac:dyDescent="0.2">
      <c r="B29" s="31"/>
    </row>
    <row r="30" spans="2:2" x14ac:dyDescent="0.2">
      <c r="B30" s="31"/>
    </row>
    <row r="31" spans="2:2" x14ac:dyDescent="0.2">
      <c r="B31" s="31"/>
    </row>
    <row r="32" spans="2:2" x14ac:dyDescent="0.2">
      <c r="B32" s="31"/>
    </row>
    <row r="33" spans="2:2" x14ac:dyDescent="0.2">
      <c r="B33" s="31"/>
    </row>
    <row r="34" spans="2:2" x14ac:dyDescent="0.2">
      <c r="B34" s="31"/>
    </row>
    <row r="35" spans="2:2" x14ac:dyDescent="0.2">
      <c r="B35" s="31"/>
    </row>
    <row r="36" spans="2:2" x14ac:dyDescent="0.2">
      <c r="B36" s="31"/>
    </row>
    <row r="37" spans="2:2" x14ac:dyDescent="0.2">
      <c r="B37" s="31"/>
    </row>
    <row r="38" spans="2:2" x14ac:dyDescent="0.2">
      <c r="B38" s="31"/>
    </row>
    <row r="39" spans="2:2" x14ac:dyDescent="0.2">
      <c r="B39" s="31"/>
    </row>
    <row r="40" spans="2:2" x14ac:dyDescent="0.2">
      <c r="B40" s="31"/>
    </row>
    <row r="41" spans="2:2" x14ac:dyDescent="0.2">
      <c r="B41" s="31"/>
    </row>
    <row r="42" spans="2:2" x14ac:dyDescent="0.2">
      <c r="B42" s="31"/>
    </row>
    <row r="43" spans="2:2" x14ac:dyDescent="0.2">
      <c r="B43" s="31"/>
    </row>
    <row r="44" spans="2:2" x14ac:dyDescent="0.2">
      <c r="B44" s="31"/>
    </row>
    <row r="45" spans="2:2" x14ac:dyDescent="0.2">
      <c r="B45" s="31"/>
    </row>
    <row r="46" spans="2:2" x14ac:dyDescent="0.2">
      <c r="B46" s="31"/>
    </row>
    <row r="47" spans="2:2" x14ac:dyDescent="0.2">
      <c r="B47" s="31"/>
    </row>
    <row r="48" spans="2:2" x14ac:dyDescent="0.2">
      <c r="B48" s="31"/>
    </row>
    <row r="49" spans="2:2" x14ac:dyDescent="0.2">
      <c r="B49" s="31"/>
    </row>
    <row r="50" spans="2:2" x14ac:dyDescent="0.2">
      <c r="B50" s="31"/>
    </row>
    <row r="51" spans="2:2" x14ac:dyDescent="0.2">
      <c r="B51" s="31"/>
    </row>
    <row r="52" spans="2:2" x14ac:dyDescent="0.2">
      <c r="B52" s="31"/>
    </row>
  </sheetData>
  <sortState xmlns:xlrd2="http://schemas.microsoft.com/office/spreadsheetml/2017/richdata2" ref="C6:C84">
    <sortCondition ref="C6"/>
  </sortState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500-80D3-4483-BAC4-3DE9C7C69486}">
  <dimension ref="A1:L87"/>
  <sheetViews>
    <sheetView workbookViewId="0">
      <selection activeCell="L3" sqref="L3:L44"/>
    </sheetView>
  </sheetViews>
  <sheetFormatPr baseColWidth="10" defaultColWidth="11.5" defaultRowHeight="15" x14ac:dyDescent="0.2"/>
  <cols>
    <col min="1" max="1" width="22.1640625" style="29" bestFit="1" customWidth="1"/>
    <col min="2" max="5" width="9.83203125" style="2" customWidth="1"/>
    <col min="6" max="8" width="11.5" style="2"/>
    <col min="9" max="9" width="24.1640625" style="2" bestFit="1" customWidth="1"/>
    <col min="10" max="10" width="30" bestFit="1" customWidth="1"/>
    <col min="11" max="12" width="30.6640625" bestFit="1" customWidth="1"/>
  </cols>
  <sheetData>
    <row r="1" spans="1:12" ht="24" x14ac:dyDescent="0.3">
      <c r="A1" s="22" t="s">
        <v>199</v>
      </c>
      <c r="B1" s="23"/>
      <c r="C1" s="23"/>
      <c r="D1" s="23"/>
    </row>
    <row r="2" spans="1:12" s="26" customFormat="1" ht="28" customHeight="1" x14ac:dyDescent="0.2">
      <c r="A2" s="24" t="s">
        <v>200</v>
      </c>
      <c r="B2" s="25" t="s">
        <v>201</v>
      </c>
      <c r="C2" s="25" t="s">
        <v>202</v>
      </c>
      <c r="D2" s="25" t="s">
        <v>203</v>
      </c>
      <c r="E2" s="25" t="s">
        <v>204</v>
      </c>
      <c r="F2" s="25" t="s">
        <v>205</v>
      </c>
      <c r="G2" s="25" t="s">
        <v>206</v>
      </c>
      <c r="H2" s="25" t="s">
        <v>207</v>
      </c>
      <c r="I2" s="25" t="s">
        <v>205</v>
      </c>
      <c r="J2" s="25" t="s">
        <v>206</v>
      </c>
      <c r="K2" s="25" t="s">
        <v>207</v>
      </c>
      <c r="L2" s="25" t="s">
        <v>208</v>
      </c>
    </row>
    <row r="3" spans="1:12" s="29" customFormat="1" ht="64" x14ac:dyDescent="0.2">
      <c r="A3" t="s">
        <v>254</v>
      </c>
      <c r="B3" t="s">
        <v>210</v>
      </c>
      <c r="C3" s="2" t="s">
        <v>283</v>
      </c>
      <c r="D3" s="2" t="s">
        <v>284</v>
      </c>
      <c r="E3" s="2" t="s">
        <v>180</v>
      </c>
      <c r="F3" s="27"/>
      <c r="G3" s="28">
        <f>100-SUM(H3:H3)</f>
        <v>80</v>
      </c>
      <c r="H3" s="28">
        <v>20</v>
      </c>
      <c r="I3" s="28" t="str">
        <f>IF(F3="","",IF(F3=100,$B3&amp;"/"&amp;$C3&amp;"+"&amp;I$2&amp;"/"&amp;$D3&amp;"/"&amp;$E3,IF(F3&gt;0,F3&amp;"% "&amp;$B3&amp;"/"&amp;$C3&amp;"+"&amp;I$2&amp;"/"&amp;$D3&amp;"/"&amp;$E3,"")))</f>
        <v/>
      </c>
      <c r="J3" s="28" t="str">
        <f>IF(G3="","",IF(G3=100,$B3&amp;"/"&amp;$C3&amp;"+"&amp;J$2&amp;"/"&amp;$D3&amp;"/"&amp;$E3,IF(G3&gt;0,G3&amp;"% "&amp;$B3&amp;"/"&amp;$C3&amp;"+"&amp;J$2&amp;"/"&amp;$D3&amp;"/"&amp;$E3,"")))</f>
        <v>80% CR/LDUAL+DUL/HBET:13-/COM12</v>
      </c>
      <c r="K3" s="28" t="str">
        <f>IF(H3="","",IF(H3=100,$B3&amp;"/"&amp;$C3&amp;"+"&amp;K$2&amp;"/"&amp;$D3&amp;"/"&amp;$E3,IF(H3&gt;0,H3&amp;"% "&amp;$B3&amp;"/"&amp;$C3&amp;"+"&amp;K$2&amp;"/"&amp;$D3&amp;"/"&amp;$E3,"")))</f>
        <v>20% CR/LDUAL+DUM/HBET:13-/COM12</v>
      </c>
      <c r="L3" s="10" t="str">
        <f>IF(D3="",A3,I3&amp;IF(J3="","",IF(I3="",J3,CHAR(10)&amp;J3))&amp;IF(K3="","",IF(J3="",K3,CHAR(10)&amp;K3)))</f>
        <v>80% CR/LDUAL+DUL/HBET:13-/COM12
20% CR/LDUAL+DUM/HBET:13-/COM12</v>
      </c>
    </row>
    <row r="4" spans="1:12" s="29" customFormat="1" ht="32" x14ac:dyDescent="0.2">
      <c r="A4" s="31" t="s">
        <v>209</v>
      </c>
      <c r="B4" s="31" t="s">
        <v>210</v>
      </c>
      <c r="C4" s="2" t="s">
        <v>283</v>
      </c>
      <c r="D4" s="2" t="s">
        <v>284</v>
      </c>
      <c r="E4" s="2" t="s">
        <v>178</v>
      </c>
      <c r="F4" s="27"/>
      <c r="G4" s="28">
        <f t="shared" ref="G4" si="0">100-SUM(H4:H4)</f>
        <v>80</v>
      </c>
      <c r="H4" s="28">
        <v>20</v>
      </c>
      <c r="I4" s="28" t="str">
        <f t="shared" ref="I4:I43" si="1">IF(F4="","",IF(F4=100,$B4&amp;"/"&amp;$C4&amp;"+"&amp;I$2&amp;"/"&amp;$D4&amp;"/"&amp;$E4,IF(F4&gt;0,F4&amp;"% "&amp;$B4&amp;"/"&amp;$C4&amp;"+"&amp;I$2&amp;"/"&amp;$D4&amp;"/"&amp;$E4,"")))</f>
        <v/>
      </c>
      <c r="J4" s="28" t="str">
        <f t="shared" ref="J4:J43" si="2">IF(G4="","",IF(G4=100,$B4&amp;"/"&amp;$C4&amp;"+"&amp;J$2&amp;"/"&amp;$D4&amp;"/"&amp;$E4,IF(G4&gt;0,G4&amp;"% "&amp;$B4&amp;"/"&amp;$C4&amp;"+"&amp;J$2&amp;"/"&amp;$D4&amp;"/"&amp;$E4,"")))</f>
        <v>80% CR/LDUAL+DUL/HBET:13-/COM3</v>
      </c>
      <c r="K4" s="28" t="str">
        <f t="shared" ref="K4:K43" si="3">IF(H4="","",IF(H4=100,$B4&amp;"/"&amp;$C4&amp;"+"&amp;K$2&amp;"/"&amp;$D4&amp;"/"&amp;$E4,IF(H4&gt;0,H4&amp;"% "&amp;$B4&amp;"/"&amp;$C4&amp;"+"&amp;K$2&amp;"/"&amp;$D4&amp;"/"&amp;$E4,"")))</f>
        <v>20% CR/LDUAL+DUM/HBET:13-/COM3</v>
      </c>
      <c r="L4" s="10" t="str">
        <f t="shared" ref="L4:L43" si="4">IF(D4="",A4,I4&amp;IF(J4="","",IF(I4="",J4,CHAR(10)&amp;J4))&amp;IF(K4="","",IF(J4="",K4,CHAR(10)&amp;K4)))</f>
        <v>80% CR/LDUAL+DUL/HBET:13-/COM3
20% CR/LDUAL+DUM/HBET:13-/COM3</v>
      </c>
    </row>
    <row r="5" spans="1:12" s="29" customFormat="1" ht="64" x14ac:dyDescent="0.2">
      <c r="A5" t="s">
        <v>253</v>
      </c>
      <c r="B5" t="s">
        <v>210</v>
      </c>
      <c r="C5" s="2" t="s">
        <v>283</v>
      </c>
      <c r="D5" s="2" t="s">
        <v>285</v>
      </c>
      <c r="E5" s="2" t="s">
        <v>180</v>
      </c>
      <c r="F5" s="28"/>
      <c r="G5" s="28">
        <f t="shared" ref="G5" si="5">100-SUM(H5:H5)</f>
        <v>90</v>
      </c>
      <c r="H5" s="28">
        <v>10</v>
      </c>
      <c r="I5" s="28" t="str">
        <f t="shared" si="1"/>
        <v/>
      </c>
      <c r="J5" s="28" t="str">
        <f t="shared" si="2"/>
        <v>90% CR/LDUAL+DUL/HBET:6-12/COM12</v>
      </c>
      <c r="K5" s="28" t="str">
        <f t="shared" si="3"/>
        <v>10% CR/LDUAL+DUM/HBET:6-12/COM12</v>
      </c>
      <c r="L5" s="10" t="str">
        <f t="shared" si="4"/>
        <v>90% CR/LDUAL+DUL/HBET:6-12/COM12
10% CR/LDUAL+DUM/HBET:6-12/COM12</v>
      </c>
    </row>
    <row r="6" spans="1:12" s="29" customFormat="1" ht="64" x14ac:dyDescent="0.2">
      <c r="A6" s="31" t="s">
        <v>211</v>
      </c>
      <c r="B6" s="31" t="s">
        <v>210</v>
      </c>
      <c r="C6" s="2" t="s">
        <v>283</v>
      </c>
      <c r="D6" s="2" t="s">
        <v>285</v>
      </c>
      <c r="E6" s="2" t="s">
        <v>178</v>
      </c>
      <c r="F6" s="27"/>
      <c r="G6" s="28">
        <f t="shared" ref="G6" si="6">100-SUM(H6:H6)</f>
        <v>90</v>
      </c>
      <c r="H6" s="28">
        <v>10</v>
      </c>
      <c r="I6" s="28" t="str">
        <f t="shared" si="1"/>
        <v/>
      </c>
      <c r="J6" s="28" t="str">
        <f t="shared" si="2"/>
        <v>90% CR/LDUAL+DUL/HBET:6-12/COM3</v>
      </c>
      <c r="K6" s="28" t="str">
        <f t="shared" si="3"/>
        <v>10% CR/LDUAL+DUM/HBET:6-12/COM3</v>
      </c>
      <c r="L6" s="10" t="str">
        <f t="shared" si="4"/>
        <v>90% CR/LDUAL+DUL/HBET:6-12/COM3
10% CR/LDUAL+DUM/HBET:6-12/COM3</v>
      </c>
    </row>
    <row r="7" spans="1:12" s="29" customFormat="1" ht="16" x14ac:dyDescent="0.2">
      <c r="A7" s="31" t="s">
        <v>212</v>
      </c>
      <c r="B7" s="31" t="s">
        <v>210</v>
      </c>
      <c r="C7" s="2" t="s">
        <v>213</v>
      </c>
      <c r="D7" s="2" t="s">
        <v>214</v>
      </c>
      <c r="E7" s="2" t="s">
        <v>176</v>
      </c>
      <c r="F7" s="27"/>
      <c r="G7" s="28">
        <f t="shared" ref="G7:G15" si="7">100-SUM(H7:H7)</f>
        <v>100</v>
      </c>
      <c r="H7" s="28"/>
      <c r="I7" s="28" t="str">
        <f t="shared" si="1"/>
        <v/>
      </c>
      <c r="J7" s="28" t="str">
        <f t="shared" si="2"/>
        <v>CR/LFINF+DUL/H:1/COM1</v>
      </c>
      <c r="K7" s="28" t="str">
        <f t="shared" si="3"/>
        <v/>
      </c>
      <c r="L7" s="10" t="str">
        <f t="shared" si="4"/>
        <v>CR/LFINF+DUL/H:1/COM1</v>
      </c>
    </row>
    <row r="8" spans="1:12" s="29" customFormat="1" ht="16" x14ac:dyDescent="0.2">
      <c r="A8" s="31" t="s">
        <v>250</v>
      </c>
      <c r="B8" s="31" t="s">
        <v>210</v>
      </c>
      <c r="C8" s="2" t="s">
        <v>213</v>
      </c>
      <c r="D8" s="2" t="s">
        <v>214</v>
      </c>
      <c r="E8" s="2" t="s">
        <v>180</v>
      </c>
      <c r="F8" s="27"/>
      <c r="G8" s="28">
        <f t="shared" si="7"/>
        <v>100</v>
      </c>
      <c r="H8" s="28"/>
      <c r="I8" s="28" t="str">
        <f t="shared" si="1"/>
        <v/>
      </c>
      <c r="J8" s="28" t="str">
        <f t="shared" si="2"/>
        <v>CR/LFINF+DUL/H:1/COM12</v>
      </c>
      <c r="K8" s="28" t="str">
        <f t="shared" si="3"/>
        <v/>
      </c>
      <c r="L8" s="10" t="str">
        <f t="shared" si="4"/>
        <v>CR/LFINF+DUL/H:1/COM12</v>
      </c>
    </row>
    <row r="9" spans="1:12" s="29" customFormat="1" ht="16" x14ac:dyDescent="0.2">
      <c r="A9" s="31" t="s">
        <v>215</v>
      </c>
      <c r="B9" s="31" t="s">
        <v>210</v>
      </c>
      <c r="C9" s="2" t="s">
        <v>213</v>
      </c>
      <c r="D9" s="2" t="s">
        <v>214</v>
      </c>
      <c r="E9" s="2" t="s">
        <v>178</v>
      </c>
      <c r="F9" s="28"/>
      <c r="G9" s="28">
        <f t="shared" si="7"/>
        <v>100</v>
      </c>
      <c r="H9" s="28"/>
      <c r="I9" s="28" t="str">
        <f t="shared" si="1"/>
        <v/>
      </c>
      <c r="J9" s="28" t="str">
        <f t="shared" si="2"/>
        <v>CR/LFINF+DUL/H:1/COM3</v>
      </c>
      <c r="K9" s="28" t="str">
        <f t="shared" si="3"/>
        <v/>
      </c>
      <c r="L9" s="10" t="str">
        <f t="shared" si="4"/>
        <v>CR/LFINF+DUL/H:1/COM3</v>
      </c>
    </row>
    <row r="10" spans="1:12" s="29" customFormat="1" ht="16" x14ac:dyDescent="0.2">
      <c r="A10" s="31" t="s">
        <v>246</v>
      </c>
      <c r="B10" s="31" t="s">
        <v>210</v>
      </c>
      <c r="C10" s="2" t="s">
        <v>213</v>
      </c>
      <c r="D10" s="2" t="s">
        <v>214</v>
      </c>
      <c r="E10" s="2" t="s">
        <v>179</v>
      </c>
      <c r="F10" s="27"/>
      <c r="G10" s="28">
        <f t="shared" si="7"/>
        <v>100</v>
      </c>
      <c r="H10" s="28"/>
      <c r="I10" s="28" t="str">
        <f t="shared" si="1"/>
        <v/>
      </c>
      <c r="J10" s="28" t="str">
        <f t="shared" si="2"/>
        <v>CR/LFINF+DUL/H:1/COM5</v>
      </c>
      <c r="K10" s="28" t="str">
        <f t="shared" si="3"/>
        <v/>
      </c>
      <c r="L10" s="10" t="str">
        <f t="shared" si="4"/>
        <v>CR/LFINF+DUL/H:1/COM5</v>
      </c>
    </row>
    <row r="11" spans="1:12" s="29" customFormat="1" ht="16" x14ac:dyDescent="0.2">
      <c r="A11" s="31" t="s">
        <v>216</v>
      </c>
      <c r="B11" s="31" t="s">
        <v>210</v>
      </c>
      <c r="C11" s="2" t="s">
        <v>213</v>
      </c>
      <c r="D11" s="2" t="s">
        <v>217</v>
      </c>
      <c r="E11" s="2" t="s">
        <v>176</v>
      </c>
      <c r="F11" s="28"/>
      <c r="G11" s="28">
        <f t="shared" si="7"/>
        <v>100</v>
      </c>
      <c r="H11" s="28"/>
      <c r="I11" s="28" t="str">
        <f t="shared" si="1"/>
        <v/>
      </c>
      <c r="J11" s="28" t="str">
        <f t="shared" si="2"/>
        <v>CR/LFINF+DUL/H:2/COM1</v>
      </c>
      <c r="K11" s="28" t="str">
        <f t="shared" si="3"/>
        <v/>
      </c>
      <c r="L11" s="10" t="str">
        <f t="shared" si="4"/>
        <v>CR/LFINF+DUL/H:2/COM1</v>
      </c>
    </row>
    <row r="12" spans="1:12" s="29" customFormat="1" ht="16" x14ac:dyDescent="0.2">
      <c r="A12" s="31" t="s">
        <v>251</v>
      </c>
      <c r="B12" s="31" t="s">
        <v>210</v>
      </c>
      <c r="C12" s="2" t="s">
        <v>213</v>
      </c>
      <c r="D12" s="2" t="s">
        <v>217</v>
      </c>
      <c r="E12" s="2" t="s">
        <v>180</v>
      </c>
      <c r="F12" s="27"/>
      <c r="G12" s="28">
        <f t="shared" si="7"/>
        <v>100</v>
      </c>
      <c r="H12" s="28"/>
      <c r="I12" s="28" t="str">
        <f t="shared" si="1"/>
        <v/>
      </c>
      <c r="J12" s="28" t="str">
        <f t="shared" si="2"/>
        <v>CR/LFINF+DUL/H:2/COM12</v>
      </c>
      <c r="K12" s="28" t="str">
        <f t="shared" si="3"/>
        <v/>
      </c>
      <c r="L12" s="10" t="str">
        <f t="shared" si="4"/>
        <v>CR/LFINF+DUL/H:2/COM12</v>
      </c>
    </row>
    <row r="13" spans="1:12" s="29" customFormat="1" ht="16" x14ac:dyDescent="0.2">
      <c r="A13" t="s">
        <v>218</v>
      </c>
      <c r="B13" t="s">
        <v>210</v>
      </c>
      <c r="C13" s="2" t="s">
        <v>213</v>
      </c>
      <c r="D13" s="2" t="s">
        <v>217</v>
      </c>
      <c r="E13" s="2" t="s">
        <v>178</v>
      </c>
      <c r="F13" s="27"/>
      <c r="G13" s="28">
        <f t="shared" si="7"/>
        <v>100</v>
      </c>
      <c r="H13" s="28"/>
      <c r="I13" s="28" t="str">
        <f t="shared" si="1"/>
        <v/>
      </c>
      <c r="J13" s="28" t="str">
        <f t="shared" si="2"/>
        <v>CR/LFINF+DUL/H:2/COM3</v>
      </c>
      <c r="K13" s="28" t="str">
        <f t="shared" si="3"/>
        <v/>
      </c>
      <c r="L13" s="10" t="str">
        <f t="shared" si="4"/>
        <v>CR/LFINF+DUL/H:2/COM3</v>
      </c>
    </row>
    <row r="14" spans="1:12" s="29" customFormat="1" ht="16" x14ac:dyDescent="0.2">
      <c r="A14" s="31" t="s">
        <v>247</v>
      </c>
      <c r="B14" s="31" t="s">
        <v>210</v>
      </c>
      <c r="C14" s="2" t="s">
        <v>213</v>
      </c>
      <c r="D14" s="2" t="s">
        <v>217</v>
      </c>
      <c r="E14" s="2" t="s">
        <v>179</v>
      </c>
      <c r="F14" s="27"/>
      <c r="G14" s="28">
        <f t="shared" si="7"/>
        <v>100</v>
      </c>
      <c r="H14" s="28"/>
      <c r="I14" s="28" t="str">
        <f t="shared" si="1"/>
        <v/>
      </c>
      <c r="J14" s="28" t="str">
        <f t="shared" si="2"/>
        <v>CR/LFINF+DUL/H:2/COM5</v>
      </c>
      <c r="K14" s="28" t="str">
        <f t="shared" si="3"/>
        <v/>
      </c>
      <c r="L14" s="10" t="str">
        <f t="shared" si="4"/>
        <v>CR/LFINF+DUL/H:2/COM5</v>
      </c>
    </row>
    <row r="15" spans="1:12" s="29" customFormat="1" ht="16" x14ac:dyDescent="0.2">
      <c r="A15" s="31" t="s">
        <v>219</v>
      </c>
      <c r="B15" s="31" t="s">
        <v>210</v>
      </c>
      <c r="C15" s="2" t="s">
        <v>213</v>
      </c>
      <c r="D15" s="2" t="s">
        <v>286</v>
      </c>
      <c r="E15" s="2" t="s">
        <v>176</v>
      </c>
      <c r="F15" s="28"/>
      <c r="G15" s="28">
        <f t="shared" si="7"/>
        <v>100</v>
      </c>
      <c r="H15" s="28"/>
      <c r="I15" s="28" t="str">
        <f t="shared" si="1"/>
        <v/>
      </c>
      <c r="J15" s="28" t="str">
        <f t="shared" si="2"/>
        <v>CR/LFINF+DUL/HBET:3-5/COM1</v>
      </c>
      <c r="K15" s="28" t="str">
        <f t="shared" si="3"/>
        <v/>
      </c>
      <c r="L15" s="10" t="str">
        <f t="shared" si="4"/>
        <v>CR/LFINF+DUL/HBET:3-5/COM1</v>
      </c>
    </row>
    <row r="16" spans="1:12" s="29" customFormat="1" ht="16" x14ac:dyDescent="0.2">
      <c r="A16" s="31" t="s">
        <v>252</v>
      </c>
      <c r="B16" s="31" t="s">
        <v>210</v>
      </c>
      <c r="C16" s="2" t="s">
        <v>213</v>
      </c>
      <c r="D16" s="2" t="s">
        <v>286</v>
      </c>
      <c r="E16" s="2" t="s">
        <v>180</v>
      </c>
      <c r="F16" s="27"/>
      <c r="G16" s="28">
        <f t="shared" ref="F16:G28" si="8">100-SUM(H16:H16)</f>
        <v>100</v>
      </c>
      <c r="H16" s="28"/>
      <c r="I16" s="28" t="str">
        <f t="shared" si="1"/>
        <v/>
      </c>
      <c r="J16" s="28" t="str">
        <f t="shared" si="2"/>
        <v>CR/LFINF+DUL/HBET:3-5/COM12</v>
      </c>
      <c r="K16" s="28" t="str">
        <f t="shared" si="3"/>
        <v/>
      </c>
      <c r="L16" s="10" t="str">
        <f t="shared" si="4"/>
        <v>CR/LFINF+DUL/HBET:3-5/COM12</v>
      </c>
    </row>
    <row r="17" spans="1:12" s="29" customFormat="1" ht="16" x14ac:dyDescent="0.2">
      <c r="A17" s="31" t="s">
        <v>220</v>
      </c>
      <c r="B17" s="31" t="s">
        <v>210</v>
      </c>
      <c r="C17" s="2" t="s">
        <v>213</v>
      </c>
      <c r="D17" s="2" t="s">
        <v>286</v>
      </c>
      <c r="E17" s="2" t="s">
        <v>178</v>
      </c>
      <c r="F17" s="28"/>
      <c r="G17" s="28">
        <f t="shared" ref="G17:G24" si="9">100-SUM(H17:H17)</f>
        <v>100</v>
      </c>
      <c r="H17" s="28"/>
      <c r="I17" s="28" t="str">
        <f t="shared" si="1"/>
        <v/>
      </c>
      <c r="J17" s="28" t="str">
        <f t="shared" si="2"/>
        <v>CR/LFINF+DUL/HBET:3-5/COM3</v>
      </c>
      <c r="K17" s="28" t="str">
        <f t="shared" si="3"/>
        <v/>
      </c>
      <c r="L17" s="10" t="str">
        <f t="shared" si="4"/>
        <v>CR/LFINF+DUL/HBET:3-5/COM3</v>
      </c>
    </row>
    <row r="18" spans="1:12" s="29" customFormat="1" ht="16" x14ac:dyDescent="0.2">
      <c r="A18" t="s">
        <v>248</v>
      </c>
      <c r="B18" t="s">
        <v>210</v>
      </c>
      <c r="C18" s="2" t="s">
        <v>213</v>
      </c>
      <c r="D18" s="2" t="s">
        <v>286</v>
      </c>
      <c r="E18" s="2" t="s">
        <v>179</v>
      </c>
      <c r="F18" s="28"/>
      <c r="G18" s="28">
        <f t="shared" si="9"/>
        <v>100</v>
      </c>
      <c r="H18" s="28"/>
      <c r="I18" s="28" t="str">
        <f t="shared" si="1"/>
        <v/>
      </c>
      <c r="J18" s="28" t="str">
        <f t="shared" si="2"/>
        <v>CR/LFINF+DUL/HBET:3-5/COM5</v>
      </c>
      <c r="K18" s="28" t="str">
        <f t="shared" si="3"/>
        <v/>
      </c>
      <c r="L18" s="10" t="str">
        <f t="shared" si="4"/>
        <v>CR/LFINF+DUL/HBET:3-5/COM5</v>
      </c>
    </row>
    <row r="19" spans="1:12" s="29" customFormat="1" ht="16" x14ac:dyDescent="0.2">
      <c r="A19" s="31" t="s">
        <v>221</v>
      </c>
      <c r="B19" s="31" t="s">
        <v>210</v>
      </c>
      <c r="C19" s="2" t="s">
        <v>222</v>
      </c>
      <c r="D19" s="2" t="s">
        <v>223</v>
      </c>
      <c r="E19" s="2" t="s">
        <v>181</v>
      </c>
      <c r="F19" s="28"/>
      <c r="G19" s="28">
        <f t="shared" si="9"/>
        <v>100</v>
      </c>
      <c r="H19" s="28"/>
      <c r="I19" s="28" t="str">
        <f t="shared" si="1"/>
        <v/>
      </c>
      <c r="J19" s="28" t="str">
        <f t="shared" si="2"/>
        <v>CR/LFM+DUL/HBET:1-2/COM</v>
      </c>
      <c r="K19" s="28" t="str">
        <f t="shared" si="3"/>
        <v/>
      </c>
      <c r="L19" s="10" t="str">
        <f t="shared" si="4"/>
        <v>CR/LFM+DUL/HBET:1-2/COM</v>
      </c>
    </row>
    <row r="20" spans="1:12" s="29" customFormat="1" ht="16" x14ac:dyDescent="0.2">
      <c r="A20" t="s">
        <v>224</v>
      </c>
      <c r="B20" t="s">
        <v>210</v>
      </c>
      <c r="C20" s="2" t="s">
        <v>222</v>
      </c>
      <c r="D20" s="2" t="s">
        <v>223</v>
      </c>
      <c r="E20" s="2" t="s">
        <v>192</v>
      </c>
      <c r="F20" s="28"/>
      <c r="G20" s="28">
        <f t="shared" si="9"/>
        <v>100</v>
      </c>
      <c r="H20" s="28"/>
      <c r="I20" s="28" t="str">
        <f t="shared" si="1"/>
        <v/>
      </c>
      <c r="J20" s="28" t="str">
        <f t="shared" si="2"/>
        <v>CR/LFM+DUL/HBET:1-2/COM11</v>
      </c>
      <c r="K20" s="28" t="str">
        <f t="shared" si="3"/>
        <v/>
      </c>
      <c r="L20" s="10" t="str">
        <f t="shared" si="4"/>
        <v>CR/LFM+DUL/HBET:1-2/COM11</v>
      </c>
    </row>
    <row r="21" spans="1:12" s="29" customFormat="1" ht="16" x14ac:dyDescent="0.2">
      <c r="A21" s="31" t="s">
        <v>225</v>
      </c>
      <c r="B21" s="31" t="s">
        <v>210</v>
      </c>
      <c r="C21" s="2" t="s">
        <v>222</v>
      </c>
      <c r="D21" s="2" t="s">
        <v>223</v>
      </c>
      <c r="E21" s="2" t="s">
        <v>177</v>
      </c>
      <c r="F21" s="28"/>
      <c r="G21" s="28">
        <f t="shared" si="9"/>
        <v>100</v>
      </c>
      <c r="H21" s="28"/>
      <c r="I21" s="28" t="str">
        <f t="shared" si="1"/>
        <v/>
      </c>
      <c r="J21" s="28" t="str">
        <f t="shared" si="2"/>
        <v>CR/LFM+DUL/HBET:1-2/COM2</v>
      </c>
      <c r="K21" s="28" t="str">
        <f t="shared" si="3"/>
        <v/>
      </c>
      <c r="L21" s="10" t="str">
        <f t="shared" si="4"/>
        <v>CR/LFM+DUL/HBET:1-2/COM2</v>
      </c>
    </row>
    <row r="22" spans="1:12" s="29" customFormat="1" ht="16" x14ac:dyDescent="0.2">
      <c r="A22" s="31" t="s">
        <v>226</v>
      </c>
      <c r="B22" s="31" t="s">
        <v>210</v>
      </c>
      <c r="C22" s="2" t="s">
        <v>222</v>
      </c>
      <c r="D22" s="2" t="s">
        <v>223</v>
      </c>
      <c r="E22" s="2" t="s">
        <v>173</v>
      </c>
      <c r="F22" s="28"/>
      <c r="G22" s="28">
        <f t="shared" si="9"/>
        <v>100</v>
      </c>
      <c r="H22" s="28"/>
      <c r="I22" s="28" t="str">
        <f t="shared" si="1"/>
        <v/>
      </c>
      <c r="J22" s="28" t="str">
        <f t="shared" si="2"/>
        <v>CR/LFM+DUL/HBET:1-2/IND1</v>
      </c>
      <c r="K22" s="28" t="str">
        <f t="shared" si="3"/>
        <v/>
      </c>
      <c r="L22" s="10" t="str">
        <f t="shared" si="4"/>
        <v>CR/LFM+DUL/HBET:1-2/IND1</v>
      </c>
    </row>
    <row r="23" spans="1:12" s="29" customFormat="1" ht="16" x14ac:dyDescent="0.2">
      <c r="A23" s="31" t="s">
        <v>227</v>
      </c>
      <c r="B23" s="31" t="s">
        <v>210</v>
      </c>
      <c r="C23" s="2" t="s">
        <v>222</v>
      </c>
      <c r="D23" s="2" t="s">
        <v>223</v>
      </c>
      <c r="E23" s="2" t="s">
        <v>174</v>
      </c>
      <c r="F23" s="28"/>
      <c r="G23" s="28">
        <f t="shared" si="9"/>
        <v>100</v>
      </c>
      <c r="H23" s="28"/>
      <c r="I23" s="28" t="str">
        <f t="shared" si="1"/>
        <v/>
      </c>
      <c r="J23" s="28" t="str">
        <f t="shared" si="2"/>
        <v>CR/LFM+DUL/HBET:1-2/IND2</v>
      </c>
      <c r="K23" s="28" t="str">
        <f t="shared" si="3"/>
        <v/>
      </c>
      <c r="L23" s="10" t="str">
        <f t="shared" si="4"/>
        <v>CR/LFM+DUL/HBET:1-2/IND2</v>
      </c>
    </row>
    <row r="24" spans="1:12" s="29" customFormat="1" ht="16" x14ac:dyDescent="0.2">
      <c r="A24" s="31" t="s">
        <v>228</v>
      </c>
      <c r="B24" s="31" t="s">
        <v>210</v>
      </c>
      <c r="C24" s="2" t="s">
        <v>222</v>
      </c>
      <c r="D24" s="2" t="s">
        <v>223</v>
      </c>
      <c r="E24" s="2" t="s">
        <v>175</v>
      </c>
      <c r="F24" s="28"/>
      <c r="G24" s="28">
        <f t="shared" si="9"/>
        <v>100</v>
      </c>
      <c r="H24" s="28"/>
      <c r="I24" s="28" t="str">
        <f t="shared" si="1"/>
        <v/>
      </c>
      <c r="J24" s="28" t="str">
        <f t="shared" si="2"/>
        <v>CR/LFM+DUL/HBET:1-2/IND6</v>
      </c>
      <c r="K24" s="28" t="str">
        <f t="shared" si="3"/>
        <v/>
      </c>
      <c r="L24" s="10" t="str">
        <f t="shared" si="4"/>
        <v>CR/LFM+DUL/HBET:1-2/IND6</v>
      </c>
    </row>
    <row r="25" spans="1:12" s="29" customFormat="1" ht="16" x14ac:dyDescent="0.2">
      <c r="A25" s="31" t="s">
        <v>230</v>
      </c>
      <c r="B25" s="31" t="s">
        <v>231</v>
      </c>
      <c r="C25" s="2" t="s">
        <v>229</v>
      </c>
      <c r="D25" s="2" t="s">
        <v>214</v>
      </c>
      <c r="E25" s="2" t="s">
        <v>181</v>
      </c>
      <c r="F25" s="28">
        <f t="shared" si="8"/>
        <v>100</v>
      </c>
      <c r="G25" s="28"/>
      <c r="H25" s="28"/>
      <c r="I25" s="28" t="str">
        <f t="shared" si="1"/>
        <v>MUR/LWAL+DNO/H:1/COM</v>
      </c>
      <c r="J25" s="28" t="str">
        <f t="shared" si="2"/>
        <v/>
      </c>
      <c r="K25" s="28" t="str">
        <f t="shared" si="3"/>
        <v/>
      </c>
      <c r="L25" s="10" t="str">
        <f t="shared" si="4"/>
        <v>MUR/LWAL+DNO/H:1/COM</v>
      </c>
    </row>
    <row r="26" spans="1:12" s="29" customFormat="1" ht="16" x14ac:dyDescent="0.2">
      <c r="A26" s="31" t="s">
        <v>232</v>
      </c>
      <c r="B26" s="31" t="s">
        <v>231</v>
      </c>
      <c r="C26" s="2" t="s">
        <v>229</v>
      </c>
      <c r="D26" s="2" t="s">
        <v>214</v>
      </c>
      <c r="E26" s="2" t="s">
        <v>176</v>
      </c>
      <c r="F26" s="28">
        <f t="shared" si="8"/>
        <v>100</v>
      </c>
      <c r="G26" s="28"/>
      <c r="H26" s="28"/>
      <c r="I26" s="28" t="str">
        <f t="shared" si="1"/>
        <v>MUR/LWAL+DNO/H:1/COM1</v>
      </c>
      <c r="J26" s="28" t="str">
        <f t="shared" si="2"/>
        <v/>
      </c>
      <c r="K26" s="28" t="str">
        <f t="shared" si="3"/>
        <v/>
      </c>
      <c r="L26" s="10" t="str">
        <f t="shared" si="4"/>
        <v>MUR/LWAL+DNO/H:1/COM1</v>
      </c>
    </row>
    <row r="27" spans="1:12" s="29" customFormat="1" ht="16" x14ac:dyDescent="0.2">
      <c r="A27" t="s">
        <v>233</v>
      </c>
      <c r="B27" t="s">
        <v>231</v>
      </c>
      <c r="C27" s="2" t="s">
        <v>229</v>
      </c>
      <c r="D27" s="2" t="s">
        <v>214</v>
      </c>
      <c r="E27" s="2" t="s">
        <v>192</v>
      </c>
      <c r="F27" s="28">
        <v>100</v>
      </c>
      <c r="G27" s="27"/>
      <c r="H27" s="28"/>
      <c r="I27" s="28" t="str">
        <f t="shared" si="1"/>
        <v>MUR/LWAL+DNO/H:1/COM11</v>
      </c>
      <c r="J27" s="28" t="str">
        <f t="shared" si="2"/>
        <v/>
      </c>
      <c r="K27" s="28" t="str">
        <f t="shared" si="3"/>
        <v/>
      </c>
      <c r="L27" s="10" t="str">
        <f t="shared" si="4"/>
        <v>MUR/LWAL+DNO/H:1/COM11</v>
      </c>
    </row>
    <row r="28" spans="1:12" s="29" customFormat="1" ht="16" x14ac:dyDescent="0.2">
      <c r="A28" t="s">
        <v>249</v>
      </c>
      <c r="B28" t="s">
        <v>231</v>
      </c>
      <c r="C28" s="2" t="s">
        <v>229</v>
      </c>
      <c r="D28" s="2" t="s">
        <v>214</v>
      </c>
      <c r="E28" s="2" t="s">
        <v>180</v>
      </c>
      <c r="F28" s="28">
        <f t="shared" si="8"/>
        <v>100</v>
      </c>
      <c r="G28" s="28"/>
      <c r="H28" s="28"/>
      <c r="I28" s="28" t="str">
        <f t="shared" si="1"/>
        <v>MUR/LWAL+DNO/H:1/COM12</v>
      </c>
      <c r="J28" s="28" t="str">
        <f t="shared" si="2"/>
        <v/>
      </c>
      <c r="K28" s="28" t="str">
        <f t="shared" si="3"/>
        <v/>
      </c>
      <c r="L28" s="10" t="str">
        <f t="shared" si="4"/>
        <v>MUR/LWAL+DNO/H:1/COM12</v>
      </c>
    </row>
    <row r="29" spans="1:12" s="29" customFormat="1" ht="16" x14ac:dyDescent="0.2">
      <c r="A29" t="s">
        <v>234</v>
      </c>
      <c r="B29" t="s">
        <v>231</v>
      </c>
      <c r="C29" s="2" t="s">
        <v>229</v>
      </c>
      <c r="D29" s="2" t="s">
        <v>214</v>
      </c>
      <c r="E29" s="2" t="s">
        <v>177</v>
      </c>
      <c r="F29" s="28">
        <f t="shared" ref="F29:F35" si="10">100-SUM(G29:G29)</f>
        <v>100</v>
      </c>
      <c r="G29" s="28"/>
      <c r="H29" s="28"/>
      <c r="I29" s="28" t="str">
        <f t="shared" si="1"/>
        <v>MUR/LWAL+DNO/H:1/COM2</v>
      </c>
      <c r="J29" s="28" t="str">
        <f t="shared" si="2"/>
        <v/>
      </c>
      <c r="K29" s="28" t="str">
        <f t="shared" si="3"/>
        <v/>
      </c>
      <c r="L29" s="10" t="str">
        <f t="shared" si="4"/>
        <v>MUR/LWAL+DNO/H:1/COM2</v>
      </c>
    </row>
    <row r="30" spans="1:12" s="29" customFormat="1" ht="16" x14ac:dyDescent="0.2">
      <c r="A30" t="s">
        <v>235</v>
      </c>
      <c r="B30" t="s">
        <v>231</v>
      </c>
      <c r="C30" s="2" t="s">
        <v>229</v>
      </c>
      <c r="D30" s="2" t="s">
        <v>214</v>
      </c>
      <c r="E30" s="2" t="s">
        <v>178</v>
      </c>
      <c r="F30" s="28">
        <v>100</v>
      </c>
      <c r="G30" s="28"/>
      <c r="H30" s="28"/>
      <c r="I30" s="28" t="str">
        <f t="shared" si="1"/>
        <v>MUR/LWAL+DNO/H:1/COM3</v>
      </c>
      <c r="J30" s="28" t="str">
        <f t="shared" si="2"/>
        <v/>
      </c>
      <c r="K30" s="28" t="str">
        <f t="shared" si="3"/>
        <v/>
      </c>
      <c r="L30" s="10" t="str">
        <f t="shared" si="4"/>
        <v>MUR/LWAL+DNO/H:1/COM3</v>
      </c>
    </row>
    <row r="31" spans="1:12" s="29" customFormat="1" ht="16" x14ac:dyDescent="0.2">
      <c r="A31" t="s">
        <v>245</v>
      </c>
      <c r="B31" t="s">
        <v>231</v>
      </c>
      <c r="C31" s="2" t="s">
        <v>229</v>
      </c>
      <c r="D31" s="2" t="s">
        <v>214</v>
      </c>
      <c r="E31" s="2" t="s">
        <v>179</v>
      </c>
      <c r="F31" s="28">
        <f t="shared" si="10"/>
        <v>100</v>
      </c>
      <c r="G31" s="28"/>
      <c r="H31" s="28"/>
      <c r="I31" s="28" t="str">
        <f t="shared" si="1"/>
        <v>MUR/LWAL+DNO/H:1/COM5</v>
      </c>
      <c r="J31" s="28" t="str">
        <f t="shared" si="2"/>
        <v/>
      </c>
      <c r="K31" s="28" t="str">
        <f t="shared" si="3"/>
        <v/>
      </c>
      <c r="L31" s="10" t="str">
        <f t="shared" si="4"/>
        <v>MUR/LWAL+DNO/H:1/COM5</v>
      </c>
    </row>
    <row r="32" spans="1:12" s="29" customFormat="1" ht="16" x14ac:dyDescent="0.2">
      <c r="A32" t="s">
        <v>236</v>
      </c>
      <c r="B32" t="s">
        <v>231</v>
      </c>
      <c r="C32" s="2" t="s">
        <v>229</v>
      </c>
      <c r="D32" s="2" t="s">
        <v>214</v>
      </c>
      <c r="E32" s="2" t="s">
        <v>174</v>
      </c>
      <c r="F32" s="28">
        <f t="shared" si="10"/>
        <v>100</v>
      </c>
      <c r="G32" s="28"/>
      <c r="H32" s="28"/>
      <c r="I32" s="28" t="str">
        <f t="shared" si="1"/>
        <v>MUR/LWAL+DNO/H:1/IND2</v>
      </c>
      <c r="J32" s="28" t="str">
        <f t="shared" si="2"/>
        <v/>
      </c>
      <c r="K32" s="28" t="str">
        <f t="shared" si="3"/>
        <v/>
      </c>
      <c r="L32" s="10" t="str">
        <f t="shared" si="4"/>
        <v>MUR/LWAL+DNO/H:1/IND2</v>
      </c>
    </row>
    <row r="33" spans="1:12" ht="16" x14ac:dyDescent="0.2">
      <c r="A33" t="s">
        <v>237</v>
      </c>
      <c r="B33" t="s">
        <v>231</v>
      </c>
      <c r="C33" s="2" t="s">
        <v>229</v>
      </c>
      <c r="D33" s="2" t="s">
        <v>214</v>
      </c>
      <c r="E33" s="2" t="s">
        <v>184</v>
      </c>
      <c r="F33" s="28">
        <v>100</v>
      </c>
      <c r="G33" s="28"/>
      <c r="H33" s="28"/>
      <c r="I33" s="28" t="str">
        <f t="shared" si="1"/>
        <v>MUR/LWAL+DNO/H:1/IND4</v>
      </c>
      <c r="J33" s="28" t="str">
        <f t="shared" si="2"/>
        <v/>
      </c>
      <c r="K33" s="28" t="str">
        <f t="shared" si="3"/>
        <v/>
      </c>
      <c r="L33" s="10" t="str">
        <f t="shared" si="4"/>
        <v>MUR/LWAL+DNO/H:1/IND4</v>
      </c>
    </row>
    <row r="34" spans="1:12" ht="16" x14ac:dyDescent="0.2">
      <c r="A34" t="s">
        <v>238</v>
      </c>
      <c r="B34" t="s">
        <v>231</v>
      </c>
      <c r="C34" s="2" t="s">
        <v>229</v>
      </c>
      <c r="D34" s="2" t="s">
        <v>214</v>
      </c>
      <c r="E34" s="2" t="s">
        <v>175</v>
      </c>
      <c r="F34" s="28">
        <f t="shared" si="10"/>
        <v>100</v>
      </c>
      <c r="G34" s="28"/>
      <c r="H34" s="28"/>
      <c r="I34" s="28" t="str">
        <f t="shared" si="1"/>
        <v>MUR/LWAL+DNO/H:1/IND6</v>
      </c>
      <c r="J34" s="28" t="str">
        <f t="shared" si="2"/>
        <v/>
      </c>
      <c r="K34" s="28" t="str">
        <f t="shared" si="3"/>
        <v/>
      </c>
      <c r="L34" s="10" t="str">
        <f t="shared" si="4"/>
        <v>MUR/LWAL+DNO/H:1/IND6</v>
      </c>
    </row>
    <row r="35" spans="1:12" ht="16" x14ac:dyDescent="0.2">
      <c r="A35" t="s">
        <v>294</v>
      </c>
      <c r="B35" t="s">
        <v>231</v>
      </c>
      <c r="C35" s="2" t="s">
        <v>229</v>
      </c>
      <c r="D35" s="2" t="s">
        <v>217</v>
      </c>
      <c r="E35" s="2" t="s">
        <v>180</v>
      </c>
      <c r="F35" s="28">
        <f t="shared" si="10"/>
        <v>100</v>
      </c>
      <c r="G35" s="28"/>
      <c r="H35" s="28"/>
      <c r="I35" s="28" t="str">
        <f t="shared" si="1"/>
        <v>MUR/LWAL+DNO/H:2/COM12</v>
      </c>
      <c r="J35" s="28" t="str">
        <f t="shared" si="2"/>
        <v/>
      </c>
      <c r="K35" s="28" t="str">
        <f t="shared" si="3"/>
        <v/>
      </c>
      <c r="L35" s="10" t="str">
        <f t="shared" si="4"/>
        <v>MUR/LWAL+DNO/H:2/COM12</v>
      </c>
    </row>
    <row r="36" spans="1:12" ht="16" x14ac:dyDescent="0.2">
      <c r="A36" t="s">
        <v>239</v>
      </c>
      <c r="B36" t="s">
        <v>240</v>
      </c>
      <c r="C36" s="2" t="s">
        <v>222</v>
      </c>
      <c r="D36" s="2" t="s">
        <v>223</v>
      </c>
      <c r="E36" s="2" t="s">
        <v>192</v>
      </c>
      <c r="F36" s="28"/>
      <c r="G36" s="28">
        <f>100-SUM(H36:H36)</f>
        <v>100</v>
      </c>
      <c r="H36" s="28"/>
      <c r="I36" s="28" t="str">
        <f t="shared" si="1"/>
        <v/>
      </c>
      <c r="J36" s="28" t="str">
        <f t="shared" si="2"/>
        <v>S/LFM+DUL/HBET:1-2/COM11</v>
      </c>
      <c r="K36" s="28" t="str">
        <f t="shared" si="3"/>
        <v/>
      </c>
      <c r="L36" s="10" t="str">
        <f t="shared" si="4"/>
        <v>S/LFM+DUL/HBET:1-2/COM11</v>
      </c>
    </row>
    <row r="37" spans="1:12" ht="16" x14ac:dyDescent="0.2">
      <c r="A37" t="s">
        <v>241</v>
      </c>
      <c r="B37" t="s">
        <v>240</v>
      </c>
      <c r="C37" s="2" t="s">
        <v>222</v>
      </c>
      <c r="D37" s="2" t="s">
        <v>223</v>
      </c>
      <c r="E37" s="2" t="s">
        <v>177</v>
      </c>
      <c r="F37" s="28"/>
      <c r="G37" s="28">
        <f>100-SUM(H37:H37)</f>
        <v>100</v>
      </c>
      <c r="H37" s="28"/>
      <c r="I37" s="28" t="str">
        <f t="shared" si="1"/>
        <v/>
      </c>
      <c r="J37" s="28" t="str">
        <f t="shared" si="2"/>
        <v>S/LFM+DUL/HBET:1-2/COM2</v>
      </c>
      <c r="K37" s="28" t="str">
        <f t="shared" si="3"/>
        <v/>
      </c>
      <c r="L37" s="10" t="str">
        <f t="shared" si="4"/>
        <v>S/LFM+DUL/HBET:1-2/COM2</v>
      </c>
    </row>
    <row r="38" spans="1:12" ht="16" x14ac:dyDescent="0.2">
      <c r="A38" t="s">
        <v>242</v>
      </c>
      <c r="B38" t="s">
        <v>240</v>
      </c>
      <c r="C38" s="2" t="s">
        <v>222</v>
      </c>
      <c r="D38" s="2" t="s">
        <v>223</v>
      </c>
      <c r="E38" s="2" t="s">
        <v>173</v>
      </c>
      <c r="F38" s="28"/>
      <c r="G38" s="28">
        <f>100-SUM(H38:H38)</f>
        <v>100</v>
      </c>
      <c r="H38" s="28"/>
      <c r="I38" s="28" t="str">
        <f t="shared" si="1"/>
        <v/>
      </c>
      <c r="J38" s="28" t="str">
        <f t="shared" si="2"/>
        <v>S/LFM+DUL/HBET:1-2/IND1</v>
      </c>
      <c r="K38" s="28" t="str">
        <f t="shared" si="3"/>
        <v/>
      </c>
      <c r="L38" s="10" t="str">
        <f t="shared" si="4"/>
        <v>S/LFM+DUL/HBET:1-2/IND1</v>
      </c>
    </row>
    <row r="39" spans="1:12" ht="16" x14ac:dyDescent="0.2">
      <c r="A39" t="s">
        <v>243</v>
      </c>
      <c r="B39" t="s">
        <v>240</v>
      </c>
      <c r="C39" s="2" t="s">
        <v>222</v>
      </c>
      <c r="D39" s="2" t="s">
        <v>223</v>
      </c>
      <c r="E39" s="2" t="s">
        <v>174</v>
      </c>
      <c r="F39" s="28"/>
      <c r="G39" s="28">
        <f>100-SUM(H39:H39)</f>
        <v>100</v>
      </c>
      <c r="H39" s="28"/>
      <c r="I39" s="28" t="str">
        <f t="shared" si="1"/>
        <v/>
      </c>
      <c r="J39" s="28" t="str">
        <f t="shared" si="2"/>
        <v>S/LFM+DUL/HBET:1-2/IND2</v>
      </c>
      <c r="K39" s="28" t="str">
        <f t="shared" si="3"/>
        <v/>
      </c>
      <c r="L39" s="10" t="str">
        <f t="shared" si="4"/>
        <v>S/LFM+DUL/HBET:1-2/IND2</v>
      </c>
    </row>
    <row r="40" spans="1:12" ht="16" x14ac:dyDescent="0.2">
      <c r="A40" t="s">
        <v>244</v>
      </c>
      <c r="B40" t="s">
        <v>240</v>
      </c>
      <c r="C40" s="2" t="s">
        <v>222</v>
      </c>
      <c r="D40" s="2" t="s">
        <v>223</v>
      </c>
      <c r="E40" s="2" t="s">
        <v>175</v>
      </c>
      <c r="F40" s="28"/>
      <c r="G40" s="28">
        <f>100-SUM(H40:H40)</f>
        <v>100</v>
      </c>
      <c r="H40" s="28"/>
      <c r="I40" s="28" t="str">
        <f t="shared" si="1"/>
        <v/>
      </c>
      <c r="J40" s="28" t="str">
        <f t="shared" si="2"/>
        <v>S/LFM+DUL/HBET:1-2/IND6</v>
      </c>
      <c r="K40" s="28" t="str">
        <f t="shared" si="3"/>
        <v/>
      </c>
      <c r="L40" s="10" t="str">
        <f t="shared" si="4"/>
        <v>S/LFM+DUL/HBET:1-2/IND6</v>
      </c>
    </row>
    <row r="41" spans="1:12" ht="32" x14ac:dyDescent="0.2">
      <c r="A41" t="s">
        <v>295</v>
      </c>
      <c r="B41" t="s">
        <v>164</v>
      </c>
      <c r="D41" s="2" t="s">
        <v>223</v>
      </c>
      <c r="E41" s="2" t="s">
        <v>176</v>
      </c>
      <c r="F41" s="28">
        <v>90</v>
      </c>
      <c r="G41" s="28">
        <v>10</v>
      </c>
      <c r="H41" s="28"/>
      <c r="I41" s="28" t="str">
        <f t="shared" si="1"/>
        <v>90% W/+DNO/HBET:1-2/COM1</v>
      </c>
      <c r="J41" s="28" t="str">
        <f t="shared" si="2"/>
        <v>10% W/+DUL/HBET:1-2/COM1</v>
      </c>
      <c r="K41" s="28" t="str">
        <f t="shared" si="3"/>
        <v/>
      </c>
      <c r="L41" s="10" t="str">
        <f t="shared" si="4"/>
        <v>90% W/+DNO/HBET:1-2/COM1
10% W/+DUL/HBET:1-2/COM1</v>
      </c>
    </row>
    <row r="42" spans="1:12" ht="32" x14ac:dyDescent="0.2">
      <c r="A42" t="s">
        <v>296</v>
      </c>
      <c r="B42" t="s">
        <v>164</v>
      </c>
      <c r="D42" s="2" t="s">
        <v>223</v>
      </c>
      <c r="E42" s="2" t="s">
        <v>177</v>
      </c>
      <c r="F42" s="28">
        <v>90</v>
      </c>
      <c r="G42" s="28">
        <v>10</v>
      </c>
      <c r="H42" s="28"/>
      <c r="I42" s="28" t="str">
        <f t="shared" si="1"/>
        <v>90% W/+DNO/HBET:1-2/COM2</v>
      </c>
      <c r="J42" s="28" t="str">
        <f t="shared" si="2"/>
        <v>10% W/+DUL/HBET:1-2/COM2</v>
      </c>
      <c r="K42" s="28" t="str">
        <f t="shared" si="3"/>
        <v/>
      </c>
      <c r="L42" s="10" t="str">
        <f t="shared" si="4"/>
        <v>90% W/+DNO/HBET:1-2/COM2
10% W/+DUL/HBET:1-2/COM2</v>
      </c>
    </row>
    <row r="43" spans="1:12" ht="32" x14ac:dyDescent="0.2">
      <c r="A43" t="s">
        <v>297</v>
      </c>
      <c r="B43" t="s">
        <v>164</v>
      </c>
      <c r="D43" s="2" t="s">
        <v>223</v>
      </c>
      <c r="E43" s="2" t="s">
        <v>179</v>
      </c>
      <c r="F43" s="28">
        <v>90</v>
      </c>
      <c r="G43" s="28">
        <v>10</v>
      </c>
      <c r="H43" s="28"/>
      <c r="I43" s="28" t="str">
        <f t="shared" si="1"/>
        <v>90% W/+DNO/HBET:1-2/COM5</v>
      </c>
      <c r="J43" s="28" t="str">
        <f t="shared" si="2"/>
        <v>10% W/+DUL/HBET:1-2/COM5</v>
      </c>
      <c r="K43" s="28" t="str">
        <f t="shared" si="3"/>
        <v/>
      </c>
      <c r="L43" s="10" t="str">
        <f t="shared" si="4"/>
        <v>90% W/+DNO/HBET:1-2/COM5
10% W/+DUL/HBET:1-2/COM5</v>
      </c>
    </row>
    <row r="44" spans="1:12" ht="32" x14ac:dyDescent="0.2">
      <c r="A44" t="s">
        <v>298</v>
      </c>
      <c r="B44" t="s">
        <v>164</v>
      </c>
      <c r="D44" s="2" t="s">
        <v>223</v>
      </c>
      <c r="E44" s="2" t="s">
        <v>184</v>
      </c>
      <c r="F44" s="28">
        <v>90</v>
      </c>
      <c r="G44" s="28">
        <v>10</v>
      </c>
      <c r="I44" s="28" t="str">
        <f>IF(F44="","",IF(F44=100,$B44&amp;"/"&amp;$C44&amp;"+"&amp;I$2&amp;"/"&amp;$D44&amp;"/"&amp;$E44,IF(F44&gt;0,F44&amp;"% "&amp;$B44&amp;"/"&amp;$C44&amp;"+"&amp;I$2&amp;"/"&amp;$D44&amp;"/"&amp;$E44,"")))</f>
        <v>90% W/+DNO/HBET:1-2/IND4</v>
      </c>
      <c r="J44" s="28" t="str">
        <f>IF(G44="","",IF(G44=100,$B44&amp;"/"&amp;$C44&amp;"+"&amp;J$2&amp;"/"&amp;$D44&amp;"/"&amp;$E44,IF(G44&gt;0,G44&amp;"% "&amp;$B44&amp;"/"&amp;$C44&amp;"+"&amp;J$2&amp;"/"&amp;$D44&amp;"/"&amp;$E44,"")))</f>
        <v>10% W/+DUL/HBET:1-2/IND4</v>
      </c>
      <c r="K44" s="28" t="str">
        <f>IF(H44="","",IF(H44=100,$B44&amp;"/"&amp;$C44&amp;"+"&amp;K$2&amp;"/"&amp;$D44&amp;"/"&amp;$E44,IF(H44&gt;0,H44&amp;"% "&amp;$B44&amp;"/"&amp;$C44&amp;"+"&amp;K$2&amp;"/"&amp;$D44&amp;"/"&amp;$E44,"")))</f>
        <v/>
      </c>
      <c r="L44" s="10" t="str">
        <f>IF(D44="",A44,I44&amp;IF(J44="","",IF(I44="",J44,CHAR(10)&amp;J44))&amp;IF(K44="","",IF(J44="",K44,CHAR(10)&amp;K44)))</f>
        <v>90% W/+DNO/HBET:1-2/IND4
10% W/+DUL/HBET:1-2/IND4</v>
      </c>
    </row>
    <row r="45" spans="1:12" x14ac:dyDescent="0.2">
      <c r="A45" s="31"/>
    </row>
    <row r="46" spans="1:12" x14ac:dyDescent="0.2">
      <c r="A46"/>
    </row>
    <row r="47" spans="1:12" x14ac:dyDescent="0.2">
      <c r="A47" s="31"/>
    </row>
    <row r="48" spans="1:12" x14ac:dyDescent="0.2">
      <c r="A48"/>
    </row>
    <row r="49" spans="1:1" x14ac:dyDescent="0.2">
      <c r="A49" s="31"/>
    </row>
    <row r="50" spans="1:1" x14ac:dyDescent="0.2">
      <c r="A50" s="31"/>
    </row>
    <row r="51" spans="1:1" x14ac:dyDescent="0.2">
      <c r="A51" s="31"/>
    </row>
    <row r="52" spans="1:1" x14ac:dyDescent="0.2">
      <c r="A52" s="31"/>
    </row>
    <row r="53" spans="1:1" x14ac:dyDescent="0.2">
      <c r="A53" s="31"/>
    </row>
    <row r="54" spans="1:1" x14ac:dyDescent="0.2">
      <c r="A54" s="31"/>
    </row>
    <row r="55" spans="1:1" x14ac:dyDescent="0.2">
      <c r="A55" s="31"/>
    </row>
    <row r="56" spans="1:1" x14ac:dyDescent="0.2">
      <c r="A56"/>
    </row>
    <row r="57" spans="1:1" x14ac:dyDescent="0.2">
      <c r="A57" s="31"/>
    </row>
    <row r="58" spans="1:1" x14ac:dyDescent="0.2">
      <c r="A58" s="31"/>
    </row>
    <row r="59" spans="1:1" x14ac:dyDescent="0.2">
      <c r="A59" s="31"/>
    </row>
    <row r="60" spans="1:1" x14ac:dyDescent="0.2">
      <c r="A60" s="31"/>
    </row>
    <row r="61" spans="1:1" x14ac:dyDescent="0.2">
      <c r="A61"/>
    </row>
    <row r="62" spans="1:1" x14ac:dyDescent="0.2">
      <c r="A62" s="31"/>
    </row>
    <row r="63" spans="1:1" x14ac:dyDescent="0.2">
      <c r="A63"/>
    </row>
    <row r="64" spans="1:1" x14ac:dyDescent="0.2">
      <c r="A64" s="31"/>
    </row>
    <row r="65" spans="1:1" x14ac:dyDescent="0.2">
      <c r="A65" s="31"/>
    </row>
    <row r="66" spans="1:1" x14ac:dyDescent="0.2">
      <c r="A66" s="31"/>
    </row>
    <row r="67" spans="1:1" x14ac:dyDescent="0.2">
      <c r="A67" s="31"/>
    </row>
    <row r="68" spans="1:1" x14ac:dyDescent="0.2">
      <c r="A68" s="31"/>
    </row>
    <row r="69" spans="1:1" x14ac:dyDescent="0.2">
      <c r="A69" s="31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</sheetData>
  <conditionalFormatting sqref="F3:F6 H42:H43 F7:H41">
    <cfRule type="colorScale" priority="3">
      <colorScale>
        <cfvo type="min"/>
        <cfvo type="max"/>
        <color rgb="FFFCFCFF"/>
        <color rgb="FFF8696B"/>
      </colorScale>
    </cfRule>
  </conditionalFormatting>
  <conditionalFormatting sqref="G3:H6">
    <cfRule type="colorScale" priority="2">
      <colorScale>
        <cfvo type="min"/>
        <cfvo type="max"/>
        <color rgb="FFFCFCFF"/>
        <color rgb="FFF8696B"/>
      </colorScale>
    </cfRule>
  </conditionalFormatting>
  <conditionalFormatting sqref="F42:G44">
    <cfRule type="colorScale" priority="1">
      <colorScale>
        <cfvo type="min"/>
        <cfvo type="max"/>
        <color rgb="FFFCFCFF"/>
        <color rgb="FFF8696B"/>
      </colorScale>
    </cfRule>
  </conditionalFormatting>
  <conditionalFormatting sqref="I3:K44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F272-E1DC-4FA8-B1B0-F96D9C275CF4}">
  <dimension ref="A1:U6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4" max="4" width="20.6640625" style="2" customWidth="1"/>
    <col min="5" max="5" width="13.83203125" style="2" bestFit="1" customWidth="1"/>
    <col min="6" max="7" width="20.6640625" style="2" customWidth="1"/>
    <col min="8" max="8" width="12.33203125" style="2" bestFit="1" customWidth="1"/>
    <col min="9" max="9" width="20.6640625" style="2" customWidth="1"/>
    <col min="10" max="10" width="17.83203125" style="2" bestFit="1" customWidth="1"/>
    <col min="11" max="12" width="20.6640625" style="2" customWidth="1"/>
    <col min="13" max="13" width="18.5" style="2" bestFit="1" customWidth="1"/>
    <col min="14" max="14" width="19.5" style="2" bestFit="1" customWidth="1"/>
    <col min="15" max="17" width="20.6640625" style="2" customWidth="1"/>
    <col min="18" max="18" width="9.6640625" style="2" bestFit="1" customWidth="1"/>
    <col min="19" max="19" width="20.6640625" style="2" customWidth="1"/>
    <col min="20" max="20" width="18.5" style="2" bestFit="1" customWidth="1"/>
    <col min="21" max="21" width="13" style="2" bestFit="1" customWidth="1"/>
  </cols>
  <sheetData>
    <row r="1" spans="1:21" ht="4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f>Total_TPE!C2-Urban_TPE!C2</f>
        <v>49999</v>
      </c>
      <c r="D2">
        <f>Total_TPE!D2-Urban_TPE!D2</f>
        <v>0</v>
      </c>
      <c r="E2">
        <f>Total_TPE!E2-Urban_TPE!E2</f>
        <v>7131</v>
      </c>
      <c r="F2">
        <f>Total_TPE!F2-Urban_TPE!F2</f>
        <v>123</v>
      </c>
      <c r="G2">
        <f>Total_TPE!G2-Urban_TPE!G2</f>
        <v>1</v>
      </c>
      <c r="H2">
        <f>Total_TPE!H2-Urban_TPE!H2</f>
        <v>0</v>
      </c>
      <c r="I2">
        <f>Total_TPE!I2-Urban_TPE!I2</f>
        <v>13563</v>
      </c>
      <c r="J2">
        <f>Total_TPE!J2-Urban_TPE!J2</f>
        <v>393</v>
      </c>
      <c r="K2">
        <f>Total_TPE!K2-Urban_TPE!K2</f>
        <v>6005</v>
      </c>
      <c r="L2">
        <f>Total_TPE!L2-Urban_TPE!L2</f>
        <v>132</v>
      </c>
      <c r="M2">
        <f>Total_TPE!M2-Urban_TPE!M2</f>
        <v>2398</v>
      </c>
      <c r="N2">
        <f>Total_TPE!N2-Urban_TPE!N2</f>
        <v>8</v>
      </c>
      <c r="O2">
        <f>Total_TPE!O2-Urban_TPE!O2</f>
        <v>147</v>
      </c>
      <c r="P2">
        <f>Total_TPE!P2-Urban_TPE!P2</f>
        <v>154</v>
      </c>
      <c r="Q2">
        <f>Total_TPE!Q2-Urban_TPE!Q2</f>
        <v>576</v>
      </c>
      <c r="R2" t="e">
        <f>Total_TPE!#REF!-Urban_TPE!#REF!</f>
        <v>#REF!</v>
      </c>
      <c r="S2" t="e">
        <f>Total_TPE!#REF!-Urban_TPE!#REF!</f>
        <v>#REF!</v>
      </c>
      <c r="T2">
        <f>Total_TPE!R2-Urban_TPE!R2</f>
        <v>22</v>
      </c>
      <c r="U2">
        <f>Total_TPE!S2-Urban_TPE!S2</f>
        <v>9380</v>
      </c>
    </row>
    <row r="3" spans="1:21" x14ac:dyDescent="0.2">
      <c r="A3" t="s">
        <v>23</v>
      </c>
      <c r="B3" t="s">
        <v>24</v>
      </c>
      <c r="C3">
        <f>Total_TPE!C3-Urban_TPE!C3</f>
        <v>165310</v>
      </c>
      <c r="D3">
        <f>Total_TPE!D3-Urban_TPE!D3</f>
        <v>2</v>
      </c>
      <c r="E3">
        <f>Total_TPE!E3-Urban_TPE!E3</f>
        <v>28052</v>
      </c>
      <c r="F3">
        <f>Total_TPE!F3-Urban_TPE!F3</f>
        <v>491</v>
      </c>
      <c r="G3">
        <f>Total_TPE!G3-Urban_TPE!G3</f>
        <v>18</v>
      </c>
      <c r="H3">
        <f>Total_TPE!H3-Urban_TPE!H3</f>
        <v>70</v>
      </c>
      <c r="I3">
        <f>Total_TPE!I3-Urban_TPE!I3</f>
        <v>67115</v>
      </c>
      <c r="J3">
        <f>Total_TPE!J3-Urban_TPE!J3</f>
        <v>989</v>
      </c>
      <c r="K3">
        <f>Total_TPE!K3-Urban_TPE!K3</f>
        <v>16719</v>
      </c>
      <c r="L3">
        <f>Total_TPE!L3-Urban_TPE!L3</f>
        <v>282</v>
      </c>
      <c r="M3">
        <f>Total_TPE!M3-Urban_TPE!M3</f>
        <v>4093</v>
      </c>
      <c r="N3">
        <f>Total_TPE!N3-Urban_TPE!N3</f>
        <v>8</v>
      </c>
      <c r="O3">
        <f>Total_TPE!O3-Urban_TPE!O3</f>
        <v>850</v>
      </c>
      <c r="P3">
        <f>Total_TPE!P3-Urban_TPE!P3</f>
        <v>867</v>
      </c>
      <c r="Q3">
        <f>Total_TPE!Q3-Urban_TPE!Q3</f>
        <v>1126</v>
      </c>
      <c r="R3" t="e">
        <f>Total_TPE!#REF!-Urban_TPE!#REF!</f>
        <v>#REF!</v>
      </c>
      <c r="S3" t="e">
        <f>Total_TPE!#REF!-Urban_TPE!#REF!</f>
        <v>#REF!</v>
      </c>
      <c r="T3">
        <f>Total_TPE!R3-Urban_TPE!R3</f>
        <v>170</v>
      </c>
      <c r="U3">
        <f>Total_TPE!S3-Urban_TPE!S3</f>
        <v>20170</v>
      </c>
    </row>
    <row r="4" spans="1:21" x14ac:dyDescent="0.2">
      <c r="A4" t="s">
        <v>25</v>
      </c>
      <c r="B4" t="s">
        <v>26</v>
      </c>
      <c r="C4">
        <f>Total_TPE!C4-Urban_TPE!C4</f>
        <v>150620</v>
      </c>
      <c r="D4">
        <f>Total_TPE!D4-Urban_TPE!D4</f>
        <v>9</v>
      </c>
      <c r="E4">
        <f>Total_TPE!E4-Urban_TPE!E4</f>
        <v>17618</v>
      </c>
      <c r="F4">
        <f>Total_TPE!F4-Urban_TPE!F4</f>
        <v>257</v>
      </c>
      <c r="G4">
        <f>Total_TPE!G4-Urban_TPE!G4</f>
        <v>6</v>
      </c>
      <c r="H4">
        <f>Total_TPE!H4-Urban_TPE!H4</f>
        <v>22</v>
      </c>
      <c r="I4">
        <f>Total_TPE!I4-Urban_TPE!I4</f>
        <v>83656</v>
      </c>
      <c r="J4">
        <f>Total_TPE!J4-Urban_TPE!J4</f>
        <v>966</v>
      </c>
      <c r="K4">
        <f>Total_TPE!K4-Urban_TPE!K4</f>
        <v>10576</v>
      </c>
      <c r="L4">
        <f>Total_TPE!L4-Urban_TPE!L4</f>
        <v>233</v>
      </c>
      <c r="M4">
        <f>Total_TPE!M4-Urban_TPE!M4</f>
        <v>1849</v>
      </c>
      <c r="N4">
        <f>Total_TPE!N4-Urban_TPE!N4</f>
        <v>13</v>
      </c>
      <c r="O4">
        <f>Total_TPE!O4-Urban_TPE!O4</f>
        <v>472</v>
      </c>
      <c r="P4">
        <f>Total_TPE!P4-Urban_TPE!P4</f>
        <v>377</v>
      </c>
      <c r="Q4">
        <f>Total_TPE!Q4-Urban_TPE!Q4</f>
        <v>1148</v>
      </c>
      <c r="R4" t="e">
        <f>Total_TPE!#REF!-Urban_TPE!#REF!</f>
        <v>#REF!</v>
      </c>
      <c r="S4" t="e">
        <f>Total_TPE!#REF!-Urban_TPE!#REF!</f>
        <v>#REF!</v>
      </c>
      <c r="T4">
        <f>Total_TPE!R4-Urban_TPE!R4</f>
        <v>121</v>
      </c>
      <c r="U4">
        <f>Total_TPE!S4-Urban_TPE!S4</f>
        <v>14437</v>
      </c>
    </row>
    <row r="5" spans="1:21" x14ac:dyDescent="0.2">
      <c r="A5" t="s">
        <v>27</v>
      </c>
      <c r="B5" t="s">
        <v>28</v>
      </c>
      <c r="C5">
        <f>Total_TPE!C5-Urban_TPE!C5</f>
        <v>41045</v>
      </c>
      <c r="D5">
        <f>Total_TPE!D5-Urban_TPE!D5</f>
        <v>0</v>
      </c>
      <c r="E5">
        <f>Total_TPE!E5-Urban_TPE!E5</f>
        <v>8103</v>
      </c>
      <c r="F5">
        <f>Total_TPE!F5-Urban_TPE!F5</f>
        <v>28</v>
      </c>
      <c r="G5">
        <f>Total_TPE!G5-Urban_TPE!G5</f>
        <v>7</v>
      </c>
      <c r="H5">
        <f>Total_TPE!H5-Urban_TPE!H5</f>
        <v>0</v>
      </c>
      <c r="I5">
        <f>Total_TPE!I5-Urban_TPE!I5</f>
        <v>10168</v>
      </c>
      <c r="J5">
        <f>Total_TPE!J5-Urban_TPE!J5</f>
        <v>210</v>
      </c>
      <c r="K5">
        <f>Total_TPE!K5-Urban_TPE!K5</f>
        <v>6533</v>
      </c>
      <c r="L5">
        <f>Total_TPE!L5-Urban_TPE!L5</f>
        <v>109</v>
      </c>
      <c r="M5">
        <f>Total_TPE!M5-Urban_TPE!M5</f>
        <v>1272</v>
      </c>
      <c r="N5">
        <f>Total_TPE!N5-Urban_TPE!N5</f>
        <v>11</v>
      </c>
      <c r="O5">
        <f>Total_TPE!O5-Urban_TPE!O5</f>
        <v>189</v>
      </c>
      <c r="P5">
        <f>Total_TPE!P5-Urban_TPE!P5</f>
        <v>170</v>
      </c>
      <c r="Q5">
        <f>Total_TPE!Q5-Urban_TPE!Q5</f>
        <v>586</v>
      </c>
      <c r="R5" t="e">
        <f>Total_TPE!#REF!-Urban_TPE!#REF!</f>
        <v>#REF!</v>
      </c>
      <c r="S5" t="e">
        <f>Total_TPE!#REF!-Urban_TPE!#REF!</f>
        <v>#REF!</v>
      </c>
      <c r="T5">
        <f>Total_TPE!R5-Urban_TPE!R5</f>
        <v>83</v>
      </c>
      <c r="U5">
        <f>Total_TPE!S5-Urban_TPE!S5</f>
        <v>4613</v>
      </c>
    </row>
    <row r="6" spans="1:21" x14ac:dyDescent="0.2">
      <c r="A6" t="s">
        <v>29</v>
      </c>
      <c r="B6" t="s">
        <v>30</v>
      </c>
      <c r="C6">
        <f>Total_TPE!C6-Urban_TPE!C6</f>
        <v>98312</v>
      </c>
      <c r="D6">
        <f>Total_TPE!D6-Urban_TPE!D6</f>
        <v>7</v>
      </c>
      <c r="E6">
        <f>Total_TPE!E6-Urban_TPE!E6</f>
        <v>11315</v>
      </c>
      <c r="F6">
        <f>Total_TPE!F6-Urban_TPE!F6</f>
        <v>106</v>
      </c>
      <c r="G6">
        <f>Total_TPE!G6-Urban_TPE!G6</f>
        <v>1</v>
      </c>
      <c r="H6">
        <f>Total_TPE!H6-Urban_TPE!H6</f>
        <v>4</v>
      </c>
      <c r="I6">
        <f>Total_TPE!I6-Urban_TPE!I6</f>
        <v>33431</v>
      </c>
      <c r="J6">
        <f>Total_TPE!J6-Urban_TPE!J6</f>
        <v>1508</v>
      </c>
      <c r="K6">
        <f>Total_TPE!K6-Urban_TPE!K6</f>
        <v>11860</v>
      </c>
      <c r="L6">
        <f>Total_TPE!L6-Urban_TPE!L6</f>
        <v>199</v>
      </c>
      <c r="M6">
        <f>Total_TPE!M6-Urban_TPE!M6</f>
        <v>3129</v>
      </c>
      <c r="N6">
        <f>Total_TPE!N6-Urban_TPE!N6</f>
        <v>13</v>
      </c>
      <c r="O6">
        <f>Total_TPE!O6-Urban_TPE!O6</f>
        <v>365</v>
      </c>
      <c r="P6">
        <f>Total_TPE!P6-Urban_TPE!P6</f>
        <v>412</v>
      </c>
      <c r="Q6">
        <f>Total_TPE!Q6-Urban_TPE!Q6</f>
        <v>1678</v>
      </c>
      <c r="R6" t="e">
        <f>Total_TPE!#REF!-Urban_TPE!#REF!</f>
        <v>#REF!</v>
      </c>
      <c r="S6" t="e">
        <f>Total_TPE!#REF!-Urban_TPE!#REF!</f>
        <v>#REF!</v>
      </c>
      <c r="T6">
        <f>Total_TPE!R6-Urban_TPE!R6</f>
        <v>29</v>
      </c>
      <c r="U6">
        <f>Total_TPE!S6-Urban_TPE!S6</f>
        <v>16194</v>
      </c>
    </row>
    <row r="7" spans="1:21" x14ac:dyDescent="0.2">
      <c r="A7" t="s">
        <v>31</v>
      </c>
      <c r="B7" t="s">
        <v>32</v>
      </c>
      <c r="C7">
        <f>Total_TPE!C7-Urban_TPE!C7</f>
        <v>89642</v>
      </c>
      <c r="D7">
        <f>Total_TPE!D7-Urban_TPE!D7</f>
        <v>66</v>
      </c>
      <c r="E7">
        <f>Total_TPE!E7-Urban_TPE!E7</f>
        <v>15555</v>
      </c>
      <c r="F7">
        <f>Total_TPE!F7-Urban_TPE!F7</f>
        <v>210</v>
      </c>
      <c r="G7">
        <f>Total_TPE!G7-Urban_TPE!G7</f>
        <v>6</v>
      </c>
      <c r="H7">
        <f>Total_TPE!H7-Urban_TPE!H7</f>
        <v>33</v>
      </c>
      <c r="I7">
        <f>Total_TPE!I7-Urban_TPE!I7</f>
        <v>33202</v>
      </c>
      <c r="J7">
        <f>Total_TPE!J7-Urban_TPE!J7</f>
        <v>1069</v>
      </c>
      <c r="K7">
        <f>Total_TPE!K7-Urban_TPE!K7</f>
        <v>8406</v>
      </c>
      <c r="L7">
        <f>Total_TPE!L7-Urban_TPE!L7</f>
        <v>258</v>
      </c>
      <c r="M7">
        <f>Total_TPE!M7-Urban_TPE!M7</f>
        <v>2207</v>
      </c>
      <c r="N7">
        <f>Total_TPE!N7-Urban_TPE!N7</f>
        <v>3</v>
      </c>
      <c r="O7">
        <f>Total_TPE!O7-Urban_TPE!O7</f>
        <v>480</v>
      </c>
      <c r="P7">
        <f>Total_TPE!P7-Urban_TPE!P7</f>
        <v>459</v>
      </c>
      <c r="Q7">
        <f>Total_TPE!Q7-Urban_TPE!Q7</f>
        <v>824</v>
      </c>
      <c r="R7" t="e">
        <f>Total_TPE!#REF!-Urban_TPE!#REF!</f>
        <v>#REF!</v>
      </c>
      <c r="S7" t="e">
        <f>Total_TPE!#REF!-Urban_TPE!#REF!</f>
        <v>#REF!</v>
      </c>
      <c r="T7">
        <f>Total_TPE!R7-Urban_TPE!R7</f>
        <v>118</v>
      </c>
      <c r="U7">
        <f>Total_TPE!S7-Urban_TPE!S7</f>
        <v>11216</v>
      </c>
    </row>
    <row r="8" spans="1:21" x14ac:dyDescent="0.2">
      <c r="A8" t="s">
        <v>33</v>
      </c>
      <c r="B8" t="s">
        <v>34</v>
      </c>
      <c r="C8">
        <f>Total_TPE!C8-Urban_TPE!C8</f>
        <v>29386</v>
      </c>
      <c r="D8">
        <f>Total_TPE!D8-Urban_TPE!D8</f>
        <v>0</v>
      </c>
      <c r="E8">
        <f>Total_TPE!E8-Urban_TPE!E8</f>
        <v>5424</v>
      </c>
      <c r="F8">
        <f>Total_TPE!F8-Urban_TPE!F8</f>
        <v>8</v>
      </c>
      <c r="G8">
        <f>Total_TPE!G8-Urban_TPE!G8</f>
        <v>8</v>
      </c>
      <c r="H8">
        <f>Total_TPE!H8-Urban_TPE!H8</f>
        <v>4</v>
      </c>
      <c r="I8">
        <f>Total_TPE!I8-Urban_TPE!I8</f>
        <v>7076</v>
      </c>
      <c r="J8">
        <f>Total_TPE!J8-Urban_TPE!J8</f>
        <v>120</v>
      </c>
      <c r="K8">
        <f>Total_TPE!K8-Urban_TPE!K8</f>
        <v>3605</v>
      </c>
      <c r="L8">
        <f>Total_TPE!L8-Urban_TPE!L8</f>
        <v>78</v>
      </c>
      <c r="M8">
        <f>Total_TPE!M8-Urban_TPE!M8</f>
        <v>547</v>
      </c>
      <c r="N8">
        <f>Total_TPE!N8-Urban_TPE!N8</f>
        <v>36</v>
      </c>
      <c r="O8">
        <f>Total_TPE!O8-Urban_TPE!O8</f>
        <v>55</v>
      </c>
      <c r="P8">
        <f>Total_TPE!P8-Urban_TPE!P8</f>
        <v>33</v>
      </c>
      <c r="Q8">
        <f>Total_TPE!Q8-Urban_TPE!Q8</f>
        <v>2288</v>
      </c>
      <c r="R8" t="e">
        <f>Total_TPE!#REF!-Urban_TPE!#REF!</f>
        <v>#REF!</v>
      </c>
      <c r="S8" t="e">
        <f>Total_TPE!#REF!-Urban_TPE!#REF!</f>
        <v>#REF!</v>
      </c>
      <c r="T8">
        <f>Total_TPE!R8-Urban_TPE!R8</f>
        <v>2</v>
      </c>
      <c r="U8">
        <f>Total_TPE!S8-Urban_TPE!S8</f>
        <v>3173</v>
      </c>
    </row>
    <row r="9" spans="1:21" x14ac:dyDescent="0.2">
      <c r="A9" t="s">
        <v>35</v>
      </c>
      <c r="B9" t="s">
        <v>36</v>
      </c>
      <c r="C9">
        <f>Total_TPE!C9-Urban_TPE!C9</f>
        <v>200505</v>
      </c>
      <c r="D9">
        <f>Total_TPE!D9-Urban_TPE!D9</f>
        <v>262</v>
      </c>
      <c r="E9">
        <f>Total_TPE!E9-Urban_TPE!E9</f>
        <v>35480</v>
      </c>
      <c r="F9">
        <f>Total_TPE!F9-Urban_TPE!F9</f>
        <v>467</v>
      </c>
      <c r="G9">
        <f>Total_TPE!G9-Urban_TPE!G9</f>
        <v>9</v>
      </c>
      <c r="H9">
        <f>Total_TPE!H9-Urban_TPE!H9</f>
        <v>161</v>
      </c>
      <c r="I9">
        <f>Total_TPE!I9-Urban_TPE!I9</f>
        <v>99940</v>
      </c>
      <c r="J9">
        <f>Total_TPE!J9-Urban_TPE!J9</f>
        <v>998</v>
      </c>
      <c r="K9">
        <f>Total_TPE!K9-Urban_TPE!K9</f>
        <v>12088</v>
      </c>
      <c r="L9">
        <f>Total_TPE!L9-Urban_TPE!L9</f>
        <v>497</v>
      </c>
      <c r="M9">
        <f>Total_TPE!M9-Urban_TPE!M9</f>
        <v>2728</v>
      </c>
      <c r="N9">
        <f>Total_TPE!N9-Urban_TPE!N9</f>
        <v>44</v>
      </c>
      <c r="O9">
        <f>Total_TPE!O9-Urban_TPE!O9</f>
        <v>978</v>
      </c>
      <c r="P9">
        <f>Total_TPE!P9-Urban_TPE!P9</f>
        <v>1528</v>
      </c>
      <c r="Q9">
        <f>Total_TPE!Q9-Urban_TPE!Q9</f>
        <v>2053</v>
      </c>
      <c r="R9" t="e">
        <f>Total_TPE!#REF!-Urban_TPE!#REF!</f>
        <v>#REF!</v>
      </c>
      <c r="S9" t="e">
        <f>Total_TPE!#REF!-Urban_TPE!#REF!</f>
        <v>#REF!</v>
      </c>
      <c r="T9">
        <f>Total_TPE!R9-Urban_TPE!R9</f>
        <v>167</v>
      </c>
      <c r="U9">
        <f>Total_TPE!S9-Urban_TPE!S9</f>
        <v>23704</v>
      </c>
    </row>
    <row r="10" spans="1:21" x14ac:dyDescent="0.2">
      <c r="A10" t="s">
        <v>37</v>
      </c>
      <c r="B10" t="s">
        <v>38</v>
      </c>
      <c r="C10">
        <f>Total_TPE!C10-Urban_TPE!C10</f>
        <v>183303</v>
      </c>
      <c r="D10">
        <f>Total_TPE!D10-Urban_TPE!D10</f>
        <v>2</v>
      </c>
      <c r="E10">
        <f>Total_TPE!E10-Urban_TPE!E10</f>
        <v>29060</v>
      </c>
      <c r="F10">
        <f>Total_TPE!F10-Urban_TPE!F10</f>
        <v>176</v>
      </c>
      <c r="G10">
        <f>Total_TPE!G10-Urban_TPE!G10</f>
        <v>21</v>
      </c>
      <c r="H10">
        <f>Total_TPE!H10-Urban_TPE!H10</f>
        <v>93</v>
      </c>
      <c r="I10">
        <f>Total_TPE!I10-Urban_TPE!I10</f>
        <v>79809</v>
      </c>
      <c r="J10">
        <f>Total_TPE!J10-Urban_TPE!J10</f>
        <v>1815</v>
      </c>
      <c r="K10">
        <f>Total_TPE!K10-Urban_TPE!K10</f>
        <v>20810</v>
      </c>
      <c r="L10">
        <f>Total_TPE!L10-Urban_TPE!L10</f>
        <v>467</v>
      </c>
      <c r="M10">
        <f>Total_TPE!M10-Urban_TPE!M10</f>
        <v>5937</v>
      </c>
      <c r="N10">
        <f>Total_TPE!N10-Urban_TPE!N10</f>
        <v>22</v>
      </c>
      <c r="O10">
        <f>Total_TPE!O10-Urban_TPE!O10</f>
        <v>804</v>
      </c>
      <c r="P10">
        <f>Total_TPE!P10-Urban_TPE!P10</f>
        <v>1470</v>
      </c>
      <c r="Q10">
        <f>Total_TPE!Q10-Urban_TPE!Q10</f>
        <v>1075</v>
      </c>
      <c r="R10" t="e">
        <f>Total_TPE!#REF!-Urban_TPE!#REF!</f>
        <v>#REF!</v>
      </c>
      <c r="S10" t="e">
        <f>Total_TPE!#REF!-Urban_TPE!#REF!</f>
        <v>#REF!</v>
      </c>
      <c r="T10">
        <f>Total_TPE!R10-Urban_TPE!R10</f>
        <v>200</v>
      </c>
      <c r="U10">
        <f>Total_TPE!S10-Urban_TPE!S10</f>
        <v>21240</v>
      </c>
    </row>
    <row r="11" spans="1:21" x14ac:dyDescent="0.2">
      <c r="A11" t="s">
        <v>39</v>
      </c>
      <c r="B11" t="s">
        <v>40</v>
      </c>
      <c r="C11">
        <f>Total_TPE!C11-Urban_TPE!C11</f>
        <v>497045</v>
      </c>
      <c r="D11">
        <f>Total_TPE!D11-Urban_TPE!D11</f>
        <v>388</v>
      </c>
      <c r="E11">
        <f>Total_TPE!E11-Urban_TPE!E11</f>
        <v>115609</v>
      </c>
      <c r="F11">
        <f>Total_TPE!F11-Urban_TPE!F11</f>
        <v>980</v>
      </c>
      <c r="G11">
        <f>Total_TPE!G11-Urban_TPE!G11</f>
        <v>104</v>
      </c>
      <c r="H11">
        <f>Total_TPE!H11-Urban_TPE!H11</f>
        <v>72</v>
      </c>
      <c r="I11">
        <f>Total_TPE!I11-Urban_TPE!I11</f>
        <v>212402</v>
      </c>
      <c r="J11">
        <f>Total_TPE!J11-Urban_TPE!J11</f>
        <v>4323</v>
      </c>
      <c r="K11">
        <f>Total_TPE!K11-Urban_TPE!K11</f>
        <v>36474</v>
      </c>
      <c r="L11">
        <f>Total_TPE!L11-Urban_TPE!L11</f>
        <v>1425</v>
      </c>
      <c r="M11">
        <f>Total_TPE!M11-Urban_TPE!M11</f>
        <v>10386</v>
      </c>
      <c r="N11">
        <f>Total_TPE!N11-Urban_TPE!N11</f>
        <v>179</v>
      </c>
      <c r="O11">
        <f>Total_TPE!O11-Urban_TPE!O11</f>
        <v>2561</v>
      </c>
      <c r="P11">
        <f>Total_TPE!P11-Urban_TPE!P11</f>
        <v>4955</v>
      </c>
      <c r="Q11">
        <f>Total_TPE!Q11-Urban_TPE!Q11</f>
        <v>2828</v>
      </c>
      <c r="R11" t="e">
        <f>Total_TPE!#REF!-Urban_TPE!#REF!</f>
        <v>#REF!</v>
      </c>
      <c r="S11" t="e">
        <f>Total_TPE!#REF!-Urban_TPE!#REF!</f>
        <v>#REF!</v>
      </c>
      <c r="T11">
        <f>Total_TPE!R11-Urban_TPE!R11</f>
        <v>959</v>
      </c>
      <c r="U11">
        <f>Total_TPE!S11-Urban_TPE!S11</f>
        <v>59842</v>
      </c>
    </row>
    <row r="12" spans="1:21" x14ac:dyDescent="0.2">
      <c r="A12" t="s">
        <v>41</v>
      </c>
      <c r="B12" t="s">
        <v>42</v>
      </c>
      <c r="C12">
        <f>Total_TPE!C12-Urban_TPE!C12</f>
        <v>274635</v>
      </c>
      <c r="D12">
        <f>Total_TPE!D12-Urban_TPE!D12</f>
        <v>295</v>
      </c>
      <c r="E12">
        <f>Total_TPE!E12-Urban_TPE!E12</f>
        <v>61850</v>
      </c>
      <c r="F12">
        <f>Total_TPE!F12-Urban_TPE!F12</f>
        <v>239</v>
      </c>
      <c r="G12">
        <f>Total_TPE!G12-Urban_TPE!G12</f>
        <v>73</v>
      </c>
      <c r="H12">
        <f>Total_TPE!H12-Urban_TPE!H12</f>
        <v>255</v>
      </c>
      <c r="I12">
        <f>Total_TPE!I12-Urban_TPE!I12</f>
        <v>93317</v>
      </c>
      <c r="J12">
        <f>Total_TPE!J12-Urban_TPE!J12</f>
        <v>3486</v>
      </c>
      <c r="K12">
        <f>Total_TPE!K12-Urban_TPE!K12</f>
        <v>27982</v>
      </c>
      <c r="L12">
        <f>Total_TPE!L12-Urban_TPE!L12</f>
        <v>983</v>
      </c>
      <c r="M12">
        <f>Total_TPE!M12-Urban_TPE!M12</f>
        <v>9590</v>
      </c>
      <c r="N12">
        <f>Total_TPE!N12-Urban_TPE!N12</f>
        <v>224</v>
      </c>
      <c r="O12">
        <f>Total_TPE!O12-Urban_TPE!O12</f>
        <v>1206</v>
      </c>
      <c r="P12">
        <f>Total_TPE!P12-Urban_TPE!P12</f>
        <v>2762</v>
      </c>
      <c r="Q12">
        <f>Total_TPE!Q12-Urban_TPE!Q12</f>
        <v>2587</v>
      </c>
      <c r="R12" t="e">
        <f>Total_TPE!#REF!-Urban_TPE!#REF!</f>
        <v>#REF!</v>
      </c>
      <c r="S12" t="e">
        <f>Total_TPE!#REF!-Urban_TPE!#REF!</f>
        <v>#REF!</v>
      </c>
      <c r="T12">
        <f>Total_TPE!R12-Urban_TPE!R12</f>
        <v>208</v>
      </c>
      <c r="U12">
        <f>Total_TPE!S12-Urban_TPE!S12</f>
        <v>27043</v>
      </c>
    </row>
    <row r="13" spans="1:21" x14ac:dyDescent="0.2">
      <c r="A13" t="s">
        <v>43</v>
      </c>
      <c r="B13" t="s">
        <v>44</v>
      </c>
      <c r="C13">
        <f>Total_TPE!C13-Urban_TPE!C13</f>
        <v>138237</v>
      </c>
      <c r="D13">
        <f>Total_TPE!D13-Urban_TPE!D13</f>
        <v>5369</v>
      </c>
      <c r="E13">
        <f>Total_TPE!E13-Urban_TPE!E13</f>
        <v>13969</v>
      </c>
      <c r="F13">
        <f>Total_TPE!F13-Urban_TPE!F13</f>
        <v>96</v>
      </c>
      <c r="G13">
        <f>Total_TPE!G13-Urban_TPE!G13</f>
        <v>102</v>
      </c>
      <c r="H13">
        <f>Total_TPE!H13-Urban_TPE!H13</f>
        <v>169</v>
      </c>
      <c r="I13">
        <f>Total_TPE!I13-Urban_TPE!I13</f>
        <v>73999</v>
      </c>
      <c r="J13">
        <f>Total_TPE!J13-Urban_TPE!J13</f>
        <v>947</v>
      </c>
      <c r="K13">
        <f>Total_TPE!K13-Urban_TPE!K13</f>
        <v>10805</v>
      </c>
      <c r="L13">
        <f>Total_TPE!L13-Urban_TPE!L13</f>
        <v>477</v>
      </c>
      <c r="M13">
        <f>Total_TPE!M13-Urban_TPE!M13</f>
        <v>1656</v>
      </c>
      <c r="N13">
        <f>Total_TPE!N13-Urban_TPE!N13</f>
        <v>181</v>
      </c>
      <c r="O13">
        <f>Total_TPE!O13-Urban_TPE!O13</f>
        <v>551</v>
      </c>
      <c r="P13">
        <f>Total_TPE!P13-Urban_TPE!P13</f>
        <v>1019</v>
      </c>
      <c r="Q13">
        <f>Total_TPE!Q13-Urban_TPE!Q13</f>
        <v>1588</v>
      </c>
      <c r="R13" t="e">
        <f>Total_TPE!#REF!-Urban_TPE!#REF!</f>
        <v>#REF!</v>
      </c>
      <c r="S13" t="e">
        <f>Total_TPE!#REF!-Urban_TPE!#REF!</f>
        <v>#REF!</v>
      </c>
      <c r="T13">
        <f>Total_TPE!R13-Urban_TPE!R13</f>
        <v>119</v>
      </c>
      <c r="U13">
        <f>Total_TPE!S13-Urban_TPE!S13</f>
        <v>13695</v>
      </c>
    </row>
    <row r="14" spans="1:21" x14ac:dyDescent="0.2">
      <c r="A14" t="s">
        <v>45</v>
      </c>
      <c r="B14" t="s">
        <v>46</v>
      </c>
      <c r="C14">
        <f>Total_TPE!C14-Urban_TPE!C14</f>
        <v>90926</v>
      </c>
      <c r="D14">
        <f>Total_TPE!D14-Urban_TPE!D14</f>
        <v>205</v>
      </c>
      <c r="E14">
        <f>Total_TPE!E14-Urban_TPE!E14</f>
        <v>25218</v>
      </c>
      <c r="F14">
        <f>Total_TPE!F14-Urban_TPE!F14</f>
        <v>158</v>
      </c>
      <c r="G14">
        <f>Total_TPE!G14-Urban_TPE!G14</f>
        <v>1</v>
      </c>
      <c r="H14">
        <f>Total_TPE!H14-Urban_TPE!H14</f>
        <v>232</v>
      </c>
      <c r="I14">
        <f>Total_TPE!I14-Urban_TPE!I14</f>
        <v>22946</v>
      </c>
      <c r="J14">
        <f>Total_TPE!J14-Urban_TPE!J14</f>
        <v>400</v>
      </c>
      <c r="K14">
        <f>Total_TPE!K14-Urban_TPE!K14</f>
        <v>14235</v>
      </c>
      <c r="L14">
        <f>Total_TPE!L14-Urban_TPE!L14</f>
        <v>338</v>
      </c>
      <c r="M14">
        <f>Total_TPE!M14-Urban_TPE!M14</f>
        <v>1577</v>
      </c>
      <c r="N14">
        <f>Total_TPE!N14-Urban_TPE!N14</f>
        <v>147</v>
      </c>
      <c r="O14">
        <f>Total_TPE!O14-Urban_TPE!O14</f>
        <v>240</v>
      </c>
      <c r="P14">
        <f>Total_TPE!P14-Urban_TPE!P14</f>
        <v>1039</v>
      </c>
      <c r="Q14">
        <f>Total_TPE!Q14-Urban_TPE!Q14</f>
        <v>2081</v>
      </c>
      <c r="R14" t="e">
        <f>Total_TPE!#REF!-Urban_TPE!#REF!</f>
        <v>#REF!</v>
      </c>
      <c r="S14" t="e">
        <f>Total_TPE!#REF!-Urban_TPE!#REF!</f>
        <v>#REF!</v>
      </c>
      <c r="T14">
        <f>Total_TPE!R14-Urban_TPE!R14</f>
        <v>175</v>
      </c>
      <c r="U14">
        <f>Total_TPE!S14-Urban_TPE!S14</f>
        <v>7401</v>
      </c>
    </row>
    <row r="15" spans="1:21" x14ac:dyDescent="0.2">
      <c r="A15" t="s">
        <v>47</v>
      </c>
      <c r="B15" t="s">
        <v>48</v>
      </c>
      <c r="C15">
        <f>Total_TPE!C15-Urban_TPE!C15</f>
        <v>40411</v>
      </c>
      <c r="D15">
        <f>Total_TPE!D15-Urban_TPE!D15</f>
        <v>20</v>
      </c>
      <c r="E15">
        <f>Total_TPE!E15-Urban_TPE!E15</f>
        <v>9390</v>
      </c>
      <c r="F15">
        <f>Total_TPE!F15-Urban_TPE!F15</f>
        <v>50</v>
      </c>
      <c r="G15">
        <f>Total_TPE!G15-Urban_TPE!G15</f>
        <v>2</v>
      </c>
      <c r="H15">
        <f>Total_TPE!H15-Urban_TPE!H15</f>
        <v>7</v>
      </c>
      <c r="I15">
        <f>Total_TPE!I15-Urban_TPE!I15</f>
        <v>7059</v>
      </c>
      <c r="J15">
        <f>Total_TPE!J15-Urban_TPE!J15</f>
        <v>209</v>
      </c>
      <c r="K15">
        <f>Total_TPE!K15-Urban_TPE!K15</f>
        <v>5290</v>
      </c>
      <c r="L15">
        <f>Total_TPE!L15-Urban_TPE!L15</f>
        <v>57</v>
      </c>
      <c r="M15">
        <f>Total_TPE!M15-Urban_TPE!M15</f>
        <v>399</v>
      </c>
      <c r="N15">
        <f>Total_TPE!N15-Urban_TPE!N15</f>
        <v>8</v>
      </c>
      <c r="O15">
        <f>Total_TPE!O15-Urban_TPE!O15</f>
        <v>51</v>
      </c>
      <c r="P15">
        <f>Total_TPE!P15-Urban_TPE!P15</f>
        <v>106</v>
      </c>
      <c r="Q15">
        <f>Total_TPE!Q15-Urban_TPE!Q15</f>
        <v>2774</v>
      </c>
      <c r="R15" t="e">
        <f>Total_TPE!#REF!-Urban_TPE!#REF!</f>
        <v>#REF!</v>
      </c>
      <c r="S15" t="e">
        <f>Total_TPE!#REF!-Urban_TPE!#REF!</f>
        <v>#REF!</v>
      </c>
      <c r="T15">
        <f>Total_TPE!R15-Urban_TPE!R15</f>
        <v>127</v>
      </c>
      <c r="U15">
        <f>Total_TPE!S15-Urban_TPE!S15</f>
        <v>3512</v>
      </c>
    </row>
    <row r="16" spans="1:21" x14ac:dyDescent="0.2">
      <c r="A16" t="s">
        <v>49</v>
      </c>
      <c r="B16" t="s">
        <v>50</v>
      </c>
      <c r="C16">
        <f>Total_TPE!C16-Urban_TPE!C16</f>
        <v>112983</v>
      </c>
      <c r="D16">
        <f>Total_TPE!D16-Urban_TPE!D16</f>
        <v>15</v>
      </c>
      <c r="E16">
        <f>Total_TPE!E16-Urban_TPE!E16</f>
        <v>21499</v>
      </c>
      <c r="F16">
        <f>Total_TPE!F16-Urban_TPE!F16</f>
        <v>181</v>
      </c>
      <c r="G16">
        <f>Total_TPE!G16-Urban_TPE!G16</f>
        <v>7</v>
      </c>
      <c r="H16">
        <f>Total_TPE!H16-Urban_TPE!H16</f>
        <v>195</v>
      </c>
      <c r="I16">
        <f>Total_TPE!I16-Urban_TPE!I16</f>
        <v>39136</v>
      </c>
      <c r="J16">
        <f>Total_TPE!J16-Urban_TPE!J16</f>
        <v>2133</v>
      </c>
      <c r="K16">
        <f>Total_TPE!K16-Urban_TPE!K16</f>
        <v>20498</v>
      </c>
      <c r="L16">
        <f>Total_TPE!L16-Urban_TPE!L16</f>
        <v>177</v>
      </c>
      <c r="M16">
        <f>Total_TPE!M16-Urban_TPE!M16</f>
        <v>2311</v>
      </c>
      <c r="N16">
        <f>Total_TPE!N16-Urban_TPE!N16</f>
        <v>177</v>
      </c>
      <c r="O16">
        <f>Total_TPE!O16-Urban_TPE!O16</f>
        <v>340</v>
      </c>
      <c r="P16">
        <f>Total_TPE!P16-Urban_TPE!P16</f>
        <v>767</v>
      </c>
      <c r="Q16">
        <f>Total_TPE!Q16-Urban_TPE!Q16</f>
        <v>630</v>
      </c>
      <c r="R16" t="e">
        <f>Total_TPE!#REF!-Urban_TPE!#REF!</f>
        <v>#REF!</v>
      </c>
      <c r="S16" t="e">
        <f>Total_TPE!#REF!-Urban_TPE!#REF!</f>
        <v>#REF!</v>
      </c>
      <c r="T16">
        <f>Total_TPE!R16-Urban_TPE!R16</f>
        <v>129</v>
      </c>
      <c r="U16">
        <f>Total_TPE!S16-Urban_TPE!S16</f>
        <v>10443</v>
      </c>
    </row>
    <row r="17" spans="1:21" x14ac:dyDescent="0.2">
      <c r="A17" t="s">
        <v>51</v>
      </c>
      <c r="B17" t="s">
        <v>52</v>
      </c>
      <c r="C17">
        <f>Total_TPE!C17-Urban_TPE!C17</f>
        <v>230533</v>
      </c>
      <c r="D17">
        <f>Total_TPE!D17-Urban_TPE!D17</f>
        <v>204</v>
      </c>
      <c r="E17">
        <f>Total_TPE!E17-Urban_TPE!E17</f>
        <v>35118</v>
      </c>
      <c r="F17">
        <f>Total_TPE!F17-Urban_TPE!F17</f>
        <v>435</v>
      </c>
      <c r="G17">
        <f>Total_TPE!G17-Urban_TPE!G17</f>
        <v>12</v>
      </c>
      <c r="H17">
        <f>Total_TPE!H17-Urban_TPE!H17</f>
        <v>329</v>
      </c>
      <c r="I17">
        <f>Total_TPE!I17-Urban_TPE!I17</f>
        <v>103152</v>
      </c>
      <c r="J17">
        <f>Total_TPE!J17-Urban_TPE!J17</f>
        <v>3767</v>
      </c>
      <c r="K17">
        <f>Total_TPE!K17-Urban_TPE!K17</f>
        <v>29942</v>
      </c>
      <c r="L17">
        <f>Total_TPE!L17-Urban_TPE!L17</f>
        <v>591</v>
      </c>
      <c r="M17">
        <f>Total_TPE!M17-Urban_TPE!M17</f>
        <v>3410</v>
      </c>
      <c r="N17">
        <f>Total_TPE!N17-Urban_TPE!N17</f>
        <v>138</v>
      </c>
      <c r="O17">
        <f>Total_TPE!O17-Urban_TPE!O17</f>
        <v>875</v>
      </c>
      <c r="P17">
        <f>Total_TPE!P17-Urban_TPE!P17</f>
        <v>1962</v>
      </c>
      <c r="Q17">
        <f>Total_TPE!Q17-Urban_TPE!Q17</f>
        <v>1741</v>
      </c>
      <c r="R17" t="e">
        <f>Total_TPE!#REF!-Urban_TPE!#REF!</f>
        <v>#REF!</v>
      </c>
      <c r="S17" t="e">
        <f>Total_TPE!#REF!-Urban_TPE!#REF!</f>
        <v>#REF!</v>
      </c>
      <c r="T17">
        <f>Total_TPE!R17-Urban_TPE!R17</f>
        <v>476</v>
      </c>
      <c r="U17">
        <f>Total_TPE!S17-Urban_TPE!S17</f>
        <v>23783</v>
      </c>
    </row>
    <row r="18" spans="1:21" x14ac:dyDescent="0.2">
      <c r="A18" t="s">
        <v>53</v>
      </c>
      <c r="B18" t="s">
        <v>54</v>
      </c>
      <c r="C18">
        <f>Total_TPE!C18-Urban_TPE!C18</f>
        <v>61113</v>
      </c>
      <c r="D18">
        <f>Total_TPE!D18-Urban_TPE!D18</f>
        <v>0</v>
      </c>
      <c r="E18">
        <f>Total_TPE!E18-Urban_TPE!E18</f>
        <v>9014</v>
      </c>
      <c r="F18">
        <f>Total_TPE!F18-Urban_TPE!F18</f>
        <v>74</v>
      </c>
      <c r="G18">
        <f>Total_TPE!G18-Urban_TPE!G18</f>
        <v>0</v>
      </c>
      <c r="H18">
        <f>Total_TPE!H18-Urban_TPE!H18</f>
        <v>37</v>
      </c>
      <c r="I18">
        <f>Total_TPE!I18-Urban_TPE!I18</f>
        <v>19308</v>
      </c>
      <c r="J18">
        <f>Total_TPE!J18-Urban_TPE!J18</f>
        <v>325</v>
      </c>
      <c r="K18">
        <f>Total_TPE!K18-Urban_TPE!K18</f>
        <v>3880</v>
      </c>
      <c r="L18">
        <f>Total_TPE!L18-Urban_TPE!L18</f>
        <v>104</v>
      </c>
      <c r="M18">
        <f>Total_TPE!M18-Urban_TPE!M18</f>
        <v>823</v>
      </c>
      <c r="N18">
        <f>Total_TPE!N18-Urban_TPE!N18</f>
        <v>2</v>
      </c>
      <c r="O18">
        <f>Total_TPE!O18-Urban_TPE!O18</f>
        <v>129</v>
      </c>
      <c r="P18">
        <f>Total_TPE!P18-Urban_TPE!P18</f>
        <v>169</v>
      </c>
      <c r="Q18">
        <f>Total_TPE!Q18-Urban_TPE!Q18</f>
        <v>9073</v>
      </c>
      <c r="R18" t="e">
        <f>Total_TPE!#REF!-Urban_TPE!#REF!</f>
        <v>#REF!</v>
      </c>
      <c r="S18" t="e">
        <f>Total_TPE!#REF!-Urban_TPE!#REF!</f>
        <v>#REF!</v>
      </c>
      <c r="T18">
        <f>Total_TPE!R18-Urban_TPE!R18</f>
        <v>232</v>
      </c>
      <c r="U18">
        <f>Total_TPE!S18-Urban_TPE!S18</f>
        <v>4503</v>
      </c>
    </row>
    <row r="19" spans="1:21" x14ac:dyDescent="0.2">
      <c r="A19" t="s">
        <v>55</v>
      </c>
      <c r="B19" t="s">
        <v>56</v>
      </c>
      <c r="C19">
        <f>Total_TPE!C19-Urban_TPE!C19</f>
        <v>1162545</v>
      </c>
      <c r="D19">
        <f>Total_TPE!D19-Urban_TPE!D19</f>
        <v>18</v>
      </c>
      <c r="E19">
        <f>Total_TPE!E19-Urban_TPE!E19</f>
        <v>681217</v>
      </c>
      <c r="F19">
        <f>Total_TPE!F19-Urban_TPE!F19</f>
        <v>1751</v>
      </c>
      <c r="G19">
        <f>Total_TPE!G19-Urban_TPE!G19</f>
        <v>257</v>
      </c>
      <c r="H19">
        <f>Total_TPE!H19-Urban_TPE!H19</f>
        <v>731</v>
      </c>
      <c r="I19">
        <f>Total_TPE!I19-Urban_TPE!I19</f>
        <v>290477</v>
      </c>
      <c r="J19">
        <f>Total_TPE!J19-Urban_TPE!J19</f>
        <v>4712</v>
      </c>
      <c r="K19">
        <f>Total_TPE!K19-Urban_TPE!K19</f>
        <v>42430</v>
      </c>
      <c r="L19">
        <f>Total_TPE!L19-Urban_TPE!L19</f>
        <v>2055</v>
      </c>
      <c r="M19">
        <f>Total_TPE!M19-Urban_TPE!M19</f>
        <v>10641</v>
      </c>
      <c r="N19">
        <f>Total_TPE!N19-Urban_TPE!N19</f>
        <v>6326</v>
      </c>
      <c r="O19">
        <f>Total_TPE!O19-Urban_TPE!O19</f>
        <v>3086</v>
      </c>
      <c r="P19">
        <f>Total_TPE!P19-Urban_TPE!P19</f>
        <v>4922</v>
      </c>
      <c r="Q19">
        <f>Total_TPE!Q19-Urban_TPE!Q19</f>
        <v>4457</v>
      </c>
      <c r="R19" t="e">
        <f>Total_TPE!#REF!-Urban_TPE!#REF!</f>
        <v>#REF!</v>
      </c>
      <c r="S19" t="e">
        <f>Total_TPE!#REF!-Urban_TPE!#REF!</f>
        <v>#REF!</v>
      </c>
      <c r="T19">
        <f>Total_TPE!R19-Urban_TPE!R19</f>
        <v>1212</v>
      </c>
      <c r="U19">
        <f>Total_TPE!S19-Urban_TPE!S19</f>
        <v>69974</v>
      </c>
    </row>
    <row r="20" spans="1:21" x14ac:dyDescent="0.2">
      <c r="A20" t="s">
        <v>57</v>
      </c>
      <c r="B20" t="s">
        <v>58</v>
      </c>
      <c r="C20">
        <f>Total_TPE!C20-Urban_TPE!C20</f>
        <v>100450</v>
      </c>
      <c r="D20">
        <f>Total_TPE!D20-Urban_TPE!D20</f>
        <v>8</v>
      </c>
      <c r="E20">
        <f>Total_TPE!E20-Urban_TPE!E20</f>
        <v>29255</v>
      </c>
      <c r="F20">
        <f>Total_TPE!F20-Urban_TPE!F20</f>
        <v>207</v>
      </c>
      <c r="G20">
        <f>Total_TPE!G20-Urban_TPE!G20</f>
        <v>0</v>
      </c>
      <c r="H20">
        <f>Total_TPE!H20-Urban_TPE!H20</f>
        <v>37</v>
      </c>
      <c r="I20">
        <f>Total_TPE!I20-Urban_TPE!I20</f>
        <v>30617</v>
      </c>
      <c r="J20">
        <f>Total_TPE!J20-Urban_TPE!J20</f>
        <v>1352</v>
      </c>
      <c r="K20">
        <f>Total_TPE!K20-Urban_TPE!K20</f>
        <v>7823</v>
      </c>
      <c r="L20">
        <f>Total_TPE!L20-Urban_TPE!L20</f>
        <v>373</v>
      </c>
      <c r="M20">
        <f>Total_TPE!M20-Urban_TPE!M20</f>
        <v>2381</v>
      </c>
      <c r="N20">
        <f>Total_TPE!N20-Urban_TPE!N20</f>
        <v>10</v>
      </c>
      <c r="O20">
        <f>Total_TPE!O20-Urban_TPE!O20</f>
        <v>277</v>
      </c>
      <c r="P20">
        <f>Total_TPE!P20-Urban_TPE!P20</f>
        <v>645</v>
      </c>
      <c r="Q20">
        <f>Total_TPE!Q20-Urban_TPE!Q20</f>
        <v>1306</v>
      </c>
      <c r="R20" t="e">
        <f>Total_TPE!#REF!-Urban_TPE!#REF!</f>
        <v>#REF!</v>
      </c>
      <c r="S20" t="e">
        <f>Total_TPE!#REF!-Urban_TPE!#REF!</f>
        <v>#REF!</v>
      </c>
      <c r="T20">
        <f>Total_TPE!R20-Urban_TPE!R20</f>
        <v>25</v>
      </c>
      <c r="U20">
        <f>Total_TPE!S20-Urban_TPE!S20</f>
        <v>10409</v>
      </c>
    </row>
    <row r="21" spans="1:21" x14ac:dyDescent="0.2">
      <c r="A21" t="s">
        <v>59</v>
      </c>
      <c r="B21" t="s">
        <v>60</v>
      </c>
      <c r="C21">
        <f>Total_TPE!C21-Urban_TPE!C21</f>
        <v>252764</v>
      </c>
      <c r="D21">
        <f>Total_TPE!D21-Urban_TPE!D21</f>
        <v>105</v>
      </c>
      <c r="E21">
        <f>Total_TPE!E21-Urban_TPE!E21</f>
        <v>162169</v>
      </c>
      <c r="F21">
        <f>Total_TPE!F21-Urban_TPE!F21</f>
        <v>127</v>
      </c>
      <c r="G21">
        <f>Total_TPE!G21-Urban_TPE!G21</f>
        <v>85</v>
      </c>
      <c r="H21">
        <f>Total_TPE!H21-Urban_TPE!H21</f>
        <v>209</v>
      </c>
      <c r="I21">
        <f>Total_TPE!I21-Urban_TPE!I21</f>
        <v>47246</v>
      </c>
      <c r="J21">
        <f>Total_TPE!J21-Urban_TPE!J21</f>
        <v>688</v>
      </c>
      <c r="K21">
        <f>Total_TPE!K21-Urban_TPE!K21</f>
        <v>9066</v>
      </c>
      <c r="L21">
        <f>Total_TPE!L21-Urban_TPE!L21</f>
        <v>634</v>
      </c>
      <c r="M21">
        <f>Total_TPE!M21-Urban_TPE!M21</f>
        <v>1894</v>
      </c>
      <c r="N21">
        <f>Total_TPE!N21-Urban_TPE!N21</f>
        <v>557</v>
      </c>
      <c r="O21">
        <f>Total_TPE!O21-Urban_TPE!O21</f>
        <v>475</v>
      </c>
      <c r="P21">
        <f>Total_TPE!P21-Urban_TPE!P21</f>
        <v>1313</v>
      </c>
      <c r="Q21">
        <f>Total_TPE!Q21-Urban_TPE!Q21</f>
        <v>625</v>
      </c>
      <c r="R21" t="e">
        <f>Total_TPE!#REF!-Urban_TPE!#REF!</f>
        <v>#REF!</v>
      </c>
      <c r="S21" t="e">
        <f>Total_TPE!#REF!-Urban_TPE!#REF!</f>
        <v>#REF!</v>
      </c>
      <c r="T21">
        <f>Total_TPE!R21-Urban_TPE!R21</f>
        <v>455</v>
      </c>
      <c r="U21">
        <f>Total_TPE!S21-Urban_TPE!S21</f>
        <v>11597</v>
      </c>
    </row>
    <row r="22" spans="1:21" x14ac:dyDescent="0.2">
      <c r="A22" t="s">
        <v>61</v>
      </c>
      <c r="B22" t="s">
        <v>62</v>
      </c>
      <c r="C22">
        <f>Total_TPE!C22-Urban_TPE!C22</f>
        <v>61872</v>
      </c>
      <c r="D22">
        <f>Total_TPE!D22-Urban_TPE!D22</f>
        <v>0</v>
      </c>
      <c r="E22">
        <f>Total_TPE!E22-Urban_TPE!E22</f>
        <v>13134</v>
      </c>
      <c r="F22">
        <f>Total_TPE!F22-Urban_TPE!F22</f>
        <v>146</v>
      </c>
      <c r="G22">
        <f>Total_TPE!G22-Urban_TPE!G22</f>
        <v>76</v>
      </c>
      <c r="H22">
        <f>Total_TPE!H22-Urban_TPE!H22</f>
        <v>7</v>
      </c>
      <c r="I22">
        <f>Total_TPE!I22-Urban_TPE!I22</f>
        <v>18435</v>
      </c>
      <c r="J22">
        <f>Total_TPE!J22-Urban_TPE!J22</f>
        <v>905</v>
      </c>
      <c r="K22">
        <f>Total_TPE!K22-Urban_TPE!K22</f>
        <v>4762</v>
      </c>
      <c r="L22">
        <f>Total_TPE!L22-Urban_TPE!L22</f>
        <v>143</v>
      </c>
      <c r="M22">
        <f>Total_TPE!M22-Urban_TPE!M22</f>
        <v>1707</v>
      </c>
      <c r="N22">
        <f>Total_TPE!N22-Urban_TPE!N22</f>
        <v>0</v>
      </c>
      <c r="O22">
        <f>Total_TPE!O22-Urban_TPE!O22</f>
        <v>181</v>
      </c>
      <c r="P22">
        <f>Total_TPE!P22-Urban_TPE!P22</f>
        <v>309</v>
      </c>
      <c r="Q22">
        <f>Total_TPE!Q22-Urban_TPE!Q22</f>
        <v>1013</v>
      </c>
      <c r="R22" t="e">
        <f>Total_TPE!#REF!-Urban_TPE!#REF!</f>
        <v>#REF!</v>
      </c>
      <c r="S22" t="e">
        <f>Total_TPE!#REF!-Urban_TPE!#REF!</f>
        <v>#REF!</v>
      </c>
      <c r="T22">
        <f>Total_TPE!R22-Urban_TPE!R22</f>
        <v>30</v>
      </c>
      <c r="U22">
        <f>Total_TPE!S22-Urban_TPE!S22</f>
        <v>8609</v>
      </c>
    </row>
    <row r="23" spans="1:21" x14ac:dyDescent="0.2">
      <c r="A23" t="s">
        <v>63</v>
      </c>
      <c r="B23" t="s">
        <v>64</v>
      </c>
      <c r="C23">
        <f>Total_TPE!C23-Urban_TPE!C23</f>
        <v>107172</v>
      </c>
      <c r="D23">
        <f>Total_TPE!D23-Urban_TPE!D23</f>
        <v>0</v>
      </c>
      <c r="E23">
        <f>Total_TPE!E23-Urban_TPE!E23</f>
        <v>20871</v>
      </c>
      <c r="F23">
        <f>Total_TPE!F23-Urban_TPE!F23</f>
        <v>196</v>
      </c>
      <c r="G23">
        <f>Total_TPE!G23-Urban_TPE!G23</f>
        <v>36</v>
      </c>
      <c r="H23">
        <f>Total_TPE!H23-Urban_TPE!H23</f>
        <v>194</v>
      </c>
      <c r="I23">
        <f>Total_TPE!I23-Urban_TPE!I23</f>
        <v>42200</v>
      </c>
      <c r="J23">
        <f>Total_TPE!J23-Urban_TPE!J23</f>
        <v>1115</v>
      </c>
      <c r="K23">
        <f>Total_TPE!K23-Urban_TPE!K23</f>
        <v>4890</v>
      </c>
      <c r="L23">
        <f>Total_TPE!L23-Urban_TPE!L23</f>
        <v>563</v>
      </c>
      <c r="M23">
        <f>Total_TPE!M23-Urban_TPE!M23</f>
        <v>3341</v>
      </c>
      <c r="N23">
        <f>Total_TPE!N23-Urban_TPE!N23</f>
        <v>203</v>
      </c>
      <c r="O23">
        <f>Total_TPE!O23-Urban_TPE!O23</f>
        <v>439</v>
      </c>
      <c r="P23">
        <f>Total_TPE!P23-Urban_TPE!P23</f>
        <v>468</v>
      </c>
      <c r="Q23">
        <f>Total_TPE!Q23-Urban_TPE!Q23</f>
        <v>1289</v>
      </c>
      <c r="R23" t="e">
        <f>Total_TPE!#REF!-Urban_TPE!#REF!</f>
        <v>#REF!</v>
      </c>
      <c r="S23" t="e">
        <f>Total_TPE!#REF!-Urban_TPE!#REF!</f>
        <v>#REF!</v>
      </c>
      <c r="T23">
        <f>Total_TPE!R23-Urban_TPE!R23</f>
        <v>45</v>
      </c>
      <c r="U23">
        <f>Total_TPE!S23-Urban_TPE!S23</f>
        <v>8979</v>
      </c>
    </row>
    <row r="24" spans="1:21" x14ac:dyDescent="0.2">
      <c r="A24" t="s">
        <v>65</v>
      </c>
      <c r="B24" t="s">
        <v>66</v>
      </c>
      <c r="C24">
        <f>Total_TPE!C24-Urban_TPE!C24</f>
        <v>129064</v>
      </c>
      <c r="D24">
        <f>Total_TPE!D24-Urban_TPE!D24</f>
        <v>15</v>
      </c>
      <c r="E24">
        <f>Total_TPE!E24-Urban_TPE!E24</f>
        <v>28567</v>
      </c>
      <c r="F24">
        <f>Total_TPE!F24-Urban_TPE!F24</f>
        <v>231</v>
      </c>
      <c r="G24">
        <f>Total_TPE!G24-Urban_TPE!G24</f>
        <v>45</v>
      </c>
      <c r="H24">
        <f>Total_TPE!H24-Urban_TPE!H24</f>
        <v>60</v>
      </c>
      <c r="I24">
        <f>Total_TPE!I24-Urban_TPE!I24</f>
        <v>46152</v>
      </c>
      <c r="J24">
        <f>Total_TPE!J24-Urban_TPE!J24</f>
        <v>727</v>
      </c>
      <c r="K24">
        <f>Total_TPE!K24-Urban_TPE!K24</f>
        <v>8644</v>
      </c>
      <c r="L24">
        <f>Total_TPE!L24-Urban_TPE!L24</f>
        <v>524</v>
      </c>
      <c r="M24">
        <f>Total_TPE!M24-Urban_TPE!M24</f>
        <v>1903</v>
      </c>
      <c r="N24">
        <f>Total_TPE!N24-Urban_TPE!N24</f>
        <v>174</v>
      </c>
      <c r="O24">
        <f>Total_TPE!O24-Urban_TPE!O24</f>
        <v>418</v>
      </c>
      <c r="P24">
        <f>Total_TPE!P24-Urban_TPE!P24</f>
        <v>716</v>
      </c>
      <c r="Q24">
        <f>Total_TPE!Q24-Urban_TPE!Q24</f>
        <v>3112</v>
      </c>
      <c r="R24" t="e">
        <f>Total_TPE!#REF!-Urban_TPE!#REF!</f>
        <v>#REF!</v>
      </c>
      <c r="S24" t="e">
        <f>Total_TPE!#REF!-Urban_TPE!#REF!</f>
        <v>#REF!</v>
      </c>
      <c r="T24">
        <f>Total_TPE!R24-Urban_TPE!R24</f>
        <v>67</v>
      </c>
      <c r="U24">
        <f>Total_TPE!S24-Urban_TPE!S24</f>
        <v>14454</v>
      </c>
    </row>
    <row r="25" spans="1:21" x14ac:dyDescent="0.2">
      <c r="A25" t="s">
        <v>67</v>
      </c>
      <c r="B25" t="s">
        <v>68</v>
      </c>
      <c r="C25">
        <f>Total_TPE!C25-Urban_TPE!C25</f>
        <v>68436</v>
      </c>
      <c r="D25">
        <f>Total_TPE!D25-Urban_TPE!D25</f>
        <v>5</v>
      </c>
      <c r="E25">
        <f>Total_TPE!E25-Urban_TPE!E25</f>
        <v>15040</v>
      </c>
      <c r="F25">
        <f>Total_TPE!F25-Urban_TPE!F25</f>
        <v>174</v>
      </c>
      <c r="G25">
        <f>Total_TPE!G25-Urban_TPE!G25</f>
        <v>0</v>
      </c>
      <c r="H25">
        <f>Total_TPE!H25-Urban_TPE!H25</f>
        <v>80</v>
      </c>
      <c r="I25">
        <f>Total_TPE!I25-Urban_TPE!I25</f>
        <v>23425</v>
      </c>
      <c r="J25">
        <f>Total_TPE!J25-Urban_TPE!J25</f>
        <v>1369</v>
      </c>
      <c r="K25">
        <f>Total_TPE!K25-Urban_TPE!K25</f>
        <v>5528</v>
      </c>
      <c r="L25">
        <f>Total_TPE!L25-Urban_TPE!L25</f>
        <v>241</v>
      </c>
      <c r="M25">
        <f>Total_TPE!M25-Urban_TPE!M25</f>
        <v>1236</v>
      </c>
      <c r="N25">
        <f>Total_TPE!N25-Urban_TPE!N25</f>
        <v>2</v>
      </c>
      <c r="O25">
        <f>Total_TPE!O25-Urban_TPE!O25</f>
        <v>257</v>
      </c>
      <c r="P25">
        <f>Total_TPE!P25-Urban_TPE!P25</f>
        <v>534</v>
      </c>
      <c r="Q25">
        <f>Total_TPE!Q25-Urban_TPE!Q25</f>
        <v>827</v>
      </c>
      <c r="R25" t="e">
        <f>Total_TPE!#REF!-Urban_TPE!#REF!</f>
        <v>#REF!</v>
      </c>
      <c r="S25" t="e">
        <f>Total_TPE!#REF!-Urban_TPE!#REF!</f>
        <v>#REF!</v>
      </c>
      <c r="T25">
        <f>Total_TPE!R25-Urban_TPE!R25</f>
        <v>17</v>
      </c>
      <c r="U25">
        <f>Total_TPE!S25-Urban_TPE!S25</f>
        <v>10419</v>
      </c>
    </row>
    <row r="26" spans="1:21" x14ac:dyDescent="0.2">
      <c r="A26" t="s">
        <v>69</v>
      </c>
      <c r="B26" t="s">
        <v>70</v>
      </c>
      <c r="C26">
        <f>Total_TPE!C26-Urban_TPE!C26</f>
        <v>97327</v>
      </c>
      <c r="D26">
        <f>Total_TPE!D26-Urban_TPE!D26</f>
        <v>0</v>
      </c>
      <c r="E26">
        <f>Total_TPE!E26-Urban_TPE!E26</f>
        <v>34866</v>
      </c>
      <c r="F26">
        <f>Total_TPE!F26-Urban_TPE!F26</f>
        <v>247</v>
      </c>
      <c r="G26">
        <f>Total_TPE!G26-Urban_TPE!G26</f>
        <v>13</v>
      </c>
      <c r="H26">
        <f>Total_TPE!H26-Urban_TPE!H26</f>
        <v>118</v>
      </c>
      <c r="I26">
        <f>Total_TPE!I26-Urban_TPE!I26</f>
        <v>30520</v>
      </c>
      <c r="J26">
        <f>Total_TPE!J26-Urban_TPE!J26</f>
        <v>672</v>
      </c>
      <c r="K26">
        <f>Total_TPE!K26-Urban_TPE!K26</f>
        <v>4030</v>
      </c>
      <c r="L26">
        <f>Total_TPE!L26-Urban_TPE!L26</f>
        <v>309</v>
      </c>
      <c r="M26">
        <f>Total_TPE!M26-Urban_TPE!M26</f>
        <v>2460</v>
      </c>
      <c r="N26">
        <f>Total_TPE!N26-Urban_TPE!N26</f>
        <v>101</v>
      </c>
      <c r="O26">
        <f>Total_TPE!O26-Urban_TPE!O26</f>
        <v>359</v>
      </c>
      <c r="P26">
        <f>Total_TPE!P26-Urban_TPE!P26</f>
        <v>872</v>
      </c>
      <c r="Q26">
        <f>Total_TPE!Q26-Urban_TPE!Q26</f>
        <v>1171</v>
      </c>
      <c r="R26" t="e">
        <f>Total_TPE!#REF!-Urban_TPE!#REF!</f>
        <v>#REF!</v>
      </c>
      <c r="S26" t="e">
        <f>Total_TPE!#REF!-Urban_TPE!#REF!</f>
        <v>#REF!</v>
      </c>
      <c r="T26">
        <f>Total_TPE!R26-Urban_TPE!R26</f>
        <v>135</v>
      </c>
      <c r="U26">
        <f>Total_TPE!S26-Urban_TPE!S26</f>
        <v>9766</v>
      </c>
    </row>
    <row r="27" spans="1:21" x14ac:dyDescent="0.2">
      <c r="A27" t="s">
        <v>71</v>
      </c>
      <c r="B27" t="s">
        <v>72</v>
      </c>
      <c r="C27">
        <f>Total_TPE!C27-Urban_TPE!C27</f>
        <v>124342</v>
      </c>
      <c r="D27">
        <f>Total_TPE!D27-Urban_TPE!D27</f>
        <v>1</v>
      </c>
      <c r="E27">
        <f>Total_TPE!E27-Urban_TPE!E27</f>
        <v>44806</v>
      </c>
      <c r="F27">
        <f>Total_TPE!F27-Urban_TPE!F27</f>
        <v>434</v>
      </c>
      <c r="G27">
        <f>Total_TPE!G27-Urban_TPE!G27</f>
        <v>1</v>
      </c>
      <c r="H27">
        <f>Total_TPE!H27-Urban_TPE!H27</f>
        <v>23</v>
      </c>
      <c r="I27">
        <f>Total_TPE!I27-Urban_TPE!I27</f>
        <v>41113</v>
      </c>
      <c r="J27">
        <f>Total_TPE!J27-Urban_TPE!J27</f>
        <v>1617</v>
      </c>
      <c r="K27">
        <f>Total_TPE!K27-Urban_TPE!K27</f>
        <v>6686</v>
      </c>
      <c r="L27">
        <f>Total_TPE!L27-Urban_TPE!L27</f>
        <v>541</v>
      </c>
      <c r="M27">
        <f>Total_TPE!M27-Urban_TPE!M27</f>
        <v>2768</v>
      </c>
      <c r="N27">
        <f>Total_TPE!N27-Urban_TPE!N27</f>
        <v>75</v>
      </c>
      <c r="O27">
        <f>Total_TPE!O27-Urban_TPE!O27</f>
        <v>483</v>
      </c>
      <c r="P27">
        <f>Total_TPE!P27-Urban_TPE!P27</f>
        <v>1552</v>
      </c>
      <c r="Q27">
        <f>Total_TPE!Q27-Urban_TPE!Q27</f>
        <v>1426</v>
      </c>
      <c r="R27" t="e">
        <f>Total_TPE!#REF!-Urban_TPE!#REF!</f>
        <v>#REF!</v>
      </c>
      <c r="S27" t="e">
        <f>Total_TPE!#REF!-Urban_TPE!#REF!</f>
        <v>#REF!</v>
      </c>
      <c r="T27">
        <f>Total_TPE!R27-Urban_TPE!R27</f>
        <v>141</v>
      </c>
      <c r="U27">
        <f>Total_TPE!S27-Urban_TPE!S27</f>
        <v>11909</v>
      </c>
    </row>
    <row r="28" spans="1:21" x14ac:dyDescent="0.2">
      <c r="A28" t="s">
        <v>73</v>
      </c>
      <c r="B28" t="s">
        <v>74</v>
      </c>
      <c r="C28">
        <f>Total_TPE!C28-Urban_TPE!C28</f>
        <v>432846</v>
      </c>
      <c r="D28">
        <f>Total_TPE!D28-Urban_TPE!D28</f>
        <v>67</v>
      </c>
      <c r="E28">
        <f>Total_TPE!E28-Urban_TPE!E28</f>
        <v>125494</v>
      </c>
      <c r="F28">
        <f>Total_TPE!F28-Urban_TPE!F28</f>
        <v>182</v>
      </c>
      <c r="G28">
        <f>Total_TPE!G28-Urban_TPE!G28</f>
        <v>1110</v>
      </c>
      <c r="H28">
        <f>Total_TPE!H28-Urban_TPE!H28</f>
        <v>121</v>
      </c>
      <c r="I28">
        <f>Total_TPE!I28-Urban_TPE!I28</f>
        <v>184527</v>
      </c>
      <c r="J28">
        <f>Total_TPE!J28-Urban_TPE!J28</f>
        <v>3505</v>
      </c>
      <c r="K28">
        <f>Total_TPE!K28-Urban_TPE!K28</f>
        <v>20284</v>
      </c>
      <c r="L28">
        <f>Total_TPE!L28-Urban_TPE!L28</f>
        <v>676</v>
      </c>
      <c r="M28">
        <f>Total_TPE!M28-Urban_TPE!M28</f>
        <v>5583</v>
      </c>
      <c r="N28">
        <f>Total_TPE!N28-Urban_TPE!N28</f>
        <v>131</v>
      </c>
      <c r="O28">
        <f>Total_TPE!O28-Urban_TPE!O28</f>
        <v>1447</v>
      </c>
      <c r="P28">
        <f>Total_TPE!P28-Urban_TPE!P28</f>
        <v>1593</v>
      </c>
      <c r="Q28">
        <f>Total_TPE!Q28-Urban_TPE!Q28</f>
        <v>1646</v>
      </c>
      <c r="R28" t="e">
        <f>Total_TPE!#REF!-Urban_TPE!#REF!</f>
        <v>#REF!</v>
      </c>
      <c r="S28" t="e">
        <f>Total_TPE!#REF!-Urban_TPE!#REF!</f>
        <v>#REF!</v>
      </c>
      <c r="T28">
        <f>Total_TPE!R28-Urban_TPE!R28</f>
        <v>202</v>
      </c>
      <c r="U28">
        <f>Total_TPE!S28-Urban_TPE!S28</f>
        <v>43154</v>
      </c>
    </row>
    <row r="29" spans="1:21" x14ac:dyDescent="0.2">
      <c r="A29" t="s">
        <v>75</v>
      </c>
      <c r="B29" t="s">
        <v>76</v>
      </c>
      <c r="C29">
        <f>Total_TPE!C29-Urban_TPE!C29</f>
        <v>502654</v>
      </c>
      <c r="D29">
        <f>Total_TPE!D29-Urban_TPE!D29</f>
        <v>736</v>
      </c>
      <c r="E29">
        <f>Total_TPE!E29-Urban_TPE!E29</f>
        <v>352103</v>
      </c>
      <c r="F29">
        <f>Total_TPE!F29-Urban_TPE!F29</f>
        <v>633</v>
      </c>
      <c r="G29">
        <f>Total_TPE!G29-Urban_TPE!G29</f>
        <v>9</v>
      </c>
      <c r="H29">
        <f>Total_TPE!H29-Urban_TPE!H29</f>
        <v>417</v>
      </c>
      <c r="I29">
        <f>Total_TPE!I29-Urban_TPE!I29</f>
        <v>90370</v>
      </c>
      <c r="J29">
        <f>Total_TPE!J29-Urban_TPE!J29</f>
        <v>2196</v>
      </c>
      <c r="K29">
        <f>Total_TPE!K29-Urban_TPE!K29</f>
        <v>14529</v>
      </c>
      <c r="L29">
        <f>Total_TPE!L29-Urban_TPE!L29</f>
        <v>880</v>
      </c>
      <c r="M29">
        <f>Total_TPE!M29-Urban_TPE!M29</f>
        <v>4018</v>
      </c>
      <c r="N29">
        <f>Total_TPE!N29-Urban_TPE!N29</f>
        <v>600</v>
      </c>
      <c r="O29">
        <f>Total_TPE!O29-Urban_TPE!O29</f>
        <v>1091</v>
      </c>
      <c r="P29">
        <f>Total_TPE!P29-Urban_TPE!P29</f>
        <v>1376</v>
      </c>
      <c r="Q29">
        <f>Total_TPE!Q29-Urban_TPE!Q29</f>
        <v>1843</v>
      </c>
      <c r="R29" t="e">
        <f>Total_TPE!#REF!-Urban_TPE!#REF!</f>
        <v>#REF!</v>
      </c>
      <c r="S29" t="e">
        <f>Total_TPE!#REF!-Urban_TPE!#REF!</f>
        <v>#REF!</v>
      </c>
      <c r="T29">
        <f>Total_TPE!R29-Urban_TPE!R29</f>
        <v>426</v>
      </c>
      <c r="U29">
        <f>Total_TPE!S29-Urban_TPE!S29</f>
        <v>17857</v>
      </c>
    </row>
    <row r="30" spans="1:21" x14ac:dyDescent="0.2">
      <c r="A30" t="s">
        <v>77</v>
      </c>
      <c r="B30" t="s">
        <v>78</v>
      </c>
      <c r="C30">
        <f>Total_TPE!C30-Urban_TPE!C30</f>
        <v>210783</v>
      </c>
      <c r="D30">
        <f>Total_TPE!D30-Urban_TPE!D30</f>
        <v>168</v>
      </c>
      <c r="E30">
        <f>Total_TPE!E30-Urban_TPE!E30</f>
        <v>76306</v>
      </c>
      <c r="F30">
        <f>Total_TPE!F30-Urban_TPE!F30</f>
        <v>167</v>
      </c>
      <c r="G30">
        <f>Total_TPE!G30-Urban_TPE!G30</f>
        <v>13</v>
      </c>
      <c r="H30">
        <f>Total_TPE!H30-Urban_TPE!H30</f>
        <v>29</v>
      </c>
      <c r="I30">
        <f>Total_TPE!I30-Urban_TPE!I30</f>
        <v>84388</v>
      </c>
      <c r="J30">
        <f>Total_TPE!J30-Urban_TPE!J30</f>
        <v>1765</v>
      </c>
      <c r="K30">
        <f>Total_TPE!K30-Urban_TPE!K30</f>
        <v>7211</v>
      </c>
      <c r="L30">
        <f>Total_TPE!L30-Urban_TPE!L30</f>
        <v>556</v>
      </c>
      <c r="M30">
        <f>Total_TPE!M30-Urban_TPE!M30</f>
        <v>1971</v>
      </c>
      <c r="N30">
        <f>Total_TPE!N30-Urban_TPE!N30</f>
        <v>51</v>
      </c>
      <c r="O30">
        <f>Total_TPE!O30-Urban_TPE!O30</f>
        <v>705</v>
      </c>
      <c r="P30">
        <f>Total_TPE!P30-Urban_TPE!P30</f>
        <v>1232</v>
      </c>
      <c r="Q30">
        <f>Total_TPE!Q30-Urban_TPE!Q30</f>
        <v>891</v>
      </c>
      <c r="R30" t="e">
        <f>Total_TPE!#REF!-Urban_TPE!#REF!</f>
        <v>#REF!</v>
      </c>
      <c r="S30" t="e">
        <f>Total_TPE!#REF!-Urban_TPE!#REF!</f>
        <v>#REF!</v>
      </c>
      <c r="T30">
        <f>Total_TPE!R30-Urban_TPE!R30</f>
        <v>148</v>
      </c>
      <c r="U30">
        <f>Total_TPE!S30-Urban_TPE!S30</f>
        <v>19334</v>
      </c>
    </row>
    <row r="31" spans="1:21" x14ac:dyDescent="0.2">
      <c r="A31" t="s">
        <v>79</v>
      </c>
      <c r="B31" t="s">
        <v>80</v>
      </c>
      <c r="C31">
        <f>Total_TPE!C31-Urban_TPE!C31</f>
        <v>123998</v>
      </c>
      <c r="D31">
        <f>Total_TPE!D31-Urban_TPE!D31</f>
        <v>420</v>
      </c>
      <c r="E31">
        <f>Total_TPE!E31-Urban_TPE!E31</f>
        <v>16621</v>
      </c>
      <c r="F31">
        <f>Total_TPE!F31-Urban_TPE!F31</f>
        <v>63</v>
      </c>
      <c r="G31">
        <f>Total_TPE!G31-Urban_TPE!G31</f>
        <v>17</v>
      </c>
      <c r="H31">
        <f>Total_TPE!H31-Urban_TPE!H31</f>
        <v>30</v>
      </c>
      <c r="I31">
        <f>Total_TPE!I31-Urban_TPE!I31</f>
        <v>57004</v>
      </c>
      <c r="J31">
        <f>Total_TPE!J31-Urban_TPE!J31</f>
        <v>931</v>
      </c>
      <c r="K31">
        <f>Total_TPE!K31-Urban_TPE!K31</f>
        <v>8043</v>
      </c>
      <c r="L31">
        <f>Total_TPE!L31-Urban_TPE!L31</f>
        <v>223</v>
      </c>
      <c r="M31">
        <f>Total_TPE!M31-Urban_TPE!M31</f>
        <v>1873</v>
      </c>
      <c r="N31">
        <f>Total_TPE!N31-Urban_TPE!N31</f>
        <v>4</v>
      </c>
      <c r="O31">
        <f>Total_TPE!O31-Urban_TPE!O31</f>
        <v>462</v>
      </c>
      <c r="P31">
        <f>Total_TPE!P31-Urban_TPE!P31</f>
        <v>405</v>
      </c>
      <c r="Q31">
        <f>Total_TPE!Q31-Urban_TPE!Q31</f>
        <v>2270</v>
      </c>
      <c r="R31" t="e">
        <f>Total_TPE!#REF!-Urban_TPE!#REF!</f>
        <v>#REF!</v>
      </c>
      <c r="S31" t="e">
        <f>Total_TPE!#REF!-Urban_TPE!#REF!</f>
        <v>#REF!</v>
      </c>
      <c r="T31">
        <f>Total_TPE!R31-Urban_TPE!R31</f>
        <v>88</v>
      </c>
      <c r="U31">
        <f>Total_TPE!S31-Urban_TPE!S31</f>
        <v>17729</v>
      </c>
    </row>
    <row r="32" spans="1:21" x14ac:dyDescent="0.2">
      <c r="A32" t="s">
        <v>81</v>
      </c>
      <c r="B32" t="s">
        <v>82</v>
      </c>
      <c r="C32">
        <f>Total_TPE!C32-Urban_TPE!C32</f>
        <v>84692</v>
      </c>
      <c r="D32">
        <f>Total_TPE!D32-Urban_TPE!D32</f>
        <v>0</v>
      </c>
      <c r="E32">
        <f>Total_TPE!E32-Urban_TPE!E32</f>
        <v>15398</v>
      </c>
      <c r="F32">
        <f>Total_TPE!F32-Urban_TPE!F32</f>
        <v>179</v>
      </c>
      <c r="G32">
        <f>Total_TPE!G32-Urban_TPE!G32</f>
        <v>0</v>
      </c>
      <c r="H32">
        <f>Total_TPE!H32-Urban_TPE!H32</f>
        <v>62</v>
      </c>
      <c r="I32">
        <f>Total_TPE!I32-Urban_TPE!I32</f>
        <v>38549</v>
      </c>
      <c r="J32">
        <f>Total_TPE!J32-Urban_TPE!J32</f>
        <v>2078</v>
      </c>
      <c r="K32">
        <f>Total_TPE!K32-Urban_TPE!K32</f>
        <v>3828</v>
      </c>
      <c r="L32">
        <f>Total_TPE!L32-Urban_TPE!L32</f>
        <v>538</v>
      </c>
      <c r="M32">
        <f>Total_TPE!M32-Urban_TPE!M32</f>
        <v>1714</v>
      </c>
      <c r="N32">
        <f>Total_TPE!N32-Urban_TPE!N32</f>
        <v>2</v>
      </c>
      <c r="O32">
        <f>Total_TPE!O32-Urban_TPE!O32</f>
        <v>516</v>
      </c>
      <c r="P32">
        <f>Total_TPE!P32-Urban_TPE!P32</f>
        <v>820</v>
      </c>
      <c r="Q32">
        <f>Total_TPE!Q32-Urban_TPE!Q32</f>
        <v>1266</v>
      </c>
      <c r="R32" t="e">
        <f>Total_TPE!#REF!-Urban_TPE!#REF!</f>
        <v>#REF!</v>
      </c>
      <c r="S32" t="e">
        <f>Total_TPE!#REF!-Urban_TPE!#REF!</f>
        <v>#REF!</v>
      </c>
      <c r="T32">
        <f>Total_TPE!R32-Urban_TPE!R32</f>
        <v>124</v>
      </c>
      <c r="U32">
        <f>Total_TPE!S32-Urban_TPE!S32</f>
        <v>10288</v>
      </c>
    </row>
    <row r="33" spans="1:21" x14ac:dyDescent="0.2">
      <c r="A33" t="s">
        <v>83</v>
      </c>
      <c r="B33" t="s">
        <v>84</v>
      </c>
      <c r="C33">
        <f>Total_TPE!C33-Urban_TPE!C33</f>
        <v>83483</v>
      </c>
      <c r="D33">
        <f>Total_TPE!D33-Urban_TPE!D33</f>
        <v>0</v>
      </c>
      <c r="E33">
        <f>Total_TPE!E33-Urban_TPE!E33</f>
        <v>11557</v>
      </c>
      <c r="F33">
        <f>Total_TPE!F33-Urban_TPE!F33</f>
        <v>193</v>
      </c>
      <c r="G33">
        <f>Total_TPE!G33-Urban_TPE!G33</f>
        <v>2</v>
      </c>
      <c r="H33">
        <f>Total_TPE!H33-Urban_TPE!H33</f>
        <v>16</v>
      </c>
      <c r="I33">
        <f>Total_TPE!I33-Urban_TPE!I33</f>
        <v>39867</v>
      </c>
      <c r="J33">
        <f>Total_TPE!J33-Urban_TPE!J33</f>
        <v>1196</v>
      </c>
      <c r="K33">
        <f>Total_TPE!K33-Urban_TPE!K33</f>
        <v>6550</v>
      </c>
      <c r="L33">
        <f>Total_TPE!L33-Urban_TPE!L33</f>
        <v>202</v>
      </c>
      <c r="M33">
        <f>Total_TPE!M33-Urban_TPE!M33</f>
        <v>1122</v>
      </c>
      <c r="N33">
        <f>Total_TPE!N33-Urban_TPE!N33</f>
        <v>61</v>
      </c>
      <c r="O33">
        <f>Total_TPE!O33-Urban_TPE!O33</f>
        <v>307</v>
      </c>
      <c r="P33">
        <f>Total_TPE!P33-Urban_TPE!P33</f>
        <v>720</v>
      </c>
      <c r="Q33">
        <f>Total_TPE!Q33-Urban_TPE!Q33</f>
        <v>587</v>
      </c>
      <c r="R33" t="e">
        <f>Total_TPE!#REF!-Urban_TPE!#REF!</f>
        <v>#REF!</v>
      </c>
      <c r="S33" t="e">
        <f>Total_TPE!#REF!-Urban_TPE!#REF!</f>
        <v>#REF!</v>
      </c>
      <c r="T33">
        <f>Total_TPE!R33-Urban_TPE!R33</f>
        <v>37</v>
      </c>
      <c r="U33">
        <f>Total_TPE!S33-Urban_TPE!S33</f>
        <v>12515</v>
      </c>
    </row>
    <row r="34" spans="1:21" x14ac:dyDescent="0.2">
      <c r="A34" t="s">
        <v>85</v>
      </c>
      <c r="B34" t="s">
        <v>86</v>
      </c>
      <c r="C34">
        <f>Total_TPE!C34-Urban_TPE!C34</f>
        <v>69840</v>
      </c>
      <c r="D34">
        <f>Total_TPE!D34-Urban_TPE!D34</f>
        <v>20</v>
      </c>
      <c r="E34">
        <f>Total_TPE!E34-Urban_TPE!E34</f>
        <v>14569</v>
      </c>
      <c r="F34">
        <f>Total_TPE!F34-Urban_TPE!F34</f>
        <v>195</v>
      </c>
      <c r="G34">
        <f>Total_TPE!G34-Urban_TPE!G34</f>
        <v>22</v>
      </c>
      <c r="H34">
        <f>Total_TPE!H34-Urban_TPE!H34</f>
        <v>161</v>
      </c>
      <c r="I34">
        <f>Total_TPE!I34-Urban_TPE!I34</f>
        <v>25929</v>
      </c>
      <c r="J34">
        <f>Total_TPE!J34-Urban_TPE!J34</f>
        <v>498</v>
      </c>
      <c r="K34">
        <f>Total_TPE!K34-Urban_TPE!K34</f>
        <v>3830</v>
      </c>
      <c r="L34">
        <f>Total_TPE!L34-Urban_TPE!L34</f>
        <v>245</v>
      </c>
      <c r="M34">
        <f>Total_TPE!M34-Urban_TPE!M34</f>
        <v>1328</v>
      </c>
      <c r="N34">
        <f>Total_TPE!N34-Urban_TPE!N34</f>
        <v>108</v>
      </c>
      <c r="O34">
        <f>Total_TPE!O34-Urban_TPE!O34</f>
        <v>226</v>
      </c>
      <c r="P34">
        <f>Total_TPE!P34-Urban_TPE!P34</f>
        <v>293</v>
      </c>
      <c r="Q34">
        <f>Total_TPE!Q34-Urban_TPE!Q34</f>
        <v>1040</v>
      </c>
      <c r="R34" t="e">
        <f>Total_TPE!#REF!-Urban_TPE!#REF!</f>
        <v>#REF!</v>
      </c>
      <c r="S34" t="e">
        <f>Total_TPE!#REF!-Urban_TPE!#REF!</f>
        <v>#REF!</v>
      </c>
      <c r="T34">
        <f>Total_TPE!R34-Urban_TPE!R34</f>
        <v>38</v>
      </c>
      <c r="U34">
        <f>Total_TPE!S34-Urban_TPE!S34</f>
        <v>8156</v>
      </c>
    </row>
    <row r="35" spans="1:21" x14ac:dyDescent="0.2">
      <c r="A35" t="s">
        <v>87</v>
      </c>
      <c r="B35" t="s">
        <v>88</v>
      </c>
      <c r="C35">
        <f>Total_TPE!C35-Urban_TPE!C35</f>
        <v>287618</v>
      </c>
      <c r="D35">
        <f>Total_TPE!D35-Urban_TPE!D35</f>
        <v>17</v>
      </c>
      <c r="E35">
        <f>Total_TPE!E35-Urban_TPE!E35</f>
        <v>122454</v>
      </c>
      <c r="F35">
        <f>Total_TPE!F35-Urban_TPE!F35</f>
        <v>634</v>
      </c>
      <c r="G35">
        <f>Total_TPE!G35-Urban_TPE!G35</f>
        <v>14</v>
      </c>
      <c r="H35">
        <f>Total_TPE!H35-Urban_TPE!H35</f>
        <v>381</v>
      </c>
      <c r="I35">
        <f>Total_TPE!I35-Urban_TPE!I35</f>
        <v>70856</v>
      </c>
      <c r="J35">
        <f>Total_TPE!J35-Urban_TPE!J35</f>
        <v>1466</v>
      </c>
      <c r="K35">
        <f>Total_TPE!K35-Urban_TPE!K35</f>
        <v>13482</v>
      </c>
      <c r="L35">
        <f>Total_TPE!L35-Urban_TPE!L35</f>
        <v>854</v>
      </c>
      <c r="M35">
        <f>Total_TPE!M35-Urban_TPE!M35</f>
        <v>6125</v>
      </c>
      <c r="N35">
        <f>Total_TPE!N35-Urban_TPE!N35</f>
        <v>17</v>
      </c>
      <c r="O35">
        <f>Total_TPE!O35-Urban_TPE!O35</f>
        <v>652</v>
      </c>
      <c r="P35">
        <f>Total_TPE!P35-Urban_TPE!P35</f>
        <v>1005</v>
      </c>
      <c r="Q35">
        <f>Total_TPE!Q35-Urban_TPE!Q35</f>
        <v>4894</v>
      </c>
      <c r="R35" t="e">
        <f>Total_TPE!#REF!-Urban_TPE!#REF!</f>
        <v>#REF!</v>
      </c>
      <c r="S35" t="e">
        <f>Total_TPE!#REF!-Urban_TPE!#REF!</f>
        <v>#REF!</v>
      </c>
      <c r="T35">
        <f>Total_TPE!R35-Urban_TPE!R35</f>
        <v>249</v>
      </c>
      <c r="U35">
        <f>Total_TPE!S35-Urban_TPE!S35</f>
        <v>34692</v>
      </c>
    </row>
    <row r="36" spans="1:21" x14ac:dyDescent="0.2">
      <c r="A36" t="s">
        <v>89</v>
      </c>
      <c r="B36" t="s">
        <v>90</v>
      </c>
      <c r="C36">
        <f>Total_TPE!C36-Urban_TPE!C36</f>
        <v>137232</v>
      </c>
      <c r="D36">
        <f>Total_TPE!D36-Urban_TPE!D36</f>
        <v>4</v>
      </c>
      <c r="E36">
        <f>Total_TPE!E36-Urban_TPE!E36</f>
        <v>16311</v>
      </c>
      <c r="F36">
        <f>Total_TPE!F36-Urban_TPE!F36</f>
        <v>614</v>
      </c>
      <c r="G36">
        <f>Total_TPE!G36-Urban_TPE!G36</f>
        <v>38</v>
      </c>
      <c r="H36">
        <f>Total_TPE!H36-Urban_TPE!H36</f>
        <v>60</v>
      </c>
      <c r="I36">
        <f>Total_TPE!I36-Urban_TPE!I36</f>
        <v>64457</v>
      </c>
      <c r="J36">
        <f>Total_TPE!J36-Urban_TPE!J36</f>
        <v>1695</v>
      </c>
      <c r="K36">
        <f>Total_TPE!K36-Urban_TPE!K36</f>
        <v>10343</v>
      </c>
      <c r="L36">
        <f>Total_TPE!L36-Urban_TPE!L36</f>
        <v>236</v>
      </c>
      <c r="M36">
        <f>Total_TPE!M36-Urban_TPE!M36</f>
        <v>2943</v>
      </c>
      <c r="N36">
        <f>Total_TPE!N36-Urban_TPE!N36</f>
        <v>23</v>
      </c>
      <c r="O36">
        <f>Total_TPE!O36-Urban_TPE!O36</f>
        <v>646</v>
      </c>
      <c r="P36">
        <f>Total_TPE!P36-Urban_TPE!P36</f>
        <v>558</v>
      </c>
      <c r="Q36">
        <f>Total_TPE!Q36-Urban_TPE!Q36</f>
        <v>1683</v>
      </c>
      <c r="R36" t="e">
        <f>Total_TPE!#REF!-Urban_TPE!#REF!</f>
        <v>#REF!</v>
      </c>
      <c r="S36" t="e">
        <f>Total_TPE!#REF!-Urban_TPE!#REF!</f>
        <v>#REF!</v>
      </c>
      <c r="T36">
        <f>Total_TPE!R36-Urban_TPE!R36</f>
        <v>107</v>
      </c>
      <c r="U36">
        <f>Total_TPE!S36-Urban_TPE!S36</f>
        <v>18170</v>
      </c>
    </row>
    <row r="37" spans="1:21" x14ac:dyDescent="0.2">
      <c r="A37" t="s">
        <v>91</v>
      </c>
      <c r="B37" t="s">
        <v>92</v>
      </c>
      <c r="C37">
        <f>Total_TPE!C37-Urban_TPE!C37</f>
        <v>89165</v>
      </c>
      <c r="D37">
        <f>Total_TPE!D37-Urban_TPE!D37</f>
        <v>0</v>
      </c>
      <c r="E37">
        <f>Total_TPE!E37-Urban_TPE!E37</f>
        <v>13102</v>
      </c>
      <c r="F37">
        <f>Total_TPE!F37-Urban_TPE!F37</f>
        <v>80</v>
      </c>
      <c r="G37">
        <f>Total_TPE!G37-Urban_TPE!G37</f>
        <v>6</v>
      </c>
      <c r="H37">
        <f>Total_TPE!H37-Urban_TPE!H37</f>
        <v>24</v>
      </c>
      <c r="I37">
        <f>Total_TPE!I37-Urban_TPE!I37</f>
        <v>47120</v>
      </c>
      <c r="J37">
        <f>Total_TPE!J37-Urban_TPE!J37</f>
        <v>1861</v>
      </c>
      <c r="K37">
        <f>Total_TPE!K37-Urban_TPE!K37</f>
        <v>7986</v>
      </c>
      <c r="L37">
        <f>Total_TPE!L37-Urban_TPE!L37</f>
        <v>224</v>
      </c>
      <c r="M37">
        <f>Total_TPE!M37-Urban_TPE!M37</f>
        <v>1169</v>
      </c>
      <c r="N37">
        <f>Total_TPE!N37-Urban_TPE!N37</f>
        <v>0</v>
      </c>
      <c r="O37">
        <f>Total_TPE!O37-Urban_TPE!O37</f>
        <v>322</v>
      </c>
      <c r="P37">
        <f>Total_TPE!P37-Urban_TPE!P37</f>
        <v>389</v>
      </c>
      <c r="Q37">
        <f>Total_TPE!Q37-Urban_TPE!Q37</f>
        <v>1442</v>
      </c>
      <c r="R37" t="e">
        <f>Total_TPE!#REF!-Urban_TPE!#REF!</f>
        <v>#REF!</v>
      </c>
      <c r="S37" t="e">
        <f>Total_TPE!#REF!-Urban_TPE!#REF!</f>
        <v>#REF!</v>
      </c>
      <c r="T37">
        <f>Total_TPE!R37-Urban_TPE!R37</f>
        <v>39</v>
      </c>
      <c r="U37">
        <f>Total_TPE!S37-Urban_TPE!S37</f>
        <v>8914</v>
      </c>
    </row>
    <row r="38" spans="1:21" x14ac:dyDescent="0.2">
      <c r="A38" t="s">
        <v>93</v>
      </c>
      <c r="B38" t="s">
        <v>94</v>
      </c>
      <c r="C38">
        <f>Total_TPE!C38-Urban_TPE!C38</f>
        <v>192921</v>
      </c>
      <c r="D38">
        <f>Total_TPE!D38-Urban_TPE!D38</f>
        <v>0</v>
      </c>
      <c r="E38">
        <f>Total_TPE!E38-Urban_TPE!E38</f>
        <v>57558</v>
      </c>
      <c r="F38">
        <f>Total_TPE!F38-Urban_TPE!F38</f>
        <v>155</v>
      </c>
      <c r="G38">
        <f>Total_TPE!G38-Urban_TPE!G38</f>
        <v>28</v>
      </c>
      <c r="H38">
        <f>Total_TPE!H38-Urban_TPE!H38</f>
        <v>123</v>
      </c>
      <c r="I38">
        <f>Total_TPE!I38-Urban_TPE!I38</f>
        <v>58227</v>
      </c>
      <c r="J38">
        <f>Total_TPE!J38-Urban_TPE!J38</f>
        <v>1709</v>
      </c>
      <c r="K38">
        <f>Total_TPE!K38-Urban_TPE!K38</f>
        <v>19875</v>
      </c>
      <c r="L38">
        <f>Total_TPE!L38-Urban_TPE!L38</f>
        <v>902</v>
      </c>
      <c r="M38">
        <f>Total_TPE!M38-Urban_TPE!M38</f>
        <v>4001</v>
      </c>
      <c r="N38">
        <f>Total_TPE!N38-Urban_TPE!N38</f>
        <v>25</v>
      </c>
      <c r="O38">
        <f>Total_TPE!O38-Urban_TPE!O38</f>
        <v>651</v>
      </c>
      <c r="P38">
        <f>Total_TPE!P38-Urban_TPE!P38</f>
        <v>782</v>
      </c>
      <c r="Q38">
        <f>Total_TPE!Q38-Urban_TPE!Q38</f>
        <v>3135</v>
      </c>
      <c r="R38" t="e">
        <f>Total_TPE!#REF!-Urban_TPE!#REF!</f>
        <v>#REF!</v>
      </c>
      <c r="S38" t="e">
        <f>Total_TPE!#REF!-Urban_TPE!#REF!</f>
        <v>#REF!</v>
      </c>
      <c r="T38">
        <f>Total_TPE!R38-Urban_TPE!R38</f>
        <v>126</v>
      </c>
      <c r="U38">
        <f>Total_TPE!S38-Urban_TPE!S38</f>
        <v>15770</v>
      </c>
    </row>
    <row r="39" spans="1:21" x14ac:dyDescent="0.2">
      <c r="A39" t="s">
        <v>95</v>
      </c>
      <c r="B39" t="s">
        <v>96</v>
      </c>
      <c r="C39">
        <f>Total_TPE!C39-Urban_TPE!C39</f>
        <v>97786</v>
      </c>
      <c r="D39">
        <f>Total_TPE!D39-Urban_TPE!D39</f>
        <v>0</v>
      </c>
      <c r="E39">
        <f>Total_TPE!E39-Urban_TPE!E39</f>
        <v>23958</v>
      </c>
      <c r="F39">
        <f>Total_TPE!F39-Urban_TPE!F39</f>
        <v>50</v>
      </c>
      <c r="G39">
        <f>Total_TPE!G39-Urban_TPE!G39</f>
        <v>0</v>
      </c>
      <c r="H39">
        <f>Total_TPE!H39-Urban_TPE!H39</f>
        <v>42</v>
      </c>
      <c r="I39">
        <f>Total_TPE!I39-Urban_TPE!I39</f>
        <v>28504</v>
      </c>
      <c r="J39">
        <f>Total_TPE!J39-Urban_TPE!J39</f>
        <v>1146</v>
      </c>
      <c r="K39">
        <f>Total_TPE!K39-Urban_TPE!K39</f>
        <v>14259</v>
      </c>
      <c r="L39">
        <f>Total_TPE!L39-Urban_TPE!L39</f>
        <v>628</v>
      </c>
      <c r="M39">
        <f>Total_TPE!M39-Urban_TPE!M39</f>
        <v>2223</v>
      </c>
      <c r="N39">
        <f>Total_TPE!N39-Urban_TPE!N39</f>
        <v>16</v>
      </c>
      <c r="O39">
        <f>Total_TPE!O39-Urban_TPE!O39</f>
        <v>278</v>
      </c>
      <c r="P39">
        <f>Total_TPE!P39-Urban_TPE!P39</f>
        <v>304</v>
      </c>
      <c r="Q39">
        <f>Total_TPE!Q39-Urban_TPE!Q39</f>
        <v>2376</v>
      </c>
      <c r="R39" t="e">
        <f>Total_TPE!#REF!-Urban_TPE!#REF!</f>
        <v>#REF!</v>
      </c>
      <c r="S39" t="e">
        <f>Total_TPE!#REF!-Urban_TPE!#REF!</f>
        <v>#REF!</v>
      </c>
      <c r="T39">
        <f>Total_TPE!R39-Urban_TPE!R39</f>
        <v>91</v>
      </c>
      <c r="U39">
        <f>Total_TPE!S39-Urban_TPE!S39</f>
        <v>7923</v>
      </c>
    </row>
    <row r="40" spans="1:21" x14ac:dyDescent="0.2">
      <c r="A40" t="s">
        <v>97</v>
      </c>
      <c r="B40" t="s">
        <v>98</v>
      </c>
      <c r="C40">
        <f>Total_TPE!C40-Urban_TPE!C40</f>
        <v>164361</v>
      </c>
      <c r="D40">
        <f>Total_TPE!D40-Urban_TPE!D40</f>
        <v>788</v>
      </c>
      <c r="E40">
        <f>Total_TPE!E40-Urban_TPE!E40</f>
        <v>59881</v>
      </c>
      <c r="F40">
        <f>Total_TPE!F40-Urban_TPE!F40</f>
        <v>414</v>
      </c>
      <c r="G40">
        <f>Total_TPE!G40-Urban_TPE!G40</f>
        <v>27</v>
      </c>
      <c r="H40">
        <f>Total_TPE!H40-Urban_TPE!H40</f>
        <v>140</v>
      </c>
      <c r="I40">
        <f>Total_TPE!I40-Urban_TPE!I40</f>
        <v>46859</v>
      </c>
      <c r="J40">
        <f>Total_TPE!J40-Urban_TPE!J40</f>
        <v>1390</v>
      </c>
      <c r="K40">
        <f>Total_TPE!K40-Urban_TPE!K40</f>
        <v>11343</v>
      </c>
      <c r="L40">
        <f>Total_TPE!L40-Urban_TPE!L40</f>
        <v>501</v>
      </c>
      <c r="M40">
        <f>Total_TPE!M40-Urban_TPE!M40</f>
        <v>3073</v>
      </c>
      <c r="N40">
        <f>Total_TPE!N40-Urban_TPE!N40</f>
        <v>437</v>
      </c>
      <c r="O40">
        <f>Total_TPE!O40-Urban_TPE!O40</f>
        <v>490</v>
      </c>
      <c r="P40">
        <f>Total_TPE!P40-Urban_TPE!P40</f>
        <v>547</v>
      </c>
      <c r="Q40">
        <f>Total_TPE!Q40-Urban_TPE!Q40</f>
        <v>2606</v>
      </c>
      <c r="R40" t="e">
        <f>Total_TPE!#REF!-Urban_TPE!#REF!</f>
        <v>#REF!</v>
      </c>
      <c r="S40" t="e">
        <f>Total_TPE!#REF!-Urban_TPE!#REF!</f>
        <v>#REF!</v>
      </c>
      <c r="T40">
        <f>Total_TPE!R40-Urban_TPE!R40</f>
        <v>255</v>
      </c>
      <c r="U40">
        <f>Total_TPE!S40-Urban_TPE!S40</f>
        <v>14637</v>
      </c>
    </row>
    <row r="41" spans="1:21" x14ac:dyDescent="0.2">
      <c r="A41" t="s">
        <v>99</v>
      </c>
      <c r="B41" t="s">
        <v>100</v>
      </c>
      <c r="C41">
        <f>Total_TPE!C41-Urban_TPE!C41</f>
        <v>114508</v>
      </c>
      <c r="D41">
        <f>Total_TPE!D41-Urban_TPE!D41</f>
        <v>0</v>
      </c>
      <c r="E41">
        <f>Total_TPE!E41-Urban_TPE!E41</f>
        <v>36574</v>
      </c>
      <c r="F41">
        <f>Total_TPE!F41-Urban_TPE!F41</f>
        <v>727</v>
      </c>
      <c r="G41">
        <f>Total_TPE!G41-Urban_TPE!G41</f>
        <v>42</v>
      </c>
      <c r="H41">
        <f>Total_TPE!H41-Urban_TPE!H41</f>
        <v>44</v>
      </c>
      <c r="I41">
        <f>Total_TPE!I41-Urban_TPE!I41</f>
        <v>36040</v>
      </c>
      <c r="J41">
        <f>Total_TPE!J41-Urban_TPE!J41</f>
        <v>1614</v>
      </c>
      <c r="K41">
        <f>Total_TPE!K41-Urban_TPE!K41</f>
        <v>8717</v>
      </c>
      <c r="L41">
        <f>Total_TPE!L41-Urban_TPE!L41</f>
        <v>452</v>
      </c>
      <c r="M41">
        <f>Total_TPE!M41-Urban_TPE!M41</f>
        <v>2748</v>
      </c>
      <c r="N41">
        <f>Total_TPE!N41-Urban_TPE!N41</f>
        <v>12</v>
      </c>
      <c r="O41">
        <f>Total_TPE!O41-Urban_TPE!O41</f>
        <v>331</v>
      </c>
      <c r="P41">
        <f>Total_TPE!P41-Urban_TPE!P41</f>
        <v>503</v>
      </c>
      <c r="Q41">
        <f>Total_TPE!Q41-Urban_TPE!Q41</f>
        <v>1503</v>
      </c>
      <c r="R41" t="e">
        <f>Total_TPE!#REF!-Urban_TPE!#REF!</f>
        <v>#REF!</v>
      </c>
      <c r="S41" t="e">
        <f>Total_TPE!#REF!-Urban_TPE!#REF!</f>
        <v>#REF!</v>
      </c>
      <c r="T41">
        <f>Total_TPE!R41-Urban_TPE!R41</f>
        <v>57</v>
      </c>
      <c r="U41">
        <f>Total_TPE!S41-Urban_TPE!S41</f>
        <v>8987</v>
      </c>
    </row>
    <row r="42" spans="1:21" x14ac:dyDescent="0.2">
      <c r="A42" t="s">
        <v>101</v>
      </c>
      <c r="B42" t="s">
        <v>102</v>
      </c>
      <c r="C42">
        <f>Total_TPE!C42-Urban_TPE!C42</f>
        <v>89285</v>
      </c>
      <c r="D42">
        <f>Total_TPE!D42-Urban_TPE!D42</f>
        <v>0</v>
      </c>
      <c r="E42">
        <f>Total_TPE!E42-Urban_TPE!E42</f>
        <v>14061</v>
      </c>
      <c r="F42">
        <f>Total_TPE!F42-Urban_TPE!F42</f>
        <v>38</v>
      </c>
      <c r="G42">
        <f>Total_TPE!G42-Urban_TPE!G42</f>
        <v>0</v>
      </c>
      <c r="H42">
        <f>Total_TPE!H42-Urban_TPE!H42</f>
        <v>36</v>
      </c>
      <c r="I42">
        <f>Total_TPE!I42-Urban_TPE!I42</f>
        <v>43779</v>
      </c>
      <c r="J42">
        <f>Total_TPE!J42-Urban_TPE!J42</f>
        <v>1184</v>
      </c>
      <c r="K42">
        <f>Total_TPE!K42-Urban_TPE!K42</f>
        <v>5127</v>
      </c>
      <c r="L42">
        <f>Total_TPE!L42-Urban_TPE!L42</f>
        <v>226</v>
      </c>
      <c r="M42">
        <f>Total_TPE!M42-Urban_TPE!M42</f>
        <v>1472</v>
      </c>
      <c r="N42">
        <f>Total_TPE!N42-Urban_TPE!N42</f>
        <v>4</v>
      </c>
      <c r="O42">
        <f>Total_TPE!O42-Urban_TPE!O42</f>
        <v>400</v>
      </c>
      <c r="P42">
        <f>Total_TPE!P42-Urban_TPE!P42</f>
        <v>521</v>
      </c>
      <c r="Q42">
        <f>Total_TPE!Q42-Urban_TPE!Q42</f>
        <v>969</v>
      </c>
      <c r="R42" t="e">
        <f>Total_TPE!#REF!-Urban_TPE!#REF!</f>
        <v>#REF!</v>
      </c>
      <c r="S42" t="e">
        <f>Total_TPE!#REF!-Urban_TPE!#REF!</f>
        <v>#REF!</v>
      </c>
      <c r="T42">
        <f>Total_TPE!R42-Urban_TPE!R42</f>
        <v>53</v>
      </c>
      <c r="U42">
        <f>Total_TPE!S42-Urban_TPE!S42</f>
        <v>10752</v>
      </c>
    </row>
    <row r="43" spans="1:21" x14ac:dyDescent="0.2">
      <c r="A43" t="s">
        <v>103</v>
      </c>
      <c r="B43" t="s">
        <v>104</v>
      </c>
      <c r="C43">
        <f>Total_TPE!C43-Urban_TPE!C43</f>
        <v>43802</v>
      </c>
      <c r="D43">
        <f>Total_TPE!D43-Urban_TPE!D43</f>
        <v>0</v>
      </c>
      <c r="E43">
        <f>Total_TPE!E43-Urban_TPE!E43</f>
        <v>7523</v>
      </c>
      <c r="F43">
        <f>Total_TPE!F43-Urban_TPE!F43</f>
        <v>25</v>
      </c>
      <c r="G43">
        <f>Total_TPE!G43-Urban_TPE!G43</f>
        <v>0</v>
      </c>
      <c r="H43">
        <f>Total_TPE!H43-Urban_TPE!H43</f>
        <v>52</v>
      </c>
      <c r="I43">
        <f>Total_TPE!I43-Urban_TPE!I43</f>
        <v>19931</v>
      </c>
      <c r="J43">
        <f>Total_TPE!J43-Urban_TPE!J43</f>
        <v>1909</v>
      </c>
      <c r="K43">
        <f>Total_TPE!K43-Urban_TPE!K43</f>
        <v>2631</v>
      </c>
      <c r="L43">
        <f>Total_TPE!L43-Urban_TPE!L43</f>
        <v>145</v>
      </c>
      <c r="M43">
        <f>Total_TPE!M43-Urban_TPE!M43</f>
        <v>565</v>
      </c>
      <c r="N43">
        <f>Total_TPE!N43-Urban_TPE!N43</f>
        <v>6</v>
      </c>
      <c r="O43">
        <f>Total_TPE!O43-Urban_TPE!O43</f>
        <v>141</v>
      </c>
      <c r="P43">
        <f>Total_TPE!P43-Urban_TPE!P43</f>
        <v>115</v>
      </c>
      <c r="Q43">
        <f>Total_TPE!Q43-Urban_TPE!Q43</f>
        <v>858</v>
      </c>
      <c r="R43" t="e">
        <f>Total_TPE!#REF!-Urban_TPE!#REF!</f>
        <v>#REF!</v>
      </c>
      <c r="S43" t="e">
        <f>Total_TPE!#REF!-Urban_TPE!#REF!</f>
        <v>#REF!</v>
      </c>
      <c r="T43">
        <f>Total_TPE!R43-Urban_TPE!R43</f>
        <v>16</v>
      </c>
      <c r="U43">
        <f>Total_TPE!S43-Urban_TPE!S43</f>
        <v>4013</v>
      </c>
    </row>
    <row r="44" spans="1:21" x14ac:dyDescent="0.2">
      <c r="A44" t="s">
        <v>105</v>
      </c>
      <c r="B44" t="s">
        <v>106</v>
      </c>
      <c r="C44">
        <f>Total_TPE!C44-Urban_TPE!C44</f>
        <v>63296</v>
      </c>
      <c r="D44">
        <f>Total_TPE!D44-Urban_TPE!D44</f>
        <v>0</v>
      </c>
      <c r="E44">
        <f>Total_TPE!E44-Urban_TPE!E44</f>
        <v>8118</v>
      </c>
      <c r="F44">
        <f>Total_TPE!F44-Urban_TPE!F44</f>
        <v>48</v>
      </c>
      <c r="G44">
        <f>Total_TPE!G44-Urban_TPE!G44</f>
        <v>4</v>
      </c>
      <c r="H44">
        <f>Total_TPE!H44-Urban_TPE!H44</f>
        <v>21</v>
      </c>
      <c r="I44">
        <f>Total_TPE!I44-Urban_TPE!I44</f>
        <v>31822</v>
      </c>
      <c r="J44">
        <f>Total_TPE!J44-Urban_TPE!J44</f>
        <v>1796</v>
      </c>
      <c r="K44">
        <f>Total_TPE!K44-Urban_TPE!K44</f>
        <v>2735</v>
      </c>
      <c r="L44">
        <f>Total_TPE!L44-Urban_TPE!L44</f>
        <v>176</v>
      </c>
      <c r="M44">
        <f>Total_TPE!M44-Urban_TPE!M44</f>
        <v>747</v>
      </c>
      <c r="N44">
        <f>Total_TPE!N44-Urban_TPE!N44</f>
        <v>0</v>
      </c>
      <c r="O44">
        <f>Total_TPE!O44-Urban_TPE!O44</f>
        <v>364</v>
      </c>
      <c r="P44">
        <f>Total_TPE!P44-Urban_TPE!P44</f>
        <v>263</v>
      </c>
      <c r="Q44">
        <f>Total_TPE!Q44-Urban_TPE!Q44</f>
        <v>497</v>
      </c>
      <c r="R44" t="e">
        <f>Total_TPE!#REF!-Urban_TPE!#REF!</f>
        <v>#REF!</v>
      </c>
      <c r="S44" t="e">
        <f>Total_TPE!#REF!-Urban_TPE!#REF!</f>
        <v>#REF!</v>
      </c>
      <c r="T44">
        <f>Total_TPE!R44-Urban_TPE!R44</f>
        <v>29</v>
      </c>
      <c r="U44">
        <f>Total_TPE!S44-Urban_TPE!S44</f>
        <v>9618</v>
      </c>
    </row>
    <row r="45" spans="1:21" x14ac:dyDescent="0.2">
      <c r="A45" t="s">
        <v>107</v>
      </c>
      <c r="B45" t="s">
        <v>108</v>
      </c>
      <c r="C45">
        <f>Total_TPE!C45-Urban_TPE!C45</f>
        <v>138762</v>
      </c>
      <c r="D45">
        <f>Total_TPE!D45-Urban_TPE!D45</f>
        <v>58</v>
      </c>
      <c r="E45">
        <f>Total_TPE!E45-Urban_TPE!E45</f>
        <v>22360</v>
      </c>
      <c r="F45">
        <f>Total_TPE!F45-Urban_TPE!F45</f>
        <v>476</v>
      </c>
      <c r="G45">
        <f>Total_TPE!G45-Urban_TPE!G45</f>
        <v>5</v>
      </c>
      <c r="H45">
        <f>Total_TPE!H45-Urban_TPE!H45</f>
        <v>3</v>
      </c>
      <c r="I45">
        <f>Total_TPE!I45-Urban_TPE!I45</f>
        <v>60010</v>
      </c>
      <c r="J45">
        <f>Total_TPE!J45-Urban_TPE!J45</f>
        <v>1643</v>
      </c>
      <c r="K45">
        <f>Total_TPE!K45-Urban_TPE!K45</f>
        <v>5687</v>
      </c>
      <c r="L45">
        <f>Total_TPE!L45-Urban_TPE!L45</f>
        <v>565</v>
      </c>
      <c r="M45">
        <f>Total_TPE!M45-Urban_TPE!M45</f>
        <v>2890</v>
      </c>
      <c r="N45">
        <f>Total_TPE!N45-Urban_TPE!N45</f>
        <v>17</v>
      </c>
      <c r="O45">
        <f>Total_TPE!O45-Urban_TPE!O45</f>
        <v>755</v>
      </c>
      <c r="P45">
        <f>Total_TPE!P45-Urban_TPE!P45</f>
        <v>699</v>
      </c>
      <c r="Q45">
        <f>Total_TPE!Q45-Urban_TPE!Q45</f>
        <v>3784</v>
      </c>
      <c r="R45" t="e">
        <f>Total_TPE!#REF!-Urban_TPE!#REF!</f>
        <v>#REF!</v>
      </c>
      <c r="S45" t="e">
        <f>Total_TPE!#REF!-Urban_TPE!#REF!</f>
        <v>#REF!</v>
      </c>
      <c r="T45">
        <f>Total_TPE!R45-Urban_TPE!R45</f>
        <v>307</v>
      </c>
      <c r="U45">
        <f>Total_TPE!S45-Urban_TPE!S45</f>
        <v>18643</v>
      </c>
    </row>
    <row r="46" spans="1:21" x14ac:dyDescent="0.2">
      <c r="A46" t="s">
        <v>109</v>
      </c>
      <c r="B46" t="s">
        <v>110</v>
      </c>
      <c r="C46">
        <f>Total_TPE!C46-Urban_TPE!C46</f>
        <v>276292</v>
      </c>
      <c r="D46">
        <f>Total_TPE!D46-Urban_TPE!D46</f>
        <v>39</v>
      </c>
      <c r="E46">
        <f>Total_TPE!E46-Urban_TPE!E46</f>
        <v>73474</v>
      </c>
      <c r="F46">
        <f>Total_TPE!F46-Urban_TPE!F46</f>
        <v>100</v>
      </c>
      <c r="G46">
        <f>Total_TPE!G46-Urban_TPE!G46</f>
        <v>20</v>
      </c>
      <c r="H46">
        <f>Total_TPE!H46-Urban_TPE!H46</f>
        <v>225</v>
      </c>
      <c r="I46">
        <f>Total_TPE!I46-Urban_TPE!I46</f>
        <v>122586</v>
      </c>
      <c r="J46">
        <f>Total_TPE!J46-Urban_TPE!J46</f>
        <v>2812</v>
      </c>
      <c r="K46">
        <f>Total_TPE!K46-Urban_TPE!K46</f>
        <v>6333</v>
      </c>
      <c r="L46">
        <f>Total_TPE!L46-Urban_TPE!L46</f>
        <v>596</v>
      </c>
      <c r="M46">
        <f>Total_TPE!M46-Urban_TPE!M46</f>
        <v>4747</v>
      </c>
      <c r="N46">
        <f>Total_TPE!N46-Urban_TPE!N46</f>
        <v>96</v>
      </c>
      <c r="O46">
        <f>Total_TPE!O46-Urban_TPE!O46</f>
        <v>1689</v>
      </c>
      <c r="P46">
        <f>Total_TPE!P46-Urban_TPE!P46</f>
        <v>1472</v>
      </c>
      <c r="Q46">
        <f>Total_TPE!Q46-Urban_TPE!Q46</f>
        <v>1644</v>
      </c>
      <c r="R46" t="e">
        <f>Total_TPE!#REF!-Urban_TPE!#REF!</f>
        <v>#REF!</v>
      </c>
      <c r="S46" t="e">
        <f>Total_TPE!#REF!-Urban_TPE!#REF!</f>
        <v>#REF!</v>
      </c>
      <c r="T46">
        <f>Total_TPE!R46-Urban_TPE!R46</f>
        <v>164</v>
      </c>
      <c r="U46">
        <f>Total_TPE!S46-Urban_TPE!S46</f>
        <v>29586</v>
      </c>
    </row>
    <row r="47" spans="1:21" x14ac:dyDescent="0.2">
      <c r="A47" t="s">
        <v>111</v>
      </c>
      <c r="B47" t="s">
        <v>112</v>
      </c>
      <c r="C47">
        <f>Total_TPE!C47-Urban_TPE!C47</f>
        <v>64289</v>
      </c>
      <c r="D47">
        <f>Total_TPE!D47-Urban_TPE!D47</f>
        <v>0</v>
      </c>
      <c r="E47">
        <f>Total_TPE!E47-Urban_TPE!E47</f>
        <v>12340</v>
      </c>
      <c r="F47">
        <f>Total_TPE!F47-Urban_TPE!F47</f>
        <v>17</v>
      </c>
      <c r="G47">
        <f>Total_TPE!G47-Urban_TPE!G47</f>
        <v>3</v>
      </c>
      <c r="H47">
        <f>Total_TPE!H47-Urban_TPE!H47</f>
        <v>391</v>
      </c>
      <c r="I47">
        <f>Total_TPE!I47-Urban_TPE!I47</f>
        <v>30511</v>
      </c>
      <c r="J47">
        <f>Total_TPE!J47-Urban_TPE!J47</f>
        <v>1018</v>
      </c>
      <c r="K47">
        <f>Total_TPE!K47-Urban_TPE!K47</f>
        <v>1962</v>
      </c>
      <c r="L47">
        <f>Total_TPE!L47-Urban_TPE!L47</f>
        <v>247</v>
      </c>
      <c r="M47">
        <f>Total_TPE!M47-Urban_TPE!M47</f>
        <v>1214</v>
      </c>
      <c r="N47">
        <f>Total_TPE!N47-Urban_TPE!N47</f>
        <v>16</v>
      </c>
      <c r="O47">
        <f>Total_TPE!O47-Urban_TPE!O47</f>
        <v>283</v>
      </c>
      <c r="P47">
        <f>Total_TPE!P47-Urban_TPE!P47</f>
        <v>246</v>
      </c>
      <c r="Q47">
        <f>Total_TPE!Q47-Urban_TPE!Q47</f>
        <v>920</v>
      </c>
      <c r="R47" t="e">
        <f>Total_TPE!#REF!-Urban_TPE!#REF!</f>
        <v>#REF!</v>
      </c>
      <c r="S47" t="e">
        <f>Total_TPE!#REF!-Urban_TPE!#REF!</f>
        <v>#REF!</v>
      </c>
      <c r="T47">
        <f>Total_TPE!R47-Urban_TPE!R47</f>
        <v>74</v>
      </c>
      <c r="U47">
        <f>Total_TPE!S47-Urban_TPE!S47</f>
        <v>6461</v>
      </c>
    </row>
    <row r="48" spans="1:21" x14ac:dyDescent="0.2">
      <c r="A48" t="s">
        <v>113</v>
      </c>
      <c r="B48" t="s">
        <v>114</v>
      </c>
      <c r="C48">
        <f>Total_TPE!C48-Urban_TPE!C48</f>
        <v>208384</v>
      </c>
      <c r="D48">
        <f>Total_TPE!D48-Urban_TPE!D48</f>
        <v>11</v>
      </c>
      <c r="E48">
        <f>Total_TPE!E48-Urban_TPE!E48</f>
        <v>44628</v>
      </c>
      <c r="F48">
        <f>Total_TPE!F48-Urban_TPE!F48</f>
        <v>400</v>
      </c>
      <c r="G48">
        <f>Total_TPE!G48-Urban_TPE!G48</f>
        <v>489</v>
      </c>
      <c r="H48">
        <f>Total_TPE!H48-Urban_TPE!H48</f>
        <v>21</v>
      </c>
      <c r="I48">
        <f>Total_TPE!I48-Urban_TPE!I48</f>
        <v>85774</v>
      </c>
      <c r="J48">
        <f>Total_TPE!J48-Urban_TPE!J48</f>
        <v>1886</v>
      </c>
      <c r="K48">
        <f>Total_TPE!K48-Urban_TPE!K48</f>
        <v>7837</v>
      </c>
      <c r="L48">
        <f>Total_TPE!L48-Urban_TPE!L48</f>
        <v>564</v>
      </c>
      <c r="M48">
        <f>Total_TPE!M48-Urban_TPE!M48</f>
        <v>3246</v>
      </c>
      <c r="N48">
        <f>Total_TPE!N48-Urban_TPE!N48</f>
        <v>6</v>
      </c>
      <c r="O48">
        <f>Total_TPE!O48-Urban_TPE!O48</f>
        <v>1020</v>
      </c>
      <c r="P48">
        <f>Total_TPE!P48-Urban_TPE!P48</f>
        <v>1107</v>
      </c>
      <c r="Q48">
        <f>Total_TPE!Q48-Urban_TPE!Q48</f>
        <v>5096</v>
      </c>
      <c r="R48" t="e">
        <f>Total_TPE!#REF!-Urban_TPE!#REF!</f>
        <v>#REF!</v>
      </c>
      <c r="S48" t="e">
        <f>Total_TPE!#REF!-Urban_TPE!#REF!</f>
        <v>#REF!</v>
      </c>
      <c r="T48">
        <f>Total_TPE!R48-Urban_TPE!R48</f>
        <v>412</v>
      </c>
      <c r="U48">
        <f>Total_TPE!S48-Urban_TPE!S48</f>
        <v>27622</v>
      </c>
    </row>
    <row r="49" spans="1:21" x14ac:dyDescent="0.2">
      <c r="A49" t="s">
        <v>115</v>
      </c>
      <c r="B49" t="s">
        <v>116</v>
      </c>
      <c r="C49">
        <f>Total_TPE!C49-Urban_TPE!C49</f>
        <v>149022</v>
      </c>
      <c r="D49">
        <f>Total_TPE!D49-Urban_TPE!D49</f>
        <v>7</v>
      </c>
      <c r="E49">
        <f>Total_TPE!E49-Urban_TPE!E49</f>
        <v>31592</v>
      </c>
      <c r="F49">
        <f>Total_TPE!F49-Urban_TPE!F49</f>
        <v>119</v>
      </c>
      <c r="G49">
        <f>Total_TPE!G49-Urban_TPE!G49</f>
        <v>11</v>
      </c>
      <c r="H49">
        <f>Total_TPE!H49-Urban_TPE!H49</f>
        <v>143</v>
      </c>
      <c r="I49">
        <f>Total_TPE!I49-Urban_TPE!I49</f>
        <v>62901</v>
      </c>
      <c r="J49">
        <f>Total_TPE!J49-Urban_TPE!J49</f>
        <v>1425</v>
      </c>
      <c r="K49">
        <f>Total_TPE!K49-Urban_TPE!K49</f>
        <v>6550</v>
      </c>
      <c r="L49">
        <f>Total_TPE!L49-Urban_TPE!L49</f>
        <v>374</v>
      </c>
      <c r="M49">
        <f>Total_TPE!M49-Urban_TPE!M49</f>
        <v>2189</v>
      </c>
      <c r="N49">
        <f>Total_TPE!N49-Urban_TPE!N49</f>
        <v>5</v>
      </c>
      <c r="O49">
        <f>Total_TPE!O49-Urban_TPE!O49</f>
        <v>846</v>
      </c>
      <c r="P49">
        <f>Total_TPE!P49-Urban_TPE!P49</f>
        <v>957</v>
      </c>
      <c r="Q49">
        <f>Total_TPE!Q49-Urban_TPE!Q49</f>
        <v>2102</v>
      </c>
      <c r="R49" t="e">
        <f>Total_TPE!#REF!-Urban_TPE!#REF!</f>
        <v>#REF!</v>
      </c>
      <c r="S49" t="e">
        <f>Total_TPE!#REF!-Urban_TPE!#REF!</f>
        <v>#REF!</v>
      </c>
      <c r="T49">
        <f>Total_TPE!R49-Urban_TPE!R49</f>
        <v>177</v>
      </c>
      <c r="U49">
        <f>Total_TPE!S49-Urban_TPE!S49</f>
        <v>23833</v>
      </c>
    </row>
    <row r="50" spans="1:21" x14ac:dyDescent="0.2">
      <c r="A50" t="s">
        <v>117</v>
      </c>
      <c r="B50" t="s">
        <v>118</v>
      </c>
      <c r="C50">
        <f>Total_TPE!C50-Urban_TPE!C50</f>
        <v>134647</v>
      </c>
      <c r="D50">
        <f>Total_TPE!D50-Urban_TPE!D50</f>
        <v>15</v>
      </c>
      <c r="E50">
        <f>Total_TPE!E50-Urban_TPE!E50</f>
        <v>22845</v>
      </c>
      <c r="F50">
        <f>Total_TPE!F50-Urban_TPE!F50</f>
        <v>375</v>
      </c>
      <c r="G50">
        <f>Total_TPE!G50-Urban_TPE!G50</f>
        <v>319</v>
      </c>
      <c r="H50">
        <f>Total_TPE!H50-Urban_TPE!H50</f>
        <v>63</v>
      </c>
      <c r="I50">
        <f>Total_TPE!I50-Urban_TPE!I50</f>
        <v>68707</v>
      </c>
      <c r="J50">
        <f>Total_TPE!J50-Urban_TPE!J50</f>
        <v>1127</v>
      </c>
      <c r="K50">
        <f>Total_TPE!K50-Urban_TPE!K50</f>
        <v>5680</v>
      </c>
      <c r="L50">
        <f>Total_TPE!L50-Urban_TPE!L50</f>
        <v>603</v>
      </c>
      <c r="M50">
        <f>Total_TPE!M50-Urban_TPE!M50</f>
        <v>2102</v>
      </c>
      <c r="N50">
        <f>Total_TPE!N50-Urban_TPE!N50</f>
        <v>44</v>
      </c>
      <c r="O50">
        <f>Total_TPE!O50-Urban_TPE!O50</f>
        <v>544</v>
      </c>
      <c r="P50">
        <f>Total_TPE!P50-Urban_TPE!P50</f>
        <v>627</v>
      </c>
      <c r="Q50">
        <f>Total_TPE!Q50-Urban_TPE!Q50</f>
        <v>1943</v>
      </c>
      <c r="R50" t="e">
        <f>Total_TPE!#REF!-Urban_TPE!#REF!</f>
        <v>#REF!</v>
      </c>
      <c r="S50" t="e">
        <f>Total_TPE!#REF!-Urban_TPE!#REF!</f>
        <v>#REF!</v>
      </c>
      <c r="T50">
        <f>Total_TPE!R50-Urban_TPE!R50</f>
        <v>306</v>
      </c>
      <c r="U50">
        <f>Total_TPE!S50-Urban_TPE!S50</f>
        <v>15560</v>
      </c>
    </row>
    <row r="51" spans="1:21" x14ac:dyDescent="0.2">
      <c r="A51" t="s">
        <v>119</v>
      </c>
      <c r="B51" t="s">
        <v>120</v>
      </c>
      <c r="C51">
        <f>Total_TPE!C51-Urban_TPE!C51</f>
        <v>219024</v>
      </c>
      <c r="D51">
        <f>Total_TPE!D51-Urban_TPE!D51</f>
        <v>21</v>
      </c>
      <c r="E51">
        <f>Total_TPE!E51-Urban_TPE!E51</f>
        <v>68956</v>
      </c>
      <c r="F51">
        <f>Total_TPE!F51-Urban_TPE!F51</f>
        <v>142</v>
      </c>
      <c r="G51">
        <f>Total_TPE!G51-Urban_TPE!G51</f>
        <v>22</v>
      </c>
      <c r="H51">
        <f>Total_TPE!H51-Urban_TPE!H51</f>
        <v>209</v>
      </c>
      <c r="I51">
        <f>Total_TPE!I51-Urban_TPE!I51</f>
        <v>90342</v>
      </c>
      <c r="J51">
        <f>Total_TPE!J51-Urban_TPE!J51</f>
        <v>1952</v>
      </c>
      <c r="K51">
        <f>Total_TPE!K51-Urban_TPE!K51</f>
        <v>8414</v>
      </c>
      <c r="L51">
        <f>Total_TPE!L51-Urban_TPE!L51</f>
        <v>627</v>
      </c>
      <c r="M51">
        <f>Total_TPE!M51-Urban_TPE!M51</f>
        <v>2898</v>
      </c>
      <c r="N51">
        <f>Total_TPE!N51-Urban_TPE!N51</f>
        <v>54</v>
      </c>
      <c r="O51">
        <f>Total_TPE!O51-Urban_TPE!O51</f>
        <v>943</v>
      </c>
      <c r="P51">
        <f>Total_TPE!P51-Urban_TPE!P51</f>
        <v>1555</v>
      </c>
      <c r="Q51">
        <f>Total_TPE!Q51-Urban_TPE!Q51</f>
        <v>1646</v>
      </c>
      <c r="R51" t="e">
        <f>Total_TPE!#REF!-Urban_TPE!#REF!</f>
        <v>#REF!</v>
      </c>
      <c r="S51" t="e">
        <f>Total_TPE!#REF!-Urban_TPE!#REF!</f>
        <v>#REF!</v>
      </c>
      <c r="T51">
        <f>Total_TPE!R51-Urban_TPE!R51</f>
        <v>124</v>
      </c>
      <c r="U51">
        <f>Total_TPE!S51-Urban_TPE!S51</f>
        <v>21163</v>
      </c>
    </row>
    <row r="52" spans="1:21" x14ac:dyDescent="0.2">
      <c r="A52" t="s">
        <v>121</v>
      </c>
      <c r="B52" t="s">
        <v>122</v>
      </c>
      <c r="C52">
        <f>Total_TPE!C52-Urban_TPE!C52</f>
        <v>169009</v>
      </c>
      <c r="D52">
        <f>Total_TPE!D52-Urban_TPE!D52</f>
        <v>0</v>
      </c>
      <c r="E52">
        <f>Total_TPE!E52-Urban_TPE!E52</f>
        <v>30252</v>
      </c>
      <c r="F52">
        <f>Total_TPE!F52-Urban_TPE!F52</f>
        <v>96</v>
      </c>
      <c r="G52">
        <f>Total_TPE!G52-Urban_TPE!G52</f>
        <v>38</v>
      </c>
      <c r="H52">
        <f>Total_TPE!H52-Urban_TPE!H52</f>
        <v>7</v>
      </c>
      <c r="I52">
        <f>Total_TPE!I52-Urban_TPE!I52</f>
        <v>72647</v>
      </c>
      <c r="J52">
        <f>Total_TPE!J52-Urban_TPE!J52</f>
        <v>2273</v>
      </c>
      <c r="K52">
        <f>Total_TPE!K52-Urban_TPE!K52</f>
        <v>9435</v>
      </c>
      <c r="L52">
        <f>Total_TPE!L52-Urban_TPE!L52</f>
        <v>774</v>
      </c>
      <c r="M52">
        <f>Total_TPE!M52-Urban_TPE!M52</f>
        <v>2739</v>
      </c>
      <c r="N52">
        <f>Total_TPE!N52-Urban_TPE!N52</f>
        <v>15</v>
      </c>
      <c r="O52">
        <f>Total_TPE!O52-Urban_TPE!O52</f>
        <v>1064</v>
      </c>
      <c r="P52">
        <f>Total_TPE!P52-Urban_TPE!P52</f>
        <v>937</v>
      </c>
      <c r="Q52">
        <f>Total_TPE!Q52-Urban_TPE!Q52</f>
        <v>2180</v>
      </c>
      <c r="R52" t="e">
        <f>Total_TPE!#REF!-Urban_TPE!#REF!</f>
        <v>#REF!</v>
      </c>
      <c r="S52" t="e">
        <f>Total_TPE!#REF!-Urban_TPE!#REF!</f>
        <v>#REF!</v>
      </c>
      <c r="T52">
        <f>Total_TPE!R52-Urban_TPE!R52</f>
        <v>490</v>
      </c>
      <c r="U52">
        <f>Total_TPE!S52-Urban_TPE!S52</f>
        <v>20906</v>
      </c>
    </row>
    <row r="53" spans="1:21" x14ac:dyDescent="0.2">
      <c r="A53" t="s">
        <v>123</v>
      </c>
      <c r="B53" t="s">
        <v>124</v>
      </c>
      <c r="C53">
        <f>Total_TPE!C53-Urban_TPE!C53</f>
        <v>321723</v>
      </c>
      <c r="D53">
        <f>Total_TPE!D53-Urban_TPE!D53</f>
        <v>2</v>
      </c>
      <c r="E53">
        <f>Total_TPE!E53-Urban_TPE!E53</f>
        <v>215626</v>
      </c>
      <c r="F53">
        <f>Total_TPE!F53-Urban_TPE!F53</f>
        <v>376</v>
      </c>
      <c r="G53">
        <f>Total_TPE!G53-Urban_TPE!G53</f>
        <v>2</v>
      </c>
      <c r="H53">
        <f>Total_TPE!H53-Urban_TPE!H53</f>
        <v>36</v>
      </c>
      <c r="I53">
        <f>Total_TPE!I53-Urban_TPE!I53</f>
        <v>53176</v>
      </c>
      <c r="J53">
        <f>Total_TPE!J53-Urban_TPE!J53</f>
        <v>973</v>
      </c>
      <c r="K53">
        <f>Total_TPE!K53-Urban_TPE!K53</f>
        <v>5954</v>
      </c>
      <c r="L53">
        <f>Total_TPE!L53-Urban_TPE!L53</f>
        <v>355</v>
      </c>
      <c r="M53">
        <f>Total_TPE!M53-Urban_TPE!M53</f>
        <v>2231</v>
      </c>
      <c r="N53">
        <f>Total_TPE!N53-Urban_TPE!N53</f>
        <v>11</v>
      </c>
      <c r="O53">
        <f>Total_TPE!O53-Urban_TPE!O53</f>
        <v>655</v>
      </c>
      <c r="P53">
        <f>Total_TPE!P53-Urban_TPE!P53</f>
        <v>609</v>
      </c>
      <c r="Q53">
        <f>Total_TPE!Q53-Urban_TPE!Q53</f>
        <v>1634</v>
      </c>
      <c r="R53" t="e">
        <f>Total_TPE!#REF!-Urban_TPE!#REF!</f>
        <v>#REF!</v>
      </c>
      <c r="S53" t="e">
        <f>Total_TPE!#REF!-Urban_TPE!#REF!</f>
        <v>#REF!</v>
      </c>
      <c r="T53">
        <f>Total_TPE!R53-Urban_TPE!R53</f>
        <v>42</v>
      </c>
      <c r="U53">
        <f>Total_TPE!S53-Urban_TPE!S53</f>
        <v>15396</v>
      </c>
    </row>
    <row r="54" spans="1:21" x14ac:dyDescent="0.2">
      <c r="A54" t="s">
        <v>125</v>
      </c>
      <c r="B54" t="s">
        <v>126</v>
      </c>
      <c r="C54">
        <f>Total_TPE!C54-Urban_TPE!C54</f>
        <v>184553</v>
      </c>
      <c r="D54">
        <f>Total_TPE!D54-Urban_TPE!D54</f>
        <v>35</v>
      </c>
      <c r="E54">
        <f>Total_TPE!E54-Urban_TPE!E54</f>
        <v>42772</v>
      </c>
      <c r="F54">
        <f>Total_TPE!F54-Urban_TPE!F54</f>
        <v>816</v>
      </c>
      <c r="G54">
        <f>Total_TPE!G54-Urban_TPE!G54</f>
        <v>147</v>
      </c>
      <c r="H54">
        <f>Total_TPE!H54-Urban_TPE!H54</f>
        <v>61</v>
      </c>
      <c r="I54">
        <f>Total_TPE!I54-Urban_TPE!I54</f>
        <v>57974</v>
      </c>
      <c r="J54">
        <f>Total_TPE!J54-Urban_TPE!J54</f>
        <v>2734</v>
      </c>
      <c r="K54">
        <f>Total_TPE!K54-Urban_TPE!K54</f>
        <v>11156</v>
      </c>
      <c r="L54">
        <f>Total_TPE!L54-Urban_TPE!L54</f>
        <v>486</v>
      </c>
      <c r="M54">
        <f>Total_TPE!M54-Urban_TPE!M54</f>
        <v>5001</v>
      </c>
      <c r="N54">
        <f>Total_TPE!N54-Urban_TPE!N54</f>
        <v>140</v>
      </c>
      <c r="O54">
        <f>Total_TPE!O54-Urban_TPE!O54</f>
        <v>658</v>
      </c>
      <c r="P54">
        <f>Total_TPE!P54-Urban_TPE!P54</f>
        <v>1317</v>
      </c>
      <c r="Q54">
        <f>Total_TPE!Q54-Urban_TPE!Q54</f>
        <v>4470</v>
      </c>
      <c r="R54" t="e">
        <f>Total_TPE!#REF!-Urban_TPE!#REF!</f>
        <v>#REF!</v>
      </c>
      <c r="S54" t="e">
        <f>Total_TPE!#REF!-Urban_TPE!#REF!</f>
        <v>#REF!</v>
      </c>
      <c r="T54">
        <f>Total_TPE!R54-Urban_TPE!R54</f>
        <v>151</v>
      </c>
      <c r="U54">
        <f>Total_TPE!S54-Urban_TPE!S54</f>
        <v>19034</v>
      </c>
    </row>
    <row r="55" spans="1:21" x14ac:dyDescent="0.2">
      <c r="A55" t="s">
        <v>127</v>
      </c>
      <c r="B55" t="s">
        <v>128</v>
      </c>
      <c r="C55">
        <f>Total_TPE!C55-Urban_TPE!C55</f>
        <v>135365</v>
      </c>
      <c r="D55">
        <f>Total_TPE!D55-Urban_TPE!D55</f>
        <v>7</v>
      </c>
      <c r="E55">
        <f>Total_TPE!E55-Urban_TPE!E55</f>
        <v>34902</v>
      </c>
      <c r="F55">
        <f>Total_TPE!F55-Urban_TPE!F55</f>
        <v>270</v>
      </c>
      <c r="G55">
        <f>Total_TPE!G55-Urban_TPE!G55</f>
        <v>18</v>
      </c>
      <c r="H55">
        <f>Total_TPE!H55-Urban_TPE!H55</f>
        <v>17</v>
      </c>
      <c r="I55">
        <f>Total_TPE!I55-Urban_TPE!I55</f>
        <v>43416</v>
      </c>
      <c r="J55">
        <f>Total_TPE!J55-Urban_TPE!J55</f>
        <v>1727</v>
      </c>
      <c r="K55">
        <f>Total_TPE!K55-Urban_TPE!K55</f>
        <v>8811</v>
      </c>
      <c r="L55">
        <f>Total_TPE!L55-Urban_TPE!L55</f>
        <v>458</v>
      </c>
      <c r="M55">
        <f>Total_TPE!M55-Urban_TPE!M55</f>
        <v>4161</v>
      </c>
      <c r="N55">
        <f>Total_TPE!N55-Urban_TPE!N55</f>
        <v>8</v>
      </c>
      <c r="O55">
        <f>Total_TPE!O55-Urban_TPE!O55</f>
        <v>659</v>
      </c>
      <c r="P55">
        <f>Total_TPE!P55-Urban_TPE!P55</f>
        <v>669</v>
      </c>
      <c r="Q55">
        <f>Total_TPE!Q55-Urban_TPE!Q55</f>
        <v>816</v>
      </c>
      <c r="R55" t="e">
        <f>Total_TPE!#REF!-Urban_TPE!#REF!</f>
        <v>#REF!</v>
      </c>
      <c r="S55" t="e">
        <f>Total_TPE!#REF!-Urban_TPE!#REF!</f>
        <v>#REF!</v>
      </c>
      <c r="T55">
        <f>Total_TPE!R55-Urban_TPE!R55</f>
        <v>58</v>
      </c>
      <c r="U55">
        <f>Total_TPE!S55-Urban_TPE!S55</f>
        <v>11382</v>
      </c>
    </row>
    <row r="56" spans="1:21" x14ac:dyDescent="0.2">
      <c r="A56" t="s">
        <v>129</v>
      </c>
      <c r="B56" t="s">
        <v>130</v>
      </c>
      <c r="C56">
        <f>Total_TPE!C56-Urban_TPE!C56</f>
        <v>108921</v>
      </c>
      <c r="D56">
        <f>Total_TPE!D56-Urban_TPE!D56</f>
        <v>68</v>
      </c>
      <c r="E56">
        <f>Total_TPE!E56-Urban_TPE!E56</f>
        <v>17658</v>
      </c>
      <c r="F56">
        <f>Total_TPE!F56-Urban_TPE!F56</f>
        <v>355</v>
      </c>
      <c r="G56">
        <f>Total_TPE!G56-Urban_TPE!G56</f>
        <v>148</v>
      </c>
      <c r="H56">
        <f>Total_TPE!H56-Urban_TPE!H56</f>
        <v>45</v>
      </c>
      <c r="I56">
        <f>Total_TPE!I56-Urban_TPE!I56</f>
        <v>38180</v>
      </c>
      <c r="J56">
        <f>Total_TPE!J56-Urban_TPE!J56</f>
        <v>1555</v>
      </c>
      <c r="K56">
        <f>Total_TPE!K56-Urban_TPE!K56</f>
        <v>6674</v>
      </c>
      <c r="L56">
        <f>Total_TPE!L56-Urban_TPE!L56</f>
        <v>710</v>
      </c>
      <c r="M56">
        <f>Total_TPE!M56-Urban_TPE!M56</f>
        <v>3206</v>
      </c>
      <c r="N56">
        <f>Total_TPE!N56-Urban_TPE!N56</f>
        <v>19</v>
      </c>
      <c r="O56">
        <f>Total_TPE!O56-Urban_TPE!O56</f>
        <v>543</v>
      </c>
      <c r="P56">
        <f>Total_TPE!P56-Urban_TPE!P56</f>
        <v>489</v>
      </c>
      <c r="Q56">
        <f>Total_TPE!Q56-Urban_TPE!Q56</f>
        <v>1753</v>
      </c>
      <c r="R56" t="e">
        <f>Total_TPE!#REF!-Urban_TPE!#REF!</f>
        <v>#REF!</v>
      </c>
      <c r="S56" t="e">
        <f>Total_TPE!#REF!-Urban_TPE!#REF!</f>
        <v>#REF!</v>
      </c>
      <c r="T56">
        <f>Total_TPE!R56-Urban_TPE!R56</f>
        <v>160</v>
      </c>
      <c r="U56">
        <f>Total_TPE!S56-Urban_TPE!S56</f>
        <v>14403</v>
      </c>
    </row>
    <row r="57" spans="1:21" x14ac:dyDescent="0.2">
      <c r="A57" t="s">
        <v>131</v>
      </c>
      <c r="B57" t="s">
        <v>132</v>
      </c>
      <c r="C57">
        <f>Total_TPE!C57-Urban_TPE!C57</f>
        <v>73913</v>
      </c>
      <c r="D57">
        <f>Total_TPE!D57-Urban_TPE!D57</f>
        <v>60</v>
      </c>
      <c r="E57">
        <f>Total_TPE!E57-Urban_TPE!E57</f>
        <v>10729</v>
      </c>
      <c r="F57">
        <f>Total_TPE!F57-Urban_TPE!F57</f>
        <v>59</v>
      </c>
      <c r="G57">
        <f>Total_TPE!G57-Urban_TPE!G57</f>
        <v>22</v>
      </c>
      <c r="H57">
        <f>Total_TPE!H57-Urban_TPE!H57</f>
        <v>58</v>
      </c>
      <c r="I57">
        <f>Total_TPE!I57-Urban_TPE!I57</f>
        <v>26436</v>
      </c>
      <c r="J57">
        <f>Total_TPE!J57-Urban_TPE!J57</f>
        <v>1690</v>
      </c>
      <c r="K57">
        <f>Total_TPE!K57-Urban_TPE!K57</f>
        <v>5177</v>
      </c>
      <c r="L57">
        <f>Total_TPE!L57-Urban_TPE!L57</f>
        <v>182</v>
      </c>
      <c r="M57">
        <f>Total_TPE!M57-Urban_TPE!M57</f>
        <v>1802</v>
      </c>
      <c r="N57">
        <f>Total_TPE!N57-Urban_TPE!N57</f>
        <v>21</v>
      </c>
      <c r="O57">
        <f>Total_TPE!O57-Urban_TPE!O57</f>
        <v>395</v>
      </c>
      <c r="P57">
        <f>Total_TPE!P57-Urban_TPE!P57</f>
        <v>407</v>
      </c>
      <c r="Q57">
        <f>Total_TPE!Q57-Urban_TPE!Q57</f>
        <v>1281</v>
      </c>
      <c r="R57" t="e">
        <f>Total_TPE!#REF!-Urban_TPE!#REF!</f>
        <v>#REF!</v>
      </c>
      <c r="S57" t="e">
        <f>Total_TPE!#REF!-Urban_TPE!#REF!</f>
        <v>#REF!</v>
      </c>
      <c r="T57">
        <f>Total_TPE!R57-Urban_TPE!R57</f>
        <v>28</v>
      </c>
      <c r="U57">
        <f>Total_TPE!S57-Urban_TPE!S57</f>
        <v>10329</v>
      </c>
    </row>
    <row r="58" spans="1:21" x14ac:dyDescent="0.2">
      <c r="A58" t="s">
        <v>133</v>
      </c>
      <c r="B58" t="s">
        <v>134</v>
      </c>
      <c r="C58">
        <f>Total_TPE!C58-Urban_TPE!C58</f>
        <v>162887</v>
      </c>
      <c r="D58">
        <f>Total_TPE!D58-Urban_TPE!D58</f>
        <v>1102</v>
      </c>
      <c r="E58">
        <f>Total_TPE!E58-Urban_TPE!E58</f>
        <v>34462</v>
      </c>
      <c r="F58">
        <f>Total_TPE!F58-Urban_TPE!F58</f>
        <v>48</v>
      </c>
      <c r="G58">
        <f>Total_TPE!G58-Urban_TPE!G58</f>
        <v>1</v>
      </c>
      <c r="H58">
        <f>Total_TPE!H58-Urban_TPE!H58</f>
        <v>21</v>
      </c>
      <c r="I58">
        <f>Total_TPE!I58-Urban_TPE!I58</f>
        <v>76018</v>
      </c>
      <c r="J58">
        <f>Total_TPE!J58-Urban_TPE!J58</f>
        <v>1159</v>
      </c>
      <c r="K58">
        <f>Total_TPE!K58-Urban_TPE!K58</f>
        <v>5565</v>
      </c>
      <c r="L58">
        <f>Total_TPE!L58-Urban_TPE!L58</f>
        <v>305</v>
      </c>
      <c r="M58">
        <f>Total_TPE!M58-Urban_TPE!M58</f>
        <v>2455</v>
      </c>
      <c r="N58">
        <f>Total_TPE!N58-Urban_TPE!N58</f>
        <v>2</v>
      </c>
      <c r="O58">
        <f>Total_TPE!O58-Urban_TPE!O58</f>
        <v>756</v>
      </c>
      <c r="P58">
        <f>Total_TPE!P58-Urban_TPE!P58</f>
        <v>791</v>
      </c>
      <c r="Q58">
        <f>Total_TPE!Q58-Urban_TPE!Q58</f>
        <v>1955</v>
      </c>
      <c r="R58" t="e">
        <f>Total_TPE!#REF!-Urban_TPE!#REF!</f>
        <v>#REF!</v>
      </c>
      <c r="S58" t="e">
        <f>Total_TPE!#REF!-Urban_TPE!#REF!</f>
        <v>#REF!</v>
      </c>
      <c r="T58">
        <f>Total_TPE!R58-Urban_TPE!R58</f>
        <v>58</v>
      </c>
      <c r="U58">
        <f>Total_TPE!S58-Urban_TPE!S58</f>
        <v>17520</v>
      </c>
    </row>
    <row r="59" spans="1:21" x14ac:dyDescent="0.2">
      <c r="A59" t="s">
        <v>135</v>
      </c>
      <c r="B59" t="s">
        <v>136</v>
      </c>
      <c r="C59">
        <f>Total_TPE!C59-Urban_TPE!C59</f>
        <v>91360</v>
      </c>
      <c r="D59">
        <f>Total_TPE!D59-Urban_TPE!D59</f>
        <v>9149</v>
      </c>
      <c r="E59">
        <f>Total_TPE!E59-Urban_TPE!E59</f>
        <v>17140</v>
      </c>
      <c r="F59">
        <f>Total_TPE!F59-Urban_TPE!F59</f>
        <v>137</v>
      </c>
      <c r="G59">
        <f>Total_TPE!G59-Urban_TPE!G59</f>
        <v>0</v>
      </c>
      <c r="H59">
        <f>Total_TPE!H59-Urban_TPE!H59</f>
        <v>50</v>
      </c>
      <c r="I59">
        <f>Total_TPE!I59-Urban_TPE!I59</f>
        <v>33339</v>
      </c>
      <c r="J59">
        <f>Total_TPE!J59-Urban_TPE!J59</f>
        <v>1984</v>
      </c>
      <c r="K59">
        <f>Total_TPE!K59-Urban_TPE!K59</f>
        <v>3875</v>
      </c>
      <c r="L59">
        <f>Total_TPE!L59-Urban_TPE!L59</f>
        <v>42</v>
      </c>
      <c r="M59">
        <f>Total_TPE!M59-Urban_TPE!M59</f>
        <v>1171</v>
      </c>
      <c r="N59">
        <f>Total_TPE!N59-Urban_TPE!N59</f>
        <v>11</v>
      </c>
      <c r="O59">
        <f>Total_TPE!O59-Urban_TPE!O59</f>
        <v>322</v>
      </c>
      <c r="P59">
        <f>Total_TPE!P59-Urban_TPE!P59</f>
        <v>429</v>
      </c>
      <c r="Q59">
        <f>Total_TPE!Q59-Urban_TPE!Q59</f>
        <v>2104</v>
      </c>
      <c r="R59" t="e">
        <f>Total_TPE!#REF!-Urban_TPE!#REF!</f>
        <v>#REF!</v>
      </c>
      <c r="S59" t="e">
        <f>Total_TPE!#REF!-Urban_TPE!#REF!</f>
        <v>#REF!</v>
      </c>
      <c r="T59">
        <f>Total_TPE!R59-Urban_TPE!R59</f>
        <v>46</v>
      </c>
      <c r="U59">
        <f>Total_TPE!S59-Urban_TPE!S59</f>
        <v>8899</v>
      </c>
    </row>
    <row r="60" spans="1:21" x14ac:dyDescent="0.2">
      <c r="A60" t="s">
        <v>137</v>
      </c>
      <c r="B60" t="s">
        <v>138</v>
      </c>
      <c r="C60">
        <f>Total_TPE!C60-Urban_TPE!C60</f>
        <v>212236</v>
      </c>
      <c r="D60">
        <f>Total_TPE!D60-Urban_TPE!D60</f>
        <v>23</v>
      </c>
      <c r="E60">
        <f>Total_TPE!E60-Urban_TPE!E60</f>
        <v>31095</v>
      </c>
      <c r="F60">
        <f>Total_TPE!F60-Urban_TPE!F60</f>
        <v>496</v>
      </c>
      <c r="G60">
        <f>Total_TPE!G60-Urban_TPE!G60</f>
        <v>11</v>
      </c>
      <c r="H60">
        <f>Total_TPE!H60-Urban_TPE!H60</f>
        <v>179</v>
      </c>
      <c r="I60">
        <f>Total_TPE!I60-Urban_TPE!I60</f>
        <v>105415</v>
      </c>
      <c r="J60">
        <f>Total_TPE!J60-Urban_TPE!J60</f>
        <v>3537</v>
      </c>
      <c r="K60">
        <f>Total_TPE!K60-Urban_TPE!K60</f>
        <v>9080</v>
      </c>
      <c r="L60">
        <f>Total_TPE!L60-Urban_TPE!L60</f>
        <v>894</v>
      </c>
      <c r="M60">
        <f>Total_TPE!M60-Urban_TPE!M60</f>
        <v>4860</v>
      </c>
      <c r="N60">
        <f>Total_TPE!N60-Urban_TPE!N60</f>
        <v>20</v>
      </c>
      <c r="O60">
        <f>Total_TPE!O60-Urban_TPE!O60</f>
        <v>1235</v>
      </c>
      <c r="P60">
        <f>Total_TPE!P60-Urban_TPE!P60</f>
        <v>1011</v>
      </c>
      <c r="Q60">
        <f>Total_TPE!Q60-Urban_TPE!Q60</f>
        <v>1815</v>
      </c>
      <c r="R60" t="e">
        <f>Total_TPE!#REF!-Urban_TPE!#REF!</f>
        <v>#REF!</v>
      </c>
      <c r="S60" t="e">
        <f>Total_TPE!#REF!-Urban_TPE!#REF!</f>
        <v>#REF!</v>
      </c>
      <c r="T60">
        <f>Total_TPE!R60-Urban_TPE!R60</f>
        <v>124</v>
      </c>
      <c r="U60">
        <f>Total_TPE!S60-Urban_TPE!S60</f>
        <v>24629</v>
      </c>
    </row>
    <row r="61" spans="1:21" x14ac:dyDescent="0.2">
      <c r="A61" t="s">
        <v>139</v>
      </c>
      <c r="B61" t="s">
        <v>140</v>
      </c>
      <c r="C61">
        <f>Total_TPE!C61-Urban_TPE!C61</f>
        <v>92080</v>
      </c>
      <c r="D61">
        <f>Total_TPE!D61-Urban_TPE!D61</f>
        <v>0</v>
      </c>
      <c r="E61">
        <f>Total_TPE!E61-Urban_TPE!E61</f>
        <v>22294</v>
      </c>
      <c r="F61">
        <f>Total_TPE!F61-Urban_TPE!F61</f>
        <v>94</v>
      </c>
      <c r="G61">
        <f>Total_TPE!G61-Urban_TPE!G61</f>
        <v>27</v>
      </c>
      <c r="H61">
        <f>Total_TPE!H61-Urban_TPE!H61</f>
        <v>47</v>
      </c>
      <c r="I61">
        <f>Total_TPE!I61-Urban_TPE!I61</f>
        <v>24756</v>
      </c>
      <c r="J61">
        <f>Total_TPE!J61-Urban_TPE!J61</f>
        <v>1199</v>
      </c>
      <c r="K61">
        <f>Total_TPE!K61-Urban_TPE!K61</f>
        <v>9170</v>
      </c>
      <c r="L61">
        <f>Total_TPE!L61-Urban_TPE!L61</f>
        <v>118</v>
      </c>
      <c r="M61">
        <f>Total_TPE!M61-Urban_TPE!M61</f>
        <v>1659</v>
      </c>
      <c r="N61">
        <f>Total_TPE!N61-Urban_TPE!N61</f>
        <v>4</v>
      </c>
      <c r="O61">
        <f>Total_TPE!O61-Urban_TPE!O61</f>
        <v>265</v>
      </c>
      <c r="P61">
        <f>Total_TPE!P61-Urban_TPE!P61</f>
        <v>426</v>
      </c>
      <c r="Q61">
        <f>Total_TPE!Q61-Urban_TPE!Q61</f>
        <v>1332</v>
      </c>
      <c r="R61" t="e">
        <f>Total_TPE!#REF!-Urban_TPE!#REF!</f>
        <v>#REF!</v>
      </c>
      <c r="S61" t="e">
        <f>Total_TPE!#REF!-Urban_TPE!#REF!</f>
        <v>#REF!</v>
      </c>
      <c r="T61">
        <f>Total_TPE!R61-Urban_TPE!R61</f>
        <v>43</v>
      </c>
      <c r="U61">
        <f>Total_TPE!S61-Urban_TPE!S61</f>
        <v>14029</v>
      </c>
    </row>
    <row r="62" spans="1:21" x14ac:dyDescent="0.2">
      <c r="A62" t="s">
        <v>141</v>
      </c>
      <c r="B62" t="s">
        <v>142</v>
      </c>
      <c r="C62">
        <f>Total_TPE!C62-Urban_TPE!C62</f>
        <v>96241</v>
      </c>
      <c r="D62">
        <f>Total_TPE!D62-Urban_TPE!D62</f>
        <v>248</v>
      </c>
      <c r="E62">
        <f>Total_TPE!E62-Urban_TPE!E62</f>
        <v>20880</v>
      </c>
      <c r="F62">
        <f>Total_TPE!F62-Urban_TPE!F62</f>
        <v>228</v>
      </c>
      <c r="G62">
        <f>Total_TPE!G62-Urban_TPE!G62</f>
        <v>8</v>
      </c>
      <c r="H62">
        <f>Total_TPE!H62-Urban_TPE!H62</f>
        <v>126</v>
      </c>
      <c r="I62">
        <f>Total_TPE!I62-Urban_TPE!I62</f>
        <v>34184</v>
      </c>
      <c r="J62">
        <f>Total_TPE!J62-Urban_TPE!J62</f>
        <v>764</v>
      </c>
      <c r="K62">
        <f>Total_TPE!K62-Urban_TPE!K62</f>
        <v>6465</v>
      </c>
      <c r="L62">
        <f>Total_TPE!L62-Urban_TPE!L62</f>
        <v>419</v>
      </c>
      <c r="M62">
        <f>Total_TPE!M62-Urban_TPE!M62</f>
        <v>1335</v>
      </c>
      <c r="N62">
        <f>Total_TPE!N62-Urban_TPE!N62</f>
        <v>8</v>
      </c>
      <c r="O62">
        <f>Total_TPE!O62-Urban_TPE!O62</f>
        <v>341</v>
      </c>
      <c r="P62">
        <f>Total_TPE!P62-Urban_TPE!P62</f>
        <v>827</v>
      </c>
      <c r="Q62">
        <f>Total_TPE!Q62-Urban_TPE!Q62</f>
        <v>1608</v>
      </c>
      <c r="R62" t="e">
        <f>Total_TPE!#REF!-Urban_TPE!#REF!</f>
        <v>#REF!</v>
      </c>
      <c r="S62" t="e">
        <f>Total_TPE!#REF!-Urban_TPE!#REF!</f>
        <v>#REF!</v>
      </c>
      <c r="T62">
        <f>Total_TPE!R62-Urban_TPE!R62</f>
        <v>50</v>
      </c>
      <c r="U62">
        <f>Total_TPE!S62-Urban_TPE!S62</f>
        <v>8655</v>
      </c>
    </row>
    <row r="63" spans="1:21" x14ac:dyDescent="0.2">
      <c r="A63" t="s">
        <v>143</v>
      </c>
      <c r="B63" t="s">
        <v>144</v>
      </c>
      <c r="C63">
        <f>Total_TPE!C63-Urban_TPE!C63</f>
        <v>153124</v>
      </c>
      <c r="D63">
        <f>Total_TPE!D63-Urban_TPE!D63</f>
        <v>0</v>
      </c>
      <c r="E63">
        <f>Total_TPE!E63-Urban_TPE!E63</f>
        <v>23367</v>
      </c>
      <c r="F63">
        <f>Total_TPE!F63-Urban_TPE!F63</f>
        <v>224</v>
      </c>
      <c r="G63">
        <f>Total_TPE!G63-Urban_TPE!G63</f>
        <v>3</v>
      </c>
      <c r="H63">
        <f>Total_TPE!H63-Urban_TPE!H63</f>
        <v>219</v>
      </c>
      <c r="I63">
        <f>Total_TPE!I63-Urban_TPE!I63</f>
        <v>74896</v>
      </c>
      <c r="J63">
        <f>Total_TPE!J63-Urban_TPE!J63</f>
        <v>2240</v>
      </c>
      <c r="K63">
        <f>Total_TPE!K63-Urban_TPE!K63</f>
        <v>7073</v>
      </c>
      <c r="L63">
        <f>Total_TPE!L63-Urban_TPE!L63</f>
        <v>688</v>
      </c>
      <c r="M63">
        <f>Total_TPE!M63-Urban_TPE!M63</f>
        <v>2025</v>
      </c>
      <c r="N63">
        <f>Total_TPE!N63-Urban_TPE!N63</f>
        <v>2</v>
      </c>
      <c r="O63">
        <f>Total_TPE!O63-Urban_TPE!O63</f>
        <v>1006</v>
      </c>
      <c r="P63">
        <f>Total_TPE!P63-Urban_TPE!P63</f>
        <v>1563</v>
      </c>
      <c r="Q63">
        <f>Total_TPE!Q63-Urban_TPE!Q63</f>
        <v>3715</v>
      </c>
      <c r="R63" t="e">
        <f>Total_TPE!#REF!-Urban_TPE!#REF!</f>
        <v>#REF!</v>
      </c>
      <c r="S63" t="e">
        <f>Total_TPE!#REF!-Urban_TPE!#REF!</f>
        <v>#REF!</v>
      </c>
      <c r="T63">
        <f>Total_TPE!R63-Urban_TPE!R63</f>
        <v>78</v>
      </c>
      <c r="U63">
        <f>Total_TPE!S63-Urban_TPE!S63</f>
        <v>16058</v>
      </c>
    </row>
    <row r="64" spans="1:21" x14ac:dyDescent="0.2">
      <c r="A64" t="s">
        <v>145</v>
      </c>
      <c r="B64" t="s">
        <v>146</v>
      </c>
      <c r="C64">
        <f>Total_TPE!C64-Urban_TPE!C64</f>
        <v>97892</v>
      </c>
      <c r="D64">
        <f>Total_TPE!D64-Urban_TPE!D64</f>
        <v>498</v>
      </c>
      <c r="E64">
        <f>Total_TPE!E64-Urban_TPE!E64</f>
        <v>14423</v>
      </c>
      <c r="F64">
        <f>Total_TPE!F64-Urban_TPE!F64</f>
        <v>222</v>
      </c>
      <c r="G64">
        <f>Total_TPE!G64-Urban_TPE!G64</f>
        <v>4</v>
      </c>
      <c r="H64">
        <f>Total_TPE!H64-Urban_TPE!H64</f>
        <v>531</v>
      </c>
      <c r="I64">
        <f>Total_TPE!I64-Urban_TPE!I64</f>
        <v>39076</v>
      </c>
      <c r="J64">
        <f>Total_TPE!J64-Urban_TPE!J64</f>
        <v>839</v>
      </c>
      <c r="K64">
        <f>Total_TPE!K64-Urban_TPE!K64</f>
        <v>6567</v>
      </c>
      <c r="L64">
        <f>Total_TPE!L64-Urban_TPE!L64</f>
        <v>231</v>
      </c>
      <c r="M64">
        <f>Total_TPE!M64-Urban_TPE!M64</f>
        <v>1785</v>
      </c>
      <c r="N64">
        <f>Total_TPE!N64-Urban_TPE!N64</f>
        <v>103</v>
      </c>
      <c r="O64">
        <f>Total_TPE!O64-Urban_TPE!O64</f>
        <v>335</v>
      </c>
      <c r="P64">
        <f>Total_TPE!P64-Urban_TPE!P64</f>
        <v>517</v>
      </c>
      <c r="Q64">
        <f>Total_TPE!Q64-Urban_TPE!Q64</f>
        <v>1386</v>
      </c>
      <c r="R64" t="e">
        <f>Total_TPE!#REF!-Urban_TPE!#REF!</f>
        <v>#REF!</v>
      </c>
      <c r="S64" t="e">
        <f>Total_TPE!#REF!-Urban_TPE!#REF!</f>
        <v>#REF!</v>
      </c>
      <c r="T64">
        <f>Total_TPE!R64-Urban_TPE!R64</f>
        <v>51</v>
      </c>
      <c r="U64">
        <f>Total_TPE!S64-Urban_TPE!S64</f>
        <v>13023</v>
      </c>
    </row>
    <row r="65" spans="1:21" x14ac:dyDescent="0.2">
      <c r="A65" t="s">
        <v>147</v>
      </c>
      <c r="B65" t="s">
        <v>148</v>
      </c>
      <c r="C65">
        <f>Total_TPE!C65-Urban_TPE!C65</f>
        <v>229596</v>
      </c>
      <c r="D65">
        <f>Total_TPE!D65-Urban_TPE!D65</f>
        <v>30736</v>
      </c>
      <c r="E65">
        <f>Total_TPE!E65-Urban_TPE!E65</f>
        <v>39151</v>
      </c>
      <c r="F65">
        <f>Total_TPE!F65-Urban_TPE!F65</f>
        <v>590</v>
      </c>
      <c r="G65">
        <f>Total_TPE!G65-Urban_TPE!G65</f>
        <v>28</v>
      </c>
      <c r="H65">
        <f>Total_TPE!H65-Urban_TPE!H65</f>
        <v>817</v>
      </c>
      <c r="I65">
        <f>Total_TPE!I65-Urban_TPE!I65</f>
        <v>85183</v>
      </c>
      <c r="J65">
        <f>Total_TPE!J65-Urban_TPE!J65</f>
        <v>2601</v>
      </c>
      <c r="K65">
        <f>Total_TPE!K65-Urban_TPE!K65</f>
        <v>11286</v>
      </c>
      <c r="L65">
        <f>Total_TPE!L65-Urban_TPE!L65</f>
        <v>698</v>
      </c>
      <c r="M65">
        <f>Total_TPE!M65-Urban_TPE!M65</f>
        <v>3187</v>
      </c>
      <c r="N65">
        <f>Total_TPE!N65-Urban_TPE!N65</f>
        <v>239</v>
      </c>
      <c r="O65">
        <f>Total_TPE!O65-Urban_TPE!O65</f>
        <v>694</v>
      </c>
      <c r="P65">
        <f>Total_TPE!P65-Urban_TPE!P65</f>
        <v>1832</v>
      </c>
      <c r="Q65">
        <f>Total_TPE!Q65-Urban_TPE!Q65</f>
        <v>4387</v>
      </c>
      <c r="R65" t="e">
        <f>Total_TPE!#REF!-Urban_TPE!#REF!</f>
        <v>#REF!</v>
      </c>
      <c r="S65" t="e">
        <f>Total_TPE!#REF!-Urban_TPE!#REF!</f>
        <v>#REF!</v>
      </c>
      <c r="T65">
        <f>Total_TPE!R65-Urban_TPE!R65</f>
        <v>128</v>
      </c>
      <c r="U65">
        <f>Total_TPE!S65-Urban_TPE!S65</f>
        <v>21582</v>
      </c>
    </row>
    <row r="66" spans="1:21" x14ac:dyDescent="0.2">
      <c r="C66">
        <f>SUM(C1:C65)</f>
        <v>10665567</v>
      </c>
      <c r="D66">
        <f t="shared" ref="D66:U66" si="0">SUM(D1:D65)</f>
        <v>51295</v>
      </c>
      <c r="E66">
        <f t="shared" si="0"/>
        <v>3281864</v>
      </c>
      <c r="F66">
        <f t="shared" si="0"/>
        <v>17629</v>
      </c>
      <c r="G66">
        <f t="shared" si="0"/>
        <v>3549</v>
      </c>
      <c r="H66">
        <f t="shared" si="0"/>
        <v>8170</v>
      </c>
      <c r="I66">
        <f t="shared" si="0"/>
        <v>3823220</v>
      </c>
      <c r="J66">
        <f t="shared" si="0"/>
        <v>101892</v>
      </c>
      <c r="K66">
        <f t="shared" si="0"/>
        <v>649091</v>
      </c>
      <c r="L66">
        <f t="shared" si="0"/>
        <v>29390</v>
      </c>
      <c r="M66">
        <f t="shared" si="0"/>
        <v>182221</v>
      </c>
      <c r="N66">
        <f t="shared" si="0"/>
        <v>11000</v>
      </c>
      <c r="O66">
        <f t="shared" si="0"/>
        <v>40305</v>
      </c>
      <c r="P66">
        <f t="shared" si="0"/>
        <v>59493</v>
      </c>
      <c r="Q66">
        <f t="shared" si="0"/>
        <v>126959</v>
      </c>
      <c r="R66" t="e">
        <f t="shared" si="0"/>
        <v>#REF!</v>
      </c>
      <c r="S66" t="e">
        <f t="shared" si="0"/>
        <v>#REF!</v>
      </c>
      <c r="T66">
        <f t="shared" si="0"/>
        <v>10620</v>
      </c>
      <c r="U66">
        <f t="shared" si="0"/>
        <v>1051687</v>
      </c>
    </row>
  </sheetData>
  <conditionalFormatting sqref="C2:U65">
    <cfRule type="cellIs" dxfId="0" priority="1" operator="lessThan">
      <formula>$D$2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Estb_by_Div_Activity_Size</vt:lpstr>
      <vt:lpstr>Estb_by_District_Size</vt:lpstr>
      <vt:lpstr>Total_Establishments (with E&amp;H)</vt:lpstr>
      <vt:lpstr>Urban_Establishments (with H&amp;E)</vt:lpstr>
      <vt:lpstr>Urban_Establishments_Total</vt:lpstr>
      <vt:lpstr>Urban_Establishments</vt:lpstr>
      <vt:lpstr>Rural_Establishments_Total</vt:lpstr>
      <vt:lpstr>Rural_Establishments</vt:lpstr>
      <vt:lpstr>Rural_Establishments (with H&amp;E)</vt:lpstr>
      <vt:lpstr>Total_TPE</vt:lpstr>
      <vt:lpstr>Total_TPE (with H&amp;E)</vt:lpstr>
      <vt:lpstr>Urban_TPE</vt:lpstr>
      <vt:lpstr>Urban_TPE (with H&amp;E)</vt:lpstr>
      <vt:lpstr>Rural_TPE</vt:lpstr>
      <vt:lpstr>mapping_1var_urb</vt:lpstr>
      <vt:lpstr>mapping_1var_rur</vt:lpstr>
      <vt:lpstr>mapping_1</vt:lpstr>
      <vt:lpstr>mapping_2_urb</vt:lpstr>
      <vt:lpstr>mapping_2_rur</vt:lpstr>
      <vt:lpstr>mapping_3</vt:lpstr>
      <vt:lpstr>Ductility_rur</vt:lpstr>
      <vt:lpstr>Rural_TPE (with H&amp;E)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2018-08-23T21:09:03Z</dcterms:created>
  <dcterms:modified xsi:type="dcterms:W3CDTF">2023-01-25T09:22:53Z</dcterms:modified>
</cp:coreProperties>
</file>