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yepes/Documents/risk/southeast_asia/data/residential/0_census_res/"/>
    </mc:Choice>
  </mc:AlternateContent>
  <xr:revisionPtr revIDLastSave="0" documentId="13_ncr:1_{2410CC1E-61CD-DB40-8BE6-03E263DEDF89}" xr6:coauthVersionLast="45" xr6:coauthVersionMax="45" xr10:uidLastSave="{00000000-0000-0000-0000-000000000000}"/>
  <bookViews>
    <workbookView xWindow="0" yWindow="460" windowWidth="28800" windowHeight="17540" firstSheet="2" activeTab="8" xr2:uid="{467A1535-98C7-BE48-85CC-6F85BAB07A0D}"/>
  </bookViews>
  <sheets>
    <sheet name="Data-reference" sheetId="2" r:id="rId1"/>
    <sheet name="Building classes" sheetId="33" r:id="rId2"/>
    <sheet name="DATA-1-1-1" sheetId="3" r:id="rId3"/>
    <sheet name="DATA-1-1-2" sheetId="4" r:id="rId4"/>
    <sheet name="DATA-1-1-3" sheetId="5" r:id="rId5"/>
    <sheet name="DATA-1-1-4" sheetId="6" r:id="rId6"/>
    <sheet name="DATA-1-1-5" sheetId="7" r:id="rId7"/>
    <sheet name="DATA-1-2-1" sheetId="8" r:id="rId8"/>
    <sheet name="DATA-1-2-2" sheetId="9" r:id="rId9"/>
    <sheet name="DATA-1-2-3" sheetId="10" r:id="rId10"/>
    <sheet name="DATA-1-2-4" sheetId="11" r:id="rId11"/>
    <sheet name="DATA-1-2-5" sheetId="12" r:id="rId12"/>
    <sheet name="DATA-1-3-1" sheetId="13" r:id="rId13"/>
    <sheet name="DATA-1-3-2" sheetId="14" r:id="rId14"/>
    <sheet name="DATA-1-3-3" sheetId="15" r:id="rId15"/>
    <sheet name="DATA-1-3-4" sheetId="16" r:id="rId16"/>
    <sheet name="DATA-1-3-5" sheetId="17" r:id="rId17"/>
    <sheet name="DATA-2-1-1" sheetId="18" r:id="rId18"/>
    <sheet name="DATA-2-1-2" sheetId="19" r:id="rId19"/>
    <sheet name="DATA-2-1-3" sheetId="20" r:id="rId20"/>
    <sheet name="DATA-2-1-4" sheetId="21" r:id="rId21"/>
    <sheet name="DATA-2-1-5" sheetId="22" r:id="rId22"/>
    <sheet name="DATA-2-2-1" sheetId="23" r:id="rId23"/>
    <sheet name="DATA-2-2-2" sheetId="24" r:id="rId24"/>
    <sheet name="DATA-2-2-3" sheetId="25" r:id="rId25"/>
    <sheet name="DATA-2-2-4" sheetId="26" r:id="rId26"/>
    <sheet name="DATA-2-3-1" sheetId="28" r:id="rId27"/>
    <sheet name="DATA-2-3-2" sheetId="29" r:id="rId28"/>
    <sheet name="DATA-2-3-3" sheetId="30" r:id="rId29"/>
    <sheet name="DATA-2-3-4" sheetId="31" r:id="rId30"/>
    <sheet name="DATA-2-3-5" sheetId="32" r:id="rId31"/>
    <sheet name="DATA-3-1-1" sheetId="34" r:id="rId32"/>
    <sheet name="DATA-3-1-2" sheetId="35" r:id="rId33"/>
    <sheet name="DATA-3-1-3" sheetId="36" r:id="rId34"/>
    <sheet name="DATA-3-1-4" sheetId="37" r:id="rId35"/>
    <sheet name="DATA-3-2-1" sheetId="38" r:id="rId36"/>
    <sheet name="DATA-3-2-2" sheetId="40" r:id="rId37"/>
    <sheet name="DATA-3-2-4" sheetId="41" r:id="rId38"/>
    <sheet name="DATA-3-3-1" sheetId="42" r:id="rId39"/>
    <sheet name="DATA-3-3-2" sheetId="43" r:id="rId40"/>
    <sheet name="DATA-3-3-3" sheetId="44" r:id="rId41"/>
    <sheet name="DATA-3-3-4" sheetId="45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D2" i="45"/>
  <c r="C2" i="45"/>
  <c r="B2" i="45"/>
  <c r="A1" i="45"/>
  <c r="D2" i="44"/>
  <c r="C2" i="44"/>
  <c r="B2" i="44"/>
  <c r="A1" i="44"/>
  <c r="D2" i="43"/>
  <c r="C2" i="43"/>
  <c r="B2" i="43"/>
  <c r="A1" i="43"/>
  <c r="D2" i="42"/>
  <c r="C2" i="42"/>
  <c r="B2" i="42"/>
  <c r="A1" i="42"/>
  <c r="D2" i="41"/>
  <c r="C2" i="41"/>
  <c r="B2" i="41"/>
  <c r="A1" i="41"/>
  <c r="D2" i="40"/>
  <c r="C2" i="40"/>
  <c r="B2" i="40"/>
  <c r="A1" i="40"/>
  <c r="D2" i="38"/>
  <c r="C2" i="38"/>
  <c r="B2" i="38"/>
  <c r="A1" i="38"/>
  <c r="D2" i="37"/>
  <c r="C2" i="37"/>
  <c r="B2" i="37"/>
  <c r="A1" i="37"/>
  <c r="D2" i="36"/>
  <c r="C2" i="36"/>
  <c r="B2" i="36"/>
  <c r="A1" i="36"/>
  <c r="D2" i="35"/>
  <c r="C2" i="35"/>
  <c r="B2" i="35"/>
  <c r="A1" i="35"/>
  <c r="D2" i="34"/>
  <c r="C2" i="34"/>
  <c r="B2" i="34"/>
  <c r="A1" i="34"/>
  <c r="E50" i="2"/>
  <c r="E49" i="2"/>
  <c r="E48" i="2"/>
  <c r="E47" i="2"/>
  <c r="E46" i="2"/>
  <c r="E45" i="2"/>
  <c r="E44" i="2"/>
  <c r="E43" i="2"/>
  <c r="E42" i="2"/>
  <c r="E41" i="2"/>
  <c r="E40" i="2"/>
  <c r="E3" i="33" l="1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2" i="33"/>
  <c r="D2" i="32"/>
  <c r="C2" i="32"/>
  <c r="B2" i="32"/>
  <c r="A1" i="32"/>
  <c r="D2" i="31"/>
  <c r="C2" i="31"/>
  <c r="B2" i="31"/>
  <c r="A1" i="31"/>
  <c r="D2" i="30"/>
  <c r="C2" i="30"/>
  <c r="B2" i="30"/>
  <c r="A1" i="30"/>
  <c r="D2" i="29"/>
  <c r="C2" i="29"/>
  <c r="B2" i="29"/>
  <c r="A1" i="29"/>
  <c r="D2" i="28"/>
  <c r="C2" i="28"/>
  <c r="B2" i="28"/>
  <c r="A1" i="28"/>
  <c r="D2" i="26"/>
  <c r="C2" i="26"/>
  <c r="B2" i="26"/>
  <c r="A1" i="26"/>
  <c r="D2" i="25"/>
  <c r="C2" i="25"/>
  <c r="B2" i="25"/>
  <c r="A1" i="25"/>
  <c r="D2" i="24"/>
  <c r="C2" i="24"/>
  <c r="B2" i="24"/>
  <c r="A1" i="24"/>
  <c r="D2" i="23"/>
  <c r="C2" i="23"/>
  <c r="B2" i="23"/>
  <c r="A1" i="23"/>
  <c r="D2" i="22"/>
  <c r="C2" i="22"/>
  <c r="B2" i="22"/>
  <c r="A1" i="22"/>
  <c r="D2" i="21"/>
  <c r="C2" i="21"/>
  <c r="B2" i="21"/>
  <c r="A1" i="21"/>
  <c r="D2" i="20"/>
  <c r="C2" i="20"/>
  <c r="B2" i="20"/>
  <c r="A1" i="20"/>
  <c r="D2" i="19"/>
  <c r="C2" i="19"/>
  <c r="B2" i="19"/>
  <c r="A1" i="19"/>
  <c r="D2" i="18"/>
  <c r="C2" i="18"/>
  <c r="B2" i="18"/>
  <c r="A1" i="18"/>
  <c r="D2" i="17"/>
  <c r="C2" i="17"/>
  <c r="B2" i="17"/>
  <c r="A1" i="17"/>
  <c r="D2" i="16"/>
  <c r="C2" i="16"/>
  <c r="B2" i="16"/>
  <c r="A1" i="16"/>
  <c r="D2" i="15"/>
  <c r="C2" i="15"/>
  <c r="B2" i="15"/>
  <c r="A1" i="15"/>
  <c r="D2" i="14"/>
  <c r="C2" i="14"/>
  <c r="B2" i="14"/>
  <c r="A1" i="14"/>
  <c r="D2" i="13"/>
  <c r="C2" i="13"/>
  <c r="B2" i="13"/>
  <c r="A1" i="13"/>
  <c r="D2" i="12"/>
  <c r="C2" i="12"/>
  <c r="B2" i="12"/>
  <c r="A1" i="12"/>
  <c r="D2" i="11"/>
  <c r="C2" i="11"/>
  <c r="B2" i="11"/>
  <c r="A1" i="11"/>
  <c r="D2" i="10"/>
  <c r="C2" i="10"/>
  <c r="B2" i="10"/>
  <c r="A1" i="10"/>
  <c r="D2" i="9"/>
  <c r="C2" i="9"/>
  <c r="B2" i="9"/>
  <c r="A1" i="9"/>
  <c r="D2" i="8"/>
  <c r="C2" i="8"/>
  <c r="B2" i="8"/>
  <c r="A1" i="8"/>
  <c r="D2" i="7"/>
  <c r="C2" i="7"/>
  <c r="B2" i="7"/>
  <c r="A1" i="7"/>
  <c r="D2" i="6"/>
  <c r="C2" i="6"/>
  <c r="B2" i="6"/>
  <c r="A1" i="6"/>
  <c r="D2" i="5"/>
  <c r="C2" i="5"/>
  <c r="B2" i="5"/>
  <c r="A1" i="5"/>
  <c r="F8" i="2"/>
  <c r="G39" i="2" s="1"/>
  <c r="D2" i="4"/>
  <c r="C2" i="4"/>
  <c r="B2" i="4"/>
  <c r="A1" i="4"/>
  <c r="D2" i="3"/>
  <c r="C2" i="3"/>
  <c r="B2" i="3"/>
  <c r="A1" i="3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10" i="2"/>
  <c r="G24" i="2" l="1"/>
  <c r="G20" i="2"/>
  <c r="G32" i="2"/>
  <c r="G16" i="2"/>
  <c r="G28" i="2"/>
  <c r="G12" i="2"/>
  <c r="G31" i="2"/>
  <c r="G27" i="2"/>
  <c r="G23" i="2"/>
  <c r="G19" i="2"/>
  <c r="G15" i="2"/>
  <c r="G11" i="2"/>
  <c r="G10" i="2"/>
  <c r="G30" i="2"/>
  <c r="G26" i="2"/>
  <c r="G22" i="2"/>
  <c r="G18" i="2"/>
  <c r="G14" i="2"/>
  <c r="G36" i="2"/>
  <c r="G33" i="2"/>
  <c r="G29" i="2"/>
  <c r="G25" i="2"/>
  <c r="G21" i="2"/>
  <c r="G17" i="2"/>
  <c r="G13" i="2"/>
  <c r="G38" i="2"/>
  <c r="G37" i="2"/>
  <c r="G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Yepes</author>
  </authors>
  <commentList>
    <comment ref="D4" authorId="0" shapeId="0" xr:uid="{00000000-0006-0000-0000-000001000000}">
      <text>
        <r>
          <rPr>
            <sz val="9"/>
            <color indexed="81"/>
            <rFont val="Arial"/>
            <family val="2"/>
          </rPr>
          <t>Earthen tiles
Terracota</t>
        </r>
      </text>
    </comment>
  </commentList>
</comments>
</file>

<file path=xl/sharedStrings.xml><?xml version="1.0" encoding="utf-8"?>
<sst xmlns="http://schemas.openxmlformats.org/spreadsheetml/2006/main" count="1959" uniqueCount="184">
  <si>
    <t>AREA</t>
  </si>
  <si>
    <t>RURAL</t>
  </si>
  <si>
    <t>URBAN</t>
  </si>
  <si>
    <t>LABEL</t>
  </si>
  <si>
    <t>DWELLING TYPE</t>
  </si>
  <si>
    <t>SEPARATE</t>
  </si>
  <si>
    <t>APARTMENT</t>
  </si>
  <si>
    <t>JOINT/BARRACK HOUSE</t>
  </si>
  <si>
    <t>STRAW/BAMBOO/POLYTHENE/PLASTIC/CANVAS</t>
  </si>
  <si>
    <t>TIN (CI SHEET)</t>
  </si>
  <si>
    <t>TALLY</t>
  </si>
  <si>
    <t>BRICK-CEMENT</t>
  </si>
  <si>
    <t>OTHERS</t>
  </si>
  <si>
    <t>FILTER</t>
  </si>
  <si>
    <t>ROOF MATERIAL</t>
  </si>
  <si>
    <t>HHOLD.URBRUR=1 AND HHOLD.DWELTYPE = 1 AND HHOLD.ROOF = 1</t>
  </si>
  <si>
    <t>Doesn’t exist!</t>
  </si>
  <si>
    <t>Mud</t>
  </si>
  <si>
    <t>Wood/Bamboo</t>
  </si>
  <si>
    <t>Brick/Cement</t>
  </si>
  <si>
    <t>Mosaic/Tiles</t>
  </si>
  <si>
    <t>Others</t>
  </si>
  <si>
    <t xml:space="preserve"> Straw/Babboo/Polythene/Plastic/Canvas</t>
  </si>
  <si>
    <t xml:space="preserve"> Mud/Unburnt brick</t>
  </si>
  <si>
    <t xml:space="preserve"> Tin (CI sheet)</t>
  </si>
  <si>
    <t xml:space="preserve"> Wood</t>
  </si>
  <si>
    <t xml:space="preserve"> Brick-Cement</t>
  </si>
  <si>
    <t xml:space="preserve"> Others</t>
  </si>
  <si>
    <t>Wall material</t>
  </si>
  <si>
    <t>Floor material</t>
  </si>
  <si>
    <t>Buildings</t>
  </si>
  <si>
    <t>-</t>
  </si>
  <si>
    <t>Total dwellings</t>
  </si>
  <si>
    <t>Unreinforced brick masonry in cement mortar with lintel bands (various floor/roof systems)</t>
  </si>
  <si>
    <t>RC moment resisting frame with concrete shear walls (dual system)</t>
  </si>
  <si>
    <t>Load bearing timber walls with bamboo/reed mesh and post (Wattle and Daub)</t>
  </si>
  <si>
    <t>Massive stone masonry with lime/cement mortar</t>
  </si>
  <si>
    <t>Mud Walls</t>
  </si>
  <si>
    <t>Mud walls with horizontal wood elements</t>
  </si>
  <si>
    <t>Unreinforced brick masonry in mud/lime mortar with vertical posts</t>
  </si>
  <si>
    <t>Masonry mixed structure with composite steel</t>
  </si>
  <si>
    <t>Masonry mixed structure with timber, bamboo and other wood elements</t>
  </si>
  <si>
    <t>RC moment resisting frame with precast frame structure</t>
  </si>
  <si>
    <t>RC shear wall structure with precast wall panel structure</t>
  </si>
  <si>
    <t>RC mixed structure with composite steel</t>
  </si>
  <si>
    <t>RC moment resisting frame designed for gravity loads only</t>
  </si>
  <si>
    <t>RC moment resisting frame designed with seismic features</t>
  </si>
  <si>
    <t>Steel moment resisting frame with brick masonry partitions</t>
  </si>
  <si>
    <t>Steel moment resisting frame with light weight partitions</t>
  </si>
  <si>
    <t>Steel braced frame with various floor/roof systems</t>
  </si>
  <si>
    <t>Steel light metal frame single storey structure</t>
  </si>
  <si>
    <t>Steel mixed structure with load bearing masonry</t>
  </si>
  <si>
    <t>Steel mixed structure with reinforced concrete</t>
  </si>
  <si>
    <t>Steel mixed structure with composite steel and concrete vertical members</t>
  </si>
  <si>
    <t>Steel mixed structure with Timber, Bamboo or others</t>
  </si>
  <si>
    <t>Load bearing timber frame with thatch roof</t>
  </si>
  <si>
    <t>Load bearing timber post and beam frame</t>
  </si>
  <si>
    <t>Load bearing timber frame with plywood/gypsum board sheathing</t>
  </si>
  <si>
    <t>Load bearing timber frame with stud walls</t>
  </si>
  <si>
    <t>Load bearing timber frame Thathara with timber plank partitions with heavy/stone sloping roof</t>
  </si>
  <si>
    <t>Bamboo frames with Bamboo/Ekra/ straw partitions ‘Bunga’ with thatch roof</t>
  </si>
  <si>
    <t>Random rubble stone with mud/lime mortar</t>
  </si>
  <si>
    <t>Dressed stone masonry with cement mortar</t>
  </si>
  <si>
    <t>Unreinforced brick masonry in mud/lime mortar</t>
  </si>
  <si>
    <t>Unreinforced brick masonry in mud mortar with vertical posts</t>
  </si>
  <si>
    <t>Unreinforced brick masonry in cement mortar</t>
  </si>
  <si>
    <t>Unreinforced brick masonry in cement mortar with reinforced concrete floor/roof slabs</t>
  </si>
  <si>
    <t>RC moment resisting frame with unreinforced masonry infill walls</t>
  </si>
  <si>
    <t>RC moment resisting frame with flat slab structure</t>
  </si>
  <si>
    <t>RC moment resisting frame with open ground storey structure</t>
  </si>
  <si>
    <t>RC shear wall structure with walls cast in-situ</t>
  </si>
  <si>
    <t>Steel moment resisting frame with cast in-situ concrete walls</t>
  </si>
  <si>
    <t>Load bearing timber frame Dhajji-Diwari with light weight sloping roof</t>
  </si>
  <si>
    <t>Load bearing timber frame Dhajji-Diwari with heavy/stone sloping roof</t>
  </si>
  <si>
    <t>Load bearing timber frame Thathara with Dhajji-Diwari partitions with heavy/stone sloping roof</t>
  </si>
  <si>
    <t>CDMF</t>
  </si>
  <si>
    <t>Load bearing timber frame with (stone/brick) masonry infill</t>
  </si>
  <si>
    <t>Reinforced Concrete block masonry in lime/cement mortar (various floor/roof systems)</t>
  </si>
  <si>
    <t>MBST</t>
  </si>
  <si>
    <t>MDEW</t>
  </si>
  <si>
    <t>MEEW</t>
  </si>
  <si>
    <t>MIBW</t>
  </si>
  <si>
    <t>MLBW</t>
  </si>
  <si>
    <t>MOCB</t>
  </si>
  <si>
    <t>MQMS</t>
  </si>
  <si>
    <t>MRMS</t>
  </si>
  <si>
    <t>CEMF</t>
  </si>
  <si>
    <t>CFMF</t>
  </si>
  <si>
    <t>CHSW</t>
  </si>
  <si>
    <t>CISW</t>
  </si>
  <si>
    <t>CKMS</t>
  </si>
  <si>
    <t>CAMF</t>
  </si>
  <si>
    <t>CBMF</t>
  </si>
  <si>
    <t>SAMF</t>
  </si>
  <si>
    <t>SBMF</t>
  </si>
  <si>
    <t>SCMF</t>
  </si>
  <si>
    <t>SDBF</t>
  </si>
  <si>
    <t>SELF</t>
  </si>
  <si>
    <t>SFMS</t>
  </si>
  <si>
    <t>SGMS</t>
  </si>
  <si>
    <t>SHMS</t>
  </si>
  <si>
    <t>SIMS</t>
  </si>
  <si>
    <t>WATF</t>
  </si>
  <si>
    <t>WBTF</t>
  </si>
  <si>
    <t>WCTF</t>
  </si>
  <si>
    <t>WDTF</t>
  </si>
  <si>
    <t>WETF</t>
  </si>
  <si>
    <t>WFTF</t>
  </si>
  <si>
    <t>WGTF</t>
  </si>
  <si>
    <t>WHTF</t>
  </si>
  <si>
    <t>WJTF</t>
  </si>
  <si>
    <t>WLTF</t>
  </si>
  <si>
    <t>BABF</t>
  </si>
  <si>
    <t>MAST</t>
  </si>
  <si>
    <t>MCST</t>
  </si>
  <si>
    <t>MHBW</t>
  </si>
  <si>
    <t>MJBW</t>
  </si>
  <si>
    <t>MKBW</t>
  </si>
  <si>
    <t>CCMF</t>
  </si>
  <si>
    <t>CGMF</t>
  </si>
  <si>
    <t>North</t>
  </si>
  <si>
    <t>North-East</t>
  </si>
  <si>
    <t>Description</t>
  </si>
  <si>
    <t>Taxonomy</t>
  </si>
  <si>
    <t>GEM Taxonomy</t>
  </si>
  <si>
    <t>W-WBB_LPB-DNO_H1</t>
  </si>
  <si>
    <t>CR_LFM-DNO</t>
  </si>
  <si>
    <t>CR_LFINF-DNO</t>
  </si>
  <si>
    <t>CR_LDUAL</t>
  </si>
  <si>
    <t>CR_LFM_SOS</t>
  </si>
  <si>
    <t>CR-PC_LFM</t>
  </si>
  <si>
    <t>CR_LFLS</t>
  </si>
  <si>
    <t>CR_LWAL</t>
  </si>
  <si>
    <t>CR-PC_LWAL</t>
  </si>
  <si>
    <t>SRC_LH</t>
  </si>
  <si>
    <t>MUR-STRUB-MOM_LWAL</t>
  </si>
  <si>
    <t>MUR-STRUB-MOCL_LWAL</t>
  </si>
  <si>
    <t>MUR-STDRE-MOC_LWAL</t>
  </si>
  <si>
    <t>EU_LWAL</t>
  </si>
  <si>
    <t>ER-ETR_LWAL</t>
  </si>
  <si>
    <t>MUR-CL99-MOM</t>
  </si>
  <si>
    <t>MUR-CL99-MOC</t>
  </si>
  <si>
    <t>MR-CB99-MOCL</t>
  </si>
  <si>
    <t>W-WLI_LFM_RWO5</t>
  </si>
  <si>
    <t>W-WWD_LWAL</t>
  </si>
  <si>
    <t>???</t>
  </si>
  <si>
    <t>W-WLI_LWAL</t>
  </si>
  <si>
    <t>W-WLI_LPB
W-WS_LPB</t>
  </si>
  <si>
    <t>100% MUR/LWAL+DNO/H:1</t>
  </si>
  <si>
    <t>80% MUR/LWAL+DNO/H:1
20% MUR/LWAL+DNO/H:2</t>
  </si>
  <si>
    <t>100% UNK/H:1</t>
  </si>
  <si>
    <t>50% MUR/LWAL+DNO/H:1
50% MUR/LWAL+DNO/H:2</t>
  </si>
  <si>
    <t>100% W+WBB/LPB+DNO/H:1</t>
  </si>
  <si>
    <t>100% W+WO/LN/H:1</t>
  </si>
  <si>
    <t>100% W+WBB/LPB+DNO/H:1/RES2</t>
  </si>
  <si>
    <t>100% W+WO/LN/H:1/RES2</t>
  </si>
  <si>
    <t>100% MUR/LWAL+DNO/H:1/RES2</t>
  </si>
  <si>
    <t>80% MUR/LWAL+DNO/H:1/RES2
20% MUR/LWAL+DNO/H:2/RES2</t>
  </si>
  <si>
    <t>70% MUR/LWAL+DNO/H:1/RES2
30% MUR/LWAL+DNO/H:2/RES2</t>
  </si>
  <si>
    <t>100% MUR+ADO/LWAL+DNO/H:1/RES2</t>
  </si>
  <si>
    <t>50% MUR/LWAL+DNO/H:1/RES2
50% MUR/LWAL+DNO/H:2/RES2</t>
  </si>
  <si>
    <t>50% MUR+ADO/LWAL+DNO/H:1
50% EU/LWAL+DNO/H:1</t>
  </si>
  <si>
    <t>50% MUR+ADO/LWAL+DNO/H:1/RES2
50% EU/LWAL+DNO/H:1/RES2</t>
  </si>
  <si>
    <t>CR_LFM-DUM</t>
  </si>
  <si>
    <t>Dhaka</t>
  </si>
  <si>
    <t>30% MUR+ADO/LWAL+DNO/H:1/RES2
20% MUR+ADO/LWAL+DNO/H:2/RES2
30% EU/LWAL+DNO/H:1/RES2
20% EU/LWAL+DNO/H:1/RES2</t>
  </si>
  <si>
    <t>30% MUR+ADO/LWAL+DNO/H:1
20% MUR+ADO/LWAL+DNO/H:2
30% EU/LWAL+DNO/H:1
20% EU/LWAL+DNO/H:1</t>
  </si>
  <si>
    <t>40% MUR/LWAL+DNO/H:1
40% MUR/LWAL+DNO/H:2
20% CR/LFINF+DUL/H:3</t>
  </si>
  <si>
    <t>80% MUR/LWAL+DNO/H:2
20% CR/LFINF+DUL/H:3</t>
  </si>
  <si>
    <t>100% MUR/LWAL+DNO/H:2/RES2</t>
  </si>
  <si>
    <t>40% MUR/LWAL+DNO/H:1
35% MUR/LWAL+DNO/H:2
25% CR/LFINF+DUL/H:3</t>
  </si>
  <si>
    <t>60% W+WBB/LPB+DNO/H:1
40% W+WBB/LPB+DNO/H:1</t>
  </si>
  <si>
    <t>60% W+WBB/LPB+DNO/H:1/RES2
40% W+WBB/LPB+DNO/H:1</t>
  </si>
  <si>
    <t>90% MUR/LWAL+DNO/H:2/RES2
10% CR/LFINF+DUL/H:3</t>
  </si>
  <si>
    <t>40% MUR/LWAL+DNO/H:2/RES2
20% CR/LFINF+DUL/H:3
7.5% CR/LFINF+DUL/H:4
7.5% CR/LFINF+DUL/H:5
25% CR/LFINF+DUL/H:6</t>
  </si>
  <si>
    <t>80% MUR/LWAL+DNO/H:2/RES2
20% CR/LFINF+DUL/H:3</t>
  </si>
  <si>
    <t>40% MUR/LWAL+DNO/H:2/RES2
20% CR/LFINF+DUL/H:3
5% CR/LFINF+DUL/H:4
5% CR/LFINF+DUL/H:5
25% CR/LFINF+DUL/H:6
5% CR/LDUAL+DUL/HBET:6-12</t>
  </si>
  <si>
    <t>30% MUR/LWAL+DNO/H:2/RES2
15% CR/LFINF+DUL/H:3
25% CR/LFINF+DUL/H:4
25% CR/LFINF+DUL/H:5
5% CR/LDUAL+DUL/HBET:6-12</t>
  </si>
  <si>
    <t>70% MUR/LWAL+DNO/H:2/RES2
30% CR/LFINF+DUL/H:3</t>
  </si>
  <si>
    <t>70% W/H:1
30% W+WO/LN/H:1</t>
  </si>
  <si>
    <t>70% W/H:1/RES2
30% W+WO/LN/H:1/RES2</t>
  </si>
  <si>
    <t>100% MATO/LN/H:1/EWME</t>
  </si>
  <si>
    <t>80% MATO/LN/HBET:1-2/EWME
20% MATO/LN/H:1/EWME</t>
  </si>
  <si>
    <t>100% MATO/LN/HBET:1-2/EWME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</si>
</sst>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color indexed="8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rgb="FFFF0000"/>
      <name val="Calibri"/>
      <family val="2"/>
    </font>
    <font>
      <b/>
      <sz val="22"/>
      <color theme="1"/>
      <name val="Calibri"/>
      <family val="2"/>
    </font>
    <font>
      <b/>
      <sz val="22"/>
      <color theme="1" tint="0.499984740745262"/>
      <name val="Calibri"/>
      <family val="2"/>
    </font>
    <font>
      <sz val="12"/>
      <color theme="1" tint="0.499984740745262"/>
      <name val="Calibri"/>
      <family val="2"/>
    </font>
    <font>
      <b/>
      <sz val="10"/>
      <color rgb="FF000000"/>
      <name val="Tahoma"/>
      <family val="2"/>
    </font>
    <font>
      <u/>
      <sz val="10"/>
      <color theme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1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2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13" fillId="0" borderId="0" xfId="0" applyFont="1" applyAlignment="1"/>
    <xf numFmtId="3" fontId="4" fillId="3" borderId="2" xfId="2" applyNumberFormat="1" applyFont="1" applyFill="1" applyBorder="1" applyAlignment="1">
      <alignment vertical="center" wrapText="1"/>
    </xf>
    <xf numFmtId="3" fontId="4" fillId="3" borderId="3" xfId="2" applyNumberFormat="1" applyFont="1" applyFill="1" applyBorder="1" applyAlignment="1">
      <alignment vertical="center"/>
    </xf>
    <xf numFmtId="3" fontId="4" fillId="3" borderId="4" xfId="2" applyNumberFormat="1" applyFont="1" applyFill="1" applyBorder="1" applyAlignment="1">
      <alignment vertical="center" wrapText="1"/>
    </xf>
    <xf numFmtId="3" fontId="4" fillId="3" borderId="5" xfId="2" applyNumberFormat="1" applyFont="1" applyFill="1" applyBorder="1" applyAlignment="1">
      <alignment vertical="center" wrapText="1"/>
    </xf>
    <xf numFmtId="1" fontId="5" fillId="2" borderId="1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4" fillId="2" borderId="0" xfId="2" applyFont="1" applyFill="1" applyBorder="1"/>
    <xf numFmtId="0" fontId="15" fillId="2" borderId="0" xfId="2" applyFont="1" applyFill="1" applyAlignment="1">
      <alignment horizontal="left"/>
    </xf>
    <xf numFmtId="0" fontId="15" fillId="2" borderId="0" xfId="2" applyFont="1" applyFill="1"/>
    <xf numFmtId="0" fontId="16" fillId="2" borderId="0" xfId="2" applyFont="1" applyFill="1" applyAlignment="1">
      <alignment horizontal="left"/>
    </xf>
    <xf numFmtId="0" fontId="6" fillId="0" borderId="0" xfId="0" applyFont="1"/>
    <xf numFmtId="3" fontId="17" fillId="0" borderId="0" xfId="0" applyNumberFormat="1" applyFont="1"/>
    <xf numFmtId="3" fontId="3" fillId="0" borderId="0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10" fillId="0" borderId="1" xfId="1" applyBorder="1" applyAlignment="1">
      <alignment horizontal="center"/>
    </xf>
    <xf numFmtId="3" fontId="3" fillId="0" borderId="0" xfId="0" applyNumberFormat="1" applyFont="1"/>
    <xf numFmtId="164" fontId="3" fillId="0" borderId="0" xfId="4" applyNumberFormat="1" applyFont="1"/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164" fontId="13" fillId="0" borderId="0" xfId="0" applyNumberFormat="1" applyFont="1" applyFill="1"/>
    <xf numFmtId="0" fontId="13" fillId="0" borderId="0" xfId="0" applyFont="1" applyFill="1"/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right"/>
    </xf>
    <xf numFmtId="9" fontId="0" fillId="0" borderId="0" xfId="0" applyNumberFormat="1"/>
    <xf numFmtId="165" fontId="0" fillId="0" borderId="0" xfId="0" applyNumberFormat="1"/>
    <xf numFmtId="0" fontId="10" fillId="9" borderId="1" xfId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/>
    <xf numFmtId="3" fontId="3" fillId="9" borderId="1" xfId="0" applyNumberFormat="1" applyFont="1" applyFill="1" applyBorder="1" applyAlignment="1">
      <alignment horizontal="right" vertical="center"/>
    </xf>
    <xf numFmtId="164" fontId="3" fillId="9" borderId="0" xfId="4" applyNumberFormat="1" applyFont="1" applyFill="1"/>
    <xf numFmtId="0" fontId="3" fillId="9" borderId="0" xfId="0" applyFont="1" applyFill="1"/>
    <xf numFmtId="0" fontId="8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91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Hyperlink" xfId="1" builtinId="8"/>
    <cellStyle name="Normal" xfId="0" builtinId="0"/>
    <cellStyle name="Normal 2" xfId="2" xr:uid="{00000000-0005-0000-0000-000058000000}"/>
    <cellStyle name="Normal 2 2" xfId="3" xr:uid="{00000000-0005-0000-0000-000059000000}"/>
    <cellStyle name="Per cent" xfId="4" builtinId="5"/>
  </cellStyles>
  <dxfs count="432"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theme="3"/>
      </font>
      <fill>
        <patternFill patternType="solid">
          <fgColor indexed="64"/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SAR">
  <a:themeElements>
    <a:clrScheme name="Kilter">
      <a:dk1>
        <a:sysClr val="windowText" lastClr="000000"/>
      </a:dk1>
      <a:lt1>
        <a:sysClr val="window" lastClr="FFFFFF"/>
      </a:lt1>
      <a:dk2>
        <a:srgbClr val="318FC5"/>
      </a:dk2>
      <a:lt2>
        <a:srgbClr val="AEE8FB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83B0D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J11" sqref="J11"/>
    </sheetView>
  </sheetViews>
  <sheetFormatPr baseColWidth="10" defaultColWidth="10.83203125" defaultRowHeight="14" x14ac:dyDescent="0.2"/>
  <cols>
    <col min="1" max="1" width="13" style="1" customWidth="1"/>
    <col min="2" max="2" width="14.33203125" style="1" customWidth="1"/>
    <col min="3" max="3" width="16.6640625" style="1" bestFit="1" customWidth="1"/>
    <col min="4" max="4" width="18.1640625" style="1" bestFit="1" customWidth="1"/>
    <col min="5" max="5" width="54.33203125" style="1" bestFit="1" customWidth="1"/>
    <col min="6" max="6" width="13" style="1" bestFit="1" customWidth="1"/>
    <col min="7" max="7" width="12.5" style="1" bestFit="1" customWidth="1"/>
    <col min="8" max="8" width="11.83203125" style="1" customWidth="1"/>
    <col min="9" max="16384" width="10.83203125" style="1"/>
  </cols>
  <sheetData>
    <row r="1" spans="1:7" ht="33" customHeight="1" x14ac:dyDescent="0.2">
      <c r="A1" s="18" t="s">
        <v>3</v>
      </c>
      <c r="B1" s="2" t="s">
        <v>0</v>
      </c>
      <c r="C1" s="2" t="s">
        <v>4</v>
      </c>
      <c r="D1" s="8" t="s">
        <v>14</v>
      </c>
    </row>
    <row r="2" spans="1:7" s="7" customFormat="1" ht="24" x14ac:dyDescent="0.15">
      <c r="A2" s="20">
        <v>1</v>
      </c>
      <c r="B2" s="4" t="s">
        <v>1</v>
      </c>
      <c r="C2" s="5" t="s">
        <v>5</v>
      </c>
      <c r="D2" s="6" t="s">
        <v>8</v>
      </c>
    </row>
    <row r="3" spans="1:7" s="7" customFormat="1" ht="15" x14ac:dyDescent="0.15">
      <c r="A3" s="20">
        <v>2</v>
      </c>
      <c r="B3" s="4" t="s">
        <v>2</v>
      </c>
      <c r="C3" s="5" t="s">
        <v>6</v>
      </c>
      <c r="D3" s="6" t="s">
        <v>9</v>
      </c>
    </row>
    <row r="4" spans="1:7" s="7" customFormat="1" ht="30" x14ac:dyDescent="0.15">
      <c r="A4" s="20">
        <v>3</v>
      </c>
      <c r="B4" s="4" t="s">
        <v>164</v>
      </c>
      <c r="C4" s="5" t="s">
        <v>7</v>
      </c>
      <c r="D4" s="6" t="s">
        <v>10</v>
      </c>
    </row>
    <row r="5" spans="1:7" s="7" customFormat="1" x14ac:dyDescent="0.15">
      <c r="A5" s="20">
        <v>4</v>
      </c>
      <c r="B5" s="4"/>
      <c r="C5" s="5"/>
      <c r="D5" s="6" t="s">
        <v>11</v>
      </c>
    </row>
    <row r="6" spans="1:7" s="7" customFormat="1" x14ac:dyDescent="0.15">
      <c r="A6" s="20">
        <v>5</v>
      </c>
      <c r="B6" s="4"/>
      <c r="C6" s="5"/>
      <c r="D6" s="6" t="s">
        <v>12</v>
      </c>
    </row>
    <row r="7" spans="1:7" x14ac:dyDescent="0.2">
      <c r="E7" s="9" t="s">
        <v>15</v>
      </c>
      <c r="F7" s="26">
        <v>31740220</v>
      </c>
      <c r="G7" s="25" t="s">
        <v>32</v>
      </c>
    </row>
    <row r="8" spans="1:7" x14ac:dyDescent="0.2">
      <c r="F8" s="27">
        <f>SUM(F10:F39)</f>
        <v>31735571</v>
      </c>
      <c r="G8" s="30"/>
    </row>
    <row r="9" spans="1:7" ht="24" customHeight="1" x14ac:dyDescent="0.2">
      <c r="A9" s="18" t="s">
        <v>3</v>
      </c>
      <c r="B9" s="18" t="s">
        <v>0</v>
      </c>
      <c r="C9" s="18" t="s">
        <v>4</v>
      </c>
      <c r="D9" s="19" t="s">
        <v>14</v>
      </c>
      <c r="E9" s="2" t="s">
        <v>13</v>
      </c>
      <c r="F9" s="2" t="s">
        <v>30</v>
      </c>
    </row>
    <row r="10" spans="1:7" s="55" customFormat="1" x14ac:dyDescent="0.2">
      <c r="A10" s="50" t="str">
        <f>"DATA-"&amp;B10&amp;"-"&amp;C10&amp;"-"&amp;D10</f>
        <v>DATA-1-1-1</v>
      </c>
      <c r="B10" s="51">
        <v>1</v>
      </c>
      <c r="C10" s="51">
        <v>1</v>
      </c>
      <c r="D10" s="51">
        <v>1</v>
      </c>
      <c r="E10" s="52" t="str">
        <f>"HHOLD.URBRUR="&amp;B10&amp;" AND HHOLD.DWELTYPE = "&amp;C10&amp;" AND HHOLD.ROOF = "&amp;D10</f>
        <v>HHOLD.URBRUR=1 AND HHOLD.DWELTYPE = 1 AND HHOLD.ROOF = 1</v>
      </c>
      <c r="F10" s="53">
        <v>1150640</v>
      </c>
      <c r="G10" s="54">
        <f>F10/$F$8</f>
        <v>3.6257107206295422E-2</v>
      </c>
    </row>
    <row r="11" spans="1:7" s="55" customFormat="1" x14ac:dyDescent="0.2">
      <c r="A11" s="50" t="str">
        <f t="shared" ref="A11:A50" si="0">"DATA-"&amp;B11&amp;"-"&amp;C11&amp;"-"&amp;D11</f>
        <v>DATA-1-1-2</v>
      </c>
      <c r="B11" s="51">
        <v>1</v>
      </c>
      <c r="C11" s="51">
        <v>1</v>
      </c>
      <c r="D11" s="51">
        <v>2</v>
      </c>
      <c r="E11" s="52" t="str">
        <f t="shared" ref="E11:E50" si="1">"HHOLD.URBRUR="&amp;B11&amp;" AND HHOLD.DWELTYPE = "&amp;C11&amp;" AND HHOLD.ROOF = "&amp;D11</f>
        <v>HHOLD.URBRUR=1 AND HHOLD.DWELTYPE = 1 AND HHOLD.ROOF = 2</v>
      </c>
      <c r="F11" s="53">
        <v>19319464</v>
      </c>
      <c r="G11" s="54">
        <f t="shared" ref="G11:G39" si="2">F11/$F$8</f>
        <v>0.60876371186136846</v>
      </c>
    </row>
    <row r="12" spans="1:7" x14ac:dyDescent="0.2">
      <c r="A12" s="29" t="str">
        <f t="shared" si="0"/>
        <v>DATA-1-1-3</v>
      </c>
      <c r="B12" s="17">
        <v>1</v>
      </c>
      <c r="C12" s="17">
        <v>1</v>
      </c>
      <c r="D12" s="17">
        <v>3</v>
      </c>
      <c r="E12" s="3" t="str">
        <f t="shared" si="1"/>
        <v>HHOLD.URBRUR=1 AND HHOLD.DWELTYPE = 1 AND HHOLD.ROOF = 3</v>
      </c>
      <c r="F12" s="28">
        <v>372340</v>
      </c>
      <c r="G12" s="31">
        <f t="shared" si="2"/>
        <v>1.1732576042195681E-2</v>
      </c>
    </row>
    <row r="13" spans="1:7" x14ac:dyDescent="0.2">
      <c r="A13" s="29" t="str">
        <f t="shared" si="0"/>
        <v>DATA-1-1-4</v>
      </c>
      <c r="B13" s="17">
        <v>1</v>
      </c>
      <c r="C13" s="17">
        <v>1</v>
      </c>
      <c r="D13" s="17">
        <v>4</v>
      </c>
      <c r="E13" s="3" t="str">
        <f t="shared" si="1"/>
        <v>HHOLD.URBRUR=1 AND HHOLD.DWELTYPE = 1 AND HHOLD.ROOF = 4</v>
      </c>
      <c r="F13" s="28">
        <v>733390</v>
      </c>
      <c r="G13" s="31">
        <f t="shared" si="2"/>
        <v>2.3109399859230516E-2</v>
      </c>
    </row>
    <row r="14" spans="1:7" x14ac:dyDescent="0.2">
      <c r="A14" s="29" t="str">
        <f t="shared" si="0"/>
        <v>DATA-1-1-5</v>
      </c>
      <c r="B14" s="17">
        <v>1</v>
      </c>
      <c r="C14" s="17">
        <v>1</v>
      </c>
      <c r="D14" s="17">
        <v>5</v>
      </c>
      <c r="E14" s="3" t="str">
        <f t="shared" si="1"/>
        <v>HHOLD.URBRUR=1 AND HHOLD.DWELTYPE = 1 AND HHOLD.ROOF = 5</v>
      </c>
      <c r="F14" s="28">
        <v>99952</v>
      </c>
      <c r="G14" s="31">
        <f t="shared" si="2"/>
        <v>3.1495258112734128E-3</v>
      </c>
    </row>
    <row r="15" spans="1:7" x14ac:dyDescent="0.2">
      <c r="A15" s="29" t="str">
        <f t="shared" si="0"/>
        <v>DATA-1-2-1</v>
      </c>
      <c r="B15" s="17">
        <v>1</v>
      </c>
      <c r="C15" s="17">
        <v>2</v>
      </c>
      <c r="D15" s="17">
        <v>1</v>
      </c>
      <c r="E15" s="3" t="str">
        <f t="shared" si="1"/>
        <v>HHOLD.URBRUR=1 AND HHOLD.DWELTYPE = 2 AND HHOLD.ROOF = 1</v>
      </c>
      <c r="F15" s="28">
        <v>8520</v>
      </c>
      <c r="G15" s="31">
        <f t="shared" si="2"/>
        <v>2.6846846398320673E-4</v>
      </c>
    </row>
    <row r="16" spans="1:7" x14ac:dyDescent="0.2">
      <c r="A16" s="29" t="str">
        <f t="shared" si="0"/>
        <v>DATA-1-2-2</v>
      </c>
      <c r="B16" s="17">
        <v>1</v>
      </c>
      <c r="C16" s="17">
        <v>2</v>
      </c>
      <c r="D16" s="17">
        <v>2</v>
      </c>
      <c r="E16" s="3" t="str">
        <f t="shared" si="1"/>
        <v>HHOLD.URBRUR=1 AND HHOLD.DWELTYPE = 2 AND HHOLD.ROOF = 2</v>
      </c>
      <c r="F16" s="28">
        <v>152717</v>
      </c>
      <c r="G16" s="31">
        <f t="shared" si="2"/>
        <v>4.8121711753665941E-3</v>
      </c>
    </row>
    <row r="17" spans="1:7" x14ac:dyDescent="0.2">
      <c r="A17" s="29" t="str">
        <f t="shared" si="0"/>
        <v>DATA-1-2-3</v>
      </c>
      <c r="B17" s="17">
        <v>1</v>
      </c>
      <c r="C17" s="17">
        <v>2</v>
      </c>
      <c r="D17" s="17">
        <v>3</v>
      </c>
      <c r="E17" s="3" t="str">
        <f t="shared" si="1"/>
        <v>HHOLD.URBRUR=1 AND HHOLD.DWELTYPE = 2 AND HHOLD.ROOF = 3</v>
      </c>
      <c r="F17" s="28">
        <v>2285</v>
      </c>
      <c r="G17" s="31">
        <f t="shared" si="2"/>
        <v>7.2001225375777859E-5</v>
      </c>
    </row>
    <row r="18" spans="1:7" x14ac:dyDescent="0.2">
      <c r="A18" s="29" t="str">
        <f t="shared" si="0"/>
        <v>DATA-1-2-4</v>
      </c>
      <c r="B18" s="17">
        <v>1</v>
      </c>
      <c r="C18" s="17">
        <v>2</v>
      </c>
      <c r="D18" s="17">
        <v>4</v>
      </c>
      <c r="E18" s="3" t="str">
        <f t="shared" si="1"/>
        <v>HHOLD.URBRUR=1 AND HHOLD.DWELTYPE = 2 AND HHOLD.ROOF = 4</v>
      </c>
      <c r="F18" s="28">
        <v>330232</v>
      </c>
      <c r="G18" s="31">
        <f t="shared" si="2"/>
        <v>1.0405736830763184E-2</v>
      </c>
    </row>
    <row r="19" spans="1:7" x14ac:dyDescent="0.2">
      <c r="A19" s="29" t="str">
        <f t="shared" si="0"/>
        <v>DATA-1-2-5</v>
      </c>
      <c r="B19" s="17">
        <v>1</v>
      </c>
      <c r="C19" s="17">
        <v>2</v>
      </c>
      <c r="D19" s="17">
        <v>5</v>
      </c>
      <c r="E19" s="3" t="str">
        <f t="shared" si="1"/>
        <v>HHOLD.URBRUR=1 AND HHOLD.DWELTYPE = 2 AND HHOLD.ROOF = 5</v>
      </c>
      <c r="F19" s="28">
        <v>414</v>
      </c>
      <c r="G19" s="31">
        <f t="shared" si="2"/>
        <v>1.3045298602000891E-5</v>
      </c>
    </row>
    <row r="20" spans="1:7" x14ac:dyDescent="0.2">
      <c r="A20" s="29" t="str">
        <f t="shared" si="0"/>
        <v>DATA-1-3-1</v>
      </c>
      <c r="B20" s="17">
        <v>1</v>
      </c>
      <c r="C20" s="17">
        <v>3</v>
      </c>
      <c r="D20" s="17">
        <v>1</v>
      </c>
      <c r="E20" s="3" t="str">
        <f t="shared" si="1"/>
        <v>HHOLD.URBRUR=1 AND HHOLD.DWELTYPE = 3 AND HHOLD.ROOF = 1</v>
      </c>
      <c r="F20" s="28">
        <v>139715</v>
      </c>
      <c r="G20" s="31">
        <f t="shared" si="2"/>
        <v>4.4024731743443346E-3</v>
      </c>
    </row>
    <row r="21" spans="1:7" s="55" customFormat="1" x14ac:dyDescent="0.2">
      <c r="A21" s="50" t="str">
        <f t="shared" si="0"/>
        <v>DATA-1-3-2</v>
      </c>
      <c r="B21" s="51">
        <v>1</v>
      </c>
      <c r="C21" s="51">
        <v>3</v>
      </c>
      <c r="D21" s="51">
        <v>2</v>
      </c>
      <c r="E21" s="52" t="str">
        <f t="shared" si="1"/>
        <v>HHOLD.URBRUR=1 AND HHOLD.DWELTYPE = 3 AND HHOLD.ROOF = 2</v>
      </c>
      <c r="F21" s="53">
        <v>2954021</v>
      </c>
      <c r="G21" s="54">
        <f t="shared" si="2"/>
        <v>9.3082333385462013E-2</v>
      </c>
    </row>
    <row r="22" spans="1:7" x14ac:dyDescent="0.2">
      <c r="A22" s="29" t="str">
        <f t="shared" si="0"/>
        <v>DATA-1-3-3</v>
      </c>
      <c r="B22" s="17">
        <v>1</v>
      </c>
      <c r="C22" s="17">
        <v>3</v>
      </c>
      <c r="D22" s="17">
        <v>3</v>
      </c>
      <c r="E22" s="3" t="str">
        <f t="shared" si="1"/>
        <v>HHOLD.URBRUR=1 AND HHOLD.DWELTYPE = 3 AND HHOLD.ROOF = 3</v>
      </c>
      <c r="F22" s="28">
        <v>66955</v>
      </c>
      <c r="G22" s="31">
        <f t="shared" si="2"/>
        <v>2.1097777002342263E-3</v>
      </c>
    </row>
    <row r="23" spans="1:7" x14ac:dyDescent="0.2">
      <c r="A23" s="29" t="str">
        <f t="shared" si="0"/>
        <v>DATA-1-3-4</v>
      </c>
      <c r="B23" s="17">
        <v>1</v>
      </c>
      <c r="C23" s="17">
        <v>3</v>
      </c>
      <c r="D23" s="17">
        <v>4</v>
      </c>
      <c r="E23" s="3" t="str">
        <f t="shared" si="1"/>
        <v>HHOLD.URBRUR=1 AND HHOLD.DWELTYPE = 3 AND HHOLD.ROOF = 4</v>
      </c>
      <c r="F23" s="28">
        <v>199459</v>
      </c>
      <c r="G23" s="31">
        <f t="shared" si="2"/>
        <v>6.2850295020688302E-3</v>
      </c>
    </row>
    <row r="24" spans="1:7" x14ac:dyDescent="0.2">
      <c r="A24" s="29" t="str">
        <f t="shared" si="0"/>
        <v>DATA-1-3-5</v>
      </c>
      <c r="B24" s="17">
        <v>1</v>
      </c>
      <c r="C24" s="17">
        <v>3</v>
      </c>
      <c r="D24" s="17">
        <v>5</v>
      </c>
      <c r="E24" s="3" t="str">
        <f t="shared" si="1"/>
        <v>HHOLD.URBRUR=1 AND HHOLD.DWELTYPE = 3 AND HHOLD.ROOF = 5</v>
      </c>
      <c r="F24" s="28">
        <v>5771</v>
      </c>
      <c r="G24" s="31">
        <f t="shared" si="2"/>
        <v>1.8184642085059696E-4</v>
      </c>
    </row>
    <row r="25" spans="1:7" x14ac:dyDescent="0.2">
      <c r="A25" s="29" t="str">
        <f t="shared" si="0"/>
        <v>DATA-2-1-1</v>
      </c>
      <c r="B25" s="17">
        <v>2</v>
      </c>
      <c r="C25" s="17">
        <v>1</v>
      </c>
      <c r="D25" s="17">
        <v>1</v>
      </c>
      <c r="E25" s="3" t="str">
        <f t="shared" si="1"/>
        <v>HHOLD.URBRUR=2 AND HHOLD.DWELTYPE = 1 AND HHOLD.ROOF = 1</v>
      </c>
      <c r="F25" s="28">
        <v>65141</v>
      </c>
      <c r="G25" s="31">
        <f t="shared" si="2"/>
        <v>2.0526178652969566E-3</v>
      </c>
    </row>
    <row r="26" spans="1:7" s="55" customFormat="1" x14ac:dyDescent="0.2">
      <c r="A26" s="50" t="str">
        <f t="shared" si="0"/>
        <v>DATA-2-1-2</v>
      </c>
      <c r="B26" s="51">
        <v>2</v>
      </c>
      <c r="C26" s="51">
        <v>1</v>
      </c>
      <c r="D26" s="51">
        <v>2</v>
      </c>
      <c r="E26" s="52" t="str">
        <f t="shared" si="1"/>
        <v>HHOLD.URBRUR=2 AND HHOLD.DWELTYPE = 1 AND HHOLD.ROOF = 2</v>
      </c>
      <c r="F26" s="53">
        <v>2429805</v>
      </c>
      <c r="G26" s="54">
        <f t="shared" si="2"/>
        <v>7.6564086400083997E-2</v>
      </c>
    </row>
    <row r="27" spans="1:7" x14ac:dyDescent="0.2">
      <c r="A27" s="29" t="str">
        <f t="shared" si="0"/>
        <v>DATA-2-1-3</v>
      </c>
      <c r="B27" s="17">
        <v>2</v>
      </c>
      <c r="C27" s="17">
        <v>1</v>
      </c>
      <c r="D27" s="17">
        <v>3</v>
      </c>
      <c r="E27" s="3" t="str">
        <f t="shared" si="1"/>
        <v>HHOLD.URBRUR=2 AND HHOLD.DWELTYPE = 1 AND HHOLD.ROOF = 3</v>
      </c>
      <c r="F27" s="28">
        <v>29676</v>
      </c>
      <c r="G27" s="31">
        <f t="shared" si="2"/>
        <v>9.3510212877531023E-4</v>
      </c>
    </row>
    <row r="28" spans="1:7" x14ac:dyDescent="0.2">
      <c r="A28" s="29" t="str">
        <f t="shared" si="0"/>
        <v>DATA-2-1-4</v>
      </c>
      <c r="B28" s="17">
        <v>2</v>
      </c>
      <c r="C28" s="17">
        <v>1</v>
      </c>
      <c r="D28" s="17">
        <v>4</v>
      </c>
      <c r="E28" s="3" t="str">
        <f t="shared" si="1"/>
        <v>HHOLD.URBRUR=2 AND HHOLD.DWELTYPE = 1 AND HHOLD.ROOF = 4</v>
      </c>
      <c r="F28" s="28">
        <v>382394</v>
      </c>
      <c r="G28" s="31">
        <f t="shared" si="2"/>
        <v>1.2049381433849102E-2</v>
      </c>
    </row>
    <row r="29" spans="1:7" x14ac:dyDescent="0.2">
      <c r="A29" s="29" t="str">
        <f t="shared" si="0"/>
        <v>DATA-2-1-5</v>
      </c>
      <c r="B29" s="17">
        <v>2</v>
      </c>
      <c r="C29" s="17">
        <v>1</v>
      </c>
      <c r="D29" s="17">
        <v>5</v>
      </c>
      <c r="E29" s="3" t="str">
        <f t="shared" si="1"/>
        <v>HHOLD.URBRUR=2 AND HHOLD.DWELTYPE = 1 AND HHOLD.ROOF = 5</v>
      </c>
      <c r="F29" s="28">
        <v>4607</v>
      </c>
      <c r="G29" s="31">
        <f t="shared" si="2"/>
        <v>1.4516833492613068E-4</v>
      </c>
    </row>
    <row r="30" spans="1:7" x14ac:dyDescent="0.2">
      <c r="A30" s="29" t="str">
        <f t="shared" si="0"/>
        <v>DATA-2-2-1</v>
      </c>
      <c r="B30" s="17">
        <v>2</v>
      </c>
      <c r="C30" s="17">
        <v>2</v>
      </c>
      <c r="D30" s="17">
        <v>1</v>
      </c>
      <c r="E30" s="3" t="str">
        <f t="shared" si="1"/>
        <v>HHOLD.URBRUR=2 AND HHOLD.DWELTYPE = 2 AND HHOLD.ROOF = 1</v>
      </c>
      <c r="F30" s="28">
        <v>3883</v>
      </c>
      <c r="G30" s="31">
        <f t="shared" si="2"/>
        <v>1.2235481756417744E-4</v>
      </c>
    </row>
    <row r="31" spans="1:7" x14ac:dyDescent="0.2">
      <c r="A31" s="29" t="str">
        <f t="shared" si="0"/>
        <v>DATA-2-2-2</v>
      </c>
      <c r="B31" s="17">
        <v>2</v>
      </c>
      <c r="C31" s="17">
        <v>2</v>
      </c>
      <c r="D31" s="17">
        <v>2</v>
      </c>
      <c r="E31" s="3" t="str">
        <f t="shared" si="1"/>
        <v>HHOLD.URBRUR=2 AND HHOLD.DWELTYPE = 2 AND HHOLD.ROOF = 2</v>
      </c>
      <c r="F31" s="28">
        <v>48210</v>
      </c>
      <c r="G31" s="31">
        <f t="shared" si="2"/>
        <v>1.5191155690880748E-3</v>
      </c>
    </row>
    <row r="32" spans="1:7" x14ac:dyDescent="0.2">
      <c r="A32" s="29" t="str">
        <f t="shared" si="0"/>
        <v>DATA-2-2-3</v>
      </c>
      <c r="B32" s="17">
        <v>2</v>
      </c>
      <c r="C32" s="17">
        <v>2</v>
      </c>
      <c r="D32" s="17">
        <v>3</v>
      </c>
      <c r="E32" s="3" t="str">
        <f t="shared" si="1"/>
        <v>HHOLD.URBRUR=2 AND HHOLD.DWELTYPE = 2 AND HHOLD.ROOF = 3</v>
      </c>
      <c r="F32" s="28">
        <v>866</v>
      </c>
      <c r="G32" s="31">
        <f t="shared" si="2"/>
        <v>2.728799176167336E-5</v>
      </c>
    </row>
    <row r="33" spans="1:7" s="55" customFormat="1" x14ac:dyDescent="0.2">
      <c r="A33" s="50" t="str">
        <f t="shared" si="0"/>
        <v>DATA-2-2-4</v>
      </c>
      <c r="B33" s="51">
        <v>2</v>
      </c>
      <c r="C33" s="51">
        <v>2</v>
      </c>
      <c r="D33" s="51">
        <v>4</v>
      </c>
      <c r="E33" s="52" t="str">
        <f t="shared" si="1"/>
        <v>HHOLD.URBRUR=2 AND HHOLD.DWELTYPE = 2 AND HHOLD.ROOF = 4</v>
      </c>
      <c r="F33" s="53">
        <v>1440318</v>
      </c>
      <c r="G33" s="54">
        <f t="shared" si="2"/>
        <v>4.5384971960958261E-2</v>
      </c>
    </row>
    <row r="34" spans="1:7" s="44" customFormat="1" x14ac:dyDescent="0.2">
      <c r="A34" s="45" t="str">
        <f t="shared" si="0"/>
        <v>DATA-2-2-5</v>
      </c>
      <c r="B34" s="45">
        <v>2</v>
      </c>
      <c r="C34" s="45">
        <v>2</v>
      </c>
      <c r="D34" s="45">
        <v>5</v>
      </c>
      <c r="E34" s="46" t="str">
        <f t="shared" si="1"/>
        <v>HHOLD.URBRUR=2 AND HHOLD.DWELTYPE = 2 AND HHOLD.ROOF = 5</v>
      </c>
      <c r="F34" s="47" t="s">
        <v>16</v>
      </c>
      <c r="G34" s="43"/>
    </row>
    <row r="35" spans="1:7" x14ac:dyDescent="0.2">
      <c r="A35" s="29" t="str">
        <f t="shared" si="0"/>
        <v>DATA-2-3-1</v>
      </c>
      <c r="B35" s="17">
        <v>2</v>
      </c>
      <c r="C35" s="17">
        <v>3</v>
      </c>
      <c r="D35" s="17">
        <v>1</v>
      </c>
      <c r="E35" s="3" t="str">
        <f t="shared" si="1"/>
        <v>HHOLD.URBRUR=2 AND HHOLD.DWELTYPE = 3 AND HHOLD.ROOF = 1</v>
      </c>
      <c r="F35" s="28">
        <v>36014</v>
      </c>
      <c r="G35" s="31">
        <f t="shared" si="2"/>
        <v>1.1348149368416911E-3</v>
      </c>
    </row>
    <row r="36" spans="1:7" s="55" customFormat="1" x14ac:dyDescent="0.2">
      <c r="A36" s="50" t="str">
        <f t="shared" si="0"/>
        <v>DATA-2-3-2</v>
      </c>
      <c r="B36" s="51">
        <v>2</v>
      </c>
      <c r="C36" s="51">
        <v>3</v>
      </c>
      <c r="D36" s="51">
        <v>2</v>
      </c>
      <c r="E36" s="52" t="str">
        <f t="shared" si="1"/>
        <v>HHOLD.URBRUR=2 AND HHOLD.DWELTYPE = 3 AND HHOLD.ROOF = 2</v>
      </c>
      <c r="F36" s="53">
        <v>1427132</v>
      </c>
      <c r="G36" s="54">
        <f t="shared" si="2"/>
        <v>4.4969476049446219E-2</v>
      </c>
    </row>
    <row r="37" spans="1:7" x14ac:dyDescent="0.2">
      <c r="A37" s="29" t="str">
        <f t="shared" si="0"/>
        <v>DATA-2-3-3</v>
      </c>
      <c r="B37" s="17">
        <v>2</v>
      </c>
      <c r="C37" s="17">
        <v>3</v>
      </c>
      <c r="D37" s="17">
        <v>3</v>
      </c>
      <c r="E37" s="3" t="str">
        <f t="shared" si="1"/>
        <v>HHOLD.URBRUR=2 AND HHOLD.DWELTYPE = 3 AND HHOLD.ROOF = 3</v>
      </c>
      <c r="F37" s="28">
        <v>15284</v>
      </c>
      <c r="G37" s="31">
        <f t="shared" si="2"/>
        <v>4.8160469524874785E-4</v>
      </c>
    </row>
    <row r="38" spans="1:7" x14ac:dyDescent="0.2">
      <c r="A38" s="29" t="str">
        <f t="shared" si="0"/>
        <v>DATA-2-3-4</v>
      </c>
      <c r="B38" s="17">
        <v>2</v>
      </c>
      <c r="C38" s="17">
        <v>3</v>
      </c>
      <c r="D38" s="17">
        <v>4</v>
      </c>
      <c r="E38" s="3" t="str">
        <f t="shared" si="1"/>
        <v>HHOLD.URBRUR=2 AND HHOLD.DWELTYPE = 3 AND HHOLD.ROOF = 4</v>
      </c>
      <c r="F38" s="28">
        <v>313939</v>
      </c>
      <c r="G38" s="31">
        <f t="shared" si="2"/>
        <v>9.8923381589699454E-3</v>
      </c>
    </row>
    <row r="39" spans="1:7" x14ac:dyDescent="0.2">
      <c r="A39" s="29" t="str">
        <f t="shared" si="0"/>
        <v>DATA-2-3-5</v>
      </c>
      <c r="B39" s="17">
        <v>2</v>
      </c>
      <c r="C39" s="17">
        <v>3</v>
      </c>
      <c r="D39" s="17">
        <v>5</v>
      </c>
      <c r="E39" s="3" t="str">
        <f t="shared" si="1"/>
        <v>HHOLD.URBRUR=2 AND HHOLD.DWELTYPE = 3 AND HHOLD.ROOF = 5</v>
      </c>
      <c r="F39" s="28">
        <v>2427</v>
      </c>
      <c r="G39" s="31">
        <f t="shared" si="2"/>
        <v>7.647569977549798E-5</v>
      </c>
    </row>
    <row r="40" spans="1:7" x14ac:dyDescent="0.2">
      <c r="A40" s="29" t="str">
        <f t="shared" si="0"/>
        <v>DATA-3-1-1</v>
      </c>
      <c r="B40" s="17">
        <v>3</v>
      </c>
      <c r="C40" s="17">
        <v>1</v>
      </c>
      <c r="D40" s="17">
        <v>1</v>
      </c>
      <c r="E40" s="3" t="str">
        <f t="shared" si="1"/>
        <v>HHOLD.URBRUR=3 AND HHOLD.DWELTYPE = 1 AND HHOLD.ROOF = 1</v>
      </c>
      <c r="F40" s="28"/>
      <c r="G40" s="31"/>
    </row>
    <row r="41" spans="1:7" x14ac:dyDescent="0.2">
      <c r="A41" s="29" t="str">
        <f t="shared" si="0"/>
        <v>DATA-3-1-2</v>
      </c>
      <c r="B41" s="17">
        <v>3</v>
      </c>
      <c r="C41" s="17">
        <v>1</v>
      </c>
      <c r="D41" s="17">
        <v>2</v>
      </c>
      <c r="E41" s="3" t="str">
        <f t="shared" si="1"/>
        <v>HHOLD.URBRUR=3 AND HHOLD.DWELTYPE = 1 AND HHOLD.ROOF = 2</v>
      </c>
      <c r="F41" s="28"/>
      <c r="G41" s="31"/>
    </row>
    <row r="42" spans="1:7" x14ac:dyDescent="0.2">
      <c r="A42" s="29" t="str">
        <f t="shared" si="0"/>
        <v>DATA-3-1-3</v>
      </c>
      <c r="B42" s="17">
        <v>3</v>
      </c>
      <c r="C42" s="17">
        <v>1</v>
      </c>
      <c r="D42" s="17">
        <v>3</v>
      </c>
      <c r="E42" s="3" t="str">
        <f t="shared" si="1"/>
        <v>HHOLD.URBRUR=3 AND HHOLD.DWELTYPE = 1 AND HHOLD.ROOF = 3</v>
      </c>
      <c r="F42" s="28"/>
      <c r="G42" s="31"/>
    </row>
    <row r="43" spans="1:7" x14ac:dyDescent="0.2">
      <c r="A43" s="29" t="str">
        <f t="shared" si="0"/>
        <v>DATA-3-1-4</v>
      </c>
      <c r="B43" s="17">
        <v>3</v>
      </c>
      <c r="C43" s="17">
        <v>1</v>
      </c>
      <c r="D43" s="17">
        <v>4</v>
      </c>
      <c r="E43" s="3" t="str">
        <f t="shared" si="1"/>
        <v>HHOLD.URBRUR=3 AND HHOLD.DWELTYPE = 1 AND HHOLD.ROOF = 4</v>
      </c>
      <c r="F43" s="28"/>
      <c r="G43" s="31"/>
    </row>
    <row r="44" spans="1:7" x14ac:dyDescent="0.2">
      <c r="A44" s="29" t="str">
        <f t="shared" si="0"/>
        <v>DATA-3-2-1</v>
      </c>
      <c r="B44" s="17">
        <v>3</v>
      </c>
      <c r="C44" s="17">
        <v>2</v>
      </c>
      <c r="D44" s="17">
        <v>1</v>
      </c>
      <c r="E44" s="3" t="str">
        <f t="shared" si="1"/>
        <v>HHOLD.URBRUR=3 AND HHOLD.DWELTYPE = 2 AND HHOLD.ROOF = 1</v>
      </c>
      <c r="F44" s="28"/>
      <c r="G44" s="31"/>
    </row>
    <row r="45" spans="1:7" x14ac:dyDescent="0.2">
      <c r="A45" s="29" t="str">
        <f t="shared" si="0"/>
        <v>DATA-3-2-2</v>
      </c>
      <c r="B45" s="17">
        <v>3</v>
      </c>
      <c r="C45" s="17">
        <v>2</v>
      </c>
      <c r="D45" s="17">
        <v>2</v>
      </c>
      <c r="E45" s="3" t="str">
        <f t="shared" si="1"/>
        <v>HHOLD.URBRUR=3 AND HHOLD.DWELTYPE = 2 AND HHOLD.ROOF = 2</v>
      </c>
      <c r="F45" s="28"/>
      <c r="G45" s="31"/>
    </row>
    <row r="46" spans="1:7" x14ac:dyDescent="0.2">
      <c r="A46" s="29" t="str">
        <f t="shared" si="0"/>
        <v>DATA-3-2-4</v>
      </c>
      <c r="B46" s="17">
        <v>3</v>
      </c>
      <c r="C46" s="17">
        <v>2</v>
      </c>
      <c r="D46" s="17">
        <v>4</v>
      </c>
      <c r="E46" s="3" t="str">
        <f t="shared" si="1"/>
        <v>HHOLD.URBRUR=3 AND HHOLD.DWELTYPE = 2 AND HHOLD.ROOF = 4</v>
      </c>
      <c r="F46" s="28"/>
      <c r="G46" s="31"/>
    </row>
    <row r="47" spans="1:7" x14ac:dyDescent="0.2">
      <c r="A47" s="29" t="str">
        <f t="shared" si="0"/>
        <v>DATA-3-3-1</v>
      </c>
      <c r="B47" s="17">
        <v>3</v>
      </c>
      <c r="C47" s="17">
        <v>3</v>
      </c>
      <c r="D47" s="17">
        <v>1</v>
      </c>
      <c r="E47" s="3" t="str">
        <f t="shared" si="1"/>
        <v>HHOLD.URBRUR=3 AND HHOLD.DWELTYPE = 3 AND HHOLD.ROOF = 1</v>
      </c>
      <c r="F47" s="28"/>
      <c r="G47" s="31"/>
    </row>
    <row r="48" spans="1:7" x14ac:dyDescent="0.2">
      <c r="A48" s="29" t="str">
        <f t="shared" si="0"/>
        <v>DATA-3-3-2</v>
      </c>
      <c r="B48" s="17">
        <v>3</v>
      </c>
      <c r="C48" s="17">
        <v>3</v>
      </c>
      <c r="D48" s="17">
        <v>2</v>
      </c>
      <c r="E48" s="3" t="str">
        <f t="shared" si="1"/>
        <v>HHOLD.URBRUR=3 AND HHOLD.DWELTYPE = 3 AND HHOLD.ROOF = 2</v>
      </c>
      <c r="F48" s="28"/>
      <c r="G48" s="31"/>
    </row>
    <row r="49" spans="1:7" x14ac:dyDescent="0.2">
      <c r="A49" s="29" t="str">
        <f t="shared" si="0"/>
        <v>DATA-3-3-3</v>
      </c>
      <c r="B49" s="17">
        <v>3</v>
      </c>
      <c r="C49" s="17">
        <v>3</v>
      </c>
      <c r="D49" s="17">
        <v>3</v>
      </c>
      <c r="E49" s="3" t="str">
        <f t="shared" si="1"/>
        <v>HHOLD.URBRUR=3 AND HHOLD.DWELTYPE = 3 AND HHOLD.ROOF = 3</v>
      </c>
      <c r="F49" s="28"/>
      <c r="G49" s="31"/>
    </row>
    <row r="50" spans="1:7" x14ac:dyDescent="0.2">
      <c r="A50" s="29" t="str">
        <f t="shared" si="0"/>
        <v>DATA-3-3-4</v>
      </c>
      <c r="B50" s="17">
        <v>3</v>
      </c>
      <c r="C50" s="17">
        <v>3</v>
      </c>
      <c r="D50" s="17">
        <v>4</v>
      </c>
      <c r="E50" s="3" t="str">
        <f t="shared" si="1"/>
        <v>HHOLD.URBRUR=3 AND HHOLD.DWELTYPE = 3 AND HHOLD.ROOF = 4</v>
      </c>
      <c r="F50" s="28"/>
      <c r="G50" s="31"/>
    </row>
  </sheetData>
  <conditionalFormatting sqref="G10:G39">
    <cfRule type="cellIs" dxfId="431" priority="3" operator="between">
      <formula>0.01</formula>
      <formula>0.05</formula>
    </cfRule>
    <cfRule type="cellIs" dxfId="430" priority="4" operator="greaterThan">
      <formula>0.05</formula>
    </cfRule>
  </conditionalFormatting>
  <conditionalFormatting sqref="G40:G50">
    <cfRule type="cellIs" dxfId="429" priority="1" operator="between">
      <formula>0.01</formula>
      <formula>0.05</formula>
    </cfRule>
    <cfRule type="cellIs" dxfId="428" priority="2" operator="greaterThan">
      <formula>0.05</formula>
    </cfRule>
  </conditionalFormatting>
  <hyperlinks>
    <hyperlink ref="A10" location="'DATA-1-1-1'!A1" display="'DATA-1-1-1'!A1" xr:uid="{00000000-0004-0000-0000-000000000000}"/>
    <hyperlink ref="A11" location="'DATA-1-1-2'!A1" display="'DATA-1-1-2'!A1" xr:uid="{00000000-0004-0000-0000-000001000000}"/>
    <hyperlink ref="A12" location="'DATA-1-1-3'!A1" display="'DATA-1-1-3'!A1" xr:uid="{00000000-0004-0000-0000-000002000000}"/>
    <hyperlink ref="A13" location="'DATA-1-1-4'!A1" display="'DATA-1-1-4'!A1" xr:uid="{00000000-0004-0000-0000-000003000000}"/>
    <hyperlink ref="A14" location="'DATA-1-1-5'!A1" display="'DATA-1-1-5'!A1" xr:uid="{00000000-0004-0000-0000-000004000000}"/>
    <hyperlink ref="A15" location="'DATA-1-2-1'!A1" display="'DATA-1-2-1'!A1" xr:uid="{00000000-0004-0000-0000-000005000000}"/>
    <hyperlink ref="A16" location="'DATA-1-2-2'!A1" display="'DATA-1-2-2'!A1" xr:uid="{00000000-0004-0000-0000-000006000000}"/>
    <hyperlink ref="A17" location="'DATA-1-2-3'!A1" display="'DATA-1-2-3'!A1" xr:uid="{00000000-0004-0000-0000-000007000000}"/>
    <hyperlink ref="A18" location="'DATA-1-2-4'!A1" display="'DATA-1-2-4'!A1" xr:uid="{00000000-0004-0000-0000-000008000000}"/>
    <hyperlink ref="A19" location="'DATA-1-2-5'!A1" display="'DATA-1-2-5'!A1" xr:uid="{00000000-0004-0000-0000-000009000000}"/>
    <hyperlink ref="A20" location="'DATA-1-3-1'!A1" display="'DATA-1-3-1'!A1" xr:uid="{00000000-0004-0000-0000-00000A000000}"/>
    <hyperlink ref="A21" location="'DATA-1-3-2'!A1" display="'DATA-1-3-2'!A1" xr:uid="{00000000-0004-0000-0000-00000B000000}"/>
    <hyperlink ref="A22" location="'DATA-1-3-3'!A1" display="'DATA-1-3-3'!A1" xr:uid="{00000000-0004-0000-0000-00000C000000}"/>
    <hyperlink ref="A23" location="'DATA-1-3-4'!A1" display="'DATA-1-3-4'!A1" xr:uid="{00000000-0004-0000-0000-00000D000000}"/>
    <hyperlink ref="A24" location="'DATA-1-3-5'!A1" display="'DATA-1-3-5'!A1" xr:uid="{00000000-0004-0000-0000-00000E000000}"/>
    <hyperlink ref="A25" location="'DATA-2-1-1'!A1" display="'DATA-2-1-1'!A1" xr:uid="{00000000-0004-0000-0000-00000F000000}"/>
    <hyperlink ref="A26" location="'DATA-2-1-2'!A1" display="'DATA-2-1-2'!A1" xr:uid="{00000000-0004-0000-0000-000010000000}"/>
    <hyperlink ref="A27" location="'DATA-2-1-3'!A1" display="'DATA-2-1-3'!A1" xr:uid="{00000000-0004-0000-0000-000011000000}"/>
    <hyperlink ref="A28" location="'DATA-2-1-4'!A1" display="'DATA-2-1-4'!A1" xr:uid="{00000000-0004-0000-0000-000012000000}"/>
    <hyperlink ref="A29" location="'DATA-2-1-5!A1" display="'DATA-2-1-5!A1" xr:uid="{00000000-0004-0000-0000-000013000000}"/>
    <hyperlink ref="A30" location="'DATA-2-2-1'!A1" display="'DATA-2-2-1'!A1" xr:uid="{00000000-0004-0000-0000-000014000000}"/>
    <hyperlink ref="A31" location="'DATA-2-2-2'!A1" display="'DATA-2-2-2'!A1" xr:uid="{00000000-0004-0000-0000-000015000000}"/>
    <hyperlink ref="A32" location="'DATA-2-2-3'!A1" display="'DATA-2-2-3'!A1" xr:uid="{00000000-0004-0000-0000-000016000000}"/>
    <hyperlink ref="A33" location="'DATA-2-2-4'!A1" display="'DATA-2-2-4'!A1" xr:uid="{00000000-0004-0000-0000-000017000000}"/>
    <hyperlink ref="A35" location="'DATA-2-3-1'!A1" display="'DATA-2-3-1'!A1" xr:uid="{00000000-0004-0000-0000-000018000000}"/>
    <hyperlink ref="A36" location="'DATA-2-3-2'!A1" display="'DATA-2-3-2'!A1" xr:uid="{00000000-0004-0000-0000-000019000000}"/>
    <hyperlink ref="A37" location="'DATA-2-3-3'!A1" display="'DATA-2-3-3'!A1" xr:uid="{00000000-0004-0000-0000-00001A000000}"/>
    <hyperlink ref="A38" location="'DATA-2-3-4'!A1" display="'DATA-2-3-4'!A1" xr:uid="{00000000-0004-0000-0000-00001B000000}"/>
    <hyperlink ref="A39" location="'DATA-2-3-5'!A1" display="'DATA-2-3-5'!A1" xr:uid="{00000000-0004-0000-0000-00001C000000}"/>
    <hyperlink ref="A40:A50" location="'DATA-2-3-5'!A1" display="'DATA-2-3-5'!A1" xr:uid="{C36E2E1B-25C4-4653-91BA-7D37240648A3}"/>
    <hyperlink ref="A40" location="'DATA-3-1-1'!A1" display="'DATA-3-1-1'!A1" xr:uid="{8C9B7B74-74B8-4239-999E-0C6AD4081E7C}"/>
    <hyperlink ref="A41" location="'DATA-3-1-2'!A1" display="'DATA-3-1-2'!A1" xr:uid="{03CB1649-C409-41F1-80D7-880C328CC46D}"/>
    <hyperlink ref="A42" location="'DATA-3-1-3'!A1" display="'DATA-3-1-3'!A1" xr:uid="{3F88E4FA-53AC-43A0-AA77-2929FA6F9F8F}"/>
    <hyperlink ref="A43" location="'DATA-2-3-4'!A1" display="'DATA-2-3-4'!A1" xr:uid="{A6EE1B38-4FE1-4A09-8982-AF35F458E1C6}"/>
  </hyperlinks>
  <pageMargins left="0.75" right="0.75" top="1" bottom="1" header="0.5" footer="0.5"/>
  <pageSetup paperSize="9" orientation="portrait" horizontalDpi="4294967292" verticalDpi="4294967292"/>
  <ignoredErrors>
    <ignoredError sqref="F8" emptyCellReference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DATA-1-2-3</v>
      </c>
      <c r="B1" s="22">
        <v>1</v>
      </c>
      <c r="C1" s="22">
        <v>2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APARTMENT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162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155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5:F8 B10:F10 C9 E9:F9">
    <cfRule type="cellIs" dxfId="345" priority="18" operator="equal">
      <formula>"-"</formula>
    </cfRule>
  </conditionalFormatting>
  <conditionalFormatting sqref="B7">
    <cfRule type="cellIs" dxfId="344" priority="13" operator="equal">
      <formula>"-"</formula>
    </cfRule>
  </conditionalFormatting>
  <conditionalFormatting sqref="B5">
    <cfRule type="cellIs" dxfId="343" priority="5" operator="equal">
      <formula>"-"</formula>
    </cfRule>
  </conditionalFormatting>
  <conditionalFormatting sqref="B6">
    <cfRule type="cellIs" dxfId="342" priority="4" operator="equal">
      <formula>"-"</formula>
    </cfRule>
  </conditionalFormatting>
  <conditionalFormatting sqref="B9">
    <cfRule type="cellIs" dxfId="341" priority="3" operator="equal">
      <formula>"-"</formula>
    </cfRule>
  </conditionalFormatting>
  <conditionalFormatting sqref="B8">
    <cfRule type="cellIs" dxfId="340" priority="2" operator="equal">
      <formula>"-"</formula>
    </cfRule>
  </conditionalFormatting>
  <conditionalFormatting sqref="D9">
    <cfRule type="cellIs" dxfId="339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5" width="35.6640625" customWidth="1"/>
    <col min="6" max="6" width="28.6640625" customWidth="1"/>
  </cols>
  <sheetData>
    <row r="1" spans="1:6" ht="29" x14ac:dyDescent="0.35">
      <c r="A1" s="21" t="str">
        <f>"DATA-"&amp;B1&amp;"-"&amp;C1&amp;"-"&amp;D1</f>
        <v>DATA-1-2-4</v>
      </c>
      <c r="B1" s="22">
        <v>1</v>
      </c>
      <c r="C1" s="22">
        <v>2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APARTMENT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157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5:F8 B10:F10 F9">
    <cfRule type="cellIs" dxfId="338" priority="8" operator="equal">
      <formula>"-"</formula>
    </cfRule>
  </conditionalFormatting>
  <conditionalFormatting sqref="C9">
    <cfRule type="cellIs" dxfId="337" priority="7" operator="equal">
      <formula>"-"</formula>
    </cfRule>
  </conditionalFormatting>
  <conditionalFormatting sqref="D9">
    <cfRule type="cellIs" dxfId="336" priority="6" operator="equal">
      <formula>"-"</formula>
    </cfRule>
  </conditionalFormatting>
  <conditionalFormatting sqref="B9">
    <cfRule type="cellIs" dxfId="335" priority="2" operator="equal">
      <formula>"-"</formula>
    </cfRule>
  </conditionalFormatting>
  <conditionalFormatting sqref="E9">
    <cfRule type="cellIs" dxfId="334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topLeftCell="A3" workbookViewId="0">
      <selection activeCell="A3" sqref="A1:XFD1048576"/>
    </sheetView>
  </sheetViews>
  <sheetFormatPr baseColWidth="10" defaultColWidth="11.5" defaultRowHeight="13" x14ac:dyDescent="0.15"/>
  <cols>
    <col min="1" max="1" width="20.83203125" customWidth="1"/>
    <col min="2" max="2" width="31.5" customWidth="1"/>
    <col min="3" max="6" width="14.5" customWidth="1"/>
  </cols>
  <sheetData>
    <row r="1" spans="1:6" ht="29" x14ac:dyDescent="0.35">
      <c r="A1" s="21" t="str">
        <f>"DATA-"&amp;B1&amp;"-"&amp;C1&amp;"-"&amp;D1</f>
        <v>DATA-1-2-5</v>
      </c>
      <c r="B1" s="22">
        <v>1</v>
      </c>
      <c r="C1" s="22">
        <v>2</v>
      </c>
      <c r="D1" s="22">
        <v>5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APARTMENT</v>
      </c>
      <c r="D2" s="24" t="str">
        <f>VLOOKUP(D1,'Data-reference'!$A$2:$D$6,4)</f>
        <v>OTHERS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6:F9 C5:F5 C10:F10">
    <cfRule type="cellIs" dxfId="333" priority="6" operator="equal">
      <formula>"-"</formula>
    </cfRule>
  </conditionalFormatting>
  <conditionalFormatting sqref="B10">
    <cfRule type="cellIs" dxfId="332" priority="2" operator="equal">
      <formula>"-"</formula>
    </cfRule>
  </conditionalFormatting>
  <conditionalFormatting sqref="B5">
    <cfRule type="cellIs" dxfId="331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topLeftCell="D1" workbookViewId="0">
      <selection activeCell="F5"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39.5" customWidth="1"/>
    <col min="4" max="4" width="35.6640625" customWidth="1"/>
    <col min="5" max="5" width="28.6640625" customWidth="1"/>
    <col min="6" max="6" width="39.33203125" customWidth="1"/>
  </cols>
  <sheetData>
    <row r="1" spans="1:6" ht="29" x14ac:dyDescent="0.35">
      <c r="A1" s="21" t="str">
        <f>"DATA-"&amp;B1&amp;"-"&amp;C1&amp;"-"&amp;D1</f>
        <v>DATA-1-3-1</v>
      </c>
      <c r="B1" s="22">
        <v>1</v>
      </c>
      <c r="C1" s="22">
        <v>3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JOINT/BARRACK HOUSE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172</v>
      </c>
      <c r="D5" s="16" t="s">
        <v>31</v>
      </c>
      <c r="E5" s="16" t="s">
        <v>31</v>
      </c>
      <c r="F5" s="16" t="s">
        <v>172</v>
      </c>
    </row>
    <row r="6" spans="1:6" ht="32" x14ac:dyDescent="0.15">
      <c r="A6" s="15" t="s">
        <v>23</v>
      </c>
      <c r="B6" s="16" t="s">
        <v>162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155</v>
      </c>
      <c r="C8" s="16" t="s">
        <v>155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150</v>
      </c>
      <c r="D10" s="16" t="s">
        <v>31</v>
      </c>
      <c r="E10" s="16" t="s">
        <v>31</v>
      </c>
      <c r="F10" s="16" t="s">
        <v>31</v>
      </c>
    </row>
  </sheetData>
  <conditionalFormatting sqref="B10 F6:F10 C6:D7 D5 C9 D8 D10">
    <cfRule type="cellIs" dxfId="330" priority="28" operator="equal">
      <formula>"-"</formula>
    </cfRule>
  </conditionalFormatting>
  <conditionalFormatting sqref="E5:E10">
    <cfRule type="cellIs" dxfId="329" priority="27" operator="equal">
      <formula>"-"</formula>
    </cfRule>
  </conditionalFormatting>
  <conditionalFormatting sqref="C10">
    <cfRule type="cellIs" dxfId="328" priority="12" operator="equal">
      <formula>"-"</formula>
    </cfRule>
  </conditionalFormatting>
  <conditionalFormatting sqref="B7">
    <cfRule type="cellIs" dxfId="327" priority="9" operator="equal">
      <formula>"-"</formula>
    </cfRule>
  </conditionalFormatting>
  <conditionalFormatting sqref="B5">
    <cfRule type="cellIs" dxfId="326" priority="8" operator="equal">
      <formula>"-"</formula>
    </cfRule>
  </conditionalFormatting>
  <conditionalFormatting sqref="B6">
    <cfRule type="cellIs" dxfId="325" priority="7" operator="equal">
      <formula>"-"</formula>
    </cfRule>
  </conditionalFormatting>
  <conditionalFormatting sqref="B9">
    <cfRule type="cellIs" dxfId="324" priority="6" operator="equal">
      <formula>"-"</formula>
    </cfRule>
  </conditionalFormatting>
  <conditionalFormatting sqref="B8">
    <cfRule type="cellIs" dxfId="323" priority="5" operator="equal">
      <formula>"-"</formula>
    </cfRule>
  </conditionalFormatting>
  <conditionalFormatting sqref="C5">
    <cfRule type="cellIs" dxfId="322" priority="4" operator="equal">
      <formula>"-"</formula>
    </cfRule>
  </conditionalFormatting>
  <conditionalFormatting sqref="C8">
    <cfRule type="cellIs" dxfId="321" priority="3" operator="equal">
      <formula>"-"</formula>
    </cfRule>
  </conditionalFormatting>
  <conditionalFormatting sqref="D9">
    <cfRule type="cellIs" dxfId="320" priority="2" operator="equal">
      <formula>"-"</formula>
    </cfRule>
  </conditionalFormatting>
  <conditionalFormatting sqref="F5">
    <cfRule type="cellIs" dxfId="319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38.5" customWidth="1"/>
    <col min="4" max="6" width="35.6640625" customWidth="1"/>
  </cols>
  <sheetData>
    <row r="1" spans="1:6" ht="29" x14ac:dyDescent="0.35">
      <c r="A1" s="21" t="str">
        <f>"DATA-"&amp;B1&amp;"-"&amp;C1&amp;"-"&amp;D1</f>
        <v>DATA-1-3-2</v>
      </c>
      <c r="B1" s="22">
        <v>1</v>
      </c>
      <c r="C1" s="22">
        <v>3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JOINT/BARRACK HOUSE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172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162</v>
      </c>
      <c r="C6" s="16" t="s">
        <v>165</v>
      </c>
      <c r="D6" s="16" t="s">
        <v>31</v>
      </c>
      <c r="E6" s="16" t="s">
        <v>31</v>
      </c>
      <c r="F6" s="16" t="s">
        <v>162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16" x14ac:dyDescent="0.15">
      <c r="A8" s="15" t="s">
        <v>25</v>
      </c>
      <c r="B8" s="16" t="s">
        <v>155</v>
      </c>
      <c r="C8" s="16" t="s">
        <v>155</v>
      </c>
      <c r="D8" s="16" t="s">
        <v>155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157</v>
      </c>
      <c r="F9" s="16" t="s">
        <v>156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150</v>
      </c>
    </row>
  </sheetData>
  <conditionalFormatting sqref="D5:F5 C9:C10 E10 E8:F8 E7 D6:E6">
    <cfRule type="cellIs" dxfId="318" priority="48" operator="equal">
      <formula>"-"</formula>
    </cfRule>
  </conditionalFormatting>
  <conditionalFormatting sqref="B9">
    <cfRule type="cellIs" dxfId="317" priority="26" operator="equal">
      <formula>"-"</formula>
    </cfRule>
  </conditionalFormatting>
  <conditionalFormatting sqref="B10">
    <cfRule type="cellIs" dxfId="316" priority="25" operator="equal">
      <formula>"-"</formula>
    </cfRule>
  </conditionalFormatting>
  <conditionalFormatting sqref="D10">
    <cfRule type="cellIs" dxfId="315" priority="20" operator="equal">
      <formula>"-"</formula>
    </cfRule>
  </conditionalFormatting>
  <conditionalFormatting sqref="F10">
    <cfRule type="cellIs" dxfId="314" priority="19" operator="equal">
      <formula>"-"</formula>
    </cfRule>
  </conditionalFormatting>
  <conditionalFormatting sqref="D9:E9">
    <cfRule type="cellIs" dxfId="313" priority="13" operator="equal">
      <formula>"-"</formula>
    </cfRule>
  </conditionalFormatting>
  <conditionalFormatting sqref="B5">
    <cfRule type="cellIs" dxfId="312" priority="11" operator="equal">
      <formula>"-"</formula>
    </cfRule>
  </conditionalFormatting>
  <conditionalFormatting sqref="C5">
    <cfRule type="cellIs" dxfId="311" priority="10" operator="equal">
      <formula>"-"</formula>
    </cfRule>
  </conditionalFormatting>
  <conditionalFormatting sqref="B6">
    <cfRule type="cellIs" dxfId="310" priority="9" operator="equal">
      <formula>"-"</formula>
    </cfRule>
  </conditionalFormatting>
  <conditionalFormatting sqref="C6">
    <cfRule type="cellIs" dxfId="309" priority="8" operator="equal">
      <formula>"-"</formula>
    </cfRule>
  </conditionalFormatting>
  <conditionalFormatting sqref="B7">
    <cfRule type="cellIs" dxfId="308" priority="7" operator="equal">
      <formula>"-"</formula>
    </cfRule>
  </conditionalFormatting>
  <conditionalFormatting sqref="C7">
    <cfRule type="cellIs" dxfId="307" priority="6" operator="equal">
      <formula>"-"</formula>
    </cfRule>
  </conditionalFormatting>
  <conditionalFormatting sqref="D7">
    <cfRule type="cellIs" dxfId="306" priority="5" operator="equal">
      <formula>"-"</formula>
    </cfRule>
  </conditionalFormatting>
  <conditionalFormatting sqref="B8:D8">
    <cfRule type="cellIs" dxfId="305" priority="4" operator="equal">
      <formula>"-"</formula>
    </cfRule>
  </conditionalFormatting>
  <conditionalFormatting sqref="F7">
    <cfRule type="cellIs" dxfId="304" priority="3" operator="equal">
      <formula>"-"</formula>
    </cfRule>
  </conditionalFormatting>
  <conditionalFormatting sqref="F6">
    <cfRule type="cellIs" dxfId="303" priority="2" operator="equal">
      <formula>"-"</formula>
    </cfRule>
  </conditionalFormatting>
  <conditionalFormatting sqref="F9">
    <cfRule type="cellIs" dxfId="302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DATA-1-3-3</v>
      </c>
      <c r="B1" s="22">
        <v>1</v>
      </c>
      <c r="C1" s="22">
        <v>3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JOINT/BARRACK HOUSE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162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155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5:F6 C10:F10 C9 E9:F9 C8:F8 C7 E7:F7">
    <cfRule type="cellIs" dxfId="301" priority="28" operator="equal">
      <formula>"-"</formula>
    </cfRule>
  </conditionalFormatting>
  <conditionalFormatting sqref="B9">
    <cfRule type="cellIs" dxfId="300" priority="9" operator="equal">
      <formula>"-"</formula>
    </cfRule>
  </conditionalFormatting>
  <conditionalFormatting sqref="B10">
    <cfRule type="cellIs" dxfId="299" priority="8" operator="equal">
      <formula>"-"</formula>
    </cfRule>
  </conditionalFormatting>
  <conditionalFormatting sqref="B5">
    <cfRule type="cellIs" dxfId="298" priority="7" operator="equal">
      <formula>"-"</formula>
    </cfRule>
  </conditionalFormatting>
  <conditionalFormatting sqref="B6">
    <cfRule type="cellIs" dxfId="297" priority="6" operator="equal">
      <formula>"-"</formula>
    </cfRule>
  </conditionalFormatting>
  <conditionalFormatting sqref="B7">
    <cfRule type="cellIs" dxfId="296" priority="5" operator="equal">
      <formula>"-"</formula>
    </cfRule>
  </conditionalFormatting>
  <conditionalFormatting sqref="B8">
    <cfRule type="cellIs" dxfId="295" priority="4" operator="equal">
      <formula>"-"</formula>
    </cfRule>
  </conditionalFormatting>
  <conditionalFormatting sqref="D9">
    <cfRule type="cellIs" dxfId="294" priority="2" operator="equal">
      <formula>"-"</formula>
    </cfRule>
  </conditionalFormatting>
  <conditionalFormatting sqref="D7">
    <cfRule type="cellIs" dxfId="293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"/>
  <sheetViews>
    <sheetView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6" width="35.6640625" customWidth="1"/>
  </cols>
  <sheetData>
    <row r="1" spans="1:6" ht="29" x14ac:dyDescent="0.35">
      <c r="A1" s="21" t="str">
        <f>"DATA-"&amp;B1&amp;"-"&amp;C1&amp;"-"&amp;D1</f>
        <v>DATA-1-3-4</v>
      </c>
      <c r="B1" s="22">
        <v>1</v>
      </c>
      <c r="C1" s="22">
        <v>3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JOINT/BARRACK HOUSE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157</v>
      </c>
      <c r="F9" s="16" t="s">
        <v>156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5:F8 B10:F10">
    <cfRule type="cellIs" dxfId="292" priority="14" operator="equal">
      <formula>"-"</formula>
    </cfRule>
  </conditionalFormatting>
  <conditionalFormatting sqref="C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291" priority="13" operator="equal">
      <formula>"-"</formula>
    </cfRule>
  </conditionalFormatting>
  <conditionalFormatting sqref="B9">
    <cfRule type="cellIs" dxfId="290" priority="4" operator="equal">
      <formula>"-"</formula>
    </cfRule>
  </conditionalFormatting>
  <conditionalFormatting sqref="F9">
    <cfRule type="cellIs" dxfId="289" priority="3" operator="equal">
      <formula>"-"</formula>
    </cfRule>
  </conditionalFormatting>
  <conditionalFormatting sqref="D9">
    <cfRule type="cellIs" dxfId="288" priority="2" operator="equal">
      <formula>"-"</formula>
    </cfRule>
  </conditionalFormatting>
  <conditionalFormatting sqref="E9">
    <cfRule type="cellIs" dxfId="287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6" width="28.6640625" customWidth="1"/>
  </cols>
  <sheetData>
    <row r="1" spans="1:6" ht="29" x14ac:dyDescent="0.35">
      <c r="A1" s="21" t="str">
        <f>"DATA-"&amp;B1&amp;"-"&amp;C1&amp;"-"&amp;D1</f>
        <v>DATA-1-3-5</v>
      </c>
      <c r="B1" s="22">
        <v>1</v>
      </c>
      <c r="C1" s="22">
        <v>3</v>
      </c>
      <c r="D1" s="22">
        <v>5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JOINT/BARRACK HOUSE</v>
      </c>
      <c r="D2" s="24" t="str">
        <f>VLOOKUP(D1,'Data-reference'!$A$2:$D$6,4)</f>
        <v>OTHERS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162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156</v>
      </c>
      <c r="C9" s="16" t="s">
        <v>31</v>
      </c>
      <c r="D9" s="16" t="s">
        <v>31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7:F8 C5:F6 C9:F10">
    <cfRule type="cellIs" dxfId="286" priority="12" operator="equal">
      <formula>"-"</formula>
    </cfRule>
  </conditionalFormatting>
  <conditionalFormatting sqref="B10">
    <cfRule type="cellIs" dxfId="285" priority="4" operator="equal">
      <formula>"-"</formula>
    </cfRule>
  </conditionalFormatting>
  <conditionalFormatting sqref="B5">
    <cfRule type="cellIs" dxfId="284" priority="3" operator="equal">
      <formula>"-"</formula>
    </cfRule>
  </conditionalFormatting>
  <conditionalFormatting sqref="B6">
    <cfRule type="cellIs" dxfId="283" priority="2" operator="equal">
      <formula>"-"</formula>
    </cfRule>
  </conditionalFormatting>
  <conditionalFormatting sqref="B9">
    <cfRule type="cellIs" dxfId="282" priority="1" operator="equal">
      <formula>"-"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"/>
  <sheetViews>
    <sheetView workbookViewId="0">
      <selection activeCell="B8" sqref="B8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DATA-2-1-1</v>
      </c>
      <c r="B1" s="22">
        <v>2</v>
      </c>
      <c r="C1" s="22">
        <v>1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SEPARATE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152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161</v>
      </c>
      <c r="C6" s="16" t="s">
        <v>166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179</v>
      </c>
      <c r="C8" s="16" t="s">
        <v>179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10:F10 D5:F6 C7 E7:F9 C9">
    <cfRule type="cellIs" dxfId="281" priority="38" operator="equal">
      <formula>"-"</formula>
    </cfRule>
  </conditionalFormatting>
  <conditionalFormatting sqref="B8">
    <cfRule type="cellIs" dxfId="280" priority="18" operator="equal">
      <formula>"-"</formula>
    </cfRule>
  </conditionalFormatting>
  <conditionalFormatting sqref="B9">
    <cfRule type="cellIs" dxfId="279" priority="15" operator="equal">
      <formula>"-"</formula>
    </cfRule>
  </conditionalFormatting>
  <conditionalFormatting sqref="B10">
    <cfRule type="cellIs" dxfId="278" priority="13" operator="equal">
      <formula>"-"</formula>
    </cfRule>
  </conditionalFormatting>
  <conditionalFormatting sqref="D9">
    <cfRule type="cellIs" dxfId="277" priority="12" operator="equal">
      <formula>"-"</formula>
    </cfRule>
  </conditionalFormatting>
  <conditionalFormatting sqref="B7">
    <cfRule type="cellIs" dxfId="276" priority="10" operator="equal">
      <formula>"-"</formula>
    </cfRule>
  </conditionalFormatting>
  <conditionalFormatting sqref="C8:D8">
    <cfRule type="cellIs" dxfId="275" priority="6" operator="equal">
      <formula>"-"</formula>
    </cfRule>
  </conditionalFormatting>
  <conditionalFormatting sqref="D7">
    <cfRule type="cellIs" dxfId="274" priority="5" operator="equal">
      <formula>"-"</formula>
    </cfRule>
  </conditionalFormatting>
  <conditionalFormatting sqref="B6">
    <cfRule type="cellIs" dxfId="273" priority="4" operator="equal">
      <formula>"-"</formula>
    </cfRule>
  </conditionalFormatting>
  <conditionalFormatting sqref="C6">
    <cfRule type="cellIs" dxfId="272" priority="3" operator="equal">
      <formula>"-"</formula>
    </cfRule>
  </conditionalFormatting>
  <conditionalFormatting sqref="B5">
    <cfRule type="cellIs" dxfId="271" priority="2" operator="equal">
      <formula>"-"</formula>
    </cfRule>
  </conditionalFormatting>
  <conditionalFormatting sqref="C5">
    <cfRule type="cellIs" dxfId="270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topLeftCell="A6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2.1640625" customWidth="1"/>
    <col min="3" max="3" width="31.83203125" customWidth="1"/>
    <col min="4" max="6" width="28.6640625" customWidth="1"/>
  </cols>
  <sheetData>
    <row r="1" spans="1:6" ht="29" x14ac:dyDescent="0.35">
      <c r="A1" s="21" t="str">
        <f>"DATA-"&amp;B1&amp;"-"&amp;C1&amp;"-"&amp;D1</f>
        <v>DATA-2-1-2</v>
      </c>
      <c r="B1" s="22">
        <v>2</v>
      </c>
      <c r="C1" s="22">
        <v>1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SEPARATE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152</v>
      </c>
      <c r="D5" s="16" t="s">
        <v>31</v>
      </c>
      <c r="E5" s="16" t="s">
        <v>31</v>
      </c>
      <c r="F5" s="16" t="s">
        <v>152</v>
      </c>
    </row>
    <row r="6" spans="1:6" ht="64" x14ac:dyDescent="0.15">
      <c r="A6" s="15" t="s">
        <v>23</v>
      </c>
      <c r="B6" s="16" t="s">
        <v>161</v>
      </c>
      <c r="C6" s="16" t="s">
        <v>166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32" x14ac:dyDescent="0.15">
      <c r="A8" s="15" t="s">
        <v>25</v>
      </c>
      <c r="B8" s="16" t="s">
        <v>179</v>
      </c>
      <c r="C8" s="16" t="s">
        <v>179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151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31</v>
      </c>
    </row>
  </sheetData>
  <conditionalFormatting sqref="D6:F6 D5:E5 E10:F10 E8:F8 E7">
    <cfRule type="cellIs" dxfId="269" priority="70" operator="equal">
      <formula>"-"</formula>
    </cfRule>
  </conditionalFormatting>
  <conditionalFormatting sqref="C9:C10">
    <cfRule type="cellIs" dxfId="268" priority="69" operator="equal">
      <formula>"-"</formula>
    </cfRule>
  </conditionalFormatting>
  <conditionalFormatting sqref="B8">
    <cfRule type="cellIs" dxfId="267" priority="25" operator="equal">
      <formula>"-"</formula>
    </cfRule>
  </conditionalFormatting>
  <conditionalFormatting sqref="B9">
    <cfRule type="cellIs" dxfId="266" priority="23" operator="equal">
      <formula>"-"</formula>
    </cfRule>
  </conditionalFormatting>
  <conditionalFormatting sqref="B10">
    <cfRule type="cellIs" dxfId="265" priority="22" operator="equal">
      <formula>"-"</formula>
    </cfRule>
  </conditionalFormatting>
  <conditionalFormatting sqref="D10">
    <cfRule type="cellIs" dxfId="264" priority="21" operator="equal">
      <formula>"-"</formula>
    </cfRule>
  </conditionalFormatting>
  <conditionalFormatting sqref="F9">
    <cfRule type="cellIs" dxfId="263" priority="20" operator="equal">
      <formula>"-"</formula>
    </cfRule>
  </conditionalFormatting>
  <conditionalFormatting sqref="D9">
    <cfRule type="cellIs" dxfId="262" priority="19" operator="equal">
      <formula>"-"</formula>
    </cfRule>
  </conditionalFormatting>
  <conditionalFormatting sqref="E9">
    <cfRule type="cellIs" dxfId="261" priority="11" operator="equal">
      <formula>"-"</formula>
    </cfRule>
  </conditionalFormatting>
  <conditionalFormatting sqref="B6">
    <cfRule type="cellIs" dxfId="260" priority="10" operator="equal">
      <formula>"-"</formula>
    </cfRule>
  </conditionalFormatting>
  <conditionalFormatting sqref="C6">
    <cfRule type="cellIs" dxfId="259" priority="9" operator="equal">
      <formula>"-"</formula>
    </cfRule>
  </conditionalFormatting>
  <conditionalFormatting sqref="B5">
    <cfRule type="cellIs" dxfId="258" priority="8" operator="equal">
      <formula>"-"</formula>
    </cfRule>
  </conditionalFormatting>
  <conditionalFormatting sqref="C5">
    <cfRule type="cellIs" dxfId="257" priority="7" operator="equal">
      <formula>"-"</formula>
    </cfRule>
  </conditionalFormatting>
  <conditionalFormatting sqref="B7">
    <cfRule type="cellIs" dxfId="256" priority="6" operator="equal">
      <formula>"-"</formula>
    </cfRule>
  </conditionalFormatting>
  <conditionalFormatting sqref="C7">
    <cfRule type="cellIs" dxfId="255" priority="5" operator="equal">
      <formula>"-"</formula>
    </cfRule>
  </conditionalFormatting>
  <conditionalFormatting sqref="D7">
    <cfRule type="cellIs" dxfId="254" priority="4" operator="equal">
      <formula>"-"</formula>
    </cfRule>
  </conditionalFormatting>
  <conditionalFormatting sqref="F5">
    <cfRule type="cellIs" dxfId="253" priority="3" operator="equal">
      <formula>"-"</formula>
    </cfRule>
  </conditionalFormatting>
  <conditionalFormatting sqref="C8:D8">
    <cfRule type="cellIs" dxfId="252" priority="2" operator="equal">
      <formula>"-"</formula>
    </cfRule>
  </conditionalFormatting>
  <conditionalFormatting sqref="F7">
    <cfRule type="cellIs" dxfId="251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workbookViewId="0">
      <selection activeCell="A12" sqref="A12"/>
    </sheetView>
  </sheetViews>
  <sheetFormatPr baseColWidth="10" defaultColWidth="10.83203125" defaultRowHeight="13" x14ac:dyDescent="0.15"/>
  <cols>
    <col min="1" max="1" width="71" style="35" bestFit="1" customWidth="1"/>
    <col min="2" max="2" width="10.83203125" style="36"/>
    <col min="3" max="3" width="23.1640625" style="36" customWidth="1"/>
    <col min="4" max="4" width="10.83203125" style="35"/>
    <col min="5" max="5" width="11.83203125" style="35" customWidth="1"/>
    <col min="6" max="6" width="10.83203125" style="35"/>
    <col min="7" max="7" width="27.33203125" style="35" customWidth="1"/>
    <col min="8" max="8" width="6.6640625" style="35" bestFit="1" customWidth="1"/>
    <col min="9" max="9" width="9.33203125" style="35" bestFit="1" customWidth="1"/>
    <col min="10" max="10" width="33" style="35" customWidth="1"/>
    <col min="11" max="16384" width="10.83203125" style="35"/>
  </cols>
  <sheetData>
    <row r="1" spans="1:10" ht="45" customHeight="1" x14ac:dyDescent="0.15">
      <c r="A1" s="32" t="s">
        <v>122</v>
      </c>
      <c r="B1" s="33" t="s">
        <v>123</v>
      </c>
      <c r="C1" s="34" t="s">
        <v>124</v>
      </c>
      <c r="D1" s="33" t="s">
        <v>120</v>
      </c>
      <c r="E1" s="33" t="s">
        <v>121</v>
      </c>
      <c r="F1" s="38"/>
      <c r="G1" s="56" t="s">
        <v>120</v>
      </c>
      <c r="H1" s="56"/>
      <c r="I1" s="57" t="s">
        <v>121</v>
      </c>
      <c r="J1" s="57"/>
    </row>
    <row r="2" spans="1:10" x14ac:dyDescent="0.15">
      <c r="A2" s="35" t="s">
        <v>60</v>
      </c>
      <c r="B2" s="36" t="s">
        <v>112</v>
      </c>
      <c r="C2" s="36" t="s">
        <v>125</v>
      </c>
      <c r="D2" s="36" t="str">
        <f>IF(VLOOKUP(B2,$H$2:$H$36,1,TRUE)=B2,"x","")</f>
        <v>x</v>
      </c>
      <c r="E2" s="36" t="str">
        <f>IF(VLOOKUP(B2,$I$2:$I$26,1,TRUE)=B2,"x","")</f>
        <v>x</v>
      </c>
      <c r="G2" s="39" t="s">
        <v>60</v>
      </c>
      <c r="H2" s="39" t="s">
        <v>112</v>
      </c>
      <c r="I2" s="40" t="s">
        <v>112</v>
      </c>
      <c r="J2" s="40" t="s">
        <v>60</v>
      </c>
    </row>
    <row r="3" spans="1:10" x14ac:dyDescent="0.15">
      <c r="A3" s="35" t="s">
        <v>45</v>
      </c>
      <c r="B3" s="36" t="s">
        <v>91</v>
      </c>
      <c r="C3" s="36" t="s">
        <v>126</v>
      </c>
      <c r="D3" s="36" t="str">
        <f t="shared" ref="D3:D45" si="0">IF(VLOOKUP(B3,$H$2:$H$36,1,TRUE)=B3,"x","")</f>
        <v>x</v>
      </c>
      <c r="E3" s="36" t="str">
        <f t="shared" ref="E3:E45" si="1">IF(VLOOKUP(B3,$I$2:$I$26,1,TRUE)=B3,"x","")</f>
        <v>x</v>
      </c>
      <c r="G3" s="39" t="s">
        <v>45</v>
      </c>
      <c r="H3" s="39" t="s">
        <v>91</v>
      </c>
      <c r="I3" s="40" t="s">
        <v>91</v>
      </c>
      <c r="J3" s="40" t="s">
        <v>45</v>
      </c>
    </row>
    <row r="4" spans="1:10" x14ac:dyDescent="0.15">
      <c r="A4" s="35" t="s">
        <v>46</v>
      </c>
      <c r="B4" s="36" t="s">
        <v>92</v>
      </c>
      <c r="C4" s="36" t="s">
        <v>163</v>
      </c>
      <c r="D4" s="36" t="str">
        <f t="shared" si="0"/>
        <v>x</v>
      </c>
      <c r="E4" s="36" t="str">
        <f t="shared" si="1"/>
        <v>x</v>
      </c>
      <c r="G4" s="39" t="s">
        <v>46</v>
      </c>
      <c r="H4" s="39" t="s">
        <v>92</v>
      </c>
      <c r="I4" s="40" t="s">
        <v>92</v>
      </c>
      <c r="J4" s="40" t="s">
        <v>46</v>
      </c>
    </row>
    <row r="5" spans="1:10" x14ac:dyDescent="0.15">
      <c r="A5" s="35" t="s">
        <v>67</v>
      </c>
      <c r="B5" s="36" t="s">
        <v>118</v>
      </c>
      <c r="C5" s="36" t="s">
        <v>127</v>
      </c>
      <c r="D5" s="36" t="str">
        <f t="shared" si="0"/>
        <v/>
      </c>
      <c r="E5" s="36" t="str">
        <f t="shared" si="1"/>
        <v>x</v>
      </c>
      <c r="G5" s="39" t="s">
        <v>42</v>
      </c>
      <c r="H5" s="39" t="s">
        <v>86</v>
      </c>
      <c r="I5" s="40" t="s">
        <v>118</v>
      </c>
      <c r="J5" s="40" t="s">
        <v>67</v>
      </c>
    </row>
    <row r="6" spans="1:10" x14ac:dyDescent="0.15">
      <c r="A6" s="35" t="s">
        <v>68</v>
      </c>
      <c r="B6" s="36" t="s">
        <v>75</v>
      </c>
      <c r="C6" s="36" t="s">
        <v>131</v>
      </c>
      <c r="D6" s="36" t="str">
        <f t="shared" si="0"/>
        <v/>
      </c>
      <c r="E6" s="36" t="str">
        <f t="shared" si="1"/>
        <v>x</v>
      </c>
      <c r="G6" s="39" t="s">
        <v>34</v>
      </c>
      <c r="H6" s="39" t="s">
        <v>87</v>
      </c>
      <c r="I6" s="40" t="s">
        <v>75</v>
      </c>
      <c r="J6" s="40" t="s">
        <v>68</v>
      </c>
    </row>
    <row r="7" spans="1:10" x14ac:dyDescent="0.15">
      <c r="A7" s="35" t="s">
        <v>42</v>
      </c>
      <c r="B7" s="36" t="s">
        <v>86</v>
      </c>
      <c r="C7" s="36" t="s">
        <v>130</v>
      </c>
      <c r="D7" s="36" t="str">
        <f t="shared" si="0"/>
        <v>x</v>
      </c>
      <c r="E7" s="36" t="str">
        <f t="shared" si="1"/>
        <v/>
      </c>
      <c r="G7" s="39" t="s">
        <v>70</v>
      </c>
      <c r="H7" s="39" t="s">
        <v>88</v>
      </c>
      <c r="I7" s="40" t="s">
        <v>119</v>
      </c>
      <c r="J7" s="40" t="s">
        <v>69</v>
      </c>
    </row>
    <row r="8" spans="1:10" x14ac:dyDescent="0.15">
      <c r="A8" s="35" t="s">
        <v>34</v>
      </c>
      <c r="B8" s="36" t="s">
        <v>87</v>
      </c>
      <c r="C8" s="36" t="s">
        <v>128</v>
      </c>
      <c r="D8" s="36" t="str">
        <f t="shared" si="0"/>
        <v>x</v>
      </c>
      <c r="E8" s="36" t="str">
        <f t="shared" si="1"/>
        <v/>
      </c>
      <c r="G8" s="39" t="s">
        <v>43</v>
      </c>
      <c r="H8" s="39" t="s">
        <v>89</v>
      </c>
      <c r="I8" s="40" t="s">
        <v>90</v>
      </c>
      <c r="J8" s="40" t="s">
        <v>44</v>
      </c>
    </row>
    <row r="9" spans="1:10" x14ac:dyDescent="0.15">
      <c r="A9" s="35" t="s">
        <v>69</v>
      </c>
      <c r="B9" s="36" t="s">
        <v>119</v>
      </c>
      <c r="C9" s="36" t="s">
        <v>129</v>
      </c>
      <c r="D9" s="36" t="str">
        <f t="shared" si="0"/>
        <v/>
      </c>
      <c r="E9" s="36" t="str">
        <f t="shared" si="1"/>
        <v>x</v>
      </c>
      <c r="G9" s="39" t="s">
        <v>44</v>
      </c>
      <c r="H9" s="39" t="s">
        <v>90</v>
      </c>
      <c r="I9" s="40" t="s">
        <v>113</v>
      </c>
      <c r="J9" s="40" t="s">
        <v>61</v>
      </c>
    </row>
    <row r="10" spans="1:10" x14ac:dyDescent="0.15">
      <c r="A10" s="35" t="s">
        <v>70</v>
      </c>
      <c r="B10" s="36" t="s">
        <v>88</v>
      </c>
      <c r="C10" s="36" t="s">
        <v>132</v>
      </c>
      <c r="D10" s="36" t="str">
        <f t="shared" si="0"/>
        <v>x</v>
      </c>
      <c r="E10" s="36" t="str">
        <f t="shared" si="1"/>
        <v/>
      </c>
      <c r="G10" s="39" t="s">
        <v>36</v>
      </c>
      <c r="H10" s="39" t="s">
        <v>78</v>
      </c>
      <c r="I10" s="40" t="s">
        <v>114</v>
      </c>
      <c r="J10" s="40" t="s">
        <v>62</v>
      </c>
    </row>
    <row r="11" spans="1:10" x14ac:dyDescent="0.15">
      <c r="A11" s="35" t="s">
        <v>43</v>
      </c>
      <c r="B11" s="36" t="s">
        <v>89</v>
      </c>
      <c r="C11" s="36" t="s">
        <v>133</v>
      </c>
      <c r="D11" s="36" t="str">
        <f t="shared" si="0"/>
        <v>x</v>
      </c>
      <c r="E11" s="36" t="str">
        <f t="shared" si="1"/>
        <v/>
      </c>
      <c r="G11" s="39" t="s">
        <v>37</v>
      </c>
      <c r="H11" s="39" t="s">
        <v>79</v>
      </c>
      <c r="I11" s="40" t="s">
        <v>79</v>
      </c>
      <c r="J11" s="40" t="s">
        <v>37</v>
      </c>
    </row>
    <row r="12" spans="1:10" x14ac:dyDescent="0.15">
      <c r="A12" s="35" t="s">
        <v>44</v>
      </c>
      <c r="B12" s="36" t="s">
        <v>90</v>
      </c>
      <c r="C12" s="36" t="s">
        <v>134</v>
      </c>
      <c r="D12" s="36" t="str">
        <f t="shared" si="0"/>
        <v>x</v>
      </c>
      <c r="E12" s="36" t="str">
        <f t="shared" si="1"/>
        <v>x</v>
      </c>
      <c r="G12" s="39" t="s">
        <v>38</v>
      </c>
      <c r="H12" s="39" t="s">
        <v>80</v>
      </c>
      <c r="I12" s="40" t="s">
        <v>80</v>
      </c>
      <c r="J12" s="40" t="s">
        <v>38</v>
      </c>
    </row>
    <row r="13" spans="1:10" x14ac:dyDescent="0.15">
      <c r="A13" s="35" t="s">
        <v>61</v>
      </c>
      <c r="B13" s="36" t="s">
        <v>113</v>
      </c>
      <c r="C13" s="36" t="s">
        <v>135</v>
      </c>
      <c r="D13" s="36" t="str">
        <f t="shared" si="0"/>
        <v/>
      </c>
      <c r="E13" s="36" t="str">
        <f t="shared" si="1"/>
        <v>x</v>
      </c>
      <c r="G13" s="39" t="s">
        <v>39</v>
      </c>
      <c r="H13" s="39" t="s">
        <v>81</v>
      </c>
      <c r="I13" s="40" t="s">
        <v>115</v>
      </c>
      <c r="J13" s="40" t="s">
        <v>63</v>
      </c>
    </row>
    <row r="14" spans="1:10" x14ac:dyDescent="0.15">
      <c r="A14" s="35" t="s">
        <v>36</v>
      </c>
      <c r="B14" s="36" t="s">
        <v>78</v>
      </c>
      <c r="C14" s="36" t="s">
        <v>136</v>
      </c>
      <c r="D14" s="36" t="str">
        <f t="shared" si="0"/>
        <v>x</v>
      </c>
      <c r="E14" s="36" t="str">
        <f t="shared" si="1"/>
        <v/>
      </c>
      <c r="G14" s="39" t="s">
        <v>33</v>
      </c>
      <c r="H14" s="39" t="s">
        <v>82</v>
      </c>
      <c r="I14" s="40" t="s">
        <v>81</v>
      </c>
      <c r="J14" s="40" t="s">
        <v>64</v>
      </c>
    </row>
    <row r="15" spans="1:10" x14ac:dyDescent="0.15">
      <c r="A15" s="35" t="s">
        <v>62</v>
      </c>
      <c r="B15" s="36" t="s">
        <v>114</v>
      </c>
      <c r="C15" s="36" t="s">
        <v>137</v>
      </c>
      <c r="D15" s="36" t="str">
        <f t="shared" si="0"/>
        <v/>
      </c>
      <c r="E15" s="36" t="str">
        <f t="shared" si="1"/>
        <v>x</v>
      </c>
      <c r="G15" s="39" t="s">
        <v>77</v>
      </c>
      <c r="H15" s="39" t="s">
        <v>83</v>
      </c>
      <c r="I15" s="40" t="s">
        <v>116</v>
      </c>
      <c r="J15" s="40" t="s">
        <v>65</v>
      </c>
    </row>
    <row r="16" spans="1:10" x14ac:dyDescent="0.15">
      <c r="A16" s="35" t="s">
        <v>37</v>
      </c>
      <c r="B16" s="36" t="s">
        <v>79</v>
      </c>
      <c r="C16" s="36" t="s">
        <v>138</v>
      </c>
      <c r="D16" s="36" t="str">
        <f t="shared" si="0"/>
        <v>x</v>
      </c>
      <c r="E16" s="36" t="str">
        <f t="shared" si="1"/>
        <v>x</v>
      </c>
      <c r="G16" s="39" t="s">
        <v>40</v>
      </c>
      <c r="H16" s="39" t="s">
        <v>84</v>
      </c>
      <c r="I16" s="40" t="s">
        <v>117</v>
      </c>
      <c r="J16" s="40" t="s">
        <v>66</v>
      </c>
    </row>
    <row r="17" spans="1:10" x14ac:dyDescent="0.15">
      <c r="A17" s="35" t="s">
        <v>38</v>
      </c>
      <c r="B17" s="36" t="s">
        <v>80</v>
      </c>
      <c r="C17" s="36" t="s">
        <v>139</v>
      </c>
      <c r="D17" s="36" t="str">
        <f t="shared" si="0"/>
        <v>x</v>
      </c>
      <c r="E17" s="36" t="str">
        <f t="shared" si="1"/>
        <v>x</v>
      </c>
      <c r="G17" s="39" t="s">
        <v>41</v>
      </c>
      <c r="H17" s="39" t="s">
        <v>85</v>
      </c>
      <c r="I17" s="40" t="s">
        <v>82</v>
      </c>
      <c r="J17" s="40" t="s">
        <v>33</v>
      </c>
    </row>
    <row r="18" spans="1:10" x14ac:dyDescent="0.15">
      <c r="A18" s="35" t="s">
        <v>63</v>
      </c>
      <c r="B18" s="36" t="s">
        <v>115</v>
      </c>
      <c r="C18" s="36" t="s">
        <v>140</v>
      </c>
      <c r="D18" s="36" t="str">
        <f t="shared" si="0"/>
        <v/>
      </c>
      <c r="E18" s="36" t="str">
        <f t="shared" si="1"/>
        <v>x</v>
      </c>
      <c r="G18" s="39" t="s">
        <v>47</v>
      </c>
      <c r="H18" s="39" t="s">
        <v>93</v>
      </c>
      <c r="I18" s="40" t="s">
        <v>85</v>
      </c>
      <c r="J18" s="40" t="s">
        <v>41</v>
      </c>
    </row>
    <row r="19" spans="1:10" x14ac:dyDescent="0.15">
      <c r="A19" s="35" t="s">
        <v>39</v>
      </c>
      <c r="B19" s="36" t="s">
        <v>81</v>
      </c>
      <c r="D19" s="36" t="str">
        <f t="shared" si="0"/>
        <v>x</v>
      </c>
      <c r="E19" s="36" t="str">
        <f t="shared" si="1"/>
        <v>x</v>
      </c>
      <c r="G19" s="39" t="s">
        <v>71</v>
      </c>
      <c r="H19" s="39" t="s">
        <v>94</v>
      </c>
      <c r="I19" s="40" t="s">
        <v>93</v>
      </c>
      <c r="J19" s="40" t="s">
        <v>47</v>
      </c>
    </row>
    <row r="20" spans="1:10" x14ac:dyDescent="0.15">
      <c r="A20" s="35" t="s">
        <v>64</v>
      </c>
      <c r="B20" s="36" t="s">
        <v>81</v>
      </c>
      <c r="D20" s="36" t="str">
        <f t="shared" si="0"/>
        <v>x</v>
      </c>
      <c r="E20" s="36" t="str">
        <f t="shared" si="1"/>
        <v>x</v>
      </c>
      <c r="G20" s="39" t="s">
        <v>48</v>
      </c>
      <c r="H20" s="39" t="s">
        <v>95</v>
      </c>
      <c r="I20" s="40" t="s">
        <v>95</v>
      </c>
      <c r="J20" s="40" t="s">
        <v>48</v>
      </c>
    </row>
    <row r="21" spans="1:10" x14ac:dyDescent="0.15">
      <c r="A21" s="35" t="s">
        <v>65</v>
      </c>
      <c r="B21" s="36" t="s">
        <v>116</v>
      </c>
      <c r="C21" s="36" t="s">
        <v>141</v>
      </c>
      <c r="D21" s="36" t="str">
        <f t="shared" si="0"/>
        <v/>
      </c>
      <c r="E21" s="36" t="str">
        <f t="shared" si="1"/>
        <v>x</v>
      </c>
      <c r="G21" s="39" t="s">
        <v>49</v>
      </c>
      <c r="H21" s="39" t="s">
        <v>96</v>
      </c>
      <c r="I21" s="40" t="s">
        <v>98</v>
      </c>
      <c r="J21" s="40" t="s">
        <v>51</v>
      </c>
    </row>
    <row r="22" spans="1:10" x14ac:dyDescent="0.15">
      <c r="A22" s="35" t="s">
        <v>66</v>
      </c>
      <c r="B22" s="36" t="s">
        <v>117</v>
      </c>
      <c r="D22" s="36" t="str">
        <f t="shared" si="0"/>
        <v/>
      </c>
      <c r="E22" s="36" t="str">
        <f t="shared" si="1"/>
        <v>x</v>
      </c>
      <c r="G22" s="39" t="s">
        <v>50</v>
      </c>
      <c r="H22" s="39" t="s">
        <v>97</v>
      </c>
      <c r="I22" s="40" t="s">
        <v>102</v>
      </c>
      <c r="J22" s="40" t="s">
        <v>55</v>
      </c>
    </row>
    <row r="23" spans="1:10" x14ac:dyDescent="0.15">
      <c r="A23" s="35" t="s">
        <v>33</v>
      </c>
      <c r="B23" s="36" t="s">
        <v>82</v>
      </c>
      <c r="D23" s="36" t="str">
        <f t="shared" si="0"/>
        <v>x</v>
      </c>
      <c r="E23" s="36" t="str">
        <f t="shared" si="1"/>
        <v>x</v>
      </c>
      <c r="G23" s="39" t="s">
        <v>51</v>
      </c>
      <c r="H23" s="39" t="s">
        <v>98</v>
      </c>
      <c r="I23" s="40" t="s">
        <v>103</v>
      </c>
      <c r="J23" s="40" t="s">
        <v>56</v>
      </c>
    </row>
    <row r="24" spans="1:10" x14ac:dyDescent="0.15">
      <c r="A24" s="35" t="s">
        <v>77</v>
      </c>
      <c r="B24" s="36" t="s">
        <v>83</v>
      </c>
      <c r="C24" s="36" t="s">
        <v>142</v>
      </c>
      <c r="D24" s="36" t="str">
        <f t="shared" si="0"/>
        <v>x</v>
      </c>
      <c r="E24" s="36" t="str">
        <f t="shared" si="1"/>
        <v/>
      </c>
      <c r="G24" s="39" t="s">
        <v>52</v>
      </c>
      <c r="H24" s="39" t="s">
        <v>99</v>
      </c>
      <c r="I24" s="40" t="s">
        <v>104</v>
      </c>
      <c r="J24" s="40" t="s">
        <v>35</v>
      </c>
    </row>
    <row r="25" spans="1:10" x14ac:dyDescent="0.15">
      <c r="A25" s="35" t="s">
        <v>40</v>
      </c>
      <c r="B25" s="36" t="s">
        <v>84</v>
      </c>
      <c r="D25" s="36" t="str">
        <f t="shared" si="0"/>
        <v>x</v>
      </c>
      <c r="E25" s="36" t="str">
        <f t="shared" si="1"/>
        <v/>
      </c>
      <c r="G25" s="39" t="s">
        <v>53</v>
      </c>
      <c r="H25" s="39" t="s">
        <v>100</v>
      </c>
      <c r="I25" s="40" t="s">
        <v>105</v>
      </c>
      <c r="J25" s="40" t="s">
        <v>76</v>
      </c>
    </row>
    <row r="26" spans="1:10" x14ac:dyDescent="0.15">
      <c r="A26" s="35" t="s">
        <v>41</v>
      </c>
      <c r="B26" s="36" t="s">
        <v>85</v>
      </c>
      <c r="D26" s="36" t="str">
        <f t="shared" si="0"/>
        <v>x</v>
      </c>
      <c r="E26" s="36" t="str">
        <f t="shared" si="1"/>
        <v>x</v>
      </c>
      <c r="G26" s="39" t="s">
        <v>54</v>
      </c>
      <c r="H26" s="39" t="s">
        <v>101</v>
      </c>
      <c r="I26" s="40" t="s">
        <v>107</v>
      </c>
      <c r="J26" s="40" t="s">
        <v>58</v>
      </c>
    </row>
    <row r="27" spans="1:10" x14ac:dyDescent="0.15">
      <c r="A27" s="41" t="s">
        <v>47</v>
      </c>
      <c r="B27" s="42" t="s">
        <v>93</v>
      </c>
      <c r="C27" s="42"/>
      <c r="D27" s="36" t="str">
        <f t="shared" si="0"/>
        <v>x</v>
      </c>
      <c r="E27" s="36" t="str">
        <f t="shared" si="1"/>
        <v>x</v>
      </c>
      <c r="G27" s="39" t="s">
        <v>55</v>
      </c>
      <c r="H27" s="39" t="s">
        <v>102</v>
      </c>
    </row>
    <row r="28" spans="1:10" x14ac:dyDescent="0.15">
      <c r="A28" s="41" t="s">
        <v>71</v>
      </c>
      <c r="B28" s="42" t="s">
        <v>94</v>
      </c>
      <c r="C28" s="42"/>
      <c r="D28" s="36" t="str">
        <f t="shared" si="0"/>
        <v>x</v>
      </c>
      <c r="E28" s="36" t="str">
        <f t="shared" si="1"/>
        <v/>
      </c>
      <c r="G28" s="39" t="s">
        <v>56</v>
      </c>
      <c r="H28" s="39" t="s">
        <v>103</v>
      </c>
    </row>
    <row r="29" spans="1:10" x14ac:dyDescent="0.15">
      <c r="A29" s="41" t="s">
        <v>48</v>
      </c>
      <c r="B29" s="42" t="s">
        <v>95</v>
      </c>
      <c r="C29" s="42"/>
      <c r="D29" s="36" t="str">
        <f t="shared" si="0"/>
        <v>x</v>
      </c>
      <c r="E29" s="36" t="str">
        <f t="shared" si="1"/>
        <v>x</v>
      </c>
      <c r="G29" s="39" t="s">
        <v>35</v>
      </c>
      <c r="H29" s="39" t="s">
        <v>104</v>
      </c>
    </row>
    <row r="30" spans="1:10" x14ac:dyDescent="0.15">
      <c r="A30" s="41" t="s">
        <v>49</v>
      </c>
      <c r="B30" s="42" t="s">
        <v>96</v>
      </c>
      <c r="C30" s="42"/>
      <c r="D30" s="36" t="str">
        <f t="shared" si="0"/>
        <v>x</v>
      </c>
      <c r="E30" s="36" t="str">
        <f t="shared" si="1"/>
        <v/>
      </c>
      <c r="G30" s="39" t="s">
        <v>76</v>
      </c>
      <c r="H30" s="39" t="s">
        <v>105</v>
      </c>
    </row>
    <row r="31" spans="1:10" x14ac:dyDescent="0.15">
      <c r="A31" s="41" t="s">
        <v>50</v>
      </c>
      <c r="B31" s="42" t="s">
        <v>97</v>
      </c>
      <c r="C31" s="42"/>
      <c r="D31" s="36" t="str">
        <f t="shared" si="0"/>
        <v>x</v>
      </c>
      <c r="E31" s="36" t="str">
        <f t="shared" si="1"/>
        <v/>
      </c>
      <c r="G31" s="39" t="s">
        <v>57</v>
      </c>
      <c r="H31" s="39" t="s">
        <v>106</v>
      </c>
    </row>
    <row r="32" spans="1:10" x14ac:dyDescent="0.15">
      <c r="A32" s="41" t="s">
        <v>51</v>
      </c>
      <c r="B32" s="42" t="s">
        <v>98</v>
      </c>
      <c r="C32" s="42"/>
      <c r="D32" s="36" t="str">
        <f t="shared" si="0"/>
        <v>x</v>
      </c>
      <c r="E32" s="36" t="str">
        <f t="shared" si="1"/>
        <v>x</v>
      </c>
      <c r="G32" s="39" t="s">
        <v>58</v>
      </c>
      <c r="H32" s="39" t="s">
        <v>107</v>
      </c>
    </row>
    <row r="33" spans="1:8" x14ac:dyDescent="0.15">
      <c r="A33" s="41" t="s">
        <v>52</v>
      </c>
      <c r="B33" s="42" t="s">
        <v>99</v>
      </c>
      <c r="C33" s="42"/>
      <c r="D33" s="36" t="str">
        <f t="shared" si="0"/>
        <v>x</v>
      </c>
      <c r="E33" s="36" t="str">
        <f t="shared" si="1"/>
        <v/>
      </c>
      <c r="G33" s="39" t="s">
        <v>72</v>
      </c>
      <c r="H33" s="39" t="s">
        <v>108</v>
      </c>
    </row>
    <row r="34" spans="1:8" x14ac:dyDescent="0.15">
      <c r="A34" s="41" t="s">
        <v>53</v>
      </c>
      <c r="B34" s="42" t="s">
        <v>100</v>
      </c>
      <c r="C34" s="42"/>
      <c r="D34" s="36" t="str">
        <f t="shared" si="0"/>
        <v>x</v>
      </c>
      <c r="E34" s="36" t="str">
        <f t="shared" si="1"/>
        <v/>
      </c>
      <c r="G34" s="39" t="s">
        <v>73</v>
      </c>
      <c r="H34" s="39" t="s">
        <v>109</v>
      </c>
    </row>
    <row r="35" spans="1:8" x14ac:dyDescent="0.15">
      <c r="A35" s="41" t="s">
        <v>54</v>
      </c>
      <c r="B35" s="42" t="s">
        <v>101</v>
      </c>
      <c r="C35" s="42"/>
      <c r="D35" s="36" t="str">
        <f t="shared" si="0"/>
        <v>x</v>
      </c>
      <c r="E35" s="36" t="str">
        <f t="shared" si="1"/>
        <v/>
      </c>
      <c r="G35" s="39" t="s">
        <v>59</v>
      </c>
      <c r="H35" s="39" t="s">
        <v>110</v>
      </c>
    </row>
    <row r="36" spans="1:8" x14ac:dyDescent="0.15">
      <c r="A36" s="35" t="s">
        <v>55</v>
      </c>
      <c r="B36" s="36" t="s">
        <v>102</v>
      </c>
      <c r="C36" s="36" t="s">
        <v>143</v>
      </c>
      <c r="D36" s="36" t="str">
        <f t="shared" si="0"/>
        <v>x</v>
      </c>
      <c r="E36" s="36" t="str">
        <f t="shared" si="1"/>
        <v>x</v>
      </c>
      <c r="G36" s="39" t="s">
        <v>74</v>
      </c>
      <c r="H36" s="39" t="s">
        <v>111</v>
      </c>
    </row>
    <row r="37" spans="1:8" ht="28" x14ac:dyDescent="0.15">
      <c r="A37" s="35" t="s">
        <v>56</v>
      </c>
      <c r="B37" s="36" t="s">
        <v>103</v>
      </c>
      <c r="C37" s="37" t="s">
        <v>147</v>
      </c>
      <c r="D37" s="36" t="str">
        <f t="shared" si="0"/>
        <v>x</v>
      </c>
      <c r="E37" s="36" t="str">
        <f t="shared" si="1"/>
        <v>x</v>
      </c>
    </row>
    <row r="38" spans="1:8" ht="14" x14ac:dyDescent="0.15">
      <c r="A38" s="35" t="s">
        <v>35</v>
      </c>
      <c r="B38" s="36" t="s">
        <v>104</v>
      </c>
      <c r="C38" s="37" t="s">
        <v>144</v>
      </c>
      <c r="D38" s="36" t="str">
        <f t="shared" si="0"/>
        <v>x</v>
      </c>
      <c r="E38" s="36" t="str">
        <f t="shared" si="1"/>
        <v>x</v>
      </c>
    </row>
    <row r="39" spans="1:8" x14ac:dyDescent="0.15">
      <c r="A39" s="35" t="s">
        <v>76</v>
      </c>
      <c r="B39" s="36" t="s">
        <v>105</v>
      </c>
      <c r="C39" s="36" t="s">
        <v>145</v>
      </c>
      <c r="D39" s="36" t="str">
        <f t="shared" si="0"/>
        <v>x</v>
      </c>
      <c r="E39" s="36" t="str">
        <f t="shared" si="1"/>
        <v>x</v>
      </c>
    </row>
    <row r="40" spans="1:8" x14ac:dyDescent="0.15">
      <c r="A40" s="35" t="s">
        <v>57</v>
      </c>
      <c r="B40" s="36" t="s">
        <v>106</v>
      </c>
      <c r="C40" s="36" t="s">
        <v>146</v>
      </c>
      <c r="D40" s="36" t="str">
        <f t="shared" si="0"/>
        <v>x</v>
      </c>
      <c r="E40" s="36" t="str">
        <f t="shared" si="1"/>
        <v/>
      </c>
    </row>
    <row r="41" spans="1:8" x14ac:dyDescent="0.15">
      <c r="A41" s="35" t="s">
        <v>58</v>
      </c>
      <c r="B41" s="36" t="s">
        <v>107</v>
      </c>
      <c r="D41" s="36" t="str">
        <f t="shared" si="0"/>
        <v>x</v>
      </c>
      <c r="E41" s="36" t="str">
        <f t="shared" si="1"/>
        <v>x</v>
      </c>
    </row>
    <row r="42" spans="1:8" x14ac:dyDescent="0.15">
      <c r="A42" s="35" t="s">
        <v>72</v>
      </c>
      <c r="B42" s="36" t="s">
        <v>108</v>
      </c>
      <c r="D42" s="36" t="str">
        <f t="shared" si="0"/>
        <v>x</v>
      </c>
      <c r="E42" s="36" t="str">
        <f t="shared" si="1"/>
        <v/>
      </c>
    </row>
    <row r="43" spans="1:8" x14ac:dyDescent="0.15">
      <c r="A43" s="35" t="s">
        <v>73</v>
      </c>
      <c r="B43" s="36" t="s">
        <v>109</v>
      </c>
      <c r="D43" s="36" t="str">
        <f t="shared" si="0"/>
        <v>x</v>
      </c>
      <c r="E43" s="36" t="str">
        <f t="shared" si="1"/>
        <v/>
      </c>
    </row>
    <row r="44" spans="1:8" x14ac:dyDescent="0.15">
      <c r="A44" s="35" t="s">
        <v>59</v>
      </c>
      <c r="B44" s="36" t="s">
        <v>110</v>
      </c>
      <c r="D44" s="36" t="str">
        <f t="shared" si="0"/>
        <v>x</v>
      </c>
      <c r="E44" s="36" t="str">
        <f t="shared" si="1"/>
        <v/>
      </c>
    </row>
    <row r="45" spans="1:8" x14ac:dyDescent="0.15">
      <c r="A45" s="35" t="s">
        <v>74</v>
      </c>
      <c r="B45" s="36" t="s">
        <v>111</v>
      </c>
      <c r="D45" s="36" t="str">
        <f t="shared" si="0"/>
        <v>x</v>
      </c>
      <c r="E45" s="36" t="str">
        <f t="shared" si="1"/>
        <v/>
      </c>
    </row>
  </sheetData>
  <mergeCells count="2">
    <mergeCell ref="G1:H1"/>
    <mergeCell ref="I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4"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2" width="31.83203125" customWidth="1"/>
    <col min="3" max="6" width="28.6640625" customWidth="1"/>
  </cols>
  <sheetData>
    <row r="1" spans="1:6" ht="29" x14ac:dyDescent="0.35">
      <c r="A1" s="21" t="str">
        <f>"DATA-"&amp;B1&amp;"-"&amp;C1&amp;"-"&amp;D1</f>
        <v>DATA-2-1-3</v>
      </c>
      <c r="B1" s="22">
        <v>2</v>
      </c>
      <c r="C1" s="22">
        <v>1</v>
      </c>
      <c r="D1" s="22">
        <v>3</v>
      </c>
      <c r="E1" s="23"/>
      <c r="F1" s="23"/>
    </row>
    <row r="2" spans="1:6" ht="29" x14ac:dyDescent="0.35">
      <c r="A2" s="21"/>
      <c r="B2" s="24" t="str">
        <f>VLOOKUP(B1,'Data-reference'!$A$2:$D$6,2)</f>
        <v>URBAN</v>
      </c>
      <c r="C2" s="24" t="str">
        <f>VLOOKUP(C1,'Data-reference'!$A$2:$D$6,3)</f>
        <v>SEPARATE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16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179</v>
      </c>
      <c r="C8" s="16" t="s">
        <v>31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151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D5:F6 D10:F10 E7:F8">
    <cfRule type="cellIs" dxfId="250" priority="54" operator="equal">
      <formula>"-"</formula>
    </cfRule>
  </conditionalFormatting>
  <conditionalFormatting sqref="C5:C10">
    <cfRule type="cellIs" dxfId="249" priority="53" operator="equal">
      <formula>"-"</formula>
    </cfRule>
  </conditionalFormatting>
  <conditionalFormatting sqref="F9">
    <cfRule type="cellIs" dxfId="248" priority="16" operator="equal">
      <formula>"-"</formula>
    </cfRule>
  </conditionalFormatting>
  <conditionalFormatting sqref="B8">
    <cfRule type="cellIs" dxfId="247" priority="10" operator="equal">
      <formula>"-"</formula>
    </cfRule>
  </conditionalFormatting>
  <conditionalFormatting sqref="B9">
    <cfRule type="cellIs" dxfId="246" priority="9" operator="equal">
      <formula>"-"</formula>
    </cfRule>
  </conditionalFormatting>
  <conditionalFormatting sqref="B10">
    <cfRule type="cellIs" dxfId="245" priority="8" operator="equal">
      <formula>"-"</formula>
    </cfRule>
  </conditionalFormatting>
  <conditionalFormatting sqref="B6">
    <cfRule type="cellIs" dxfId="244" priority="7" operator="equal">
      <formula>"-"</formula>
    </cfRule>
  </conditionalFormatting>
  <conditionalFormatting sqref="B5">
    <cfRule type="cellIs" dxfId="243" priority="6" operator="equal">
      <formula>"-"</formula>
    </cfRule>
  </conditionalFormatting>
  <conditionalFormatting sqref="B7">
    <cfRule type="cellIs" dxfId="242" priority="5" operator="equal">
      <formula>"-"</formula>
    </cfRule>
  </conditionalFormatting>
  <conditionalFormatting sqref="D9">
    <cfRule type="cellIs" dxfId="241" priority="4" operator="equal">
      <formula>"-"</formula>
    </cfRule>
  </conditionalFormatting>
  <conditionalFormatting sqref="D7">
    <cfRule type="cellIs" dxfId="240" priority="3" operator="equal">
      <formula>"-"</formula>
    </cfRule>
  </conditionalFormatting>
  <conditionalFormatting sqref="D8">
    <cfRule type="cellIs" dxfId="239" priority="2" operator="equal">
      <formula>"-"</formula>
    </cfRule>
  </conditionalFormatting>
  <conditionalFormatting sqref="E9">
    <cfRule type="cellIs" dxfId="238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21"/>
  <sheetViews>
    <sheetView topLeftCell="A4"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6" width="28.6640625" customWidth="1"/>
  </cols>
  <sheetData>
    <row r="1" spans="1:6" ht="29" x14ac:dyDescent="0.35">
      <c r="A1" s="21" t="str">
        <f>"DATA-"&amp;B1&amp;"-"&amp;C1&amp;"-"&amp;D1</f>
        <v>DATA-2-1-4</v>
      </c>
      <c r="B1" s="22">
        <v>2</v>
      </c>
      <c r="C1" s="22">
        <v>1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SEPARATE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48" x14ac:dyDescent="0.15">
      <c r="A9" s="15" t="s">
        <v>26</v>
      </c>
      <c r="B9" s="16" t="s">
        <v>148</v>
      </c>
      <c r="C9" s="16" t="s">
        <v>31</v>
      </c>
      <c r="D9" s="16" t="s">
        <v>167</v>
      </c>
      <c r="E9" s="16" t="s">
        <v>168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150</v>
      </c>
      <c r="F10" s="16" t="s">
        <v>31</v>
      </c>
    </row>
    <row r="15" spans="1:6" x14ac:dyDescent="0.15">
      <c r="C15" s="48"/>
    </row>
    <row r="16" spans="1:6" x14ac:dyDescent="0.15">
      <c r="C16" s="48"/>
    </row>
    <row r="17" spans="3:3" x14ac:dyDescent="0.15">
      <c r="C17" s="48"/>
    </row>
    <row r="18" spans="3:3" x14ac:dyDescent="0.15">
      <c r="C18" s="48"/>
    </row>
    <row r="19" spans="3:3" x14ac:dyDescent="0.15">
      <c r="C19" s="48"/>
    </row>
    <row r="21" spans="3:3" x14ac:dyDescent="0.15">
      <c r="C21" s="48"/>
    </row>
  </sheetData>
  <conditionalFormatting sqref="B10 B5:F8 D10 F9:F10">
    <cfRule type="cellIs" dxfId="237" priority="10" operator="equal">
      <formula>"-"</formula>
    </cfRule>
  </conditionalFormatting>
  <conditionalFormatting sqref="C9:C10">
    <cfRule type="cellIs" dxfId="236" priority="9" operator="equal">
      <formula>"-"</formula>
    </cfRule>
  </conditionalFormatting>
  <conditionalFormatting sqref="D9">
    <cfRule type="cellIs" dxfId="235" priority="7" operator="equal">
      <formula>"-"</formula>
    </cfRule>
  </conditionalFormatting>
  <conditionalFormatting sqref="E9">
    <cfRule type="cellIs" dxfId="234" priority="4" operator="equal">
      <formula>"-"</formula>
    </cfRule>
  </conditionalFormatting>
  <conditionalFormatting sqref="E10">
    <cfRule type="cellIs" dxfId="233" priority="3" operator="equal">
      <formula>"-"</formula>
    </cfRule>
  </conditionalFormatting>
  <conditionalFormatting sqref="B9">
    <cfRule type="cellIs" dxfId="232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1.5" customWidth="1"/>
    <col min="3" max="6" width="28.6640625" customWidth="1"/>
  </cols>
  <sheetData>
    <row r="1" spans="1:6" ht="29" x14ac:dyDescent="0.35">
      <c r="A1" s="21" t="str">
        <f>"DATA-"&amp;B1&amp;"-"&amp;C1&amp;"-"&amp;D1</f>
        <v>DATA-2-1-5</v>
      </c>
      <c r="B1" s="22">
        <v>2</v>
      </c>
      <c r="C1" s="22">
        <v>1</v>
      </c>
      <c r="D1" s="22">
        <v>5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SEPARATE</v>
      </c>
      <c r="D2" s="24" t="str">
        <f>VLOOKUP(D1,'Data-reference'!$A$2:$D$6,4)</f>
        <v>OTHERS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183</v>
      </c>
    </row>
    <row r="8" spans="1:6" ht="32" x14ac:dyDescent="0.15">
      <c r="A8" s="15" t="s">
        <v>25</v>
      </c>
      <c r="B8" s="16" t="s">
        <v>179</v>
      </c>
      <c r="C8" s="16" t="s">
        <v>31</v>
      </c>
      <c r="D8" s="16" t="s">
        <v>179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31</v>
      </c>
      <c r="C9" s="16" t="s">
        <v>31</v>
      </c>
      <c r="D9" s="16" t="s">
        <v>148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150</v>
      </c>
    </row>
  </sheetData>
  <conditionalFormatting sqref="B9 D5:D6 F5:F6 D10 F8:F9">
    <cfRule type="cellIs" dxfId="231" priority="36" operator="equal">
      <formula>"-"</formula>
    </cfRule>
  </conditionalFormatting>
  <conditionalFormatting sqref="C5:C10">
    <cfRule type="cellIs" dxfId="230" priority="35" operator="equal">
      <formula>"-"</formula>
    </cfRule>
  </conditionalFormatting>
  <conditionalFormatting sqref="E5:E10">
    <cfRule type="cellIs" dxfId="229" priority="34" operator="equal">
      <formula>"-"</formula>
    </cfRule>
  </conditionalFormatting>
  <conditionalFormatting sqref="B10">
    <cfRule type="cellIs" dxfId="228" priority="19" operator="equal">
      <formula>"-"</formula>
    </cfRule>
  </conditionalFormatting>
  <conditionalFormatting sqref="D9">
    <cfRule type="cellIs" dxfId="227" priority="15" operator="equal">
      <formula>"-"</formula>
    </cfRule>
  </conditionalFormatting>
  <conditionalFormatting sqref="F10">
    <cfRule type="cellIs" dxfId="226" priority="13" operator="equal">
      <formula>"-"</formula>
    </cfRule>
  </conditionalFormatting>
  <conditionalFormatting sqref="B8">
    <cfRule type="cellIs" dxfId="225" priority="7" operator="equal">
      <formula>"-"</formula>
    </cfRule>
  </conditionalFormatting>
  <conditionalFormatting sqref="B6">
    <cfRule type="cellIs" dxfId="224" priority="6" operator="equal">
      <formula>"-"</formula>
    </cfRule>
  </conditionalFormatting>
  <conditionalFormatting sqref="B5">
    <cfRule type="cellIs" dxfId="223" priority="5" operator="equal">
      <formula>"-"</formula>
    </cfRule>
  </conditionalFormatting>
  <conditionalFormatting sqref="B7">
    <cfRule type="cellIs" dxfId="222" priority="4" operator="equal">
      <formula>"-"</formula>
    </cfRule>
  </conditionalFormatting>
  <conditionalFormatting sqref="D7">
    <cfRule type="cellIs" dxfId="221" priority="3" operator="equal">
      <formula>"-"</formula>
    </cfRule>
  </conditionalFormatting>
  <conditionalFormatting sqref="D8">
    <cfRule type="cellIs" dxfId="220" priority="2" operator="equal">
      <formula>"-"</formula>
    </cfRule>
  </conditionalFormatting>
  <conditionalFormatting sqref="F7">
    <cfRule type="cellIs" dxfId="219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DATA-2-2-1</v>
      </c>
      <c r="B1" s="22">
        <v>2</v>
      </c>
      <c r="C1" s="22">
        <v>2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APARTMENT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31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31</v>
      </c>
      <c r="C9" s="16" t="s">
        <v>31</v>
      </c>
      <c r="D9" s="16" t="s">
        <v>158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5:D5 B10:D10 D6:D7 B9:C9">
    <cfRule type="cellIs" dxfId="218" priority="19" operator="equal">
      <formula>"-"</formula>
    </cfRule>
  </conditionalFormatting>
  <conditionalFormatting sqref="E5:F10">
    <cfRule type="cellIs" dxfId="217" priority="18" operator="equal">
      <formula>"-"</formula>
    </cfRule>
  </conditionalFormatting>
  <conditionalFormatting sqref="B8:D8">
    <cfRule type="cellIs" dxfId="216" priority="17" operator="equal">
      <formula>"-"</formula>
    </cfRule>
  </conditionalFormatting>
  <conditionalFormatting sqref="B6">
    <cfRule type="cellIs" dxfId="215" priority="16" operator="equal">
      <formula>"-"</formula>
    </cfRule>
  </conditionalFormatting>
  <conditionalFormatting sqref="D9">
    <cfRule type="cellIs" dxfId="214" priority="6" operator="equal">
      <formula>"-"</formula>
    </cfRule>
  </conditionalFormatting>
  <conditionalFormatting sqref="B7">
    <cfRule type="cellIs" dxfId="213" priority="5" operator="equal">
      <formula>"-"</formula>
    </cfRule>
  </conditionalFormatting>
  <conditionalFormatting sqref="B5">
    <cfRule type="cellIs" dxfId="212" priority="3" operator="equal">
      <formula>"-"</formula>
    </cfRule>
  </conditionalFormatting>
  <conditionalFormatting sqref="C6">
    <cfRule type="cellIs" dxfId="211" priority="2" operator="equal">
      <formula>"-"</formula>
    </cfRule>
  </conditionalFormatting>
  <conditionalFormatting sqref="C7">
    <cfRule type="cellIs" dxfId="210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5" width="35.6640625" customWidth="1"/>
    <col min="6" max="6" width="28.6640625" customWidth="1"/>
  </cols>
  <sheetData>
    <row r="1" spans="1:6" ht="29" x14ac:dyDescent="0.35">
      <c r="A1" s="21" t="str">
        <f>"DATA-"&amp;B1&amp;"-"&amp;C1&amp;"-"&amp;D1</f>
        <v>DATA-2-2-2</v>
      </c>
      <c r="B1" s="22">
        <v>2</v>
      </c>
      <c r="C1" s="22">
        <v>2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APARTMENT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180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156</v>
      </c>
      <c r="C9" s="16" t="s">
        <v>31</v>
      </c>
      <c r="D9" s="16" t="s">
        <v>169</v>
      </c>
      <c r="E9" s="16" t="s">
        <v>169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10:F10 C8:C9 F9 C5:F5 D6:F6 E7:F8">
    <cfRule type="cellIs" dxfId="209" priority="38" operator="equal">
      <formula>"-"</formula>
    </cfRule>
  </conditionalFormatting>
  <conditionalFormatting sqref="B8">
    <cfRule type="cellIs" dxfId="208" priority="23" operator="equal">
      <formula>"-"</formula>
    </cfRule>
  </conditionalFormatting>
  <conditionalFormatting sqref="B9">
    <cfRule type="cellIs" dxfId="207" priority="22" operator="equal">
      <formula>"-"</formula>
    </cfRule>
  </conditionalFormatting>
  <conditionalFormatting sqref="B6">
    <cfRule type="cellIs" dxfId="206" priority="21" operator="equal">
      <formula>"-"</formula>
    </cfRule>
  </conditionalFormatting>
  <conditionalFormatting sqref="D9">
    <cfRule type="cellIs" dxfId="205" priority="12" operator="equal">
      <formula>"-"</formula>
    </cfRule>
  </conditionalFormatting>
  <conditionalFormatting sqref="B7">
    <cfRule type="cellIs" dxfId="204" priority="11" operator="equal">
      <formula>"-"</formula>
    </cfRule>
  </conditionalFormatting>
  <conditionalFormatting sqref="C6">
    <cfRule type="cellIs" dxfId="203" priority="7" operator="equal">
      <formula>"-"</formula>
    </cfRule>
  </conditionalFormatting>
  <conditionalFormatting sqref="D7">
    <cfRule type="cellIs" dxfId="202" priority="6" operator="equal">
      <formula>"-"</formula>
    </cfRule>
  </conditionalFormatting>
  <conditionalFormatting sqref="B5">
    <cfRule type="cellIs" dxfId="201" priority="5" operator="equal">
      <formula>"-"</formula>
    </cfRule>
  </conditionalFormatting>
  <conditionalFormatting sqref="C7">
    <cfRule type="cellIs" dxfId="200" priority="4" operator="equal">
      <formula>"-"</formula>
    </cfRule>
  </conditionalFormatting>
  <conditionalFormatting sqref="D8">
    <cfRule type="cellIs" dxfId="199" priority="3" operator="equal">
      <formula>"-"</formula>
    </cfRule>
  </conditionalFormatting>
  <conditionalFormatting sqref="E9">
    <cfRule type="cellIs" dxfId="198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"/>
  <sheetViews>
    <sheetView workbookViewId="0">
      <selection activeCell="D9" sqref="D9"/>
    </sheetView>
  </sheetViews>
  <sheetFormatPr baseColWidth="10" defaultColWidth="11.5" defaultRowHeight="13" x14ac:dyDescent="0.15"/>
  <cols>
    <col min="1" max="1" width="20.83203125" customWidth="1"/>
    <col min="2" max="6" width="28.6640625" customWidth="1"/>
  </cols>
  <sheetData>
    <row r="1" spans="1:6" ht="29" x14ac:dyDescent="0.35">
      <c r="A1" s="21" t="str">
        <f>"DATA-"&amp;B1&amp;"-"&amp;C1&amp;"-"&amp;D1</f>
        <v>DATA-2-2-3</v>
      </c>
      <c r="B1" s="22">
        <v>2</v>
      </c>
      <c r="C1" s="22">
        <v>2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APARTMENT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31</v>
      </c>
      <c r="C9" s="16" t="s">
        <v>31</v>
      </c>
      <c r="D9" s="16" t="s">
        <v>173</v>
      </c>
      <c r="E9" s="16" t="s">
        <v>173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150</v>
      </c>
      <c r="F10" s="16" t="s">
        <v>31</v>
      </c>
    </row>
  </sheetData>
  <conditionalFormatting sqref="B5:F8 B10:D10 B9:C9 F9:F10">
    <cfRule type="cellIs" dxfId="197" priority="9" operator="equal">
      <formula>"-"</formula>
    </cfRule>
  </conditionalFormatting>
  <conditionalFormatting sqref="E10">
    <cfRule type="cellIs" dxfId="196" priority="4" operator="equal">
      <formula>"-"</formula>
    </cfRule>
  </conditionalFormatting>
  <conditionalFormatting sqref="D9">
    <cfRule type="cellIs" dxfId="195" priority="3" operator="equal">
      <formula>"-"</formula>
    </cfRule>
  </conditionalFormatting>
  <conditionalFormatting sqref="E9">
    <cfRule type="cellIs" dxfId="194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8"/>
  <sheetViews>
    <sheetView topLeftCell="A4"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6" width="28.6640625" customWidth="1"/>
  </cols>
  <sheetData>
    <row r="1" spans="1:6" ht="29" x14ac:dyDescent="0.35">
      <c r="A1" s="21" t="str">
        <f>"DATA-"&amp;B1&amp;"-"&amp;C1&amp;"-"&amp;D1</f>
        <v>DATA-2-2-4</v>
      </c>
      <c r="B1" s="22">
        <v>2</v>
      </c>
      <c r="C1" s="22">
        <v>2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APARTMENT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80" x14ac:dyDescent="0.15">
      <c r="A9" s="15" t="s">
        <v>26</v>
      </c>
      <c r="B9" s="16" t="s">
        <v>156</v>
      </c>
      <c r="C9" s="16" t="s">
        <v>31</v>
      </c>
      <c r="D9" s="16" t="s">
        <v>174</v>
      </c>
      <c r="E9" s="16" t="s">
        <v>174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  <row r="13" spans="1:6" x14ac:dyDescent="0.15">
      <c r="D13" s="48"/>
    </row>
    <row r="14" spans="1:6" x14ac:dyDescent="0.15">
      <c r="D14" s="48"/>
    </row>
    <row r="15" spans="1:6" x14ac:dyDescent="0.15">
      <c r="D15" s="48"/>
    </row>
    <row r="16" spans="1:6" x14ac:dyDescent="0.15">
      <c r="D16" s="48"/>
    </row>
    <row r="17" spans="4:4" x14ac:dyDescent="0.15">
      <c r="D17" s="48"/>
    </row>
    <row r="18" spans="4:4" x14ac:dyDescent="0.15">
      <c r="D18" s="48"/>
    </row>
  </sheetData>
  <conditionalFormatting sqref="B5:F8 B10:F10 F9">
    <cfRule type="cellIs" dxfId="193" priority="9" operator="equal">
      <formula>"-"</formula>
    </cfRule>
  </conditionalFormatting>
  <conditionalFormatting sqref="C9">
    <cfRule type="cellIs" dxfId="192" priority="8" operator="equal">
      <formula>"-"</formula>
    </cfRule>
  </conditionalFormatting>
  <conditionalFormatting sqref="D9">
    <cfRule type="cellIs" dxfId="191" priority="7" operator="equal">
      <formula>"-"</formula>
    </cfRule>
  </conditionalFormatting>
  <conditionalFormatting sqref="B9">
    <cfRule type="cellIs" dxfId="190" priority="3" operator="equal">
      <formula>"-"</formula>
    </cfRule>
  </conditionalFormatting>
  <conditionalFormatting sqref="E9">
    <cfRule type="cellIs" dxfId="189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5" width="28.6640625" customWidth="1"/>
    <col min="6" max="6" width="35.6640625" customWidth="1"/>
  </cols>
  <sheetData>
    <row r="1" spans="1:6" ht="29" x14ac:dyDescent="0.35">
      <c r="A1" s="21" t="str">
        <f>"DATA-"&amp;B1&amp;"-"&amp;C1&amp;"-"&amp;D1</f>
        <v>DATA-2-3-1</v>
      </c>
      <c r="B1" s="22">
        <v>2</v>
      </c>
      <c r="C1" s="22">
        <v>3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JOINT/BARRACK HOUSE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154</v>
      </c>
      <c r="D5" s="16" t="s">
        <v>31</v>
      </c>
      <c r="E5" s="16" t="s">
        <v>31</v>
      </c>
      <c r="F5" s="16" t="s">
        <v>154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180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7:C9 F6:F9 B10:F10 D5:D6">
    <cfRule type="cellIs" dxfId="188" priority="37" operator="equal">
      <formula>"-"</formula>
    </cfRule>
  </conditionalFormatting>
  <conditionalFormatting sqref="E5:E9">
    <cfRule type="cellIs" dxfId="187" priority="36" operator="equal">
      <formula>"-"</formula>
    </cfRule>
  </conditionalFormatting>
  <conditionalFormatting sqref="D9">
    <cfRule type="cellIs" dxfId="186" priority="12" operator="equal">
      <formula>"-"</formula>
    </cfRule>
  </conditionalFormatting>
  <conditionalFormatting sqref="B8">
    <cfRule type="cellIs" dxfId="185" priority="10" operator="equal">
      <formula>"-"</formula>
    </cfRule>
  </conditionalFormatting>
  <conditionalFormatting sqref="B9">
    <cfRule type="cellIs" dxfId="184" priority="9" operator="equal">
      <formula>"-"</formula>
    </cfRule>
  </conditionalFormatting>
  <conditionalFormatting sqref="B6">
    <cfRule type="cellIs" dxfId="183" priority="8" operator="equal">
      <formula>"-"</formula>
    </cfRule>
  </conditionalFormatting>
  <conditionalFormatting sqref="B7">
    <cfRule type="cellIs" dxfId="182" priority="7" operator="equal">
      <formula>"-"</formula>
    </cfRule>
  </conditionalFormatting>
  <conditionalFormatting sqref="B5">
    <cfRule type="cellIs" dxfId="181" priority="6" operator="equal">
      <formula>"-"</formula>
    </cfRule>
  </conditionalFormatting>
  <conditionalFormatting sqref="C5">
    <cfRule type="cellIs" dxfId="180" priority="5" operator="equal">
      <formula>"-"</formula>
    </cfRule>
  </conditionalFormatting>
  <conditionalFormatting sqref="C6">
    <cfRule type="cellIs" dxfId="179" priority="4" operator="equal">
      <formula>"-"</formula>
    </cfRule>
  </conditionalFormatting>
  <conditionalFormatting sqref="D7">
    <cfRule type="cellIs" dxfId="178" priority="3" operator="equal">
      <formula>"-"</formula>
    </cfRule>
  </conditionalFormatting>
  <conditionalFormatting sqref="D8">
    <cfRule type="cellIs" dxfId="177" priority="2" operator="equal">
      <formula>"-"</formula>
    </cfRule>
  </conditionalFormatting>
  <conditionalFormatting sqref="F5">
    <cfRule type="cellIs" dxfId="17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0"/>
  <sheetViews>
    <sheetView topLeftCell="A6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6" width="35.6640625" customWidth="1"/>
  </cols>
  <sheetData>
    <row r="1" spans="1:6" ht="29" x14ac:dyDescent="0.35">
      <c r="A1" s="21" t="str">
        <f>"DATA-"&amp;B1&amp;"-"&amp;C1&amp;"-"&amp;D1</f>
        <v>DATA-2-3-2</v>
      </c>
      <c r="B1" s="22">
        <v>2</v>
      </c>
      <c r="C1" s="22">
        <v>3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JOINT/BARRACK HOUSE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154</v>
      </c>
      <c r="D5" s="16" t="s">
        <v>31</v>
      </c>
      <c r="E5" s="16" t="s">
        <v>31</v>
      </c>
      <c r="F5" s="16" t="s">
        <v>154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32" x14ac:dyDescent="0.15">
      <c r="A8" s="15" t="s">
        <v>25</v>
      </c>
      <c r="B8" s="16" t="s">
        <v>180</v>
      </c>
      <c r="C8" s="16" t="s">
        <v>180</v>
      </c>
      <c r="D8" s="16" t="s">
        <v>180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160</v>
      </c>
      <c r="F9" s="16" t="s">
        <v>156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150</v>
      </c>
    </row>
  </sheetData>
  <conditionalFormatting sqref="D6:F6 C9:C10 E8:F8 D5:E5 E7 E10">
    <cfRule type="cellIs" dxfId="175" priority="59" operator="equal">
      <formula>"-"</formula>
    </cfRule>
  </conditionalFormatting>
  <conditionalFormatting sqref="B10">
    <cfRule type="cellIs" dxfId="174" priority="29" operator="equal">
      <formula>"-"</formula>
    </cfRule>
  </conditionalFormatting>
  <conditionalFormatting sqref="D10">
    <cfRule type="cellIs" dxfId="173" priority="28" operator="equal">
      <formula>"-"</formula>
    </cfRule>
  </conditionalFormatting>
  <conditionalFormatting sqref="F10">
    <cfRule type="cellIs" dxfId="172" priority="27" operator="equal">
      <formula>"-"</formula>
    </cfRule>
  </conditionalFormatting>
  <conditionalFormatting sqref="D9">
    <cfRule type="cellIs" dxfId="171" priority="20" operator="equal">
      <formula>"-"</formula>
    </cfRule>
  </conditionalFormatting>
  <conditionalFormatting sqref="B6">
    <cfRule type="cellIs" dxfId="170" priority="13" operator="equal">
      <formula>"-"</formula>
    </cfRule>
  </conditionalFormatting>
  <conditionalFormatting sqref="B5">
    <cfRule type="cellIs" dxfId="169" priority="12" operator="equal">
      <formula>"-"</formula>
    </cfRule>
  </conditionalFormatting>
  <conditionalFormatting sqref="C5">
    <cfRule type="cellIs" dxfId="168" priority="11" operator="equal">
      <formula>"-"</formula>
    </cfRule>
  </conditionalFormatting>
  <conditionalFormatting sqref="C6">
    <cfRule type="cellIs" dxfId="167" priority="10" operator="equal">
      <formula>"-"</formula>
    </cfRule>
  </conditionalFormatting>
  <conditionalFormatting sqref="F5">
    <cfRule type="cellIs" dxfId="166" priority="9" operator="equal">
      <formula>"-"</formula>
    </cfRule>
  </conditionalFormatting>
  <conditionalFormatting sqref="B7">
    <cfRule type="cellIs" dxfId="165" priority="8" operator="equal">
      <formula>"-"</formula>
    </cfRule>
  </conditionalFormatting>
  <conditionalFormatting sqref="D7">
    <cfRule type="cellIs" dxfId="164" priority="7" operator="equal">
      <formula>"-"</formula>
    </cfRule>
  </conditionalFormatting>
  <conditionalFormatting sqref="C7">
    <cfRule type="cellIs" dxfId="163" priority="6" operator="equal">
      <formula>"-"</formula>
    </cfRule>
  </conditionalFormatting>
  <conditionalFormatting sqref="F7">
    <cfRule type="cellIs" dxfId="162" priority="5" operator="equal">
      <formula>"-"</formula>
    </cfRule>
  </conditionalFormatting>
  <conditionalFormatting sqref="B8:D8">
    <cfRule type="cellIs" dxfId="161" priority="4" operator="equal">
      <formula>"-"</formula>
    </cfRule>
  </conditionalFormatting>
  <conditionalFormatting sqref="B9">
    <cfRule type="cellIs" dxfId="160" priority="3" operator="equal">
      <formula>"-"</formula>
    </cfRule>
  </conditionalFormatting>
  <conditionalFormatting sqref="E9">
    <cfRule type="cellIs" dxfId="159" priority="2" operator="equal">
      <formula>"-"</formula>
    </cfRule>
  </conditionalFormatting>
  <conditionalFormatting sqref="F9">
    <cfRule type="cellIs" dxfId="158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0"/>
  <sheetViews>
    <sheetView topLeftCell="A5" workbookViewId="0">
      <selection activeCell="D9"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DATA-2-3-3</v>
      </c>
      <c r="B1" s="22">
        <v>2</v>
      </c>
      <c r="C1" s="22">
        <v>3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URBAN</v>
      </c>
      <c r="C2" s="24" t="str">
        <f>VLOOKUP(C1,'Data-reference'!$A$2:$D$6,3)</f>
        <v>JOINT/BARRACK HOUSE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159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31</v>
      </c>
    </row>
  </sheetData>
  <conditionalFormatting sqref="D5:F6 D8:F8 E7:F7 E9:F10">
    <cfRule type="cellIs" dxfId="157" priority="32" operator="equal">
      <formula>"-"</formula>
    </cfRule>
  </conditionalFormatting>
  <conditionalFormatting sqref="C5 C7:C10">
    <cfRule type="cellIs" dxfId="156" priority="31" operator="equal">
      <formula>"-"</formula>
    </cfRule>
  </conditionalFormatting>
  <conditionalFormatting sqref="C6">
    <cfRule type="cellIs" dxfId="155" priority="25" operator="equal">
      <formula>"-"</formula>
    </cfRule>
  </conditionalFormatting>
  <conditionalFormatting sqref="D10">
    <cfRule type="cellIs" dxfId="154" priority="9" operator="equal">
      <formula>"-"</formula>
    </cfRule>
  </conditionalFormatting>
  <conditionalFormatting sqref="B10">
    <cfRule type="cellIs" dxfId="153" priority="8" operator="equal">
      <formula>"-"</formula>
    </cfRule>
  </conditionalFormatting>
  <conditionalFormatting sqref="B6">
    <cfRule type="cellIs" dxfId="152" priority="7" operator="equal">
      <formula>"-"</formula>
    </cfRule>
  </conditionalFormatting>
  <conditionalFormatting sqref="B5">
    <cfRule type="cellIs" dxfId="151" priority="6" operator="equal">
      <formula>"-"</formula>
    </cfRule>
  </conditionalFormatting>
  <conditionalFormatting sqref="B7">
    <cfRule type="cellIs" dxfId="150" priority="5" operator="equal">
      <formula>"-"</formula>
    </cfRule>
  </conditionalFormatting>
  <conditionalFormatting sqref="B8">
    <cfRule type="cellIs" dxfId="149" priority="4" operator="equal">
      <formula>"-"</formula>
    </cfRule>
  </conditionalFormatting>
  <conditionalFormatting sqref="B9">
    <cfRule type="cellIs" dxfId="148" priority="3" operator="equal">
      <formula>"-"</formula>
    </cfRule>
  </conditionalFormatting>
  <conditionalFormatting sqref="D7">
    <cfRule type="cellIs" dxfId="147" priority="2" operator="equal">
      <formula>"-"</formula>
    </cfRule>
  </conditionalFormatting>
  <conditionalFormatting sqref="D9">
    <cfRule type="cellIs" dxfId="14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B7" sqref="B7"/>
    </sheetView>
  </sheetViews>
  <sheetFormatPr baseColWidth="10" defaultColWidth="11.5" defaultRowHeight="13" x14ac:dyDescent="0.15"/>
  <cols>
    <col min="1" max="1" width="20.83203125" customWidth="1"/>
    <col min="2" max="2" width="33.1640625" customWidth="1"/>
    <col min="3" max="3" width="38.5" customWidth="1"/>
    <col min="4" max="5" width="28.6640625" customWidth="1"/>
    <col min="6" max="6" width="32.6640625" customWidth="1"/>
  </cols>
  <sheetData>
    <row r="1" spans="1:6" ht="29" x14ac:dyDescent="0.35">
      <c r="A1" s="21" t="str">
        <f>"DATA-"&amp;B1&amp;"-"&amp;C1&amp;"-"&amp;D1</f>
        <v>DATA-1-1-1</v>
      </c>
      <c r="B1" s="22">
        <v>1</v>
      </c>
      <c r="C1" s="22">
        <v>1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SEPARATE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171</v>
      </c>
      <c r="D5" s="16" t="s">
        <v>31</v>
      </c>
      <c r="E5" s="16" t="s">
        <v>31</v>
      </c>
      <c r="F5" s="16" t="s">
        <v>152</v>
      </c>
    </row>
    <row r="6" spans="1:6" ht="32" x14ac:dyDescent="0.15">
      <c r="A6" s="15" t="s">
        <v>23</v>
      </c>
      <c r="B6" s="16" t="s">
        <v>161</v>
      </c>
      <c r="C6" s="16" t="s">
        <v>161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153</v>
      </c>
      <c r="C8" s="16" t="s">
        <v>153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149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150</v>
      </c>
      <c r="D10" s="16" t="s">
        <v>31</v>
      </c>
      <c r="E10" s="16" t="s">
        <v>31</v>
      </c>
      <c r="F10" s="16" t="s">
        <v>150</v>
      </c>
    </row>
    <row r="20" spans="5:5" x14ac:dyDescent="0.15">
      <c r="E20" s="49"/>
    </row>
    <row r="21" spans="5:5" x14ac:dyDescent="0.15">
      <c r="E21" s="49"/>
    </row>
    <row r="22" spans="5:5" x14ac:dyDescent="0.15">
      <c r="E22" s="49"/>
    </row>
    <row r="23" spans="5:5" x14ac:dyDescent="0.15">
      <c r="E23" s="49"/>
    </row>
    <row r="24" spans="5:5" x14ac:dyDescent="0.15">
      <c r="E24" s="49"/>
    </row>
    <row r="25" spans="5:5" x14ac:dyDescent="0.15">
      <c r="E25" s="49"/>
    </row>
    <row r="26" spans="5:5" x14ac:dyDescent="0.15">
      <c r="E26" s="49"/>
    </row>
  </sheetData>
  <conditionalFormatting sqref="D5:E5 B10:F10 D8:F8 E7:F7 B9:C9 E9:F9 B6:F6">
    <cfRule type="cellIs" dxfId="427" priority="25" operator="equal">
      <formula>"-"</formula>
    </cfRule>
  </conditionalFormatting>
  <conditionalFormatting sqref="B8">
    <cfRule type="cellIs" dxfId="426" priority="19" operator="equal">
      <formula>"-"</formula>
    </cfRule>
  </conditionalFormatting>
  <conditionalFormatting sqref="B5">
    <cfRule type="cellIs" dxfId="425" priority="21" operator="equal">
      <formula>"-"</formula>
    </cfRule>
  </conditionalFormatting>
  <conditionalFormatting sqref="B7">
    <cfRule type="cellIs" dxfId="424" priority="17" operator="equal">
      <formula>"-"</formula>
    </cfRule>
  </conditionalFormatting>
  <conditionalFormatting sqref="C7">
    <cfRule type="cellIs" dxfId="423" priority="8" operator="equal">
      <formula>"-"</formula>
    </cfRule>
  </conditionalFormatting>
  <conditionalFormatting sqref="C5">
    <cfRule type="cellIs" dxfId="422" priority="6" operator="equal">
      <formula>"-"</formula>
    </cfRule>
  </conditionalFormatting>
  <conditionalFormatting sqref="C8">
    <cfRule type="cellIs" dxfId="421" priority="4" operator="equal">
      <formula>"-"</formula>
    </cfRule>
  </conditionalFormatting>
  <conditionalFormatting sqref="D7">
    <cfRule type="cellIs" dxfId="420" priority="3" operator="equal">
      <formula>"-"</formula>
    </cfRule>
  </conditionalFormatting>
  <conditionalFormatting sqref="D9">
    <cfRule type="cellIs" dxfId="419" priority="2" operator="equal">
      <formula>"-"</formula>
    </cfRule>
  </conditionalFormatting>
  <conditionalFormatting sqref="F5">
    <cfRule type="cellIs" dxfId="418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B2:D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7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5" width="35.6640625" customWidth="1"/>
    <col min="6" max="6" width="28.6640625" customWidth="1"/>
  </cols>
  <sheetData>
    <row r="1" spans="1:6" ht="29" x14ac:dyDescent="0.35">
      <c r="A1" s="21" t="str">
        <f>"DATA-"&amp;B1&amp;"-"&amp;C1&amp;"-"&amp;D1</f>
        <v>DATA-2-3-4</v>
      </c>
      <c r="B1" s="22">
        <v>2</v>
      </c>
      <c r="C1" s="22">
        <v>3</v>
      </c>
      <c r="D1" s="22">
        <v>4</v>
      </c>
      <c r="E1" s="23"/>
      <c r="F1" s="23"/>
    </row>
    <row r="2" spans="1:6" ht="29" x14ac:dyDescent="0.35">
      <c r="A2" s="21"/>
      <c r="B2" s="24" t="str">
        <f>VLOOKUP(B1,'Data-reference'!$A$2:$D$6,2)</f>
        <v>URBAN</v>
      </c>
      <c r="C2" s="24" t="str">
        <f>VLOOKUP(C1,'Data-reference'!$A$2:$D$6,3)</f>
        <v>JOINT/BARRACK HOUSE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16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175</v>
      </c>
      <c r="E9" s="16" t="s">
        <v>175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150</v>
      </c>
    </row>
    <row r="14" spans="1:6" x14ac:dyDescent="0.15">
      <c r="D14" s="48"/>
    </row>
    <row r="15" spans="1:6" x14ac:dyDescent="0.15">
      <c r="D15" s="48"/>
    </row>
    <row r="16" spans="1:6" x14ac:dyDescent="0.15">
      <c r="D16" s="48"/>
    </row>
    <row r="17" spans="4:4" x14ac:dyDescent="0.15">
      <c r="D17" s="48"/>
    </row>
  </sheetData>
  <conditionalFormatting sqref="B5:F8 F9">
    <cfRule type="cellIs" dxfId="145" priority="14" operator="equal">
      <formula>"-"</formula>
    </cfRule>
  </conditionalFormatting>
  <conditionalFormatting sqref="C9">
    <cfRule type="cellIs" dxfId="144" priority="13" operator="equal">
      <formula>"-"</formula>
    </cfRule>
  </conditionalFormatting>
  <conditionalFormatting sqref="B10:E10">
    <cfRule type="cellIs" dxfId="143" priority="12" operator="equal">
      <formula>"-"</formula>
    </cfRule>
  </conditionalFormatting>
  <conditionalFormatting sqref="F10">
    <cfRule type="cellIs" dxfId="142" priority="7" operator="equal">
      <formula>"-"</formula>
    </cfRule>
  </conditionalFormatting>
  <conditionalFormatting sqref="B9">
    <cfRule type="cellIs" dxfId="141" priority="2" operator="equal">
      <formula>"-"</formula>
    </cfRule>
  </conditionalFormatting>
  <conditionalFormatting sqref="D9:E9">
    <cfRule type="cellIs" dxfId="140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DATA-2-3-5</v>
      </c>
      <c r="B1" s="22">
        <v>2</v>
      </c>
      <c r="C1" s="22">
        <v>3</v>
      </c>
      <c r="D1" s="22">
        <v>5</v>
      </c>
      <c r="E1" s="23"/>
      <c r="F1" s="23"/>
    </row>
    <row r="2" spans="1:6" ht="29" x14ac:dyDescent="0.35">
      <c r="A2" s="21"/>
      <c r="B2" s="24" t="str">
        <f>VLOOKUP(B1,'Data-reference'!$A$2:$D$6,2)</f>
        <v>URBAN</v>
      </c>
      <c r="C2" s="24" t="str">
        <f>VLOOKUP(C1,'Data-reference'!$A$2:$D$6,3)</f>
        <v>JOINT/BARRACK HOUSE</v>
      </c>
      <c r="D2" s="24" t="str">
        <f>VLOOKUP(D1,'Data-reference'!$A$2:$D$6,4)</f>
        <v>OTHERS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16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159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180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31</v>
      </c>
      <c r="C9" s="16" t="s">
        <v>31</v>
      </c>
      <c r="D9" s="16" t="s">
        <v>160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150</v>
      </c>
    </row>
  </sheetData>
  <conditionalFormatting sqref="C5:C10">
    <cfRule type="cellIs" dxfId="139" priority="30" operator="equal">
      <formula>"-"</formula>
    </cfRule>
  </conditionalFormatting>
  <conditionalFormatting sqref="D5:D6">
    <cfRule type="cellIs" dxfId="138" priority="29" operator="equal">
      <formula>"-"</formula>
    </cfRule>
  </conditionalFormatting>
  <conditionalFormatting sqref="E5:E10">
    <cfRule type="cellIs" dxfId="137" priority="28" operator="equal">
      <formula>"-"</formula>
    </cfRule>
  </conditionalFormatting>
  <conditionalFormatting sqref="F5:F9">
    <cfRule type="cellIs" dxfId="136" priority="27" operator="equal">
      <formula>"-"</formula>
    </cfRule>
  </conditionalFormatting>
  <conditionalFormatting sqref="D10">
    <cfRule type="cellIs" dxfId="135" priority="26" operator="equal">
      <formula>"-"</formula>
    </cfRule>
  </conditionalFormatting>
  <conditionalFormatting sqref="B9">
    <cfRule type="cellIs" dxfId="134" priority="25" operator="equal">
      <formula>"-"</formula>
    </cfRule>
  </conditionalFormatting>
  <conditionalFormatting sqref="B7">
    <cfRule type="cellIs" dxfId="133" priority="24" operator="equal">
      <formula>"-"</formula>
    </cfRule>
  </conditionalFormatting>
  <conditionalFormatting sqref="B10">
    <cfRule type="cellIs" dxfId="132" priority="11" operator="equal">
      <formula>"-"</formula>
    </cfRule>
  </conditionalFormatting>
  <conditionalFormatting sqref="F10">
    <cfRule type="cellIs" dxfId="131" priority="7" operator="equal">
      <formula>"-"</formula>
    </cfRule>
  </conditionalFormatting>
  <conditionalFormatting sqref="B6">
    <cfRule type="cellIs" dxfId="130" priority="6" operator="equal">
      <formula>"-"</formula>
    </cfRule>
  </conditionalFormatting>
  <conditionalFormatting sqref="B5">
    <cfRule type="cellIs" dxfId="129" priority="5" operator="equal">
      <formula>"-"</formula>
    </cfRule>
  </conditionalFormatting>
  <conditionalFormatting sqref="B8">
    <cfRule type="cellIs" dxfId="128" priority="4" operator="equal">
      <formula>"-"</formula>
    </cfRule>
  </conditionalFormatting>
  <conditionalFormatting sqref="D8">
    <cfRule type="cellIs" dxfId="127" priority="3" operator="equal">
      <formula>"-"</formula>
    </cfRule>
  </conditionalFormatting>
  <conditionalFormatting sqref="D7">
    <cfRule type="cellIs" dxfId="126" priority="2" operator="equal">
      <formula>"-"</formula>
    </cfRule>
  </conditionalFormatting>
  <conditionalFormatting sqref="D9">
    <cfRule type="cellIs" dxfId="125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5DA8-D9BB-4E7E-8704-01A7CC3D0BFB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DATA-3-1-1</v>
      </c>
      <c r="B1" s="22">
        <v>3</v>
      </c>
      <c r="C1" s="22">
        <v>1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SEPARATE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152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161</v>
      </c>
      <c r="C6" s="16" t="s">
        <v>166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179</v>
      </c>
      <c r="C8" s="16" t="s">
        <v>179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10:F10 D5:F6 C7 E7:F9 C9">
    <cfRule type="cellIs" dxfId="124" priority="13" operator="equal">
      <formula>"-"</formula>
    </cfRule>
  </conditionalFormatting>
  <conditionalFormatting sqref="B8">
    <cfRule type="cellIs" dxfId="123" priority="12" operator="equal">
      <formula>"-"</formula>
    </cfRule>
  </conditionalFormatting>
  <conditionalFormatting sqref="B9">
    <cfRule type="cellIs" dxfId="122" priority="11" operator="equal">
      <formula>"-"</formula>
    </cfRule>
  </conditionalFormatting>
  <conditionalFormatting sqref="B10">
    <cfRule type="cellIs" dxfId="121" priority="10" operator="equal">
      <formula>"-"</formula>
    </cfRule>
  </conditionalFormatting>
  <conditionalFormatting sqref="B7">
    <cfRule type="cellIs" dxfId="120" priority="8" operator="equal">
      <formula>"-"</formula>
    </cfRule>
  </conditionalFormatting>
  <conditionalFormatting sqref="C8:D8">
    <cfRule type="cellIs" dxfId="119" priority="7" operator="equal">
      <formula>"-"</formula>
    </cfRule>
  </conditionalFormatting>
  <conditionalFormatting sqref="D7">
    <cfRule type="cellIs" dxfId="118" priority="6" operator="equal">
      <formula>"-"</formula>
    </cfRule>
  </conditionalFormatting>
  <conditionalFormatting sqref="B6">
    <cfRule type="cellIs" dxfId="117" priority="5" operator="equal">
      <formula>"-"</formula>
    </cfRule>
  </conditionalFormatting>
  <conditionalFormatting sqref="C6">
    <cfRule type="cellIs" dxfId="116" priority="4" operator="equal">
      <formula>"-"</formula>
    </cfRule>
  </conditionalFormatting>
  <conditionalFormatting sqref="B5">
    <cfRule type="cellIs" dxfId="115" priority="3" operator="equal">
      <formula>"-"</formula>
    </cfRule>
  </conditionalFormatting>
  <conditionalFormatting sqref="C5">
    <cfRule type="cellIs" dxfId="114" priority="2" operator="equal">
      <formula>"-"</formula>
    </cfRule>
  </conditionalFormatting>
  <conditionalFormatting sqref="D9">
    <cfRule type="cellIs" dxfId="113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0AF6-60B3-46F8-A4C3-5DEA96F466D7}">
  <dimension ref="A1:F10"/>
  <sheetViews>
    <sheetView topLeftCell="A4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2.1640625" customWidth="1"/>
    <col min="3" max="3" width="31.83203125" customWidth="1"/>
    <col min="4" max="6" width="28.6640625" customWidth="1"/>
  </cols>
  <sheetData>
    <row r="1" spans="1:6" ht="29" x14ac:dyDescent="0.35">
      <c r="A1" s="21" t="str">
        <f>"DATA-"&amp;B1&amp;"-"&amp;C1&amp;"-"&amp;D1</f>
        <v>DATA-3-1-2</v>
      </c>
      <c r="B1" s="22">
        <v>3</v>
      </c>
      <c r="C1" s="22">
        <v>1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SEPARATE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152</v>
      </c>
      <c r="D5" s="16" t="s">
        <v>31</v>
      </c>
      <c r="E5" s="16" t="s">
        <v>31</v>
      </c>
      <c r="F5" s="16" t="s">
        <v>152</v>
      </c>
    </row>
    <row r="6" spans="1:6" ht="64" x14ac:dyDescent="0.15">
      <c r="A6" s="15" t="s">
        <v>23</v>
      </c>
      <c r="B6" s="16" t="s">
        <v>161</v>
      </c>
      <c r="C6" s="16" t="s">
        <v>166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32" x14ac:dyDescent="0.15">
      <c r="A8" s="15" t="s">
        <v>25</v>
      </c>
      <c r="B8" s="16" t="s">
        <v>179</v>
      </c>
      <c r="C8" s="16" t="s">
        <v>179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151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31</v>
      </c>
    </row>
  </sheetData>
  <conditionalFormatting sqref="D6:F6 D5:E5 E10:F10 E8:F8 E7">
    <cfRule type="cellIs" dxfId="112" priority="21" operator="equal">
      <formula>"-"</formula>
    </cfRule>
  </conditionalFormatting>
  <conditionalFormatting sqref="C9:C10">
    <cfRule type="cellIs" dxfId="111" priority="20" operator="equal">
      <formula>"-"</formula>
    </cfRule>
  </conditionalFormatting>
  <conditionalFormatting sqref="B8">
    <cfRule type="cellIs" dxfId="110" priority="19" operator="equal">
      <formula>"-"</formula>
    </cfRule>
  </conditionalFormatting>
  <conditionalFormatting sqref="B9">
    <cfRule type="cellIs" dxfId="109" priority="18" operator="equal">
      <formula>"-"</formula>
    </cfRule>
  </conditionalFormatting>
  <conditionalFormatting sqref="B10">
    <cfRule type="cellIs" dxfId="108" priority="17" operator="equal">
      <formula>"-"</formula>
    </cfRule>
  </conditionalFormatting>
  <conditionalFormatting sqref="D10">
    <cfRule type="cellIs" dxfId="107" priority="16" operator="equal">
      <formula>"-"</formula>
    </cfRule>
  </conditionalFormatting>
  <conditionalFormatting sqref="F9">
    <cfRule type="cellIs" dxfId="106" priority="15" operator="equal">
      <formula>"-"</formula>
    </cfRule>
  </conditionalFormatting>
  <conditionalFormatting sqref="B6">
    <cfRule type="cellIs" dxfId="105" priority="12" operator="equal">
      <formula>"-"</formula>
    </cfRule>
  </conditionalFormatting>
  <conditionalFormatting sqref="C6">
    <cfRule type="cellIs" dxfId="104" priority="11" operator="equal">
      <formula>"-"</formula>
    </cfRule>
  </conditionalFormatting>
  <conditionalFormatting sqref="B5">
    <cfRule type="cellIs" dxfId="103" priority="10" operator="equal">
      <formula>"-"</formula>
    </cfRule>
  </conditionalFormatting>
  <conditionalFormatting sqref="C5">
    <cfRule type="cellIs" dxfId="102" priority="9" operator="equal">
      <formula>"-"</formula>
    </cfRule>
  </conditionalFormatting>
  <conditionalFormatting sqref="B7">
    <cfRule type="cellIs" dxfId="101" priority="8" operator="equal">
      <formula>"-"</formula>
    </cfRule>
  </conditionalFormatting>
  <conditionalFormatting sqref="C7">
    <cfRule type="cellIs" dxfId="100" priority="7" operator="equal">
      <formula>"-"</formula>
    </cfRule>
  </conditionalFormatting>
  <conditionalFormatting sqref="D7">
    <cfRule type="cellIs" dxfId="99" priority="6" operator="equal">
      <formula>"-"</formula>
    </cfRule>
  </conditionalFormatting>
  <conditionalFormatting sqref="F5">
    <cfRule type="cellIs" dxfId="98" priority="5" operator="equal">
      <formula>"-"</formula>
    </cfRule>
  </conditionalFormatting>
  <conditionalFormatting sqref="C8:D8">
    <cfRule type="cellIs" dxfId="97" priority="4" operator="equal">
      <formula>"-"</formula>
    </cfRule>
  </conditionalFormatting>
  <conditionalFormatting sqref="F7">
    <cfRule type="cellIs" dxfId="96" priority="3" operator="equal">
      <formula>"-"</formula>
    </cfRule>
  </conditionalFormatting>
  <conditionalFormatting sqref="D9">
    <cfRule type="cellIs" dxfId="95" priority="2" operator="equal">
      <formula>"-"</formula>
    </cfRule>
  </conditionalFormatting>
  <conditionalFormatting sqref="E9">
    <cfRule type="cellIs" dxfId="94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3113-9E1F-4314-8910-353268FB571D}">
  <dimension ref="A1:F10"/>
  <sheetViews>
    <sheetView topLeftCell="A5"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2" width="31.83203125" customWidth="1"/>
    <col min="3" max="6" width="28.6640625" customWidth="1"/>
  </cols>
  <sheetData>
    <row r="1" spans="1:6" ht="29" x14ac:dyDescent="0.35">
      <c r="A1" s="21" t="str">
        <f>"DATA-"&amp;B1&amp;"-"&amp;C1&amp;"-"&amp;D1</f>
        <v>DATA-3-1-3</v>
      </c>
      <c r="B1" s="22">
        <v>3</v>
      </c>
      <c r="C1" s="22">
        <v>1</v>
      </c>
      <c r="D1" s="22">
        <v>3</v>
      </c>
      <c r="E1" s="23"/>
      <c r="F1" s="23"/>
    </row>
    <row r="2" spans="1:6" ht="29" x14ac:dyDescent="0.35">
      <c r="A2" s="21"/>
      <c r="B2" s="24" t="str">
        <f>VLOOKUP(B1,'Data-reference'!$A$2:$D$6,2)</f>
        <v>Dhaka</v>
      </c>
      <c r="C2" s="24" t="str">
        <f>VLOOKUP(C1,'Data-reference'!$A$2:$D$6,3)</f>
        <v>SEPARATE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16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179</v>
      </c>
      <c r="C8" s="16" t="s">
        <v>31</v>
      </c>
      <c r="D8" s="16" t="s">
        <v>179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151</v>
      </c>
      <c r="E9" s="16" t="s">
        <v>151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D5:F6 D10:F10 E7:F8">
    <cfRule type="cellIs" dxfId="93" priority="15" operator="equal">
      <formula>"-"</formula>
    </cfRule>
  </conditionalFormatting>
  <conditionalFormatting sqref="C5:C10">
    <cfRule type="cellIs" dxfId="92" priority="14" operator="equal">
      <formula>"-"</formula>
    </cfRule>
  </conditionalFormatting>
  <conditionalFormatting sqref="F9">
    <cfRule type="cellIs" dxfId="91" priority="13" operator="equal">
      <formula>"-"</formula>
    </cfRule>
  </conditionalFormatting>
  <conditionalFormatting sqref="B8">
    <cfRule type="cellIs" dxfId="90" priority="12" operator="equal">
      <formula>"-"</formula>
    </cfRule>
  </conditionalFormatting>
  <conditionalFormatting sqref="B9">
    <cfRule type="cellIs" dxfId="89" priority="11" operator="equal">
      <formula>"-"</formula>
    </cfRule>
  </conditionalFormatting>
  <conditionalFormatting sqref="B10">
    <cfRule type="cellIs" dxfId="88" priority="10" operator="equal">
      <formula>"-"</formula>
    </cfRule>
  </conditionalFormatting>
  <conditionalFormatting sqref="B6">
    <cfRule type="cellIs" dxfId="87" priority="9" operator="equal">
      <formula>"-"</formula>
    </cfRule>
  </conditionalFormatting>
  <conditionalFormatting sqref="B5">
    <cfRule type="cellIs" dxfId="86" priority="8" operator="equal">
      <formula>"-"</formula>
    </cfRule>
  </conditionalFormatting>
  <conditionalFormatting sqref="B7">
    <cfRule type="cellIs" dxfId="85" priority="7" operator="equal">
      <formula>"-"</formula>
    </cfRule>
  </conditionalFormatting>
  <conditionalFormatting sqref="D8">
    <cfRule type="cellIs" dxfId="84" priority="4" operator="equal">
      <formula>"-"</formula>
    </cfRule>
  </conditionalFormatting>
  <conditionalFormatting sqref="D7">
    <cfRule type="cellIs" dxfId="83" priority="5" operator="equal">
      <formula>"-"</formula>
    </cfRule>
  </conditionalFormatting>
  <conditionalFormatting sqref="E9">
    <cfRule type="cellIs" dxfId="82" priority="1" operator="equal">
      <formula>"-"</formula>
    </cfRule>
  </conditionalFormatting>
  <conditionalFormatting sqref="D9">
    <cfRule type="cellIs" dxfId="81" priority="2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9A9E-6EFA-42E6-97F6-DAB0C5ED751A}">
  <dimension ref="A1:F21"/>
  <sheetViews>
    <sheetView topLeftCell="A4" workbookViewId="0">
      <selection activeCell="E9" sqref="A1:XFD1048576"/>
    </sheetView>
  </sheetViews>
  <sheetFormatPr baseColWidth="10" defaultColWidth="11.5" defaultRowHeight="13" x14ac:dyDescent="0.15"/>
  <cols>
    <col min="1" max="1" width="20.83203125" customWidth="1"/>
    <col min="2" max="6" width="28.6640625" customWidth="1"/>
  </cols>
  <sheetData>
    <row r="1" spans="1:6" ht="29" x14ac:dyDescent="0.35">
      <c r="A1" s="21" t="str">
        <f>"DATA-"&amp;B1&amp;"-"&amp;C1&amp;"-"&amp;D1</f>
        <v>DATA-3-1-4</v>
      </c>
      <c r="B1" s="22">
        <v>3</v>
      </c>
      <c r="C1" s="22">
        <v>1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SEPARATE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48" x14ac:dyDescent="0.15">
      <c r="A9" s="15" t="s">
        <v>26</v>
      </c>
      <c r="B9" s="16" t="s">
        <v>148</v>
      </c>
      <c r="C9" s="16" t="s">
        <v>31</v>
      </c>
      <c r="D9" s="16" t="s">
        <v>167</v>
      </c>
      <c r="E9" s="16" t="s">
        <v>170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150</v>
      </c>
      <c r="F10" s="16" t="s">
        <v>31</v>
      </c>
    </row>
    <row r="12" spans="1:6" x14ac:dyDescent="0.15">
      <c r="F12" s="48"/>
    </row>
    <row r="13" spans="1:6" x14ac:dyDescent="0.15">
      <c r="D13" s="48"/>
      <c r="F13" s="48"/>
    </row>
    <row r="14" spans="1:6" x14ac:dyDescent="0.15">
      <c r="D14" s="48"/>
      <c r="E14" s="48"/>
      <c r="F14" s="48"/>
    </row>
    <row r="15" spans="1:6" x14ac:dyDescent="0.15">
      <c r="C15" s="48"/>
      <c r="D15" s="48"/>
      <c r="E15" s="48"/>
      <c r="F15" s="48"/>
    </row>
    <row r="16" spans="1:6" x14ac:dyDescent="0.15">
      <c r="C16" s="48"/>
      <c r="D16" s="48"/>
      <c r="E16" s="48"/>
      <c r="F16" s="48"/>
    </row>
    <row r="17" spans="3:5" x14ac:dyDescent="0.15">
      <c r="C17" s="48"/>
      <c r="D17" s="48"/>
      <c r="E17" s="48"/>
    </row>
    <row r="18" spans="3:5" x14ac:dyDescent="0.15">
      <c r="C18" s="48"/>
      <c r="D18" s="48"/>
      <c r="E18" s="48"/>
    </row>
    <row r="19" spans="3:5" x14ac:dyDescent="0.15">
      <c r="C19" s="48"/>
      <c r="E19" s="48"/>
    </row>
    <row r="21" spans="3:5" x14ac:dyDescent="0.15">
      <c r="C21" s="48"/>
    </row>
  </sheetData>
  <conditionalFormatting sqref="B10 B5:F8 D10 F9:F10">
    <cfRule type="cellIs" dxfId="80" priority="9" operator="equal">
      <formula>"-"</formula>
    </cfRule>
  </conditionalFormatting>
  <conditionalFormatting sqref="C9:C10">
    <cfRule type="cellIs" dxfId="79" priority="8" operator="equal">
      <formula>"-"</formula>
    </cfRule>
  </conditionalFormatting>
  <conditionalFormatting sqref="E10">
    <cfRule type="cellIs" dxfId="78" priority="5" operator="equal">
      <formula>"-"</formula>
    </cfRule>
  </conditionalFormatting>
  <conditionalFormatting sqref="B9">
    <cfRule type="cellIs" dxfId="77" priority="4" operator="equal">
      <formula>"-"</formula>
    </cfRule>
  </conditionalFormatting>
  <conditionalFormatting sqref="D9">
    <cfRule type="cellIs" dxfId="76" priority="2" operator="equal">
      <formula>"-"</formula>
    </cfRule>
  </conditionalFormatting>
  <conditionalFormatting sqref="E9">
    <cfRule type="cellIs" dxfId="75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C676-D1B6-4392-884D-694BD27D61FF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DATA-3-2-1</v>
      </c>
      <c r="B1" s="22">
        <v>3</v>
      </c>
      <c r="C1" s="22">
        <v>2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APARTMENT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31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31</v>
      </c>
      <c r="C9" s="16" t="s">
        <v>31</v>
      </c>
      <c r="D9" s="16" t="s">
        <v>158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5:D5 B10:D10 D6:D7 B9:C9">
    <cfRule type="cellIs" dxfId="74" priority="10" operator="equal">
      <formula>"-"</formula>
    </cfRule>
  </conditionalFormatting>
  <conditionalFormatting sqref="E5:F10">
    <cfRule type="cellIs" dxfId="73" priority="9" operator="equal">
      <formula>"-"</formula>
    </cfRule>
  </conditionalFormatting>
  <conditionalFormatting sqref="B8:D8">
    <cfRule type="cellIs" dxfId="72" priority="8" operator="equal">
      <formula>"-"</formula>
    </cfRule>
  </conditionalFormatting>
  <conditionalFormatting sqref="B6">
    <cfRule type="cellIs" dxfId="71" priority="7" operator="equal">
      <formula>"-"</formula>
    </cfRule>
  </conditionalFormatting>
  <conditionalFormatting sqref="B7">
    <cfRule type="cellIs" dxfId="70" priority="5" operator="equal">
      <formula>"-"</formula>
    </cfRule>
  </conditionalFormatting>
  <conditionalFormatting sqref="B5">
    <cfRule type="cellIs" dxfId="69" priority="4" operator="equal">
      <formula>"-"</formula>
    </cfRule>
  </conditionalFormatting>
  <conditionalFormatting sqref="C6">
    <cfRule type="cellIs" dxfId="68" priority="3" operator="equal">
      <formula>"-"</formula>
    </cfRule>
  </conditionalFormatting>
  <conditionalFormatting sqref="C7">
    <cfRule type="cellIs" dxfId="67" priority="2" operator="equal">
      <formula>"-"</formula>
    </cfRule>
  </conditionalFormatting>
  <conditionalFormatting sqref="D9">
    <cfRule type="cellIs" dxfId="6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0397-CB6A-4E86-BAD5-CDAB581DFC8A}">
  <dimension ref="A1:F10"/>
  <sheetViews>
    <sheetView topLeftCell="A6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5" width="35.6640625" customWidth="1"/>
    <col min="6" max="6" width="28.6640625" customWidth="1"/>
  </cols>
  <sheetData>
    <row r="1" spans="1:6" ht="29" x14ac:dyDescent="0.35">
      <c r="A1" s="21" t="str">
        <f>"DATA-"&amp;B1&amp;"-"&amp;C1&amp;"-"&amp;D1</f>
        <v>DATA-3-2-2</v>
      </c>
      <c r="B1" s="22">
        <v>3</v>
      </c>
      <c r="C1" s="22">
        <v>2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APARTMENT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180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156</v>
      </c>
      <c r="C9" s="16" t="s">
        <v>31</v>
      </c>
      <c r="D9" s="16" t="s">
        <v>169</v>
      </c>
      <c r="E9" s="16" t="s">
        <v>169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10:F10 C8:C9 F9 C5:F5 D6:F6 E7:F8">
    <cfRule type="cellIs" dxfId="65" priority="14" operator="equal">
      <formula>"-"</formula>
    </cfRule>
  </conditionalFormatting>
  <conditionalFormatting sqref="B8">
    <cfRule type="cellIs" dxfId="64" priority="13" operator="equal">
      <formula>"-"</formula>
    </cfRule>
  </conditionalFormatting>
  <conditionalFormatting sqref="B9">
    <cfRule type="cellIs" dxfId="63" priority="12" operator="equal">
      <formula>"-"</formula>
    </cfRule>
  </conditionalFormatting>
  <conditionalFormatting sqref="B6">
    <cfRule type="cellIs" dxfId="62" priority="11" operator="equal">
      <formula>"-"</formula>
    </cfRule>
  </conditionalFormatting>
  <conditionalFormatting sqref="B7">
    <cfRule type="cellIs" dxfId="61" priority="9" operator="equal">
      <formula>"-"</formula>
    </cfRule>
  </conditionalFormatting>
  <conditionalFormatting sqref="C6">
    <cfRule type="cellIs" dxfId="60" priority="8" operator="equal">
      <formula>"-"</formula>
    </cfRule>
  </conditionalFormatting>
  <conditionalFormatting sqref="D7">
    <cfRule type="cellIs" dxfId="59" priority="7" operator="equal">
      <formula>"-"</formula>
    </cfRule>
  </conditionalFormatting>
  <conditionalFormatting sqref="B5">
    <cfRule type="cellIs" dxfId="58" priority="6" operator="equal">
      <formula>"-"</formula>
    </cfRule>
  </conditionalFormatting>
  <conditionalFormatting sqref="C7">
    <cfRule type="cellIs" dxfId="57" priority="5" operator="equal">
      <formula>"-"</formula>
    </cfRule>
  </conditionalFormatting>
  <conditionalFormatting sqref="D8">
    <cfRule type="cellIs" dxfId="56" priority="4" operator="equal">
      <formula>"-"</formula>
    </cfRule>
  </conditionalFormatting>
  <conditionalFormatting sqref="D9">
    <cfRule type="cellIs" dxfId="55" priority="2" operator="equal">
      <formula>"-"</formula>
    </cfRule>
  </conditionalFormatting>
  <conditionalFormatting sqref="E9">
    <cfRule type="cellIs" dxfId="54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F98E-6F2E-4052-8B4C-04CF3A0666EE}">
  <dimension ref="A1:F10"/>
  <sheetViews>
    <sheetView topLeftCell="A6" workbookViewId="0">
      <selection activeCell="A6" sqref="A1:XFD1048576"/>
    </sheetView>
  </sheetViews>
  <sheetFormatPr baseColWidth="10" defaultColWidth="11.5" defaultRowHeight="13" x14ac:dyDescent="0.15"/>
  <cols>
    <col min="1" max="1" width="20.83203125" customWidth="1"/>
    <col min="2" max="6" width="28.6640625" customWidth="1"/>
  </cols>
  <sheetData>
    <row r="1" spans="1:6" ht="29" x14ac:dyDescent="0.35">
      <c r="A1" s="21" t="str">
        <f>"DATA-"&amp;B1&amp;"-"&amp;C1&amp;"-"&amp;D1</f>
        <v>DATA-3-2-4</v>
      </c>
      <c r="B1" s="22">
        <v>3</v>
      </c>
      <c r="C1" s="22">
        <v>2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APARTMENT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96" x14ac:dyDescent="0.15">
      <c r="A9" s="15" t="s">
        <v>26</v>
      </c>
      <c r="B9" s="16" t="s">
        <v>156</v>
      </c>
      <c r="C9" s="16" t="s">
        <v>31</v>
      </c>
      <c r="D9" s="16" t="s">
        <v>176</v>
      </c>
      <c r="E9" s="16" t="s">
        <v>177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5:F8 B10:F10 F9">
    <cfRule type="cellIs" dxfId="53" priority="5" operator="equal">
      <formula>"-"</formula>
    </cfRule>
  </conditionalFormatting>
  <conditionalFormatting sqref="C9">
    <cfRule type="cellIs" dxfId="52" priority="4" operator="equal">
      <formula>"-"</formula>
    </cfRule>
  </conditionalFormatting>
  <conditionalFormatting sqref="D9">
    <cfRule type="cellIs" dxfId="51" priority="3" operator="equal">
      <formula>"-"</formula>
    </cfRule>
  </conditionalFormatting>
  <conditionalFormatting sqref="B9">
    <cfRule type="cellIs" dxfId="50" priority="2" operator="equal">
      <formula>"-"</formula>
    </cfRule>
  </conditionalFormatting>
  <conditionalFormatting sqref="E9">
    <cfRule type="cellIs" dxfId="49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61C8-0343-4552-8CEF-E83A11D9D63C}">
  <dimension ref="A1:F10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4" width="35.6640625" customWidth="1"/>
    <col min="5" max="5" width="28.6640625" customWidth="1"/>
    <col min="6" max="6" width="35.6640625" customWidth="1"/>
  </cols>
  <sheetData>
    <row r="1" spans="1:6" ht="29" x14ac:dyDescent="0.35">
      <c r="A1" s="21" t="str">
        <f>"DATA-"&amp;B1&amp;"-"&amp;C1&amp;"-"&amp;D1</f>
        <v>DATA-3-3-1</v>
      </c>
      <c r="B1" s="22">
        <v>3</v>
      </c>
      <c r="C1" s="22">
        <v>3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JOINT/BARRACK HOUSE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154</v>
      </c>
      <c r="D5" s="16" t="s">
        <v>31</v>
      </c>
      <c r="E5" s="16" t="s">
        <v>31</v>
      </c>
      <c r="F5" s="16" t="s">
        <v>154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180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7:C9 F6:F9 B10:F10 D5:D6">
    <cfRule type="cellIs" dxfId="48" priority="13" operator="equal">
      <formula>"-"</formula>
    </cfRule>
  </conditionalFormatting>
  <conditionalFormatting sqref="E5:E9">
    <cfRule type="cellIs" dxfId="47" priority="12" operator="equal">
      <formula>"-"</formula>
    </cfRule>
  </conditionalFormatting>
  <conditionalFormatting sqref="D9">
    <cfRule type="cellIs" dxfId="46" priority="11" operator="equal">
      <formula>"-"</formula>
    </cfRule>
  </conditionalFormatting>
  <conditionalFormatting sqref="B8">
    <cfRule type="cellIs" dxfId="45" priority="10" operator="equal">
      <formula>"-"</formula>
    </cfRule>
  </conditionalFormatting>
  <conditionalFormatting sqref="B9">
    <cfRule type="cellIs" dxfId="44" priority="9" operator="equal">
      <formula>"-"</formula>
    </cfRule>
  </conditionalFormatting>
  <conditionalFormatting sqref="B6">
    <cfRule type="cellIs" dxfId="43" priority="8" operator="equal">
      <formula>"-"</formula>
    </cfRule>
  </conditionalFormatting>
  <conditionalFormatting sqref="B7">
    <cfRule type="cellIs" dxfId="42" priority="7" operator="equal">
      <formula>"-"</formula>
    </cfRule>
  </conditionalFormatting>
  <conditionalFormatting sqref="B5">
    <cfRule type="cellIs" dxfId="41" priority="6" operator="equal">
      <formula>"-"</formula>
    </cfRule>
  </conditionalFormatting>
  <conditionalFormatting sqref="C5">
    <cfRule type="cellIs" dxfId="40" priority="5" operator="equal">
      <formula>"-"</formula>
    </cfRule>
  </conditionalFormatting>
  <conditionalFormatting sqref="C6">
    <cfRule type="cellIs" dxfId="39" priority="4" operator="equal">
      <formula>"-"</formula>
    </cfRule>
  </conditionalFormatting>
  <conditionalFormatting sqref="D7">
    <cfRule type="cellIs" dxfId="38" priority="3" operator="equal">
      <formula>"-"</formula>
    </cfRule>
  </conditionalFormatting>
  <conditionalFormatting sqref="D8">
    <cfRule type="cellIs" dxfId="37" priority="2" operator="equal">
      <formula>"-"</formula>
    </cfRule>
  </conditionalFormatting>
  <conditionalFormatting sqref="F5">
    <cfRule type="cellIs" dxfId="3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topLeftCell="A2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3.5" customWidth="1"/>
    <col min="3" max="3" width="38.5" customWidth="1"/>
    <col min="4" max="5" width="28.6640625" customWidth="1"/>
    <col min="6" max="6" width="32.83203125" customWidth="1"/>
  </cols>
  <sheetData>
    <row r="1" spans="1:6" ht="29" x14ac:dyDescent="0.35">
      <c r="A1" s="21" t="str">
        <f>"DATA-"&amp;B1&amp;"-"&amp;C1&amp;"-"&amp;D1</f>
        <v>DATA-1-1-2</v>
      </c>
      <c r="B1" s="22">
        <v>1</v>
      </c>
      <c r="C1" s="22">
        <v>1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SEPARATE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171</v>
      </c>
      <c r="D5" s="16" t="s">
        <v>31</v>
      </c>
      <c r="E5" s="16" t="s">
        <v>31</v>
      </c>
      <c r="F5" s="16" t="s">
        <v>152</v>
      </c>
    </row>
    <row r="6" spans="1:6" ht="32" x14ac:dyDescent="0.15">
      <c r="A6" s="15" t="s">
        <v>23</v>
      </c>
      <c r="B6" s="16" t="s">
        <v>161</v>
      </c>
      <c r="C6" s="16" t="s">
        <v>161</v>
      </c>
      <c r="D6" s="16" t="s">
        <v>31</v>
      </c>
      <c r="E6" s="16" t="s">
        <v>31</v>
      </c>
      <c r="F6" s="16" t="s">
        <v>161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181</v>
      </c>
      <c r="E7" s="16" t="s">
        <v>31</v>
      </c>
      <c r="F7" s="16" t="s">
        <v>181</v>
      </c>
    </row>
    <row r="8" spans="1:6" ht="16" x14ac:dyDescent="0.15">
      <c r="A8" s="15" t="s">
        <v>25</v>
      </c>
      <c r="B8" s="16" t="s">
        <v>153</v>
      </c>
      <c r="C8" s="16" t="s">
        <v>153</v>
      </c>
      <c r="D8" s="16" t="s">
        <v>153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149</v>
      </c>
      <c r="E9" s="16" t="s">
        <v>149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150</v>
      </c>
      <c r="D10" s="16" t="s">
        <v>150</v>
      </c>
      <c r="E10" s="16" t="s">
        <v>31</v>
      </c>
      <c r="F10" s="16" t="s">
        <v>150</v>
      </c>
    </row>
  </sheetData>
  <conditionalFormatting sqref="C9 E7 E8:F8 E10 D5:E6">
    <cfRule type="cellIs" dxfId="417" priority="51" operator="equal">
      <formula>"-"</formula>
    </cfRule>
  </conditionalFormatting>
  <conditionalFormatting sqref="B9:B10">
    <cfRule type="cellIs" dxfId="416" priority="35" operator="equal">
      <formula>"-"</formula>
    </cfRule>
  </conditionalFormatting>
  <conditionalFormatting sqref="D10">
    <cfRule type="cellIs" dxfId="415" priority="34" operator="equal">
      <formula>"-"</formula>
    </cfRule>
  </conditionalFormatting>
  <conditionalFormatting sqref="F9:F10">
    <cfRule type="cellIs" dxfId="414" priority="33" operator="equal">
      <formula>"-"</formula>
    </cfRule>
  </conditionalFormatting>
  <conditionalFormatting sqref="C10">
    <cfRule type="cellIs" dxfId="413" priority="32" operator="equal">
      <formula>"-"</formula>
    </cfRule>
  </conditionalFormatting>
  <conditionalFormatting sqref="D7">
    <cfRule type="cellIs" dxfId="412" priority="16" operator="equal">
      <formula>"-"</formula>
    </cfRule>
  </conditionalFormatting>
  <conditionalFormatting sqref="D9:E9">
    <cfRule type="cellIs" dxfId="411" priority="13" operator="equal">
      <formula>"-"</formula>
    </cfRule>
  </conditionalFormatting>
  <conditionalFormatting sqref="B6:C6">
    <cfRule type="cellIs" dxfId="410" priority="11" operator="equal">
      <formula>"-"</formula>
    </cfRule>
  </conditionalFormatting>
  <conditionalFormatting sqref="B8">
    <cfRule type="cellIs" dxfId="409" priority="9" operator="equal">
      <formula>"-"</formula>
    </cfRule>
  </conditionalFormatting>
  <conditionalFormatting sqref="B5">
    <cfRule type="cellIs" dxfId="408" priority="10" operator="equal">
      <formula>"-"</formula>
    </cfRule>
  </conditionalFormatting>
  <conditionalFormatting sqref="B7">
    <cfRule type="cellIs" dxfId="407" priority="8" operator="equal">
      <formula>"-"</formula>
    </cfRule>
  </conditionalFormatting>
  <conditionalFormatting sqref="C7">
    <cfRule type="cellIs" dxfId="406" priority="7" operator="equal">
      <formula>"-"</formula>
    </cfRule>
  </conditionalFormatting>
  <conditionalFormatting sqref="C5">
    <cfRule type="cellIs" dxfId="405" priority="6" operator="equal">
      <formula>"-"</formula>
    </cfRule>
  </conditionalFormatting>
  <conditionalFormatting sqref="C8">
    <cfRule type="cellIs" dxfId="404" priority="5" operator="equal">
      <formula>"-"</formula>
    </cfRule>
  </conditionalFormatting>
  <conditionalFormatting sqref="F6">
    <cfRule type="cellIs" dxfId="403" priority="4" operator="equal">
      <formula>"-"</formula>
    </cfRule>
  </conditionalFormatting>
  <conditionalFormatting sqref="F5">
    <cfRule type="cellIs" dxfId="402" priority="3" operator="equal">
      <formula>"-"</formula>
    </cfRule>
  </conditionalFormatting>
  <conditionalFormatting sqref="F7">
    <cfRule type="cellIs" dxfId="401" priority="2" operator="equal">
      <formula>"-"</formula>
    </cfRule>
  </conditionalFormatting>
  <conditionalFormatting sqref="D8">
    <cfRule type="cellIs" dxfId="400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3491-EDB9-489A-901F-6869DC025CE3}">
  <dimension ref="A1:F10"/>
  <sheetViews>
    <sheetView topLeftCell="A6"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6" width="35.6640625" customWidth="1"/>
  </cols>
  <sheetData>
    <row r="1" spans="1:6" ht="29" x14ac:dyDescent="0.35">
      <c r="A1" s="21" t="str">
        <f>"DATA-"&amp;B1&amp;"-"&amp;C1&amp;"-"&amp;D1</f>
        <v>DATA-3-3-2</v>
      </c>
      <c r="B1" s="22">
        <v>3</v>
      </c>
      <c r="C1" s="22">
        <v>3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JOINT/BARRACK HOUSE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154</v>
      </c>
      <c r="D5" s="16" t="s">
        <v>31</v>
      </c>
      <c r="E5" s="16" t="s">
        <v>31</v>
      </c>
      <c r="F5" s="16" t="s">
        <v>154</v>
      </c>
    </row>
    <row r="6" spans="1:6" ht="64" x14ac:dyDescent="0.15">
      <c r="A6" s="15" t="s">
        <v>23</v>
      </c>
      <c r="B6" s="16" t="s">
        <v>159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32" x14ac:dyDescent="0.15">
      <c r="A8" s="15" t="s">
        <v>25</v>
      </c>
      <c r="B8" s="16" t="s">
        <v>180</v>
      </c>
      <c r="C8" s="16" t="s">
        <v>180</v>
      </c>
      <c r="D8" s="16" t="s">
        <v>180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160</v>
      </c>
      <c r="F9" s="16" t="s">
        <v>156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150</v>
      </c>
    </row>
  </sheetData>
  <conditionalFormatting sqref="D6:F6 C9:C10 E8:F8 D5:E5 E7 E10">
    <cfRule type="cellIs" dxfId="35" priority="21" operator="equal">
      <formula>"-"</formula>
    </cfRule>
  </conditionalFormatting>
  <conditionalFormatting sqref="B10">
    <cfRule type="cellIs" dxfId="34" priority="20" operator="equal">
      <formula>"-"</formula>
    </cfRule>
  </conditionalFormatting>
  <conditionalFormatting sqref="D10">
    <cfRule type="cellIs" dxfId="33" priority="19" operator="equal">
      <formula>"-"</formula>
    </cfRule>
  </conditionalFormatting>
  <conditionalFormatting sqref="F10">
    <cfRule type="cellIs" dxfId="32" priority="18" operator="equal">
      <formula>"-"</formula>
    </cfRule>
  </conditionalFormatting>
  <conditionalFormatting sqref="B6">
    <cfRule type="cellIs" dxfId="31" priority="14" operator="equal">
      <formula>"-"</formula>
    </cfRule>
  </conditionalFormatting>
  <conditionalFormatting sqref="B5">
    <cfRule type="cellIs" dxfId="30" priority="13" operator="equal">
      <formula>"-"</formula>
    </cfRule>
  </conditionalFormatting>
  <conditionalFormatting sqref="C5">
    <cfRule type="cellIs" dxfId="29" priority="12" operator="equal">
      <formula>"-"</formula>
    </cfRule>
  </conditionalFormatting>
  <conditionalFormatting sqref="C6">
    <cfRule type="cellIs" dxfId="28" priority="11" operator="equal">
      <formula>"-"</formula>
    </cfRule>
  </conditionalFormatting>
  <conditionalFormatting sqref="F5">
    <cfRule type="cellIs" dxfId="27" priority="10" operator="equal">
      <formula>"-"</formula>
    </cfRule>
  </conditionalFormatting>
  <conditionalFormatting sqref="B7">
    <cfRule type="cellIs" dxfId="26" priority="9" operator="equal">
      <formula>"-"</formula>
    </cfRule>
  </conditionalFormatting>
  <conditionalFormatting sqref="D7">
    <cfRule type="cellIs" dxfId="25" priority="8" operator="equal">
      <formula>"-"</formula>
    </cfRule>
  </conditionalFormatting>
  <conditionalFormatting sqref="C7">
    <cfRule type="cellIs" dxfId="24" priority="7" operator="equal">
      <formula>"-"</formula>
    </cfRule>
  </conditionalFormatting>
  <conditionalFormatting sqref="F7">
    <cfRule type="cellIs" dxfId="23" priority="6" operator="equal">
      <formula>"-"</formula>
    </cfRule>
  </conditionalFormatting>
  <conditionalFormatting sqref="B8:D8">
    <cfRule type="cellIs" dxfId="22" priority="5" operator="equal">
      <formula>"-"</formula>
    </cfRule>
  </conditionalFormatting>
  <conditionalFormatting sqref="B9">
    <cfRule type="cellIs" dxfId="21" priority="4" operator="equal">
      <formula>"-"</formula>
    </cfRule>
  </conditionalFormatting>
  <conditionalFormatting sqref="D9">
    <cfRule type="cellIs" dxfId="20" priority="3" operator="equal">
      <formula>"-"</formula>
    </cfRule>
  </conditionalFormatting>
  <conditionalFormatting sqref="E9">
    <cfRule type="cellIs" dxfId="19" priority="2" operator="equal">
      <formula>"-"</formula>
    </cfRule>
  </conditionalFormatting>
  <conditionalFormatting sqref="F9">
    <cfRule type="cellIs" dxfId="18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7797-F734-49CD-BCD0-5DEC6B0B63BB}">
  <dimension ref="A1:F17"/>
  <sheetViews>
    <sheetView topLeftCell="A5" workbookViewId="0">
      <selection activeCell="D9" sqref="A1:XFD1048576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4" width="35.6640625" customWidth="1"/>
    <col min="5" max="6" width="28.6640625" customWidth="1"/>
  </cols>
  <sheetData>
    <row r="1" spans="1:6" ht="29" x14ac:dyDescent="0.35">
      <c r="A1" s="21" t="str">
        <f>"DATA-"&amp;B1&amp;"-"&amp;C1&amp;"-"&amp;D1</f>
        <v>DATA-3-3-3</v>
      </c>
      <c r="B1" s="22">
        <v>3</v>
      </c>
      <c r="C1" s="22">
        <v>3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Dhaka</v>
      </c>
      <c r="C2" s="24" t="str">
        <f>VLOOKUP(C1,'Data-reference'!$A$2:$D$6,3)</f>
        <v>JOINT/BARRACK HOUSE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159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183</v>
      </c>
      <c r="E7" s="16" t="s">
        <v>31</v>
      </c>
      <c r="F7" s="16" t="s">
        <v>31</v>
      </c>
    </row>
    <row r="8" spans="1:6" ht="32" x14ac:dyDescent="0.15">
      <c r="A8" s="15" t="s">
        <v>25</v>
      </c>
      <c r="B8" s="16" t="s">
        <v>180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160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31</v>
      </c>
    </row>
    <row r="13" spans="1:6" x14ac:dyDescent="0.15">
      <c r="D13" s="48"/>
    </row>
    <row r="14" spans="1:6" x14ac:dyDescent="0.15">
      <c r="D14" s="48"/>
    </row>
    <row r="15" spans="1:6" x14ac:dyDescent="0.15">
      <c r="D15" s="48"/>
    </row>
    <row r="16" spans="1:6" x14ac:dyDescent="0.15">
      <c r="D16" s="48"/>
    </row>
    <row r="17" spans="4:4" x14ac:dyDescent="0.15">
      <c r="D17" s="48"/>
    </row>
  </sheetData>
  <conditionalFormatting sqref="D5:F6 D8:F8 E7:F7 E9:F10">
    <cfRule type="cellIs" dxfId="17" priority="13" operator="equal">
      <formula>"-"</formula>
    </cfRule>
  </conditionalFormatting>
  <conditionalFormatting sqref="C5 C7:C10">
    <cfRule type="cellIs" dxfId="16" priority="12" operator="equal">
      <formula>"-"</formula>
    </cfRule>
  </conditionalFormatting>
  <conditionalFormatting sqref="C6">
    <cfRule type="cellIs" dxfId="15" priority="11" operator="equal">
      <formula>"-"</formula>
    </cfRule>
  </conditionalFormatting>
  <conditionalFormatting sqref="D10">
    <cfRule type="cellIs" dxfId="14" priority="10" operator="equal">
      <formula>"-"</formula>
    </cfRule>
  </conditionalFormatting>
  <conditionalFormatting sqref="B10">
    <cfRule type="cellIs" dxfId="13" priority="9" operator="equal">
      <formula>"-"</formula>
    </cfRule>
  </conditionalFormatting>
  <conditionalFormatting sqref="B6">
    <cfRule type="cellIs" dxfId="12" priority="8" operator="equal">
      <formula>"-"</formula>
    </cfRule>
  </conditionalFormatting>
  <conditionalFormatting sqref="B5">
    <cfRule type="cellIs" dxfId="11" priority="7" operator="equal">
      <formula>"-"</formula>
    </cfRule>
  </conditionalFormatting>
  <conditionalFormatting sqref="B7">
    <cfRule type="cellIs" dxfId="10" priority="6" operator="equal">
      <formula>"-"</formula>
    </cfRule>
  </conditionalFormatting>
  <conditionalFormatting sqref="B8">
    <cfRule type="cellIs" dxfId="9" priority="5" operator="equal">
      <formula>"-"</formula>
    </cfRule>
  </conditionalFormatting>
  <conditionalFormatting sqref="B9">
    <cfRule type="cellIs" dxfId="8" priority="4" operator="equal">
      <formula>"-"</formula>
    </cfRule>
  </conditionalFormatting>
  <conditionalFormatting sqref="D7">
    <cfRule type="cellIs" dxfId="7" priority="3" operator="equal">
      <formula>"-"</formula>
    </cfRule>
  </conditionalFormatting>
  <conditionalFormatting sqref="D9">
    <cfRule type="cellIs" dxfId="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483E-3708-4A87-9741-96E3BABD53B5}">
  <dimension ref="A1:F10"/>
  <sheetViews>
    <sheetView workbookViewId="0">
      <selection activeCell="E9" sqref="E9"/>
    </sheetView>
  </sheetViews>
  <sheetFormatPr baseColWidth="10" defaultColWidth="11.5" defaultRowHeight="13" x14ac:dyDescent="0.15"/>
  <cols>
    <col min="1" max="1" width="20.83203125" customWidth="1"/>
    <col min="2" max="2" width="35.6640625" customWidth="1"/>
    <col min="3" max="3" width="28.6640625" customWidth="1"/>
    <col min="4" max="5" width="35.6640625" customWidth="1"/>
    <col min="6" max="6" width="28.6640625" customWidth="1"/>
  </cols>
  <sheetData>
    <row r="1" spans="1:6" ht="29" x14ac:dyDescent="0.35">
      <c r="A1" s="21" t="str">
        <f>"DATA-"&amp;B1&amp;"-"&amp;C1&amp;"-"&amp;D1</f>
        <v>DATA-3-3-4</v>
      </c>
      <c r="B1" s="22">
        <v>3</v>
      </c>
      <c r="C1" s="22">
        <v>3</v>
      </c>
      <c r="D1" s="22">
        <v>4</v>
      </c>
      <c r="E1" s="23"/>
      <c r="F1" s="23"/>
    </row>
    <row r="2" spans="1:6" ht="29" x14ac:dyDescent="0.35">
      <c r="A2" s="21"/>
      <c r="B2" s="24" t="str">
        <f>VLOOKUP(B1,'Data-reference'!$A$2:$D$6,2)</f>
        <v>Dhaka</v>
      </c>
      <c r="C2" s="24" t="str">
        <f>VLOOKUP(C1,'Data-reference'!$A$2:$D$6,3)</f>
        <v>JOINT/BARRACK HOUSE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16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31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16" x14ac:dyDescent="0.15">
      <c r="A6" s="15" t="s">
        <v>23</v>
      </c>
      <c r="B6" s="16" t="s">
        <v>31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31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175</v>
      </c>
      <c r="E9" s="16" t="s">
        <v>178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150</v>
      </c>
    </row>
  </sheetData>
  <conditionalFormatting sqref="B5:F8 F9">
    <cfRule type="cellIs" dxfId="5" priority="7" operator="equal">
      <formula>"-"</formula>
    </cfRule>
  </conditionalFormatting>
  <conditionalFormatting sqref="C9">
    <cfRule type="cellIs" dxfId="4" priority="6" operator="equal">
      <formula>"-"</formula>
    </cfRule>
  </conditionalFormatting>
  <conditionalFormatting sqref="B10:E10">
    <cfRule type="cellIs" dxfId="3" priority="5" operator="equal">
      <formula>"-"</formula>
    </cfRule>
  </conditionalFormatting>
  <conditionalFormatting sqref="F10">
    <cfRule type="cellIs" dxfId="2" priority="4" operator="equal">
      <formula>"-"</formula>
    </cfRule>
  </conditionalFormatting>
  <conditionalFormatting sqref="B9">
    <cfRule type="cellIs" dxfId="1" priority="3" operator="equal">
      <formula>"-"</formula>
    </cfRule>
  </conditionalFormatting>
  <conditionalFormatting sqref="D9:E9">
    <cfRule type="cellIs" dxfId="0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2.5" customWidth="1"/>
    <col min="3" max="3" width="38.33203125" customWidth="1"/>
    <col min="4" max="6" width="28.6640625" customWidth="1"/>
  </cols>
  <sheetData>
    <row r="1" spans="1:6" ht="29" x14ac:dyDescent="0.35">
      <c r="A1" s="21" t="str">
        <f>"DATA-"&amp;B1&amp;"-"&amp;C1&amp;"-"&amp;D1</f>
        <v>DATA-1-1-3</v>
      </c>
      <c r="B1" s="22">
        <v>1</v>
      </c>
      <c r="C1" s="22">
        <v>1</v>
      </c>
      <c r="D1" s="22">
        <v>3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SEPARATE</v>
      </c>
      <c r="D2" s="24" t="str">
        <f>VLOOKUP(D1,'Data-reference'!$A$2:$D$6,4)</f>
        <v>TALLY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171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161</v>
      </c>
      <c r="C6" s="16" t="s">
        <v>161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153</v>
      </c>
      <c r="C8" s="16" t="s">
        <v>153</v>
      </c>
      <c r="D8" s="16" t="s">
        <v>31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149</v>
      </c>
      <c r="E9" s="16" t="s">
        <v>149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C10:F10 D5:F6 D8:F8 E7:F7 C9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399" priority="43" operator="equal">
      <formula>"-"</formula>
    </cfRule>
  </conditionalFormatting>
  <conditionalFormatting sqref="B9">
    <cfRule type="cellIs" dxfId="398" priority="18" operator="equal">
      <formula>"-"</formula>
    </cfRule>
  </conditionalFormatting>
  <conditionalFormatting sqref="F9">
    <cfRule type="cellIs" dxfId="397" priority="17" operator="equal">
      <formula>"-"</formula>
    </cfRule>
  </conditionalFormatting>
  <conditionalFormatting sqref="B10">
    <cfRule type="cellIs" dxfId="396" priority="16" operator="equal">
      <formula>"-"</formula>
    </cfRule>
  </conditionalFormatting>
  <conditionalFormatting sqref="D9:E9">
    <cfRule type="cellIs" dxfId="395" priority="9" operator="equal">
      <formula>"-"</formula>
    </cfRule>
  </conditionalFormatting>
  <conditionalFormatting sqref="B5">
    <cfRule type="cellIs" dxfId="394" priority="8" operator="equal">
      <formula>"-"</formula>
    </cfRule>
  </conditionalFormatting>
  <conditionalFormatting sqref="C5">
    <cfRule type="cellIs" dxfId="393" priority="7" operator="equal">
      <formula>"-"</formula>
    </cfRule>
  </conditionalFormatting>
  <conditionalFormatting sqref="B6:C6">
    <cfRule type="cellIs" dxfId="392" priority="6" operator="equal">
      <formula>"-"</formula>
    </cfRule>
  </conditionalFormatting>
  <conditionalFormatting sqref="D7">
    <cfRule type="cellIs" dxfId="391" priority="5" operator="equal">
      <formula>"-"</formula>
    </cfRule>
  </conditionalFormatting>
  <conditionalFormatting sqref="B7">
    <cfRule type="cellIs" dxfId="390" priority="4" operator="equal">
      <formula>"-"</formula>
    </cfRule>
  </conditionalFormatting>
  <conditionalFormatting sqref="C7">
    <cfRule type="cellIs" dxfId="389" priority="3" operator="equal">
      <formula>"-"</formula>
    </cfRule>
  </conditionalFormatting>
  <conditionalFormatting sqref="B8">
    <cfRule type="cellIs" dxfId="388" priority="2" operator="equal">
      <formula>"-"</formula>
    </cfRule>
  </conditionalFormatting>
  <conditionalFormatting sqref="C8">
    <cfRule type="cellIs" dxfId="387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sqref="A1:XFD1048576"/>
    </sheetView>
  </sheetViews>
  <sheetFormatPr baseColWidth="10" defaultColWidth="11.5" defaultRowHeight="13" x14ac:dyDescent="0.15"/>
  <cols>
    <col min="1" max="1" width="20.83203125" customWidth="1"/>
    <col min="2" max="2" width="28.1640625" customWidth="1"/>
    <col min="3" max="3" width="14.5" customWidth="1"/>
    <col min="4" max="6" width="28.6640625" customWidth="1"/>
  </cols>
  <sheetData>
    <row r="1" spans="1:6" ht="29" x14ac:dyDescent="0.35">
      <c r="A1" s="21" t="str">
        <f>"DATA-"&amp;B1&amp;"-"&amp;C1&amp;"-"&amp;D1</f>
        <v>DATA-1-1-4</v>
      </c>
      <c r="B1" s="22">
        <v>1</v>
      </c>
      <c r="C1" s="22">
        <v>1</v>
      </c>
      <c r="D1" s="22">
        <v>4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SEPARATE</v>
      </c>
      <c r="D2" s="24" t="str">
        <f>VLOOKUP(D1,'Data-reference'!$A$2:$D$6,4)</f>
        <v>BRICK-CEMENT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32" x14ac:dyDescent="0.15">
      <c r="A5" s="15" t="s">
        <v>26</v>
      </c>
      <c r="B5" s="16" t="s">
        <v>148</v>
      </c>
      <c r="C5" s="16" t="s">
        <v>31</v>
      </c>
      <c r="D5" s="16" t="s">
        <v>149</v>
      </c>
      <c r="E5" s="16" t="s">
        <v>149</v>
      </c>
      <c r="F5" s="16" t="s">
        <v>148</v>
      </c>
    </row>
    <row r="6" spans="1:6" ht="16" x14ac:dyDescent="0.15">
      <c r="A6" s="15" t="s">
        <v>27</v>
      </c>
      <c r="B6" s="16" t="s">
        <v>150</v>
      </c>
      <c r="C6" s="16" t="s">
        <v>31</v>
      </c>
      <c r="D6" s="16" t="s">
        <v>31</v>
      </c>
      <c r="E6" s="16" t="s">
        <v>31</v>
      </c>
      <c r="F6" s="16" t="s">
        <v>31</v>
      </c>
    </row>
  </sheetData>
  <conditionalFormatting sqref="C6:F6 C5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386" priority="35" operator="equal">
      <formula>"-"</formula>
    </cfRule>
  </conditionalFormatting>
  <conditionalFormatting sqref="B5">
    <cfRule type="cellIs" dxfId="385" priority="6" operator="equal">
      <formula>"-"</formula>
    </cfRule>
  </conditionalFormatting>
  <conditionalFormatting sqref="F5">
    <cfRule type="cellIs" dxfId="384" priority="5" operator="equal">
      <formula>"-"</formula>
    </cfRule>
  </conditionalFormatting>
  <conditionalFormatting sqref="B6">
    <cfRule type="cellIs" dxfId="383" priority="4" operator="equal">
      <formula>"-"</formula>
    </cfRule>
  </conditionalFormatting>
  <conditionalFormatting sqref="D5:E5">
    <cfRule type="cellIs" dxfId="382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C7" sqref="A1:XFD1048576"/>
    </sheetView>
  </sheetViews>
  <sheetFormatPr baseColWidth="10" defaultColWidth="11.5" defaultRowHeight="13" x14ac:dyDescent="0.15"/>
  <cols>
    <col min="1" max="1" width="20.83203125" customWidth="1"/>
    <col min="2" max="2" width="31.5" customWidth="1"/>
    <col min="3" max="3" width="37.5" customWidth="1"/>
    <col min="4" max="5" width="28.6640625" customWidth="1"/>
    <col min="6" max="6" width="33.5" customWidth="1"/>
  </cols>
  <sheetData>
    <row r="1" spans="1:6" ht="29" x14ac:dyDescent="0.35">
      <c r="A1" s="21" t="str">
        <f>"DATA-"&amp;B1&amp;"-"&amp;C1&amp;"-"&amp;D1</f>
        <v>DATA-1-1-5</v>
      </c>
      <c r="B1" s="22">
        <v>1</v>
      </c>
      <c r="C1" s="22">
        <v>1</v>
      </c>
      <c r="D1" s="22">
        <v>5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SEPARATE</v>
      </c>
      <c r="D2" s="24" t="str">
        <f>VLOOKUP(D1,'Data-reference'!$A$2:$D$6,4)</f>
        <v>OTHERS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152</v>
      </c>
      <c r="C5" s="16" t="s">
        <v>171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161</v>
      </c>
      <c r="C6" s="16" t="s">
        <v>31</v>
      </c>
      <c r="D6" s="16" t="s">
        <v>31</v>
      </c>
      <c r="E6" s="16" t="s">
        <v>31</v>
      </c>
      <c r="F6" s="16" t="s">
        <v>161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153</v>
      </c>
      <c r="C8" s="16" t="s">
        <v>31</v>
      </c>
      <c r="D8" s="16" t="s">
        <v>31</v>
      </c>
      <c r="E8" s="16" t="s">
        <v>31</v>
      </c>
      <c r="F8" s="16" t="s">
        <v>153</v>
      </c>
    </row>
    <row r="9" spans="1:6" ht="32" x14ac:dyDescent="0.15">
      <c r="A9" s="15" t="s">
        <v>26</v>
      </c>
      <c r="B9" s="16" t="s">
        <v>148</v>
      </c>
      <c r="C9" s="16" t="s">
        <v>31</v>
      </c>
      <c r="D9" s="16" t="s">
        <v>149</v>
      </c>
      <c r="E9" s="16" t="s">
        <v>31</v>
      </c>
      <c r="F9" s="16" t="s">
        <v>148</v>
      </c>
    </row>
    <row r="10" spans="1:6" ht="16" x14ac:dyDescent="0.15">
      <c r="A10" s="15" t="s">
        <v>27</v>
      </c>
      <c r="B10" s="16" t="s">
        <v>150</v>
      </c>
      <c r="C10" s="16" t="s">
        <v>150</v>
      </c>
      <c r="D10" s="16" t="s">
        <v>31</v>
      </c>
      <c r="E10" s="16" t="s">
        <v>31</v>
      </c>
      <c r="F10" s="16" t="s">
        <v>150</v>
      </c>
    </row>
  </sheetData>
  <conditionalFormatting sqref="C6:D6 F5 D5 F7 C8:D8 D7 D10 C9">
    <cfRule type="cellIs" dxfId="381" priority="42" operator="equal">
      <formula>"-"</formula>
    </cfRule>
  </conditionalFormatting>
  <conditionalFormatting sqref="E5:E10">
    <cfRule type="cellIs" dxfId="380" priority="41" operator="equal">
      <formula>"-"</formula>
    </cfRule>
  </conditionalFormatting>
  <conditionalFormatting sqref="B9">
    <cfRule type="cellIs" dxfId="379" priority="21" operator="equal">
      <formula>"-"</formula>
    </cfRule>
  </conditionalFormatting>
  <conditionalFormatting sqref="B10">
    <cfRule type="cellIs" dxfId="378" priority="20" operator="equal">
      <formula>"-"</formula>
    </cfRule>
  </conditionalFormatting>
  <conditionalFormatting sqref="F9">
    <cfRule type="cellIs" dxfId="377" priority="17" operator="equal">
      <formula>"-"</formula>
    </cfRule>
  </conditionalFormatting>
  <conditionalFormatting sqref="F10">
    <cfRule type="cellIs" dxfId="376" priority="16" operator="equal">
      <formula>"-"</formula>
    </cfRule>
  </conditionalFormatting>
  <conditionalFormatting sqref="C10">
    <cfRule type="cellIs" dxfId="375" priority="15" operator="equal">
      <formula>"-"</formula>
    </cfRule>
  </conditionalFormatting>
  <conditionalFormatting sqref="D9">
    <cfRule type="cellIs" dxfId="374" priority="9" operator="equal">
      <formula>"-"</formula>
    </cfRule>
  </conditionalFormatting>
  <conditionalFormatting sqref="B5">
    <cfRule type="cellIs" dxfId="373" priority="8" operator="equal">
      <formula>"-"</formula>
    </cfRule>
  </conditionalFormatting>
  <conditionalFormatting sqref="C5">
    <cfRule type="cellIs" dxfId="372" priority="7" operator="equal">
      <formula>"-"</formula>
    </cfRule>
  </conditionalFormatting>
  <conditionalFormatting sqref="B6">
    <cfRule type="cellIs" dxfId="371" priority="6" operator="equal">
      <formula>"-"</formula>
    </cfRule>
  </conditionalFormatting>
  <conditionalFormatting sqref="B7">
    <cfRule type="cellIs" dxfId="370" priority="5" operator="equal">
      <formula>"-"</formula>
    </cfRule>
  </conditionalFormatting>
  <conditionalFormatting sqref="C7">
    <cfRule type="cellIs" dxfId="369" priority="4" operator="equal">
      <formula>"-"</formula>
    </cfRule>
  </conditionalFormatting>
  <conditionalFormatting sqref="F6">
    <cfRule type="cellIs" dxfId="368" priority="3" operator="equal">
      <formula>"-"</formula>
    </cfRule>
  </conditionalFormatting>
  <conditionalFormatting sqref="B8">
    <cfRule type="cellIs" dxfId="367" priority="2" operator="equal">
      <formula>"-"</formula>
    </cfRule>
  </conditionalFormatting>
  <conditionalFormatting sqref="F8">
    <cfRule type="cellIs" dxfId="36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B7" sqref="B7"/>
    </sheetView>
  </sheetViews>
  <sheetFormatPr baseColWidth="10" defaultColWidth="11.5" defaultRowHeight="13" x14ac:dyDescent="0.15"/>
  <cols>
    <col min="1" max="1" width="20.83203125" customWidth="1"/>
    <col min="2" max="2" width="36.5" customWidth="1"/>
    <col min="3" max="3" width="39.1640625" customWidth="1"/>
    <col min="4" max="6" width="14.5" customWidth="1"/>
  </cols>
  <sheetData>
    <row r="1" spans="1:6" ht="29" x14ac:dyDescent="0.35">
      <c r="A1" s="21" t="str">
        <f>"DATA-"&amp;B1&amp;"-"&amp;C1&amp;"-"&amp;D1</f>
        <v>DATA-1-2-1</v>
      </c>
      <c r="B1" s="22">
        <v>1</v>
      </c>
      <c r="C1" s="22">
        <v>2</v>
      </c>
      <c r="D1" s="22">
        <v>1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APARTMENT</v>
      </c>
      <c r="D2" s="24" t="str">
        <f>VLOOKUP(D1,'Data-reference'!$A$2:$D$6,4)</f>
        <v>STRAW/BAMBOO/POLYTHENE/PLASTIC/CANVAS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172</v>
      </c>
      <c r="D5" s="16" t="s">
        <v>31</v>
      </c>
      <c r="E5" s="16" t="s">
        <v>31</v>
      </c>
      <c r="F5" s="16" t="s">
        <v>31</v>
      </c>
    </row>
    <row r="6" spans="1:6" ht="32" x14ac:dyDescent="0.15">
      <c r="A6" s="15" t="s">
        <v>23</v>
      </c>
      <c r="B6" s="16" t="s">
        <v>162</v>
      </c>
      <c r="C6" s="16" t="s">
        <v>31</v>
      </c>
      <c r="D6" s="16" t="s">
        <v>31</v>
      </c>
      <c r="E6" s="16" t="s">
        <v>31</v>
      </c>
      <c r="F6" s="16" t="s">
        <v>31</v>
      </c>
    </row>
    <row r="7" spans="1:6" ht="16" x14ac:dyDescent="0.15">
      <c r="A7" s="15" t="s">
        <v>24</v>
      </c>
      <c r="B7" s="16" t="s">
        <v>181</v>
      </c>
      <c r="C7" s="16" t="s">
        <v>31</v>
      </c>
      <c r="D7" s="16" t="s">
        <v>31</v>
      </c>
      <c r="E7" s="16" t="s">
        <v>31</v>
      </c>
      <c r="F7" s="16" t="s">
        <v>31</v>
      </c>
    </row>
    <row r="8" spans="1:6" ht="16" x14ac:dyDescent="0.15">
      <c r="A8" s="15" t="s">
        <v>25</v>
      </c>
      <c r="B8" s="16" t="s">
        <v>31</v>
      </c>
      <c r="C8" s="16" t="s">
        <v>31</v>
      </c>
      <c r="D8" s="16" t="s">
        <v>31</v>
      </c>
      <c r="E8" s="16" t="s">
        <v>31</v>
      </c>
      <c r="F8" s="16" t="s">
        <v>31</v>
      </c>
    </row>
    <row r="9" spans="1:6" ht="16" x14ac:dyDescent="0.15">
      <c r="A9" s="15" t="s">
        <v>26</v>
      </c>
      <c r="B9" s="16" t="s">
        <v>31</v>
      </c>
      <c r="C9" s="16" t="s">
        <v>31</v>
      </c>
      <c r="D9" s="16" t="s">
        <v>31</v>
      </c>
      <c r="E9" s="16" t="s">
        <v>31</v>
      </c>
      <c r="F9" s="16" t="s">
        <v>31</v>
      </c>
    </row>
    <row r="10" spans="1:6" ht="16" x14ac:dyDescent="0.15">
      <c r="A10" s="15" t="s">
        <v>27</v>
      </c>
      <c r="B10" s="16" t="s">
        <v>31</v>
      </c>
      <c r="C10" s="16" t="s">
        <v>31</v>
      </c>
      <c r="D10" s="16" t="s">
        <v>31</v>
      </c>
      <c r="E10" s="16" t="s">
        <v>31</v>
      </c>
      <c r="F10" s="16" t="s">
        <v>31</v>
      </c>
    </row>
  </sheetData>
  <conditionalFormatting sqref="B8:F10 C6:F7 D5:F5">
    <cfRule type="cellIs" dxfId="365" priority="11" operator="equal">
      <formula>"-"</formula>
    </cfRule>
  </conditionalFormatting>
  <conditionalFormatting sqref="B7">
    <cfRule type="cellIs" dxfId="364" priority="5" operator="equal">
      <formula>"-"</formula>
    </cfRule>
  </conditionalFormatting>
  <conditionalFormatting sqref="B5">
    <cfRule type="cellIs" dxfId="363" priority="3" operator="equal">
      <formula>"-"</formula>
    </cfRule>
  </conditionalFormatting>
  <conditionalFormatting sqref="C5">
    <cfRule type="cellIs" dxfId="362" priority="2" operator="equal">
      <formula>"-"</formula>
    </cfRule>
  </conditionalFormatting>
  <conditionalFormatting sqref="B6">
    <cfRule type="cellIs" dxfId="361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tabSelected="1" workbookViewId="0">
      <selection activeCell="C19" sqref="C19"/>
    </sheetView>
  </sheetViews>
  <sheetFormatPr baseColWidth="10" defaultColWidth="11.5" defaultRowHeight="13" x14ac:dyDescent="0.15"/>
  <cols>
    <col min="1" max="1" width="20.83203125" customWidth="1"/>
    <col min="2" max="6" width="35.6640625" customWidth="1"/>
  </cols>
  <sheetData>
    <row r="1" spans="1:6" ht="29" x14ac:dyDescent="0.35">
      <c r="A1" s="21" t="str">
        <f>"DATA-"&amp;B1&amp;"-"&amp;C1&amp;"-"&amp;D1</f>
        <v>DATA-1-2-2</v>
      </c>
      <c r="B1" s="22">
        <v>1</v>
      </c>
      <c r="C1" s="22">
        <v>2</v>
      </c>
      <c r="D1" s="22">
        <v>2</v>
      </c>
      <c r="E1" s="23"/>
      <c r="F1" s="23"/>
    </row>
    <row r="2" spans="1:6" ht="18" customHeight="1" x14ac:dyDescent="0.35">
      <c r="A2" s="21"/>
      <c r="B2" s="24" t="str">
        <f>VLOOKUP(B1,'Data-reference'!$A$2:$D$6,2)</f>
        <v>RURAL</v>
      </c>
      <c r="C2" s="24" t="str">
        <f>VLOOKUP(C1,'Data-reference'!$A$2:$D$6,3)</f>
        <v>APARTMENT</v>
      </c>
      <c r="D2" s="24" t="str">
        <f>VLOOKUP(D1,'Data-reference'!$A$2:$D$6,4)</f>
        <v>TIN (CI SHEET)</v>
      </c>
      <c r="E2" s="23"/>
      <c r="F2" s="23"/>
    </row>
    <row r="3" spans="1:6" ht="17" x14ac:dyDescent="0.15">
      <c r="A3" s="10" t="s">
        <v>28</v>
      </c>
      <c r="B3" s="11" t="s">
        <v>29</v>
      </c>
      <c r="C3" s="12"/>
      <c r="D3" s="12"/>
      <c r="E3" s="12"/>
      <c r="F3" s="12"/>
    </row>
    <row r="4" spans="1:6" ht="23" customHeight="1" x14ac:dyDescent="0.15">
      <c r="A4" s="13"/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</row>
    <row r="5" spans="1:6" ht="48" x14ac:dyDescent="0.15">
      <c r="A5" s="15" t="s">
        <v>22</v>
      </c>
      <c r="B5" s="16" t="s">
        <v>154</v>
      </c>
      <c r="C5" s="16" t="s">
        <v>31</v>
      </c>
      <c r="D5" s="16" t="s">
        <v>31</v>
      </c>
      <c r="E5" s="16" t="s">
        <v>31</v>
      </c>
      <c r="F5" s="16" t="s">
        <v>31</v>
      </c>
    </row>
    <row r="6" spans="1:6" ht="64" x14ac:dyDescent="0.15">
      <c r="A6" s="15" t="s">
        <v>23</v>
      </c>
      <c r="B6" s="16" t="s">
        <v>162</v>
      </c>
      <c r="C6" s="16" t="s">
        <v>165</v>
      </c>
      <c r="D6" s="16" t="s">
        <v>31</v>
      </c>
      <c r="E6" s="16" t="s">
        <v>31</v>
      </c>
      <c r="F6" s="16" t="s">
        <v>31</v>
      </c>
    </row>
    <row r="7" spans="1:6" ht="32" x14ac:dyDescent="0.15">
      <c r="A7" s="15" t="s">
        <v>24</v>
      </c>
      <c r="B7" s="16" t="s">
        <v>181</v>
      </c>
      <c r="C7" s="16" t="s">
        <v>182</v>
      </c>
      <c r="D7" s="16" t="s">
        <v>183</v>
      </c>
      <c r="E7" s="16" t="s">
        <v>31</v>
      </c>
      <c r="F7" s="16" t="s">
        <v>183</v>
      </c>
    </row>
    <row r="8" spans="1:6" ht="16" x14ac:dyDescent="0.15">
      <c r="A8" s="15" t="s">
        <v>25</v>
      </c>
      <c r="B8" s="16" t="s">
        <v>155</v>
      </c>
      <c r="C8" s="16" t="s">
        <v>31</v>
      </c>
      <c r="D8" s="16" t="s">
        <v>155</v>
      </c>
      <c r="E8" s="16" t="s">
        <v>31</v>
      </c>
      <c r="F8" s="16" t="s">
        <v>31</v>
      </c>
    </row>
    <row r="9" spans="1:6" ht="32" x14ac:dyDescent="0.15">
      <c r="A9" s="15" t="s">
        <v>26</v>
      </c>
      <c r="B9" s="16" t="s">
        <v>156</v>
      </c>
      <c r="C9" s="16" t="s">
        <v>31</v>
      </c>
      <c r="D9" s="16" t="s">
        <v>157</v>
      </c>
      <c r="E9" s="16" t="s">
        <v>157</v>
      </c>
      <c r="F9" s="16" t="s">
        <v>31</v>
      </c>
    </row>
    <row r="10" spans="1:6" ht="16" x14ac:dyDescent="0.15">
      <c r="A10" s="15" t="s">
        <v>27</v>
      </c>
      <c r="B10" s="16" t="s">
        <v>150</v>
      </c>
      <c r="C10" s="16" t="s">
        <v>31</v>
      </c>
      <c r="D10" s="16" t="s">
        <v>150</v>
      </c>
      <c r="E10" s="16" t="s">
        <v>31</v>
      </c>
      <c r="F10" s="16" t="s">
        <v>31</v>
      </c>
    </row>
  </sheetData>
  <conditionalFormatting sqref="C5:F5 E7 D6:F6 C8:C10 F9 E8:F8 E10:F10">
    <cfRule type="cellIs" dxfId="360" priority="44" operator="equal">
      <formula>"-"</formula>
    </cfRule>
  </conditionalFormatting>
  <conditionalFormatting sqref="B9">
    <cfRule type="cellIs" dxfId="359" priority="27" operator="equal">
      <formula>"-"</formula>
    </cfRule>
  </conditionalFormatting>
  <conditionalFormatting sqref="B10">
    <cfRule type="cellIs" dxfId="358" priority="26" operator="equal">
      <formula>"-"</formula>
    </cfRule>
  </conditionalFormatting>
  <conditionalFormatting sqref="B7">
    <cfRule type="cellIs" dxfId="357" priority="16" operator="equal">
      <formula>"-"</formula>
    </cfRule>
  </conditionalFormatting>
  <conditionalFormatting sqref="B5">
    <cfRule type="cellIs" dxfId="356" priority="15" operator="equal">
      <formula>"-"</formula>
    </cfRule>
  </conditionalFormatting>
  <conditionalFormatting sqref="B6">
    <cfRule type="cellIs" dxfId="355" priority="14" operator="equal">
      <formula>"-"</formula>
    </cfRule>
  </conditionalFormatting>
  <conditionalFormatting sqref="B8">
    <cfRule type="cellIs" dxfId="354" priority="13" operator="equal">
      <formula>"-"</formula>
    </cfRule>
  </conditionalFormatting>
  <conditionalFormatting sqref="C7">
    <cfRule type="cellIs" dxfId="353" priority="12" operator="equal">
      <formula>"-"</formula>
    </cfRule>
  </conditionalFormatting>
  <conditionalFormatting sqref="D10">
    <cfRule type="cellIs" dxfId="352" priority="10" operator="equal">
      <formula>"-"</formula>
    </cfRule>
  </conditionalFormatting>
  <conditionalFormatting sqref="D9">
    <cfRule type="cellIs" dxfId="351" priority="8" operator="equal">
      <formula>"-"</formula>
    </cfRule>
  </conditionalFormatting>
  <conditionalFormatting sqref="C6">
    <cfRule type="cellIs" dxfId="350" priority="6" operator="equal">
      <formula>"-"</formula>
    </cfRule>
  </conditionalFormatting>
  <conditionalFormatting sqref="D7">
    <cfRule type="cellIs" dxfId="349" priority="5" operator="equal">
      <formula>"-"</formula>
    </cfRule>
  </conditionalFormatting>
  <conditionalFormatting sqref="D8">
    <cfRule type="cellIs" dxfId="348" priority="4" operator="equal">
      <formula>"-"</formula>
    </cfRule>
  </conditionalFormatting>
  <conditionalFormatting sqref="E9">
    <cfRule type="cellIs" dxfId="347" priority="3" operator="equal">
      <formula>"-"</formula>
    </cfRule>
  </conditionalFormatting>
  <conditionalFormatting sqref="F7">
    <cfRule type="cellIs" dxfId="346" priority="1" operator="equal">
      <formula>"-"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Data-reference</vt:lpstr>
      <vt:lpstr>Building classes</vt:lpstr>
      <vt:lpstr>DATA-1-1-1</vt:lpstr>
      <vt:lpstr>DATA-1-1-2</vt:lpstr>
      <vt:lpstr>DATA-1-1-3</vt:lpstr>
      <vt:lpstr>DATA-1-1-4</vt:lpstr>
      <vt:lpstr>DATA-1-1-5</vt:lpstr>
      <vt:lpstr>DATA-1-2-1</vt:lpstr>
      <vt:lpstr>DATA-1-2-2</vt:lpstr>
      <vt:lpstr>DATA-1-2-3</vt:lpstr>
      <vt:lpstr>DATA-1-2-4</vt:lpstr>
      <vt:lpstr>DATA-1-2-5</vt:lpstr>
      <vt:lpstr>DATA-1-3-1</vt:lpstr>
      <vt:lpstr>DATA-1-3-2</vt:lpstr>
      <vt:lpstr>DATA-1-3-3</vt:lpstr>
      <vt:lpstr>DATA-1-3-4</vt:lpstr>
      <vt:lpstr>DATA-1-3-5</vt:lpstr>
      <vt:lpstr>DATA-2-1-1</vt:lpstr>
      <vt:lpstr>DATA-2-1-2</vt:lpstr>
      <vt:lpstr>DATA-2-1-3</vt:lpstr>
      <vt:lpstr>DATA-2-1-4</vt:lpstr>
      <vt:lpstr>DATA-2-1-5</vt:lpstr>
      <vt:lpstr>DATA-2-2-1</vt:lpstr>
      <vt:lpstr>DATA-2-2-2</vt:lpstr>
      <vt:lpstr>DATA-2-2-3</vt:lpstr>
      <vt:lpstr>DATA-2-2-4</vt:lpstr>
      <vt:lpstr>DATA-2-3-1</vt:lpstr>
      <vt:lpstr>DATA-2-3-2</vt:lpstr>
      <vt:lpstr>DATA-2-3-3</vt:lpstr>
      <vt:lpstr>DATA-2-3-4</vt:lpstr>
      <vt:lpstr>DATA-2-3-5</vt:lpstr>
      <vt:lpstr>DATA-3-1-1</vt:lpstr>
      <vt:lpstr>DATA-3-1-2</vt:lpstr>
      <vt:lpstr>DATA-3-1-3</vt:lpstr>
      <vt:lpstr>DATA-3-1-4</vt:lpstr>
      <vt:lpstr>DATA-3-2-1</vt:lpstr>
      <vt:lpstr>DATA-3-2-2</vt:lpstr>
      <vt:lpstr>DATA-3-2-4</vt:lpstr>
      <vt:lpstr>DATA-3-3-1</vt:lpstr>
      <vt:lpstr>DATA-3-3-2</vt:lpstr>
      <vt:lpstr>DATA-3-3-3</vt:lpstr>
      <vt:lpstr>DATA-3-3-4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2003-08-27T16:40:13Z</dcterms:created>
  <dcterms:modified xsi:type="dcterms:W3CDTF">2019-10-16T09:28:57Z</dcterms:modified>
</cp:coreProperties>
</file>