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o/GEM/GRM/Global_Exposure_Model_Metadata/Southeast_Asia/Cambodia/Mappings/"/>
    </mc:Choice>
  </mc:AlternateContent>
  <xr:revisionPtr revIDLastSave="0" documentId="13_ncr:1_{EF5D142B-809E-9049-81C8-4243FCD62E7E}" xr6:coauthVersionLast="47" xr6:coauthVersionMax="47" xr10:uidLastSave="{00000000-0000-0000-0000-000000000000}"/>
  <bookViews>
    <workbookView xWindow="0" yWindow="0" windowWidth="20740" windowHeight="11160" tabRatio="858" activeTab="4" xr2:uid="{00000000-000D-0000-FFFF-FFFF00000000}"/>
  </bookViews>
  <sheets>
    <sheet name="Country_Materials" sheetId="1" state="hidden" r:id="rId1"/>
    <sheet name="Provinces (2)" sheetId="2" state="hidden" r:id="rId2"/>
    <sheet name="mapping_urb" sheetId="9" r:id="rId3"/>
    <sheet name="mapping_cap" sheetId="8" r:id="rId4"/>
    <sheet name="mapping_rur" sheetId="10" r:id="rId5"/>
  </sheets>
  <externalReferences>
    <externalReference r:id="rId6"/>
    <externalReference r:id="rId7"/>
  </externalReferences>
  <definedNames>
    <definedName name="DWELING" localSheetId="3">[1]MATERIALES!$J$2:$K$60</definedName>
    <definedName name="DWELING" localSheetId="4">[1]MATERIALES!$J$2:$K$60</definedName>
    <definedName name="DWELING" localSheetId="2">[1]MATERIALES!$J$2:$K$60</definedName>
    <definedName name="DWELING">[2]MATERIALES!$J$2:$K$60</definedName>
    <definedName name="FLOOR" localSheetId="3">[1]MATERIALES!$D$2:$E$56</definedName>
    <definedName name="FLOOR" localSheetId="4">[1]MATERIALES!$D$2:$E$56</definedName>
    <definedName name="FLOOR" localSheetId="2">[1]MATERIALES!$D$2:$E$56</definedName>
    <definedName name="FLOOR">[2]MATERIALES!$D$2:$E$56</definedName>
    <definedName name="_xlnm.Print_Area" localSheetId="3">mapping_cap!$A$2:$J$12</definedName>
    <definedName name="_xlnm.Print_Area" localSheetId="4">mapping_rur!$A$2:$J$12</definedName>
    <definedName name="_xlnm.Print_Area" localSheetId="2">mapping_urb!$A$2:$J$12</definedName>
    <definedName name="ROOF" localSheetId="3">[1]MATERIALES!$G$2:$H$59</definedName>
    <definedName name="ROOF" localSheetId="4">[1]MATERIALES!$G$2:$H$59</definedName>
    <definedName name="ROOF" localSheetId="2">[1]MATERIALES!$G$2:$H$59</definedName>
    <definedName name="ROOF">[2]MATERIALES!$G$2:$H$59</definedName>
    <definedName name="WALL" localSheetId="3">[1]MATERIALES!$A$2:$B$47</definedName>
    <definedName name="WALL" localSheetId="4">[1]MATERIALES!$A$2:$B$47</definedName>
    <definedName name="WALL" localSheetId="2">[1]MATERIALES!$A$2:$B$47</definedName>
    <definedName name="WALL">[2]MATERIALES!$A$2:$B$47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67" i="2" l="1"/>
  <c r="B167" i="2"/>
  <c r="B166" i="2"/>
  <c r="D165" i="2"/>
  <c r="C165" i="2"/>
  <c r="B165" i="2"/>
  <c r="D160" i="2"/>
  <c r="B160" i="2"/>
  <c r="D158" i="2"/>
  <c r="B158" i="2"/>
  <c r="D153" i="2"/>
  <c r="B153" i="2"/>
  <c r="D151" i="2"/>
  <c r="B151" i="2"/>
  <c r="B152" i="2" s="1"/>
  <c r="D146" i="2"/>
  <c r="B146" i="2"/>
  <c r="B145" i="2"/>
  <c r="D144" i="2"/>
  <c r="B144" i="2"/>
  <c r="D139" i="2"/>
  <c r="B139" i="2"/>
  <c r="D137" i="2"/>
  <c r="B137" i="2"/>
  <c r="D132" i="2"/>
  <c r="B132" i="2"/>
  <c r="D130" i="2"/>
  <c r="C130" i="2" s="1"/>
  <c r="B130" i="2"/>
  <c r="D125" i="2"/>
  <c r="B125" i="2"/>
  <c r="B124" i="2" s="1"/>
  <c r="D123" i="2"/>
  <c r="C123" i="2" s="1"/>
  <c r="B123" i="2"/>
  <c r="D118" i="2"/>
  <c r="B118" i="2"/>
  <c r="B117" i="2" s="1"/>
  <c r="D116" i="2"/>
  <c r="B116" i="2"/>
  <c r="D111" i="2"/>
  <c r="B111" i="2"/>
  <c r="B110" i="2"/>
  <c r="D109" i="2"/>
  <c r="C109" i="2"/>
  <c r="B109" i="2"/>
  <c r="D104" i="2"/>
  <c r="B104" i="2"/>
  <c r="D102" i="2"/>
  <c r="C102" i="2" s="1"/>
  <c r="B102" i="2"/>
  <c r="D97" i="2"/>
  <c r="B97" i="2"/>
  <c r="B96" i="2" s="1"/>
  <c r="D95" i="2"/>
  <c r="C95" i="2" s="1"/>
  <c r="B95" i="2"/>
  <c r="D90" i="2"/>
  <c r="B90" i="2"/>
  <c r="B89" i="2" s="1"/>
  <c r="D88" i="2"/>
  <c r="B88" i="2"/>
  <c r="D83" i="2"/>
  <c r="B83" i="2"/>
  <c r="D81" i="2"/>
  <c r="B81" i="2"/>
  <c r="C81" i="2" s="1"/>
  <c r="D76" i="2"/>
  <c r="B76" i="2"/>
  <c r="B75" i="2" s="1"/>
  <c r="D74" i="2"/>
  <c r="C74" i="2"/>
  <c r="B74" i="2"/>
  <c r="D69" i="2"/>
  <c r="B69" i="2"/>
  <c r="D67" i="2"/>
  <c r="C67" i="2" s="1"/>
  <c r="B67" i="2"/>
  <c r="D62" i="2"/>
  <c r="B62" i="2"/>
  <c r="D60" i="2"/>
  <c r="B60" i="2"/>
  <c r="D55" i="2"/>
  <c r="B55" i="2"/>
  <c r="B54" i="2" s="1"/>
  <c r="D53" i="2"/>
  <c r="C53" i="2" s="1"/>
  <c r="B53" i="2"/>
  <c r="D48" i="2"/>
  <c r="B48" i="2"/>
  <c r="D46" i="2"/>
  <c r="B46" i="2"/>
  <c r="D41" i="2"/>
  <c r="B41" i="2"/>
  <c r="B40" i="2" s="1"/>
  <c r="D39" i="2"/>
  <c r="C39" i="2" s="1"/>
  <c r="B39" i="2"/>
  <c r="D34" i="2"/>
  <c r="B34" i="2"/>
  <c r="B33" i="2" s="1"/>
  <c r="D32" i="2"/>
  <c r="C32" i="2" s="1"/>
  <c r="B32" i="2"/>
  <c r="D27" i="2"/>
  <c r="B27" i="2"/>
  <c r="D25" i="2"/>
  <c r="B25" i="2"/>
  <c r="D20" i="2"/>
  <c r="B20" i="2"/>
  <c r="D18" i="2"/>
  <c r="C18" i="2"/>
  <c r="B18" i="2"/>
  <c r="D13" i="2"/>
  <c r="B13" i="2"/>
  <c r="B12" i="2"/>
  <c r="D11" i="2"/>
  <c r="C11" i="2"/>
  <c r="B11" i="2"/>
  <c r="D6" i="2"/>
  <c r="B6" i="2"/>
  <c r="B5" i="2"/>
  <c r="D4" i="2"/>
  <c r="B4" i="2"/>
  <c r="D42" i="1"/>
  <c r="C42" i="1"/>
  <c r="C35" i="1" s="1"/>
  <c r="B42" i="1"/>
  <c r="D37" i="1"/>
  <c r="D35" i="1" s="1"/>
  <c r="C37" i="1"/>
  <c r="B37" i="1"/>
  <c r="B35" i="1" s="1"/>
  <c r="F28" i="1"/>
  <c r="R12" i="1" s="1"/>
  <c r="F27" i="1"/>
  <c r="R11" i="1" s="1"/>
  <c r="F26" i="1"/>
  <c r="D26" i="1"/>
  <c r="H27" i="1" s="1"/>
  <c r="C26" i="1"/>
  <c r="G28" i="1" s="1"/>
  <c r="B26" i="1"/>
  <c r="F29" i="1" s="1"/>
  <c r="H25" i="1"/>
  <c r="F24" i="1"/>
  <c r="H22" i="1"/>
  <c r="F21" i="1"/>
  <c r="S5" i="1" s="1"/>
  <c r="D21" i="1"/>
  <c r="H24" i="1" s="1"/>
  <c r="C21" i="1"/>
  <c r="G21" i="1" s="1"/>
  <c r="B21" i="1"/>
  <c r="F22" i="1" s="1"/>
  <c r="D19" i="1"/>
  <c r="B19" i="1"/>
  <c r="F13" i="1"/>
  <c r="S6" i="1" s="1"/>
  <c r="S11" i="1"/>
  <c r="F11" i="1"/>
  <c r="Q8" i="1" s="1"/>
  <c r="D11" i="1"/>
  <c r="H14" i="1" s="1"/>
  <c r="C11" i="1"/>
  <c r="G11" i="1" s="1"/>
  <c r="B11" i="1"/>
  <c r="F12" i="1" s="1"/>
  <c r="R10" i="1"/>
  <c r="R8" i="1"/>
  <c r="R6" i="1"/>
  <c r="D5" i="1"/>
  <c r="H10" i="1" s="1"/>
  <c r="C5" i="1"/>
  <c r="G9" i="1" s="1"/>
  <c r="B5" i="1"/>
  <c r="C33" i="2" l="1"/>
  <c r="C34" i="2" s="1"/>
  <c r="C131" i="2"/>
  <c r="C132" i="2" s="1"/>
  <c r="G8" i="1"/>
  <c r="S10" i="1"/>
  <c r="C3" i="1"/>
  <c r="G5" i="1"/>
  <c r="Q12" i="1"/>
  <c r="G29" i="1"/>
  <c r="C54" i="2"/>
  <c r="D54" i="2" s="1"/>
  <c r="G7" i="1"/>
  <c r="S12" i="1"/>
  <c r="F14" i="1"/>
  <c r="H21" i="1"/>
  <c r="G24" i="1"/>
  <c r="G27" i="1"/>
  <c r="F30" i="1"/>
  <c r="Q14" i="1" s="1"/>
  <c r="C46" i="2"/>
  <c r="B68" i="2"/>
  <c r="C68" i="2" s="1"/>
  <c r="C69" i="2" s="1"/>
  <c r="C88" i="2"/>
  <c r="C144" i="2"/>
  <c r="G13" i="1"/>
  <c r="H23" i="1"/>
  <c r="H26" i="1"/>
  <c r="B19" i="2"/>
  <c r="C151" i="2"/>
  <c r="C153" i="2" s="1"/>
  <c r="B131" i="2"/>
  <c r="C152" i="2"/>
  <c r="D152" i="2" s="1"/>
  <c r="F7" i="1"/>
  <c r="M11" i="1" s="1"/>
  <c r="F10" i="1"/>
  <c r="F8" i="1"/>
  <c r="B3" i="1"/>
  <c r="F9" i="1"/>
  <c r="O5" i="1" s="1"/>
  <c r="F5" i="1"/>
  <c r="R5" i="1"/>
  <c r="N5" i="1"/>
  <c r="T5" i="1"/>
  <c r="Q5" i="1"/>
  <c r="P8" i="1"/>
  <c r="C40" i="2"/>
  <c r="D40" i="2" s="1"/>
  <c r="B61" i="2"/>
  <c r="C75" i="2"/>
  <c r="C76" i="2" s="1"/>
  <c r="D131" i="2"/>
  <c r="C158" i="2"/>
  <c r="C166" i="2"/>
  <c r="D166" i="2" s="1"/>
  <c r="H9" i="1"/>
  <c r="H7" i="1"/>
  <c r="H5" i="1"/>
  <c r="H8" i="1"/>
  <c r="H6" i="1"/>
  <c r="D3" i="1"/>
  <c r="R14" i="1"/>
  <c r="N14" i="1"/>
  <c r="P14" i="1"/>
  <c r="K14" i="1"/>
  <c r="T14" i="1"/>
  <c r="S14" i="1"/>
  <c r="M14" i="1"/>
  <c r="B26" i="2"/>
  <c r="C25" i="2"/>
  <c r="C167" i="2"/>
  <c r="F6" i="1"/>
  <c r="L5" i="1" s="1"/>
  <c r="S13" i="1"/>
  <c r="K13" i="1"/>
  <c r="R13" i="1"/>
  <c r="Q13" i="1"/>
  <c r="L13" i="1"/>
  <c r="P13" i="1"/>
  <c r="N13" i="1"/>
  <c r="P10" i="1"/>
  <c r="D75" i="2"/>
  <c r="C110" i="2"/>
  <c r="C111" i="2" s="1"/>
  <c r="B138" i="2"/>
  <c r="C137" i="2"/>
  <c r="K10" i="1"/>
  <c r="H11" i="1"/>
  <c r="M12" i="1"/>
  <c r="H13" i="1"/>
  <c r="Q6" i="1"/>
  <c r="F23" i="1"/>
  <c r="F25" i="1"/>
  <c r="G30" i="1"/>
  <c r="G26" i="1"/>
  <c r="Q11" i="1"/>
  <c r="H28" i="1"/>
  <c r="H30" i="1"/>
  <c r="C12" i="2"/>
  <c r="C13" i="2" s="1"/>
  <c r="B47" i="2"/>
  <c r="C60" i="2"/>
  <c r="C61" i="2" s="1"/>
  <c r="B82" i="2"/>
  <c r="C124" i="2"/>
  <c r="C125" i="2" s="1"/>
  <c r="B159" i="2"/>
  <c r="G12" i="1"/>
  <c r="G14" i="1"/>
  <c r="G23" i="1"/>
  <c r="C19" i="1"/>
  <c r="G25" i="1"/>
  <c r="C82" i="2"/>
  <c r="C83" i="2" s="1"/>
  <c r="C96" i="2"/>
  <c r="C97" i="2" s="1"/>
  <c r="G10" i="1"/>
  <c r="G6" i="1"/>
  <c r="H12" i="1"/>
  <c r="G22" i="1"/>
  <c r="S8" i="1"/>
  <c r="O8" i="1"/>
  <c r="K8" i="1"/>
  <c r="Q10" i="1"/>
  <c r="T12" i="1"/>
  <c r="P12" i="1"/>
  <c r="L12" i="1"/>
  <c r="H29" i="1"/>
  <c r="C4" i="2"/>
  <c r="B103" i="2"/>
  <c r="C116" i="2"/>
  <c r="C117" i="2" s="1"/>
  <c r="D117" i="2" s="1"/>
  <c r="O13" i="1" l="1"/>
  <c r="M13" i="1"/>
  <c r="O14" i="1"/>
  <c r="D19" i="2"/>
  <c r="C19" i="2"/>
  <c r="C20" i="2" s="1"/>
  <c r="T11" i="1"/>
  <c r="T13" i="1"/>
  <c r="T8" i="1"/>
  <c r="T6" i="1"/>
  <c r="C145" i="2"/>
  <c r="D145" i="2" s="1"/>
  <c r="M10" i="1"/>
  <c r="M6" i="1"/>
  <c r="C41" i="2"/>
  <c r="D33" i="2"/>
  <c r="C47" i="2"/>
  <c r="C48" i="2" s="1"/>
  <c r="C55" i="2"/>
  <c r="C89" i="2"/>
  <c r="D89" i="2" s="1"/>
  <c r="T10" i="1"/>
  <c r="T7" i="1"/>
  <c r="P7" i="1"/>
  <c r="L7" i="1"/>
  <c r="O7" i="1"/>
  <c r="S7" i="1"/>
  <c r="N7" i="1"/>
  <c r="R7" i="1"/>
  <c r="M7" i="1"/>
  <c r="K7" i="1"/>
  <c r="Q7" i="1"/>
  <c r="D124" i="2"/>
  <c r="D68" i="2"/>
  <c r="K11" i="1"/>
  <c r="K5" i="1"/>
  <c r="K12" i="1"/>
  <c r="K6" i="1"/>
  <c r="P11" i="1"/>
  <c r="P6" i="1"/>
  <c r="P5" i="1"/>
  <c r="D82" i="2"/>
  <c r="D96" i="2"/>
  <c r="D12" i="2"/>
  <c r="O12" i="1"/>
  <c r="O11" i="1"/>
  <c r="O6" i="1"/>
  <c r="O10" i="1"/>
  <c r="M8" i="1"/>
  <c r="M5" i="1"/>
  <c r="C118" i="2"/>
  <c r="C62" i="2"/>
  <c r="L11" i="1"/>
  <c r="L6" i="1"/>
  <c r="L10" i="1"/>
  <c r="L8" i="1"/>
  <c r="L14" i="1"/>
  <c r="D110" i="2"/>
  <c r="D61" i="2"/>
  <c r="C5" i="2"/>
  <c r="D5" i="2" s="1"/>
  <c r="C159" i="2"/>
  <c r="C160" i="2" s="1"/>
  <c r="C138" i="2"/>
  <c r="C139" i="2" s="1"/>
  <c r="D47" i="2"/>
  <c r="R9" i="1"/>
  <c r="N9" i="1"/>
  <c r="P9" i="1"/>
  <c r="K9" i="1"/>
  <c r="T9" i="1"/>
  <c r="O9" i="1"/>
  <c r="S9" i="1"/>
  <c r="M9" i="1"/>
  <c r="L9" i="1"/>
  <c r="Q9" i="1"/>
  <c r="C103" i="2"/>
  <c r="C104" i="2" s="1"/>
  <c r="C26" i="2"/>
  <c r="D26" i="2" s="1"/>
  <c r="N10" i="1"/>
  <c r="N12" i="1"/>
  <c r="N8" i="1"/>
  <c r="N11" i="1"/>
  <c r="N6" i="1"/>
  <c r="C146" i="2" l="1"/>
  <c r="C27" i="2"/>
  <c r="C90" i="2"/>
  <c r="D138" i="2"/>
  <c r="D159" i="2"/>
  <c r="D103" i="2"/>
  <c r="C6" i="2"/>
</calcChain>
</file>

<file path=xl/sharedStrings.xml><?xml version="1.0" encoding="utf-8"?>
<sst xmlns="http://schemas.openxmlformats.org/spreadsheetml/2006/main" count="638" uniqueCount="115">
  <si>
    <t>Roof Material</t>
  </si>
  <si>
    <t>Total</t>
  </si>
  <si>
    <t>Urban</t>
  </si>
  <si>
    <t>Rural</t>
  </si>
  <si>
    <t>Cambodia Total</t>
  </si>
  <si>
    <t>ROOF</t>
  </si>
  <si>
    <t>Hard/Permanent Total</t>
  </si>
  <si>
    <t>Tiles</t>
  </si>
  <si>
    <t>Wood/Plywood</t>
  </si>
  <si>
    <t>Concrete/Brick/Stone</t>
  </si>
  <si>
    <t>Galvanized Iron/Aluminum/Other Metal Sheets</t>
  </si>
  <si>
    <t>Asbestos Cement Sheets</t>
  </si>
  <si>
    <t>Soft/Temporary Total</t>
  </si>
  <si>
    <t>Earth/Clay</t>
  </si>
  <si>
    <t>Wood/Bamboo Planks</t>
  </si>
  <si>
    <t>Other Materials</t>
  </si>
  <si>
    <t>Bamboo/Thatch/Grass/Reeds</t>
  </si>
  <si>
    <t>Earth</t>
  </si>
  <si>
    <t>Salvaged/Improvised Materials</t>
  </si>
  <si>
    <t>Wall Material</t>
  </si>
  <si>
    <t>Floor Material</t>
  </si>
  <si>
    <t>Cement/Brick/Stone</t>
  </si>
  <si>
    <t>Polished Stone</t>
  </si>
  <si>
    <t>Parquet/Polished Wood</t>
  </si>
  <si>
    <t>Mosaic/Ceramic Tiles</t>
  </si>
  <si>
    <t>KH01</t>
  </si>
  <si>
    <t>Banteay Meanchey</t>
  </si>
  <si>
    <t>Permanent</t>
  </si>
  <si>
    <t>Temporary</t>
  </si>
  <si>
    <t>KH02</t>
  </si>
  <si>
    <t>Battambang</t>
  </si>
  <si>
    <t>KH03</t>
  </si>
  <si>
    <t>Kampong Cham</t>
  </si>
  <si>
    <t>KH04</t>
  </si>
  <si>
    <t>Kampong Chhnang</t>
  </si>
  <si>
    <t>KH05</t>
  </si>
  <si>
    <t>Kampong Speu</t>
  </si>
  <si>
    <t>KH06</t>
  </si>
  <si>
    <t>Kampong Thom</t>
  </si>
  <si>
    <t>KH07</t>
  </si>
  <si>
    <t>Kampot</t>
  </si>
  <si>
    <t>KH08</t>
  </si>
  <si>
    <t>Kandal</t>
  </si>
  <si>
    <t>KH09</t>
  </si>
  <si>
    <t>Koh Kong</t>
  </si>
  <si>
    <t>KH10</t>
  </si>
  <si>
    <t>Kratie</t>
  </si>
  <si>
    <t>KH11</t>
  </si>
  <si>
    <t>Mondul Kiri</t>
  </si>
  <si>
    <t>KH12</t>
  </si>
  <si>
    <t>Phnom Penh</t>
  </si>
  <si>
    <t>KH13</t>
  </si>
  <si>
    <t>Preah Vihear</t>
  </si>
  <si>
    <t>KH14</t>
  </si>
  <si>
    <t>Prey Veng</t>
  </si>
  <si>
    <t>KH15</t>
  </si>
  <si>
    <t>Pursat</t>
  </si>
  <si>
    <t>KH16</t>
  </si>
  <si>
    <t>Ratanak Kiri</t>
  </si>
  <si>
    <t>KH17</t>
  </si>
  <si>
    <t>Siemreap</t>
  </si>
  <si>
    <t>KH18</t>
  </si>
  <si>
    <t>Preah Sihanouk</t>
  </si>
  <si>
    <t>KH19</t>
  </si>
  <si>
    <t>Stung Treng</t>
  </si>
  <si>
    <t>KH20</t>
  </si>
  <si>
    <t>Svay Rieng</t>
  </si>
  <si>
    <t>KH21</t>
  </si>
  <si>
    <t>Takeo</t>
  </si>
  <si>
    <t>KH22</t>
  </si>
  <si>
    <t>Oddar Meanchey</t>
  </si>
  <si>
    <t>KH23</t>
  </si>
  <si>
    <t>Kep</t>
  </si>
  <si>
    <t>KH24</t>
  </si>
  <si>
    <t>Pailin</t>
  </si>
  <si>
    <t>Bamboo, Thatch/leaves, Grass</t>
  </si>
  <si>
    <t>Wood or logs</t>
  </si>
  <si>
    <t>Plywood</t>
  </si>
  <si>
    <t>Concrete, brick, stone</t>
  </si>
  <si>
    <t>Galvanized iron or aluminium or other metal sheets</t>
  </si>
  <si>
    <t>Fibrous cement/Asbestos</t>
  </si>
  <si>
    <t>Makeshift, mixed materials</t>
  </si>
  <si>
    <t>Other, specify</t>
  </si>
  <si>
    <t>Thatch/leaves/grass</t>
  </si>
  <si>
    <t>Fibrous cement</t>
  </si>
  <si>
    <t>Galvanized iron or aluminium</t>
  </si>
  <si>
    <t>Salvaged materials</t>
  </si>
  <si>
    <t>Mixed but predominantly made of galvanized iron/aluminium</t>
  </si>
  <si>
    <t>Mixed but predominantly made of thatch/leaves/grass or salva</t>
  </si>
  <si>
    <t>Concrete</t>
  </si>
  <si>
    <t>Plastic sheet</t>
  </si>
  <si>
    <t>Mapping Roof and Wall</t>
  </si>
  <si>
    <t>Clay+Dung with straw</t>
  </si>
  <si>
    <t>-</t>
  </si>
  <si>
    <t>100% UNK/H:1</t>
  </si>
  <si>
    <t>100% W+WWD/LWAL+DNO/H:1</t>
  </si>
  <si>
    <t>50% W+WWD/LWAL+DNO/H:1
50% EU/LWAL+DNO/H:1</t>
  </si>
  <si>
    <t>34% CR/LFINF+DUL/H:1
33% CR/LFINF+DUL/H:2
33% CR/LFINF+DUL/H:3</t>
  </si>
  <si>
    <t>20% CR/LFINF+DUL/H:1
20% CR/LFINF+DUL/H:2
20% CR/LFINF+DUL/H:3
20% CR/LFINF+DUL/H:4
20% CR/LFINF+DUL/H:5</t>
  </si>
  <si>
    <t>60% MATO/LN/HBET:1-2/EWME
40% MATO/LN/H:1/EWME</t>
  </si>
  <si>
    <t>15% CR/LFINF+DUL/H:1
15% CR/LFINF+DUL/H:2
20% CR/LFINF+DUL/H:3
20% CR/LFINF+DUL/H:4
20% CR/LFINF+DUL/H:5
7% CR/LDUAL+DUL/HBET:6-12
3% CR/LDUAL+DUM/HBET:13-</t>
  </si>
  <si>
    <t>40% MUR/LWAL+DNO/H:1
30% MUR+ST/LWAL+DNO/H:1
30% MUR+ST/LWAL+DNO/H:2</t>
  </si>
  <si>
    <t>30% MUR/LWAL+DNO/H:1
30% MUR/LWAL+DNO/H:2
2.5% MUR+ST/LWAL+DNO/H:1
2.5% MUR+ST/LWAL+DNO/H:2
10% CR/LFINF+DUL/H:1
10% CR/LFINF+DUL/H:2
5% CR/LFINF+DUL/H:3
5% CR/LFINF+DUL/H:4
3% CR/LFINF+DUL/H:5
2% CR/LDUAL+DUL/HBET:6-12</t>
  </si>
  <si>
    <t>20% MUR/LWAL+DNO/H:1
20% MUR/LWAL+DNO/H:2
5% MUR+ST/LWAL+DNO/H:1
5% MUR+ST/LWAL+DNO/H:2
10% CR/LFINF+DUL/H:3
10% CR/LFINF+DUL/H:4
10% CR/LFINF+DUL/H:3
8% CR/LFINF+DUL/H:4
8% CR/LFINF+DUL/H:5
2% CR/LDUAL+DUL/HBET:6-12
2% CR/LDUAL+DUM/HBET:13-</t>
  </si>
  <si>
    <t>20% MUR/LWAL+DNO/H:1
20% MUR/LWAL+DNO/H:2
5% MUR+ST/LWAL+DNO/H:1
5% MUR+ST/LWAL+DNO/H:2
10% CR/LFINF+DUL/H:3
10% CR/LFINF+DUL/H:4
10% CR/LFINF+DUL/H:3
8% CR/LFINF+DUL/H:4
6% CR/LFINF+DUL/H:5
4% CR/LDUAL+DUL/HBET:6-12
2% CR/LDUAL+DUL/HBET:6-12</t>
  </si>
  <si>
    <t>35% MUR/LWAL+DNO/H:1
35% MUR/LWAL+DNO/H:2
7.5% MUR+ST/LWAL+DNO/H:1
7.5% MUR+ST/LWAL+DNO/H:2
5% CR/LFINF+DUL/H:1
5% CR/LFINF+DUL/H:2
5% CR/LFINF+DUL/H:3</t>
  </si>
  <si>
    <t>60% MUR/LWAL+DNO/H:1
20% MUR+ST/LWAL+DNO/H:1
20% MUR+ST/LWAL+DNO/H:2</t>
  </si>
  <si>
    <t>30% MUR/LWAL+DNO/H:1
30% MUR/LWAL+DNO/H:2
2.5% MUR+ST/LWAL+DNO/H:1
2.5% MUR+ST/LWAL+DNO/H:2
10% CR/LFINF+DUL/H:1
10% CR/LFINF+DUL/H:2
5% CR/LFINF+DUL/H:3
5% CR/LFINF+DUL/H:4
5% CR/LFINF+DUL/H:5</t>
  </si>
  <si>
    <t>30% W+WBB/LPB+DNO/H:1
70% W+WBB/LPB+DNO/H:1</t>
  </si>
  <si>
    <t>50% W+WBB/LPB+DNO/H:1
50% W+WBB/LPB+DNO/H:1</t>
  </si>
  <si>
    <t>70% W+WBB/LPB+DNO/H:1
30% W+WBB/LPB+DNO/H:1</t>
  </si>
  <si>
    <t>7.5% W/H:1
7.5% W/H:2
35% W+WO/LN/H:1
50% W+WO/LN/H:1</t>
  </si>
  <si>
    <t>50% W/H:1
50% W/H:2</t>
  </si>
  <si>
    <t>17.5% W/H:1
17.5% W/H:2
25% W+WO/LN/H:1
40% W+WO/LN/H:1</t>
  </si>
  <si>
    <t>20% W/H:1
20% W/H:2
20% W+WO/LN/H:1
40% W+WO/LN/H:1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</si>
</sst>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8.5"/>
      <color rgb="FF000000"/>
      <name val="Times New Roman"/>
      <family val="2"/>
      <charset val="1"/>
    </font>
    <font>
      <b/>
      <sz val="11"/>
      <color rgb="FF000000"/>
      <name val="Calibri"/>
      <family val="2"/>
      <charset val="1"/>
    </font>
    <font>
      <b/>
      <sz val="8.5"/>
      <color rgb="FF000000"/>
      <name val="Times New Roman"/>
      <family val="1"/>
      <charset val="1"/>
    </font>
    <font>
      <sz val="8.5"/>
      <color rgb="FF000000"/>
      <name val="Times New Roman"/>
      <family val="1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BE5D6"/>
        <bgColor rgb="FFEDEDED"/>
      </patternFill>
    </fill>
    <fill>
      <patternFill patternType="solid">
        <fgColor rgb="FFEDEDED"/>
        <bgColor rgb="FFDEEBF7"/>
      </patternFill>
    </fill>
    <fill>
      <patternFill patternType="solid">
        <fgColor rgb="FFD0CECE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DEEBF7"/>
        <bgColor rgb="FFEDEDE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1" fillId="0" borderId="0" applyBorder="0" applyProtection="0"/>
    <xf numFmtId="0" fontId="1" fillId="0" borderId="0"/>
  </cellStyleXfs>
  <cellXfs count="30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3" fontId="4" fillId="0" borderId="0" xfId="0" applyNumberFormat="1" applyFont="1" applyAlignment="1">
      <alignment horizontal="right" vertical="top" indent="1" shrinkToFit="1"/>
    </xf>
    <xf numFmtId="0" fontId="2" fillId="0" borderId="0" xfId="0" applyFont="1"/>
    <xf numFmtId="3" fontId="6" fillId="0" borderId="0" xfId="0" applyNumberFormat="1" applyFont="1" applyAlignment="1">
      <alignment horizontal="right" vertical="top" indent="1" shrinkToFit="1"/>
    </xf>
    <xf numFmtId="4" fontId="6" fillId="0" borderId="0" xfId="0" applyNumberFormat="1" applyFont="1" applyAlignment="1">
      <alignment horizontal="right" vertical="top" indent="1" shrinkToFit="1"/>
    </xf>
    <xf numFmtId="9" fontId="0" fillId="0" borderId="0" xfId="1" applyFont="1" applyBorder="1" applyProtection="1"/>
    <xf numFmtId="3" fontId="4" fillId="0" borderId="0" xfId="0" applyNumberFormat="1" applyFont="1" applyAlignment="1">
      <alignment vertical="top" shrinkToFit="1"/>
    </xf>
    <xf numFmtId="4" fontId="4" fillId="0" borderId="0" xfId="0" applyNumberFormat="1" applyFont="1" applyAlignment="1">
      <alignment horizontal="right" vertical="top" indent="1" shrinkToFit="1"/>
    </xf>
    <xf numFmtId="9" fontId="0" fillId="2" borderId="0" xfId="1" applyFont="1" applyFill="1" applyBorder="1" applyProtection="1"/>
    <xf numFmtId="9" fontId="0" fillId="3" borderId="0" xfId="1" applyFont="1" applyFill="1" applyBorder="1" applyProtection="1"/>
    <xf numFmtId="3" fontId="7" fillId="0" borderId="0" xfId="0" applyNumberFormat="1" applyFont="1" applyAlignment="1">
      <alignment horizontal="right" vertical="top" indent="1" shrinkToFit="1"/>
    </xf>
    <xf numFmtId="3" fontId="7" fillId="0" borderId="0" xfId="0" applyNumberFormat="1" applyFont="1" applyAlignment="1">
      <alignment vertical="top" shrinkToFi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2" applyFont="1"/>
    <xf numFmtId="0" fontId="0" fillId="0" borderId="0" xfId="2" applyFont="1" applyAlignment="1">
      <alignment horizontal="left"/>
    </xf>
    <xf numFmtId="3" fontId="8" fillId="0" borderId="1" xfId="2" applyNumberFormat="1" applyFont="1" applyBorder="1" applyAlignment="1">
      <alignment vertical="center"/>
    </xf>
    <xf numFmtId="3" fontId="9" fillId="4" borderId="1" xfId="2" applyNumberFormat="1" applyFont="1" applyFill="1" applyBorder="1" applyAlignment="1">
      <alignment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0" fillId="0" borderId="0" xfId="2" applyFont="1" applyAlignment="1">
      <alignment horizontal="left" vertical="center"/>
    </xf>
    <xf numFmtId="3" fontId="0" fillId="5" borderId="1" xfId="2" applyNumberFormat="1" applyFont="1" applyFill="1" applyBorder="1" applyAlignment="1">
      <alignment vertical="center" wrapText="1"/>
    </xf>
    <xf numFmtId="164" fontId="0" fillId="0" borderId="1" xfId="2" applyNumberFormat="1" applyFont="1" applyBorder="1" applyAlignment="1">
      <alignment horizontal="center" vertical="center" wrapText="1"/>
    </xf>
    <xf numFmtId="164" fontId="10" fillId="0" borderId="1" xfId="2" applyNumberFormat="1" applyFont="1" applyBorder="1" applyAlignment="1">
      <alignment horizontal="center" vertical="center" wrapText="1"/>
    </xf>
    <xf numFmtId="164" fontId="0" fillId="6" borderId="1" xfId="2" applyNumberFormat="1" applyFont="1" applyFill="1" applyBorder="1" applyAlignment="1">
      <alignment horizontal="center" vertical="center" wrapText="1"/>
    </xf>
    <xf numFmtId="0" fontId="0" fillId="0" borderId="0" xfId="2" applyFont="1" applyAlignment="1">
      <alignment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Explanatory Text" xfId="2" builtinId="53" customBuiltin="1"/>
    <cellStyle name="Normal" xfId="0" builtinId="0"/>
    <cellStyle name="Per 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CCFFCC"/>
      <rgbColor rgb="FFFBE5D6"/>
      <rgbColor rgb="FFDDDDDD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atos%20Usuario/Documents/GEM/Python_scripts/SEARA/0_censos_res/catalinayepes/Documents/00%20SOUTH%20AMERICA/Censos%20South%20America/South_America_Taxonomy_v0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atos%20Usuario/Documents/GEM/Python_scripts/SEARA/0_censos_res/catalinayepes/Documents/00%20SOUTH%20AMERICA/Mapping%20scheme%20and%20SA%20taxonomy/South_America_Taxonomy_v0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ES"/>
      <sheetName val="CENSUS"/>
      <sheetName val="SA_Mapping_2013"/>
      <sheetName val="SA_Mapping_2014"/>
      <sheetName val="Ecuador"/>
      <sheetName val="Peru"/>
      <sheetName val="Chile"/>
      <sheetName val="Bolivia"/>
      <sheetName val="Colombia"/>
      <sheetName val="Venezuela"/>
      <sheetName val="Argentina"/>
      <sheetName val="Reports from WH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ES"/>
      <sheetName val="CENSUS"/>
      <sheetName val="SA_Mapping_2013"/>
      <sheetName val="Ecuador"/>
      <sheetName val="Peru"/>
      <sheetName val="Chile"/>
      <sheetName val="Bolivia"/>
      <sheetName val="Colombia"/>
      <sheetName val="Venezuela"/>
      <sheetName val="Argentina"/>
      <sheetName val="Reports from WH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view="pageBreakPreview" zoomScaleNormal="100" workbookViewId="0"/>
  </sheetViews>
  <sheetFormatPr baseColWidth="10" defaultColWidth="9.1640625" defaultRowHeight="15" x14ac:dyDescent="0.2"/>
  <cols>
    <col min="1" max="1" width="37.33203125" customWidth="1"/>
    <col min="2" max="9" width="10.6640625" customWidth="1"/>
    <col min="10" max="10" width="30.33203125" customWidth="1"/>
    <col min="11" max="1025" width="10.6640625" customWidth="1"/>
  </cols>
  <sheetData>
    <row r="1" spans="1:20" x14ac:dyDescent="0.2">
      <c r="A1" s="1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2" t="s">
        <v>2</v>
      </c>
      <c r="H1" s="2" t="s">
        <v>3</v>
      </c>
    </row>
    <row r="2" spans="1:20" x14ac:dyDescent="0.2">
      <c r="A2" s="3"/>
      <c r="B2" s="3"/>
      <c r="C2" s="3"/>
      <c r="D2" s="3"/>
      <c r="F2" s="3"/>
      <c r="G2" s="3"/>
      <c r="H2" s="3"/>
    </row>
    <row r="3" spans="1:20" x14ac:dyDescent="0.2">
      <c r="A3" s="3" t="s">
        <v>4</v>
      </c>
      <c r="B3" s="4">
        <f>B5+B11</f>
        <v>2758261</v>
      </c>
      <c r="C3" s="4">
        <f>C5+C11</f>
        <v>537745</v>
      </c>
      <c r="D3" s="4">
        <f>D5+D11</f>
        <v>2220516</v>
      </c>
      <c r="F3" s="4">
        <v>2758261</v>
      </c>
      <c r="G3" s="4">
        <v>537745</v>
      </c>
      <c r="H3" s="4">
        <v>2220516</v>
      </c>
      <c r="K3" s="28" t="s">
        <v>5</v>
      </c>
      <c r="L3" s="28"/>
      <c r="M3" s="28"/>
      <c r="N3" s="28"/>
      <c r="O3" s="28"/>
      <c r="P3" s="28"/>
      <c r="Q3" s="28"/>
      <c r="R3" s="28"/>
      <c r="S3" s="28"/>
      <c r="T3" s="28"/>
    </row>
    <row r="4" spans="1:20" x14ac:dyDescent="0.2">
      <c r="A4" s="3"/>
      <c r="B4" s="3"/>
      <c r="C4" s="3"/>
      <c r="D4" s="3"/>
      <c r="F4" s="3"/>
      <c r="G4" s="3"/>
      <c r="H4" s="3"/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  <c r="T4" t="s">
        <v>15</v>
      </c>
    </row>
    <row r="5" spans="1:20" x14ac:dyDescent="0.2">
      <c r="A5" s="5" t="s">
        <v>6</v>
      </c>
      <c r="B5" s="6">
        <f>SUM(B6:B10)</f>
        <v>2517517</v>
      </c>
      <c r="C5" s="6">
        <f>SUM(C6:C10)</f>
        <v>526596</v>
      </c>
      <c r="D5" s="6">
        <f>SUM(D6:D10)</f>
        <v>1990922</v>
      </c>
      <c r="F5" s="7">
        <f t="shared" ref="F5:H10" si="0">B5/B$5</f>
        <v>1</v>
      </c>
      <c r="G5" s="7">
        <f t="shared" si="0"/>
        <v>1</v>
      </c>
      <c r="H5" s="7">
        <f t="shared" si="0"/>
        <v>1</v>
      </c>
      <c r="J5" t="s">
        <v>6</v>
      </c>
      <c r="K5" s="8">
        <f t="shared" ref="K5:T14" si="1">VLOOKUP($J5,$A$21:$F$30,6,0)*VLOOKUP(K$4,$A$5:$F$14,6,0)</f>
        <v>1</v>
      </c>
      <c r="L5" s="8">
        <f t="shared" si="1"/>
        <v>0.31555139448909381</v>
      </c>
      <c r="M5" s="8">
        <f t="shared" si="1"/>
        <v>9.6754063626978484E-3</v>
      </c>
      <c r="N5" s="8">
        <f t="shared" si="1"/>
        <v>4.2815996873109496E-2</v>
      </c>
      <c r="O5" s="8">
        <f t="shared" si="1"/>
        <v>0.55178455597320697</v>
      </c>
      <c r="P5" s="8">
        <f t="shared" si="1"/>
        <v>8.0172646301891901E-2</v>
      </c>
      <c r="Q5" s="8">
        <f t="shared" si="1"/>
        <v>1</v>
      </c>
      <c r="R5" s="8">
        <f t="shared" si="1"/>
        <v>0.99399361977868605</v>
      </c>
      <c r="S5" s="8">
        <f t="shared" si="1"/>
        <v>2.658425547469511E-3</v>
      </c>
      <c r="T5" s="8">
        <f t="shared" si="1"/>
        <v>3.3479546738444158E-3</v>
      </c>
    </row>
    <row r="6" spans="1:20" x14ac:dyDescent="0.2">
      <c r="A6" s="3" t="s">
        <v>7</v>
      </c>
      <c r="B6" s="4">
        <v>794406</v>
      </c>
      <c r="C6" s="4">
        <v>100529</v>
      </c>
      <c r="D6" s="9">
        <v>693877</v>
      </c>
      <c r="F6" s="10">
        <f t="shared" si="0"/>
        <v>0.31555139448909381</v>
      </c>
      <c r="G6" s="10">
        <f t="shared" si="0"/>
        <v>0.19090346299630076</v>
      </c>
      <c r="H6" s="10">
        <f t="shared" si="0"/>
        <v>0.3485204342510656</v>
      </c>
      <c r="J6" t="s">
        <v>8</v>
      </c>
      <c r="K6" s="8">
        <f t="shared" si="1"/>
        <v>0.6448302113285771</v>
      </c>
      <c r="L6" s="11">
        <f t="shared" si="1"/>
        <v>0.20347707239342955</v>
      </c>
      <c r="M6" s="11">
        <f t="shared" si="1"/>
        <v>6.2389943295483134E-3</v>
      </c>
      <c r="N6" s="11">
        <f t="shared" si="1"/>
        <v>2.7609048311930891E-2</v>
      </c>
      <c r="O6" s="11">
        <f t="shared" si="1"/>
        <v>0.35580735183604811</v>
      </c>
      <c r="P6" s="11">
        <f t="shared" si="1"/>
        <v>5.1697744457620216E-2</v>
      </c>
      <c r="Q6" s="8">
        <f t="shared" si="1"/>
        <v>0.6448302113285771</v>
      </c>
      <c r="R6" s="11">
        <f t="shared" si="1"/>
        <v>0.64095711590114746</v>
      </c>
      <c r="S6" s="12">
        <f t="shared" si="1"/>
        <v>1.714233107576053E-3</v>
      </c>
      <c r="T6" s="12">
        <f t="shared" si="1"/>
        <v>2.1588623198535921E-3</v>
      </c>
    </row>
    <row r="7" spans="1:20" x14ac:dyDescent="0.2">
      <c r="A7" s="3" t="s">
        <v>8</v>
      </c>
      <c r="B7" s="4">
        <v>24358</v>
      </c>
      <c r="C7" s="4">
        <v>4705</v>
      </c>
      <c r="D7" s="9">
        <v>19654</v>
      </c>
      <c r="F7" s="10">
        <f t="shared" si="0"/>
        <v>9.6754063626978484E-3</v>
      </c>
      <c r="G7" s="10">
        <f t="shared" si="0"/>
        <v>8.9347431427507992E-3</v>
      </c>
      <c r="H7" s="10">
        <f t="shared" si="0"/>
        <v>9.8718081371344541E-3</v>
      </c>
      <c r="J7" t="s">
        <v>9</v>
      </c>
      <c r="K7" s="8">
        <f t="shared" si="1"/>
        <v>0.2038504352461665</v>
      </c>
      <c r="L7" s="11">
        <f t="shared" si="1"/>
        <v>6.4325289109136555E-2</v>
      </c>
      <c r="M7" s="12">
        <f t="shared" si="1"/>
        <v>1.9723357982194853E-3</v>
      </c>
      <c r="N7" s="11">
        <f t="shared" si="1"/>
        <v>8.7280595980818755E-3</v>
      </c>
      <c r="O7" s="11">
        <f t="shared" si="1"/>
        <v>0.11248152189725097</v>
      </c>
      <c r="P7" s="11">
        <f t="shared" si="1"/>
        <v>1.6343228843477626E-2</v>
      </c>
      <c r="Q7" s="8">
        <f t="shared" si="1"/>
        <v>0.2038504352461665</v>
      </c>
      <c r="R7" s="11">
        <f t="shared" si="1"/>
        <v>0.2026260320237977</v>
      </c>
      <c r="S7" s="12">
        <f t="shared" si="1"/>
        <v>5.4192120492118831E-4</v>
      </c>
      <c r="T7" s="12">
        <f t="shared" si="1"/>
        <v>6.8248201744762157E-4</v>
      </c>
    </row>
    <row r="8" spans="1:20" x14ac:dyDescent="0.2">
      <c r="A8" s="3" t="s">
        <v>9</v>
      </c>
      <c r="B8" s="4">
        <v>107790</v>
      </c>
      <c r="C8" s="4">
        <v>89114</v>
      </c>
      <c r="D8" s="9">
        <v>18676</v>
      </c>
      <c r="F8" s="10">
        <f t="shared" si="0"/>
        <v>4.2815996873109496E-2</v>
      </c>
      <c r="G8" s="10">
        <f t="shared" si="0"/>
        <v>0.1692265038093719</v>
      </c>
      <c r="H8" s="10">
        <f t="shared" si="0"/>
        <v>9.3805784455644175E-3</v>
      </c>
      <c r="J8" t="s">
        <v>10</v>
      </c>
      <c r="K8" s="8">
        <f t="shared" si="1"/>
        <v>0.14696976815315449</v>
      </c>
      <c r="L8" s="11">
        <f t="shared" si="1"/>
        <v>4.6376515288466709E-2</v>
      </c>
      <c r="M8" s="12">
        <f t="shared" si="1"/>
        <v>1.4219922299132585E-3</v>
      </c>
      <c r="N8" s="11">
        <f t="shared" si="1"/>
        <v>6.2926571336870902E-3</v>
      </c>
      <c r="O8" s="11">
        <f t="shared" si="1"/>
        <v>8.1095648261873529E-2</v>
      </c>
      <c r="P8" s="11">
        <f t="shared" si="1"/>
        <v>1.1782955239213912E-2</v>
      </c>
      <c r="Q8" s="8">
        <f t="shared" si="1"/>
        <v>0.14696976815315449</v>
      </c>
      <c r="R8" s="11">
        <f t="shared" si="1"/>
        <v>0.14608701184458828</v>
      </c>
      <c r="S8" s="12">
        <f t="shared" si="1"/>
        <v>3.907081863640168E-4</v>
      </c>
      <c r="T8" s="12">
        <f t="shared" si="1"/>
        <v>4.9204812220218373E-4</v>
      </c>
    </row>
    <row r="9" spans="1:20" x14ac:dyDescent="0.2">
      <c r="A9" s="3" t="s">
        <v>10</v>
      </c>
      <c r="B9" s="4">
        <v>1389127</v>
      </c>
      <c r="C9" s="4">
        <v>298207</v>
      </c>
      <c r="D9" s="9">
        <v>1090919</v>
      </c>
      <c r="F9" s="10">
        <f t="shared" si="0"/>
        <v>0.55178455597320697</v>
      </c>
      <c r="G9" s="10">
        <f t="shared" si="0"/>
        <v>0.56629180624235653</v>
      </c>
      <c r="H9" s="10">
        <f t="shared" si="0"/>
        <v>0.54794662975244635</v>
      </c>
      <c r="J9" t="s">
        <v>11</v>
      </c>
      <c r="K9" s="8">
        <f t="shared" si="1"/>
        <v>4.3495852721019621E-3</v>
      </c>
      <c r="L9" s="12">
        <f t="shared" si="1"/>
        <v>1.3725176980609987E-3</v>
      </c>
      <c r="M9" s="12">
        <f t="shared" si="1"/>
        <v>4.2084005016792177E-5</v>
      </c>
      <c r="N9" s="12">
        <f t="shared" si="1"/>
        <v>1.8623182940964071E-4</v>
      </c>
      <c r="O9" s="12">
        <f t="shared" si="1"/>
        <v>2.4000339780343815E-3</v>
      </c>
      <c r="P9" s="12">
        <f t="shared" si="1"/>
        <v>3.4871776158014884E-4</v>
      </c>
      <c r="Q9" s="8">
        <f t="shared" si="1"/>
        <v>4.3495852721019621E-3</v>
      </c>
      <c r="R9" s="12">
        <f t="shared" si="1"/>
        <v>4.3234600091526902E-3</v>
      </c>
      <c r="S9" s="12">
        <f t="shared" si="1"/>
        <v>1.1563048608252981E-5</v>
      </c>
      <c r="T9" s="12">
        <f t="shared" si="1"/>
        <v>1.4562214341018599E-5</v>
      </c>
    </row>
    <row r="10" spans="1:20" x14ac:dyDescent="0.2">
      <c r="A10" s="3" t="s">
        <v>11</v>
      </c>
      <c r="B10" s="4">
        <v>201836</v>
      </c>
      <c r="C10" s="4">
        <v>34041</v>
      </c>
      <c r="D10" s="9">
        <v>167796</v>
      </c>
      <c r="F10" s="10">
        <f t="shared" si="0"/>
        <v>8.0172646301891901E-2</v>
      </c>
      <c r="G10" s="10">
        <f t="shared" si="0"/>
        <v>6.464348380921997E-2</v>
      </c>
      <c r="H10" s="10">
        <f t="shared" si="0"/>
        <v>8.4280549413789194E-2</v>
      </c>
      <c r="J10" t="s">
        <v>12</v>
      </c>
      <c r="K10" s="8">
        <f t="shared" si="1"/>
        <v>1</v>
      </c>
      <c r="L10" s="8">
        <f t="shared" si="1"/>
        <v>0.31555139448909381</v>
      </c>
      <c r="M10" s="8">
        <f t="shared" si="1"/>
        <v>9.6754063626978484E-3</v>
      </c>
      <c r="N10" s="8">
        <f t="shared" si="1"/>
        <v>4.2815996873109496E-2</v>
      </c>
      <c r="O10" s="8">
        <f t="shared" si="1"/>
        <v>0.55178455597320697</v>
      </c>
      <c r="P10" s="8">
        <f t="shared" si="1"/>
        <v>8.0172646301891901E-2</v>
      </c>
      <c r="Q10" s="8">
        <f t="shared" si="1"/>
        <v>1</v>
      </c>
      <c r="R10" s="8">
        <f t="shared" si="1"/>
        <v>0.99399361977868605</v>
      </c>
      <c r="S10" s="8">
        <f t="shared" si="1"/>
        <v>2.658425547469511E-3</v>
      </c>
      <c r="T10" s="8">
        <f t="shared" si="1"/>
        <v>3.3479546738444158E-3</v>
      </c>
    </row>
    <row r="11" spans="1:20" x14ac:dyDescent="0.2">
      <c r="A11" s="5" t="s">
        <v>12</v>
      </c>
      <c r="B11" s="6">
        <f>SUM(B12:B14)</f>
        <v>240744</v>
      </c>
      <c r="C11" s="6">
        <f>SUM(C12:C14)</f>
        <v>11149</v>
      </c>
      <c r="D11" s="6">
        <f>SUM(D12:D14)</f>
        <v>229594</v>
      </c>
      <c r="F11" s="7">
        <f t="shared" ref="F11:H14" si="2">B11/B$11</f>
        <v>1</v>
      </c>
      <c r="G11" s="7">
        <f t="shared" si="2"/>
        <v>1</v>
      </c>
      <c r="H11" s="7">
        <f t="shared" si="2"/>
        <v>1</v>
      </c>
      <c r="J11" t="s">
        <v>16</v>
      </c>
      <c r="K11" s="8">
        <f t="shared" si="1"/>
        <v>0.95655310382781877</v>
      </c>
      <c r="L11" s="11">
        <f t="shared" si="1"/>
        <v>0.30184166581573912</v>
      </c>
      <c r="M11" s="11">
        <f t="shared" si="1"/>
        <v>9.2550399870340531E-3</v>
      </c>
      <c r="N11" s="11">
        <f t="shared" si="1"/>
        <v>4.0955774702455074E-2</v>
      </c>
      <c r="O11" s="11">
        <f t="shared" si="1"/>
        <v>0.52781122966042593</v>
      </c>
      <c r="P11" s="11">
        <f t="shared" si="1"/>
        <v>7.6689393662164596E-2</v>
      </c>
      <c r="Q11" s="8">
        <f t="shared" si="1"/>
        <v>0.95655310382781877</v>
      </c>
      <c r="R11" s="11">
        <f t="shared" si="1"/>
        <v>0.95080768218435086</v>
      </c>
      <c r="S11" s="12">
        <f t="shared" si="1"/>
        <v>2.542925208727129E-3</v>
      </c>
      <c r="T11" s="12">
        <f t="shared" si="1"/>
        <v>3.2024964347407286E-3</v>
      </c>
    </row>
    <row r="12" spans="1:20" x14ac:dyDescent="0.2">
      <c r="A12" s="3" t="s">
        <v>13</v>
      </c>
      <c r="B12" s="4">
        <v>239298</v>
      </c>
      <c r="C12" s="4">
        <v>10619</v>
      </c>
      <c r="D12" s="9">
        <v>228679</v>
      </c>
      <c r="F12" s="10">
        <f t="shared" si="2"/>
        <v>0.99399361977868605</v>
      </c>
      <c r="G12" s="10">
        <f t="shared" si="2"/>
        <v>0.9524621042245941</v>
      </c>
      <c r="H12" s="10">
        <f t="shared" si="2"/>
        <v>0.99601470421700911</v>
      </c>
      <c r="J12" t="s">
        <v>17</v>
      </c>
      <c r="K12" s="8">
        <f t="shared" si="1"/>
        <v>2.8608613521935403E-2</v>
      </c>
      <c r="L12" s="11">
        <f t="shared" si="1"/>
        <v>9.0274878912462615E-3</v>
      </c>
      <c r="M12" s="12">
        <f t="shared" si="1"/>
        <v>2.7679996129809748E-4</v>
      </c>
      <c r="N12" s="12">
        <f t="shared" si="1"/>
        <v>1.2249063070991842E-3</v>
      </c>
      <c r="O12" s="11">
        <f t="shared" si="1"/>
        <v>1.5785791109210211E-2</v>
      </c>
      <c r="P12" s="12">
        <f t="shared" si="1"/>
        <v>2.2936282530816488E-3</v>
      </c>
      <c r="Q12" s="8">
        <f t="shared" si="1"/>
        <v>2.8608613521935403E-2</v>
      </c>
      <c r="R12" s="11">
        <f t="shared" si="1"/>
        <v>2.8436779311518036E-2</v>
      </c>
      <c r="S12" s="12">
        <f t="shared" si="1"/>
        <v>7.6053869064394774E-5</v>
      </c>
      <c r="T12" s="12">
        <f t="shared" si="1"/>
        <v>9.5780341352972182E-5</v>
      </c>
    </row>
    <row r="13" spans="1:20" x14ac:dyDescent="0.2">
      <c r="A13" s="3" t="s">
        <v>14</v>
      </c>
      <c r="B13" s="4">
        <v>640</v>
      </c>
      <c r="C13" s="4">
        <v>7</v>
      </c>
      <c r="D13" s="9">
        <v>633</v>
      </c>
      <c r="F13" s="10">
        <f t="shared" si="2"/>
        <v>2.658425547469511E-3</v>
      </c>
      <c r="G13" s="10">
        <f t="shared" si="2"/>
        <v>6.2785900080724732E-4</v>
      </c>
      <c r="H13" s="10">
        <f t="shared" si="2"/>
        <v>2.757040689216617E-3</v>
      </c>
      <c r="J13" t="s">
        <v>18</v>
      </c>
      <c r="K13" s="8">
        <f t="shared" si="1"/>
        <v>1.1231342451083197E-2</v>
      </c>
      <c r="L13" s="12">
        <f t="shared" si="1"/>
        <v>3.5440657724238596E-3</v>
      </c>
      <c r="M13" s="12">
        <f t="shared" si="1"/>
        <v>1.0866780221284881E-4</v>
      </c>
      <c r="N13" s="12">
        <f t="shared" si="1"/>
        <v>4.8088112326640013E-4</v>
      </c>
      <c r="O13" s="11">
        <f t="shared" si="1"/>
        <v>6.1972813073539719E-3</v>
      </c>
      <c r="P13" s="12">
        <f t="shared" si="1"/>
        <v>9.0044644582611675E-4</v>
      </c>
      <c r="Q13" s="8">
        <f t="shared" si="1"/>
        <v>1.1231342451083197E-2</v>
      </c>
      <c r="R13" s="11">
        <f t="shared" si="1"/>
        <v>1.1163882737926208E-2</v>
      </c>
      <c r="S13" s="12">
        <f t="shared" si="1"/>
        <v>2.9857687704338407E-5</v>
      </c>
      <c r="T13" s="12">
        <f t="shared" si="1"/>
        <v>3.7602025452651187E-5</v>
      </c>
    </row>
    <row r="14" spans="1:20" x14ac:dyDescent="0.2">
      <c r="A14" s="3" t="s">
        <v>15</v>
      </c>
      <c r="B14" s="13">
        <v>806</v>
      </c>
      <c r="C14" s="13">
        <v>523</v>
      </c>
      <c r="D14" s="14">
        <v>282</v>
      </c>
      <c r="F14" s="10">
        <f t="shared" si="2"/>
        <v>3.3479546738444158E-3</v>
      </c>
      <c r="G14" s="10">
        <f t="shared" si="2"/>
        <v>4.6910036774598617E-2</v>
      </c>
      <c r="H14" s="10">
        <f t="shared" si="2"/>
        <v>1.2282550937742275E-3</v>
      </c>
      <c r="J14" t="s">
        <v>15</v>
      </c>
      <c r="K14" s="8">
        <f t="shared" si="1"/>
        <v>3.6069401991625947E-3</v>
      </c>
      <c r="L14" s="12">
        <f t="shared" si="1"/>
        <v>1.1381750096845266E-3</v>
      </c>
      <c r="M14" s="12">
        <f t="shared" si="1"/>
        <v>3.4898612152848414E-5</v>
      </c>
      <c r="N14" s="12">
        <f t="shared" si="1"/>
        <v>1.5443474028883859E-4</v>
      </c>
      <c r="O14" s="12">
        <f t="shared" si="1"/>
        <v>1.9902538962168429E-3</v>
      </c>
      <c r="P14" s="12">
        <f t="shared" si="1"/>
        <v>2.8917794081953821E-4</v>
      </c>
      <c r="Q14" s="8">
        <f t="shared" si="1"/>
        <v>3.6069401991625947E-3</v>
      </c>
      <c r="R14" s="12">
        <f t="shared" si="1"/>
        <v>3.5852755448908822E-3</v>
      </c>
      <c r="S14" s="12">
        <f t="shared" si="1"/>
        <v>9.588781973648608E-6</v>
      </c>
      <c r="T14" s="12">
        <f t="shared" si="1"/>
        <v>1.2075872298063717E-5</v>
      </c>
    </row>
    <row r="17" spans="1:8" x14ac:dyDescent="0.2">
      <c r="A17" s="1" t="s">
        <v>19</v>
      </c>
      <c r="B17" s="2" t="s">
        <v>1</v>
      </c>
      <c r="C17" s="2" t="s">
        <v>2</v>
      </c>
      <c r="D17" s="2" t="s">
        <v>3</v>
      </c>
    </row>
    <row r="18" spans="1:8" x14ac:dyDescent="0.2">
      <c r="A18" s="3"/>
      <c r="B18" s="3"/>
      <c r="C18" s="3"/>
      <c r="D18" s="3"/>
    </row>
    <row r="19" spans="1:8" x14ac:dyDescent="0.2">
      <c r="A19" s="3" t="s">
        <v>4</v>
      </c>
      <c r="B19" s="4">
        <f>B21+B26</f>
        <v>2758261</v>
      </c>
      <c r="C19" s="4">
        <f>C21+C26</f>
        <v>537745</v>
      </c>
      <c r="D19" s="4">
        <f>D21+D26</f>
        <v>2220516</v>
      </c>
    </row>
    <row r="20" spans="1:8" x14ac:dyDescent="0.2">
      <c r="A20" s="3"/>
      <c r="B20" s="3"/>
      <c r="C20" s="3"/>
      <c r="D20" s="3"/>
    </row>
    <row r="21" spans="1:8" x14ac:dyDescent="0.2">
      <c r="A21" s="5" t="s">
        <v>6</v>
      </c>
      <c r="B21" s="6">
        <f>SUM(B22:B25)</f>
        <v>2085946</v>
      </c>
      <c r="C21" s="6">
        <f>SUM(C22:C25)</f>
        <v>502299</v>
      </c>
      <c r="D21" s="6">
        <f>SUM(D22:D25)</f>
        <v>1583646</v>
      </c>
      <c r="F21" s="7">
        <f t="shared" ref="F21:H25" si="3">B21/B$21</f>
        <v>1</v>
      </c>
      <c r="G21" s="7">
        <f t="shared" si="3"/>
        <v>1</v>
      </c>
      <c r="H21" s="7">
        <f t="shared" si="3"/>
        <v>1</v>
      </c>
    </row>
    <row r="22" spans="1:8" x14ac:dyDescent="0.2">
      <c r="A22" s="3" t="s">
        <v>8</v>
      </c>
      <c r="B22" s="4">
        <v>1345081</v>
      </c>
      <c r="C22" s="4">
        <v>185953</v>
      </c>
      <c r="D22" s="9">
        <v>1159127</v>
      </c>
      <c r="F22" s="10">
        <f t="shared" si="3"/>
        <v>0.6448302113285771</v>
      </c>
      <c r="G22" s="10">
        <f t="shared" si="3"/>
        <v>0.37020380291420052</v>
      </c>
      <c r="H22" s="10">
        <f t="shared" si="3"/>
        <v>0.73193567249246361</v>
      </c>
    </row>
    <row r="23" spans="1:8" x14ac:dyDescent="0.2">
      <c r="A23" s="3" t="s">
        <v>9</v>
      </c>
      <c r="B23" s="4">
        <v>425221</v>
      </c>
      <c r="C23" s="4">
        <v>270935</v>
      </c>
      <c r="D23" s="9">
        <v>154286</v>
      </c>
      <c r="F23" s="10">
        <f t="shared" si="3"/>
        <v>0.2038504352461665</v>
      </c>
      <c r="G23" s="10">
        <f t="shared" si="3"/>
        <v>0.53938988530735676</v>
      </c>
      <c r="H23" s="10">
        <f t="shared" si="3"/>
        <v>9.7424550688727157E-2</v>
      </c>
    </row>
    <row r="24" spans="1:8" x14ac:dyDescent="0.2">
      <c r="A24" s="3" t="s">
        <v>10</v>
      </c>
      <c r="B24" s="4">
        <v>306571</v>
      </c>
      <c r="C24" s="4">
        <v>43507</v>
      </c>
      <c r="D24" s="9">
        <v>263064</v>
      </c>
      <c r="F24" s="10">
        <f t="shared" si="3"/>
        <v>0.14696976815315449</v>
      </c>
      <c r="G24" s="10">
        <f t="shared" si="3"/>
        <v>8.6615740823692666E-2</v>
      </c>
      <c r="H24" s="10">
        <f t="shared" si="3"/>
        <v>0.16611288128786358</v>
      </c>
    </row>
    <row r="25" spans="1:8" x14ac:dyDescent="0.2">
      <c r="A25" s="3" t="s">
        <v>11</v>
      </c>
      <c r="B25" s="4">
        <v>9073</v>
      </c>
      <c r="C25" s="4">
        <v>1904</v>
      </c>
      <c r="D25" s="9">
        <v>7169</v>
      </c>
      <c r="F25" s="10">
        <f t="shared" si="3"/>
        <v>4.3495852721019621E-3</v>
      </c>
      <c r="G25" s="10">
        <f t="shared" si="3"/>
        <v>3.7905709547500594E-3</v>
      </c>
      <c r="H25" s="10">
        <f t="shared" si="3"/>
        <v>4.5268955309456784E-3</v>
      </c>
    </row>
    <row r="26" spans="1:8" x14ac:dyDescent="0.2">
      <c r="A26" s="5" t="s">
        <v>12</v>
      </c>
      <c r="B26" s="6">
        <f>SUM(B27:B30)</f>
        <v>672315</v>
      </c>
      <c r="C26" s="6">
        <f>SUM(C27:C30)</f>
        <v>35446</v>
      </c>
      <c r="D26" s="6">
        <f>SUM(D27:D30)</f>
        <v>636870</v>
      </c>
      <c r="F26" s="7">
        <f t="shared" ref="F26:H30" si="4">B26/B$26</f>
        <v>1</v>
      </c>
      <c r="G26" s="7">
        <f t="shared" si="4"/>
        <v>1</v>
      </c>
      <c r="H26" s="7">
        <f t="shared" si="4"/>
        <v>1</v>
      </c>
    </row>
    <row r="27" spans="1:8" x14ac:dyDescent="0.2">
      <c r="A27" s="3" t="s">
        <v>16</v>
      </c>
      <c r="B27" s="4">
        <v>643105</v>
      </c>
      <c r="C27" s="4">
        <v>32247</v>
      </c>
      <c r="D27" s="9">
        <v>610859</v>
      </c>
      <c r="F27" s="10">
        <f t="shared" si="4"/>
        <v>0.95655310382781877</v>
      </c>
      <c r="G27" s="10">
        <f t="shared" si="4"/>
        <v>0.90975004231789203</v>
      </c>
      <c r="H27" s="10">
        <f t="shared" si="4"/>
        <v>0.95915806993577968</v>
      </c>
    </row>
    <row r="28" spans="1:8" x14ac:dyDescent="0.2">
      <c r="A28" s="3" t="s">
        <v>17</v>
      </c>
      <c r="B28" s="4">
        <v>19234</v>
      </c>
      <c r="C28" s="4">
        <v>1782</v>
      </c>
      <c r="D28" s="9">
        <v>17452</v>
      </c>
      <c r="F28" s="10">
        <f t="shared" si="4"/>
        <v>2.8608613521935403E-2</v>
      </c>
      <c r="G28" s="10">
        <f t="shared" si="4"/>
        <v>5.027365570163065E-2</v>
      </c>
      <c r="H28" s="10">
        <f t="shared" si="4"/>
        <v>2.7402766655675412E-2</v>
      </c>
    </row>
    <row r="29" spans="1:8" x14ac:dyDescent="0.2">
      <c r="A29" s="3" t="s">
        <v>18</v>
      </c>
      <c r="B29" s="4">
        <v>7551</v>
      </c>
      <c r="C29" s="4">
        <v>697</v>
      </c>
      <c r="D29" s="9">
        <v>6854</v>
      </c>
      <c r="F29" s="10">
        <f t="shared" si="4"/>
        <v>1.1231342451083197E-2</v>
      </c>
      <c r="G29" s="10">
        <f t="shared" si="4"/>
        <v>1.9663713818202335E-2</v>
      </c>
      <c r="H29" s="10">
        <f t="shared" si="4"/>
        <v>1.0762007945106537E-2</v>
      </c>
    </row>
    <row r="30" spans="1:8" x14ac:dyDescent="0.2">
      <c r="A30" s="3" t="s">
        <v>15</v>
      </c>
      <c r="B30" s="13">
        <v>2425</v>
      </c>
      <c r="C30" s="13">
        <v>720</v>
      </c>
      <c r="D30" s="14">
        <v>1705</v>
      </c>
      <c r="F30" s="10">
        <f t="shared" si="4"/>
        <v>3.6069401991625947E-3</v>
      </c>
      <c r="G30" s="10">
        <f t="shared" si="4"/>
        <v>2.0312588162275009E-2</v>
      </c>
      <c r="H30" s="10">
        <f t="shared" si="4"/>
        <v>2.6771554634383785E-3</v>
      </c>
    </row>
    <row r="33" spans="1:4" x14ac:dyDescent="0.2">
      <c r="A33" s="1" t="s">
        <v>20</v>
      </c>
      <c r="B33" s="2" t="s">
        <v>1</v>
      </c>
      <c r="C33" s="2" t="s">
        <v>2</v>
      </c>
      <c r="D33" s="2" t="s">
        <v>3</v>
      </c>
    </row>
    <row r="34" spans="1:4" x14ac:dyDescent="0.2">
      <c r="A34" s="3"/>
      <c r="B34" s="3"/>
      <c r="C34" s="3"/>
      <c r="D34" s="3"/>
    </row>
    <row r="35" spans="1:4" x14ac:dyDescent="0.2">
      <c r="A35" s="3" t="s">
        <v>4</v>
      </c>
      <c r="B35" s="4">
        <f>B37+B42</f>
        <v>2758261</v>
      </c>
      <c r="C35" s="4">
        <f>C37+C42</f>
        <v>537745</v>
      </c>
      <c r="D35" s="4">
        <f>D37+D42</f>
        <v>2220516</v>
      </c>
    </row>
    <row r="36" spans="1:4" x14ac:dyDescent="0.2">
      <c r="A36" s="3"/>
      <c r="B36" s="3"/>
      <c r="C36" s="3"/>
      <c r="D36" s="3"/>
    </row>
    <row r="37" spans="1:4" x14ac:dyDescent="0.2">
      <c r="A37" s="5" t="s">
        <v>6</v>
      </c>
      <c r="B37" s="6">
        <f>SUM(B38:B41)</f>
        <v>725204</v>
      </c>
      <c r="C37" s="6">
        <f>SUM(C38:C41)</f>
        <v>341986</v>
      </c>
      <c r="D37" s="6">
        <f>SUM(D38:D41)</f>
        <v>383219</v>
      </c>
    </row>
    <row r="38" spans="1:4" x14ac:dyDescent="0.2">
      <c r="A38" s="3" t="s">
        <v>21</v>
      </c>
      <c r="B38" s="4">
        <v>375819</v>
      </c>
      <c r="C38" s="4">
        <v>130472</v>
      </c>
      <c r="D38" s="9">
        <v>245347</v>
      </c>
    </row>
    <row r="39" spans="1:4" x14ac:dyDescent="0.2">
      <c r="A39" s="3" t="s">
        <v>22</v>
      </c>
      <c r="B39" s="4">
        <v>68914</v>
      </c>
      <c r="C39" s="4">
        <v>31115</v>
      </c>
      <c r="D39" s="9">
        <v>37799</v>
      </c>
    </row>
    <row r="40" spans="1:4" x14ac:dyDescent="0.2">
      <c r="A40" s="3" t="s">
        <v>23</v>
      </c>
      <c r="B40" s="4">
        <v>30354</v>
      </c>
      <c r="C40" s="4">
        <v>5543</v>
      </c>
      <c r="D40" s="9">
        <v>24811</v>
      </c>
    </row>
    <row r="41" spans="1:4" x14ac:dyDescent="0.2">
      <c r="A41" s="3" t="s">
        <v>24</v>
      </c>
      <c r="B41" s="4">
        <v>250117</v>
      </c>
      <c r="C41" s="4">
        <v>174856</v>
      </c>
      <c r="D41" s="9">
        <v>75262</v>
      </c>
    </row>
    <row r="42" spans="1:4" x14ac:dyDescent="0.2">
      <c r="A42" s="5" t="s">
        <v>12</v>
      </c>
      <c r="B42" s="6">
        <f>SUM(B43:B45)</f>
        <v>2033057</v>
      </c>
      <c r="C42" s="6">
        <f>SUM(C43:C45)</f>
        <v>195759</v>
      </c>
      <c r="D42" s="6">
        <f>SUM(D43:D45)</f>
        <v>1837297</v>
      </c>
    </row>
    <row r="43" spans="1:4" x14ac:dyDescent="0.2">
      <c r="A43" s="3" t="s">
        <v>13</v>
      </c>
      <c r="B43" s="4">
        <v>291606</v>
      </c>
      <c r="C43" s="4">
        <v>41653</v>
      </c>
      <c r="D43" s="9">
        <v>249952</v>
      </c>
    </row>
    <row r="44" spans="1:4" x14ac:dyDescent="0.2">
      <c r="A44" s="3" t="s">
        <v>14</v>
      </c>
      <c r="B44" s="4">
        <v>1737705</v>
      </c>
      <c r="C44" s="4">
        <v>153680</v>
      </c>
      <c r="D44" s="9">
        <v>1584025</v>
      </c>
    </row>
    <row r="45" spans="1:4" x14ac:dyDescent="0.2">
      <c r="A45" s="3" t="s">
        <v>15</v>
      </c>
      <c r="B45" s="13">
        <v>3746</v>
      </c>
      <c r="C45" s="13">
        <v>426</v>
      </c>
      <c r="D45" s="14">
        <v>3320</v>
      </c>
    </row>
  </sheetData>
  <mergeCells count="1">
    <mergeCell ref="K3:T3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7"/>
  <sheetViews>
    <sheetView view="pageBreakPreview" zoomScaleNormal="100" workbookViewId="0"/>
  </sheetViews>
  <sheetFormatPr baseColWidth="10" defaultColWidth="9.1640625" defaultRowHeight="15" x14ac:dyDescent="0.2"/>
  <cols>
    <col min="1" max="1025" width="11.5" style="3"/>
  </cols>
  <sheetData>
    <row r="1" spans="1:4" x14ac:dyDescent="0.2">
      <c r="A1" s="5" t="s">
        <v>25</v>
      </c>
      <c r="B1" s="5" t="s">
        <v>26</v>
      </c>
    </row>
    <row r="2" spans="1:4" x14ac:dyDescent="0.2">
      <c r="A2" s="5" t="s">
        <v>19</v>
      </c>
      <c r="B2" s="29" t="s">
        <v>0</v>
      </c>
      <c r="C2" s="29"/>
      <c r="D2" s="29"/>
    </row>
    <row r="3" spans="1:4" x14ac:dyDescent="0.2">
      <c r="B3" s="15" t="s">
        <v>27</v>
      </c>
      <c r="C3" s="15" t="s">
        <v>28</v>
      </c>
      <c r="D3" s="16" t="s">
        <v>1</v>
      </c>
    </row>
    <row r="4" spans="1:4" x14ac:dyDescent="0.2">
      <c r="A4" s="3" t="s">
        <v>27</v>
      </c>
      <c r="B4" s="4" t="e">
        <f>VLOOKUP(A1,#REF!,7,0)</f>
        <v>#REF!</v>
      </c>
      <c r="C4" s="4" t="e">
        <f>D4-B4</f>
        <v>#REF!</v>
      </c>
      <c r="D4" s="4" t="e">
        <f>VLOOKUP(A1,#REF!,5,0)</f>
        <v>#REF!</v>
      </c>
    </row>
    <row r="5" spans="1:4" x14ac:dyDescent="0.2">
      <c r="A5" s="3" t="s">
        <v>28</v>
      </c>
      <c r="B5" s="4" t="e">
        <f>B6-B4</f>
        <v>#REF!</v>
      </c>
      <c r="C5" s="4" t="e">
        <f>D6-B4-C4-B5</f>
        <v>#REF!</v>
      </c>
      <c r="D5" s="4" t="e">
        <f>B5+C5</f>
        <v>#REF!</v>
      </c>
    </row>
    <row r="6" spans="1:4" x14ac:dyDescent="0.2">
      <c r="A6" s="5" t="s">
        <v>1</v>
      </c>
      <c r="B6" s="4" t="e">
        <f>VLOOKUP(A1,#REF!,4,0)</f>
        <v>#REF!</v>
      </c>
      <c r="C6" s="4" t="e">
        <f>C4+C5</f>
        <v>#REF!</v>
      </c>
      <c r="D6" s="4" t="e">
        <f>VLOOKUP(A1,#REF!,3,0)</f>
        <v>#REF!</v>
      </c>
    </row>
    <row r="8" spans="1:4" x14ac:dyDescent="0.2">
      <c r="A8" s="5" t="s">
        <v>29</v>
      </c>
      <c r="B8" s="5" t="s">
        <v>30</v>
      </c>
    </row>
    <row r="9" spans="1:4" x14ac:dyDescent="0.2">
      <c r="A9" s="5" t="s">
        <v>19</v>
      </c>
      <c r="B9" s="29" t="s">
        <v>0</v>
      </c>
      <c r="C9" s="29"/>
      <c r="D9" s="29"/>
    </row>
    <row r="10" spans="1:4" x14ac:dyDescent="0.2">
      <c r="B10" s="15" t="s">
        <v>27</v>
      </c>
      <c r="C10" s="15" t="s">
        <v>28</v>
      </c>
      <c r="D10" s="16" t="s">
        <v>1</v>
      </c>
    </row>
    <row r="11" spans="1:4" x14ac:dyDescent="0.2">
      <c r="A11" s="3" t="s">
        <v>27</v>
      </c>
      <c r="B11" s="4" t="e">
        <f>VLOOKUP(A8,#REF!,7,0)</f>
        <v>#REF!</v>
      </c>
      <c r="C11" s="4" t="e">
        <f>D11-B11</f>
        <v>#REF!</v>
      </c>
      <c r="D11" s="4" t="e">
        <f>VLOOKUP(A8,#REF!,5,0)</f>
        <v>#REF!</v>
      </c>
    </row>
    <row r="12" spans="1:4" x14ac:dyDescent="0.2">
      <c r="A12" s="3" t="s">
        <v>28</v>
      </c>
      <c r="B12" s="4" t="e">
        <f>B13-B11</f>
        <v>#REF!</v>
      </c>
      <c r="C12" s="4" t="e">
        <f>D13-B11-C11-B12</f>
        <v>#REF!</v>
      </c>
      <c r="D12" s="4" t="e">
        <f>B12+C12</f>
        <v>#REF!</v>
      </c>
    </row>
    <row r="13" spans="1:4" x14ac:dyDescent="0.2">
      <c r="A13" s="5" t="s">
        <v>1</v>
      </c>
      <c r="B13" s="4" t="e">
        <f>VLOOKUP(A8,#REF!,4,0)</f>
        <v>#REF!</v>
      </c>
      <c r="C13" s="4" t="e">
        <f>C11+C12</f>
        <v>#REF!</v>
      </c>
      <c r="D13" s="4" t="e">
        <f>VLOOKUP(A8,#REF!,3,0)</f>
        <v>#REF!</v>
      </c>
    </row>
    <row r="15" spans="1:4" x14ac:dyDescent="0.2">
      <c r="A15" s="5" t="s">
        <v>31</v>
      </c>
      <c r="B15" s="5" t="s">
        <v>32</v>
      </c>
    </row>
    <row r="16" spans="1:4" x14ac:dyDescent="0.2">
      <c r="A16" s="5" t="s">
        <v>19</v>
      </c>
      <c r="B16" s="29" t="s">
        <v>0</v>
      </c>
      <c r="C16" s="29"/>
      <c r="D16" s="29"/>
    </row>
    <row r="17" spans="1:4" x14ac:dyDescent="0.2">
      <c r="B17" s="15" t="s">
        <v>27</v>
      </c>
      <c r="C17" s="15" t="s">
        <v>28</v>
      </c>
      <c r="D17" s="16" t="s">
        <v>1</v>
      </c>
    </row>
    <row r="18" spans="1:4" x14ac:dyDescent="0.2">
      <c r="A18" s="3" t="s">
        <v>27</v>
      </c>
      <c r="B18" s="4" t="e">
        <f>VLOOKUP(A15,#REF!,7,0)</f>
        <v>#REF!</v>
      </c>
      <c r="C18" s="4" t="e">
        <f>D18-B18</f>
        <v>#REF!</v>
      </c>
      <c r="D18" s="4" t="e">
        <f>VLOOKUP(A15,#REF!,5,0)</f>
        <v>#REF!</v>
      </c>
    </row>
    <row r="19" spans="1:4" x14ac:dyDescent="0.2">
      <c r="A19" s="3" t="s">
        <v>28</v>
      </c>
      <c r="B19" s="4" t="e">
        <f>B20-B18</f>
        <v>#REF!</v>
      </c>
      <c r="C19" s="4" t="e">
        <f>D20-B18-C18-B19</f>
        <v>#REF!</v>
      </c>
      <c r="D19" s="4" t="e">
        <f>B19+C19</f>
        <v>#REF!</v>
      </c>
    </row>
    <row r="20" spans="1:4" x14ac:dyDescent="0.2">
      <c r="A20" s="5" t="s">
        <v>1</v>
      </c>
      <c r="B20" s="4" t="e">
        <f>VLOOKUP(A15,#REF!,4,0)</f>
        <v>#REF!</v>
      </c>
      <c r="C20" s="4" t="e">
        <f>C18+C19</f>
        <v>#REF!</v>
      </c>
      <c r="D20" s="4" t="e">
        <f>VLOOKUP(A15,#REF!,3,0)</f>
        <v>#REF!</v>
      </c>
    </row>
    <row r="22" spans="1:4" x14ac:dyDescent="0.2">
      <c r="A22" s="5" t="s">
        <v>33</v>
      </c>
      <c r="B22" s="5" t="s">
        <v>34</v>
      </c>
    </row>
    <row r="23" spans="1:4" x14ac:dyDescent="0.2">
      <c r="A23" s="5" t="s">
        <v>19</v>
      </c>
      <c r="B23" s="29" t="s">
        <v>0</v>
      </c>
      <c r="C23" s="29"/>
      <c r="D23" s="29"/>
    </row>
    <row r="24" spans="1:4" x14ac:dyDescent="0.2">
      <c r="B24" s="15" t="s">
        <v>27</v>
      </c>
      <c r="C24" s="15" t="s">
        <v>28</v>
      </c>
      <c r="D24" s="16" t="s">
        <v>1</v>
      </c>
    </row>
    <row r="25" spans="1:4" x14ac:dyDescent="0.2">
      <c r="A25" s="3" t="s">
        <v>27</v>
      </c>
      <c r="B25" s="4" t="e">
        <f>VLOOKUP(A22,#REF!,7,0)</f>
        <v>#REF!</v>
      </c>
      <c r="C25" s="4" t="e">
        <f>D25-B25</f>
        <v>#REF!</v>
      </c>
      <c r="D25" s="4" t="e">
        <f>VLOOKUP(A22,#REF!,5,0)</f>
        <v>#REF!</v>
      </c>
    </row>
    <row r="26" spans="1:4" x14ac:dyDescent="0.2">
      <c r="A26" s="3" t="s">
        <v>28</v>
      </c>
      <c r="B26" s="4" t="e">
        <f>B27-B25</f>
        <v>#REF!</v>
      </c>
      <c r="C26" s="4" t="e">
        <f>D27-B25-C25-B26</f>
        <v>#REF!</v>
      </c>
      <c r="D26" s="4" t="e">
        <f>B26+C26</f>
        <v>#REF!</v>
      </c>
    </row>
    <row r="27" spans="1:4" x14ac:dyDescent="0.2">
      <c r="A27" s="5" t="s">
        <v>1</v>
      </c>
      <c r="B27" s="4" t="e">
        <f>VLOOKUP(A22,#REF!,4,0)</f>
        <v>#REF!</v>
      </c>
      <c r="C27" s="4" t="e">
        <f>C25+C26</f>
        <v>#REF!</v>
      </c>
      <c r="D27" s="4" t="e">
        <f>VLOOKUP(A22,#REF!,3,0)</f>
        <v>#REF!</v>
      </c>
    </row>
    <row r="29" spans="1:4" x14ac:dyDescent="0.2">
      <c r="A29" s="5" t="s">
        <v>35</v>
      </c>
      <c r="B29" s="5" t="s">
        <v>36</v>
      </c>
    </row>
    <row r="30" spans="1:4" x14ac:dyDescent="0.2">
      <c r="A30" s="5" t="s">
        <v>19</v>
      </c>
      <c r="B30" s="29" t="s">
        <v>0</v>
      </c>
      <c r="C30" s="29"/>
      <c r="D30" s="29"/>
    </row>
    <row r="31" spans="1:4" x14ac:dyDescent="0.2">
      <c r="B31" s="15" t="s">
        <v>27</v>
      </c>
      <c r="C31" s="15" t="s">
        <v>28</v>
      </c>
      <c r="D31" s="16" t="s">
        <v>1</v>
      </c>
    </row>
    <row r="32" spans="1:4" x14ac:dyDescent="0.2">
      <c r="A32" s="3" t="s">
        <v>27</v>
      </c>
      <c r="B32" s="4" t="e">
        <f>VLOOKUP(A29,#REF!,7,0)</f>
        <v>#REF!</v>
      </c>
      <c r="C32" s="4" t="e">
        <f>D32-B32</f>
        <v>#REF!</v>
      </c>
      <c r="D32" s="4" t="e">
        <f>VLOOKUP(A29,#REF!,5,0)</f>
        <v>#REF!</v>
      </c>
    </row>
    <row r="33" spans="1:4" x14ac:dyDescent="0.2">
      <c r="A33" s="3" t="s">
        <v>28</v>
      </c>
      <c r="B33" s="4" t="e">
        <f>B34-B32</f>
        <v>#REF!</v>
      </c>
      <c r="C33" s="4" t="e">
        <f>D34-B32-C32-B33</f>
        <v>#REF!</v>
      </c>
      <c r="D33" s="4" t="e">
        <f>B33+C33</f>
        <v>#REF!</v>
      </c>
    </row>
    <row r="34" spans="1:4" x14ac:dyDescent="0.2">
      <c r="A34" s="5" t="s">
        <v>1</v>
      </c>
      <c r="B34" s="4" t="e">
        <f>VLOOKUP(A29,#REF!,4,0)</f>
        <v>#REF!</v>
      </c>
      <c r="C34" s="4" t="e">
        <f>C32+C33</f>
        <v>#REF!</v>
      </c>
      <c r="D34" s="4" t="e">
        <f>VLOOKUP(A29,#REF!,3,0)</f>
        <v>#REF!</v>
      </c>
    </row>
    <row r="36" spans="1:4" x14ac:dyDescent="0.2">
      <c r="A36" s="5" t="s">
        <v>37</v>
      </c>
      <c r="B36" s="5" t="s">
        <v>38</v>
      </c>
    </row>
    <row r="37" spans="1:4" x14ac:dyDescent="0.2">
      <c r="A37" s="5" t="s">
        <v>19</v>
      </c>
      <c r="B37" s="29" t="s">
        <v>0</v>
      </c>
      <c r="C37" s="29"/>
      <c r="D37" s="29"/>
    </row>
    <row r="38" spans="1:4" x14ac:dyDescent="0.2">
      <c r="B38" s="15" t="s">
        <v>27</v>
      </c>
      <c r="C38" s="15" t="s">
        <v>28</v>
      </c>
      <c r="D38" s="16" t="s">
        <v>1</v>
      </c>
    </row>
    <row r="39" spans="1:4" x14ac:dyDescent="0.2">
      <c r="A39" s="3" t="s">
        <v>27</v>
      </c>
      <c r="B39" s="4" t="e">
        <f>VLOOKUP(A36,#REF!,7,0)</f>
        <v>#REF!</v>
      </c>
      <c r="C39" s="4" t="e">
        <f>D39-B39</f>
        <v>#REF!</v>
      </c>
      <c r="D39" s="4" t="e">
        <f>VLOOKUP(A36,#REF!,5,0)</f>
        <v>#REF!</v>
      </c>
    </row>
    <row r="40" spans="1:4" x14ac:dyDescent="0.2">
      <c r="A40" s="3" t="s">
        <v>28</v>
      </c>
      <c r="B40" s="4" t="e">
        <f>B41-B39</f>
        <v>#REF!</v>
      </c>
      <c r="C40" s="4" t="e">
        <f>D41-B39-C39-B40</f>
        <v>#REF!</v>
      </c>
      <c r="D40" s="4" t="e">
        <f>B40+C40</f>
        <v>#REF!</v>
      </c>
    </row>
    <row r="41" spans="1:4" x14ac:dyDescent="0.2">
      <c r="A41" s="5" t="s">
        <v>1</v>
      </c>
      <c r="B41" s="4" t="e">
        <f>VLOOKUP(A36,#REF!,4,0)</f>
        <v>#REF!</v>
      </c>
      <c r="C41" s="4" t="e">
        <f>C39+C40</f>
        <v>#REF!</v>
      </c>
      <c r="D41" s="4" t="e">
        <f>VLOOKUP(A36,#REF!,3,0)</f>
        <v>#REF!</v>
      </c>
    </row>
    <row r="43" spans="1:4" x14ac:dyDescent="0.2">
      <c r="A43" s="5" t="s">
        <v>39</v>
      </c>
      <c r="B43" s="5" t="s">
        <v>40</v>
      </c>
    </row>
    <row r="44" spans="1:4" x14ac:dyDescent="0.2">
      <c r="A44" s="5" t="s">
        <v>19</v>
      </c>
      <c r="B44" s="29" t="s">
        <v>0</v>
      </c>
      <c r="C44" s="29"/>
      <c r="D44" s="29"/>
    </row>
    <row r="45" spans="1:4" x14ac:dyDescent="0.2">
      <c r="B45" s="15" t="s">
        <v>27</v>
      </c>
      <c r="C45" s="15" t="s">
        <v>28</v>
      </c>
      <c r="D45" s="16" t="s">
        <v>1</v>
      </c>
    </row>
    <row r="46" spans="1:4" x14ac:dyDescent="0.2">
      <c r="A46" s="3" t="s">
        <v>27</v>
      </c>
      <c r="B46" s="4" t="e">
        <f>VLOOKUP(A43,#REF!,7,0)</f>
        <v>#REF!</v>
      </c>
      <c r="C46" s="4" t="e">
        <f>D46-B46</f>
        <v>#REF!</v>
      </c>
      <c r="D46" s="4" t="e">
        <f>VLOOKUP(A43,#REF!,5,0)</f>
        <v>#REF!</v>
      </c>
    </row>
    <row r="47" spans="1:4" x14ac:dyDescent="0.2">
      <c r="A47" s="3" t="s">
        <v>28</v>
      </c>
      <c r="B47" s="4" t="e">
        <f>B48-B46</f>
        <v>#REF!</v>
      </c>
      <c r="C47" s="4" t="e">
        <f>D48-B46-C46-B47</f>
        <v>#REF!</v>
      </c>
      <c r="D47" s="4" t="e">
        <f>B47+C47</f>
        <v>#REF!</v>
      </c>
    </row>
    <row r="48" spans="1:4" x14ac:dyDescent="0.2">
      <c r="A48" s="5" t="s">
        <v>1</v>
      </c>
      <c r="B48" s="4" t="e">
        <f>VLOOKUP(A43,#REF!,4,0)</f>
        <v>#REF!</v>
      </c>
      <c r="C48" s="4" t="e">
        <f>C46+C47</f>
        <v>#REF!</v>
      </c>
      <c r="D48" s="4" t="e">
        <f>VLOOKUP(A43,#REF!,3,0)</f>
        <v>#REF!</v>
      </c>
    </row>
    <row r="50" spans="1:4" x14ac:dyDescent="0.2">
      <c r="A50" s="5" t="s">
        <v>41</v>
      </c>
      <c r="B50" s="5" t="s">
        <v>42</v>
      </c>
    </row>
    <row r="51" spans="1:4" x14ac:dyDescent="0.2">
      <c r="A51" s="5" t="s">
        <v>19</v>
      </c>
      <c r="B51" s="29" t="s">
        <v>0</v>
      </c>
      <c r="C51" s="29"/>
      <c r="D51" s="29"/>
    </row>
    <row r="52" spans="1:4" x14ac:dyDescent="0.2">
      <c r="B52" s="15" t="s">
        <v>27</v>
      </c>
      <c r="C52" s="15" t="s">
        <v>28</v>
      </c>
      <c r="D52" s="16" t="s">
        <v>1</v>
      </c>
    </row>
    <row r="53" spans="1:4" x14ac:dyDescent="0.2">
      <c r="A53" s="3" t="s">
        <v>27</v>
      </c>
      <c r="B53" s="4" t="e">
        <f>VLOOKUP(A50,#REF!,7,0)</f>
        <v>#REF!</v>
      </c>
      <c r="C53" s="4" t="e">
        <f>D53-B53</f>
        <v>#REF!</v>
      </c>
      <c r="D53" s="4" t="e">
        <f>VLOOKUP(A50,#REF!,5,0)</f>
        <v>#REF!</v>
      </c>
    </row>
    <row r="54" spans="1:4" x14ac:dyDescent="0.2">
      <c r="A54" s="3" t="s">
        <v>28</v>
      </c>
      <c r="B54" s="4" t="e">
        <f>B55-B53</f>
        <v>#REF!</v>
      </c>
      <c r="C54" s="4" t="e">
        <f>D55-B53-C53-B54</f>
        <v>#REF!</v>
      </c>
      <c r="D54" s="4" t="e">
        <f>B54+C54</f>
        <v>#REF!</v>
      </c>
    </row>
    <row r="55" spans="1:4" x14ac:dyDescent="0.2">
      <c r="A55" s="5" t="s">
        <v>1</v>
      </c>
      <c r="B55" s="4" t="e">
        <f>VLOOKUP(A50,#REF!,4,0)</f>
        <v>#REF!</v>
      </c>
      <c r="C55" s="4" t="e">
        <f>C53+C54</f>
        <v>#REF!</v>
      </c>
      <c r="D55" s="4" t="e">
        <f>VLOOKUP(A50,#REF!,3,0)</f>
        <v>#REF!</v>
      </c>
    </row>
    <row r="57" spans="1:4" x14ac:dyDescent="0.2">
      <c r="A57" s="5" t="s">
        <v>43</v>
      </c>
      <c r="B57" s="5" t="s">
        <v>44</v>
      </c>
    </row>
    <row r="58" spans="1:4" x14ac:dyDescent="0.2">
      <c r="A58" s="5" t="s">
        <v>19</v>
      </c>
      <c r="B58" s="29" t="s">
        <v>0</v>
      </c>
      <c r="C58" s="29"/>
      <c r="D58" s="29"/>
    </row>
    <row r="59" spans="1:4" x14ac:dyDescent="0.2">
      <c r="B59" s="15" t="s">
        <v>27</v>
      </c>
      <c r="C59" s="15" t="s">
        <v>28</v>
      </c>
      <c r="D59" s="16" t="s">
        <v>1</v>
      </c>
    </row>
    <row r="60" spans="1:4" x14ac:dyDescent="0.2">
      <c r="A60" s="3" t="s">
        <v>27</v>
      </c>
      <c r="B60" s="4" t="e">
        <f>VLOOKUP(A57,#REF!,7,0)</f>
        <v>#REF!</v>
      </c>
      <c r="C60" s="4" t="e">
        <f>D60-B60</f>
        <v>#REF!</v>
      </c>
      <c r="D60" s="4" t="e">
        <f>VLOOKUP(A57,#REF!,5,0)</f>
        <v>#REF!</v>
      </c>
    </row>
    <row r="61" spans="1:4" x14ac:dyDescent="0.2">
      <c r="A61" s="3" t="s">
        <v>28</v>
      </c>
      <c r="B61" s="4" t="e">
        <f>B62-B60</f>
        <v>#REF!</v>
      </c>
      <c r="C61" s="4" t="e">
        <f>D62-B60-C60-B61</f>
        <v>#REF!</v>
      </c>
      <c r="D61" s="4" t="e">
        <f>B61+C61</f>
        <v>#REF!</v>
      </c>
    </row>
    <row r="62" spans="1:4" x14ac:dyDescent="0.2">
      <c r="A62" s="5" t="s">
        <v>1</v>
      </c>
      <c r="B62" s="4" t="e">
        <f>VLOOKUP(A57,#REF!,4,0)</f>
        <v>#REF!</v>
      </c>
      <c r="C62" s="4" t="e">
        <f>C60+C61</f>
        <v>#REF!</v>
      </c>
      <c r="D62" s="4" t="e">
        <f>VLOOKUP(A57,#REF!,3,0)</f>
        <v>#REF!</v>
      </c>
    </row>
    <row r="64" spans="1:4" x14ac:dyDescent="0.2">
      <c r="A64" s="5" t="s">
        <v>45</v>
      </c>
      <c r="B64" s="5" t="s">
        <v>46</v>
      </c>
    </row>
    <row r="65" spans="1:4" x14ac:dyDescent="0.2">
      <c r="A65" s="5" t="s">
        <v>19</v>
      </c>
      <c r="B65" s="29" t="s">
        <v>0</v>
      </c>
      <c r="C65" s="29"/>
      <c r="D65" s="29"/>
    </row>
    <row r="66" spans="1:4" x14ac:dyDescent="0.2">
      <c r="B66" s="15" t="s">
        <v>27</v>
      </c>
      <c r="C66" s="15" t="s">
        <v>28</v>
      </c>
      <c r="D66" s="16" t="s">
        <v>1</v>
      </c>
    </row>
    <row r="67" spans="1:4" x14ac:dyDescent="0.2">
      <c r="A67" s="3" t="s">
        <v>27</v>
      </c>
      <c r="B67" s="4" t="e">
        <f>VLOOKUP(A64,#REF!,7,0)</f>
        <v>#REF!</v>
      </c>
      <c r="C67" s="4" t="e">
        <f>D67-B67</f>
        <v>#REF!</v>
      </c>
      <c r="D67" s="4" t="e">
        <f>VLOOKUP(A64,#REF!,5,0)</f>
        <v>#REF!</v>
      </c>
    </row>
    <row r="68" spans="1:4" x14ac:dyDescent="0.2">
      <c r="A68" s="3" t="s">
        <v>28</v>
      </c>
      <c r="B68" s="4" t="e">
        <f>B69-B67</f>
        <v>#REF!</v>
      </c>
      <c r="C68" s="4" t="e">
        <f>D69-B67-C67-B68</f>
        <v>#REF!</v>
      </c>
      <c r="D68" s="4" t="e">
        <f>B68+C68</f>
        <v>#REF!</v>
      </c>
    </row>
    <row r="69" spans="1:4" x14ac:dyDescent="0.2">
      <c r="A69" s="5" t="s">
        <v>1</v>
      </c>
      <c r="B69" s="4" t="e">
        <f>VLOOKUP(A64,#REF!,4,0)</f>
        <v>#REF!</v>
      </c>
      <c r="C69" s="4" t="e">
        <f>C67+C68</f>
        <v>#REF!</v>
      </c>
      <c r="D69" s="4" t="e">
        <f>VLOOKUP(A64,#REF!,3,0)</f>
        <v>#REF!</v>
      </c>
    </row>
    <row r="71" spans="1:4" x14ac:dyDescent="0.2">
      <c r="A71" s="5" t="s">
        <v>47</v>
      </c>
      <c r="B71" s="5" t="s">
        <v>48</v>
      </c>
    </row>
    <row r="72" spans="1:4" x14ac:dyDescent="0.2">
      <c r="A72" s="5" t="s">
        <v>19</v>
      </c>
      <c r="B72" s="29" t="s">
        <v>0</v>
      </c>
      <c r="C72" s="29"/>
      <c r="D72" s="29"/>
    </row>
    <row r="73" spans="1:4" x14ac:dyDescent="0.2">
      <c r="B73" s="15" t="s">
        <v>27</v>
      </c>
      <c r="C73" s="15" t="s">
        <v>28</v>
      </c>
      <c r="D73" s="16" t="s">
        <v>1</v>
      </c>
    </row>
    <row r="74" spans="1:4" x14ac:dyDescent="0.2">
      <c r="A74" s="3" t="s">
        <v>27</v>
      </c>
      <c r="B74" s="4" t="e">
        <f>VLOOKUP(A71,#REF!,7,0)</f>
        <v>#REF!</v>
      </c>
      <c r="C74" s="4" t="e">
        <f>D74-B74</f>
        <v>#REF!</v>
      </c>
      <c r="D74" s="4" t="e">
        <f>VLOOKUP(A71,#REF!,5,0)</f>
        <v>#REF!</v>
      </c>
    </row>
    <row r="75" spans="1:4" x14ac:dyDescent="0.2">
      <c r="A75" s="3" t="s">
        <v>28</v>
      </c>
      <c r="B75" s="4" t="e">
        <f>B76-B74</f>
        <v>#REF!</v>
      </c>
      <c r="C75" s="4" t="e">
        <f>D76-B74-C74-B75</f>
        <v>#REF!</v>
      </c>
      <c r="D75" s="4" t="e">
        <f>B75+C75</f>
        <v>#REF!</v>
      </c>
    </row>
    <row r="76" spans="1:4" x14ac:dyDescent="0.2">
      <c r="A76" s="5" t="s">
        <v>1</v>
      </c>
      <c r="B76" s="4" t="e">
        <f>VLOOKUP(A71,#REF!,4,0)</f>
        <v>#REF!</v>
      </c>
      <c r="C76" s="4" t="e">
        <f>C74+C75</f>
        <v>#REF!</v>
      </c>
      <c r="D76" s="4" t="e">
        <f>VLOOKUP(A71,#REF!,3,0)</f>
        <v>#REF!</v>
      </c>
    </row>
    <row r="78" spans="1:4" x14ac:dyDescent="0.2">
      <c r="A78" s="5" t="s">
        <v>49</v>
      </c>
      <c r="B78" s="5" t="s">
        <v>50</v>
      </c>
    </row>
    <row r="79" spans="1:4" x14ac:dyDescent="0.2">
      <c r="A79" s="5" t="s">
        <v>19</v>
      </c>
      <c r="B79" s="29" t="s">
        <v>0</v>
      </c>
      <c r="C79" s="29"/>
      <c r="D79" s="29"/>
    </row>
    <row r="80" spans="1:4" x14ac:dyDescent="0.2">
      <c r="B80" s="15" t="s">
        <v>27</v>
      </c>
      <c r="C80" s="15" t="s">
        <v>28</v>
      </c>
      <c r="D80" s="16" t="s">
        <v>1</v>
      </c>
    </row>
    <row r="81" spans="1:4" x14ac:dyDescent="0.2">
      <c r="A81" s="3" t="s">
        <v>27</v>
      </c>
      <c r="B81" s="4" t="e">
        <f>VLOOKUP(A78,#REF!,7,0)</f>
        <v>#REF!</v>
      </c>
      <c r="C81" s="4" t="e">
        <f>D81-B81</f>
        <v>#REF!</v>
      </c>
      <c r="D81" s="4" t="e">
        <f>VLOOKUP(A78,#REF!,5,0)</f>
        <v>#REF!</v>
      </c>
    </row>
    <row r="82" spans="1:4" x14ac:dyDescent="0.2">
      <c r="A82" s="3" t="s">
        <v>28</v>
      </c>
      <c r="B82" s="4" t="e">
        <f>B83-B81</f>
        <v>#REF!</v>
      </c>
      <c r="C82" s="4" t="e">
        <f>D83-B81-C81-B82</f>
        <v>#REF!</v>
      </c>
      <c r="D82" s="4" t="e">
        <f>B82+C82</f>
        <v>#REF!</v>
      </c>
    </row>
    <row r="83" spans="1:4" x14ac:dyDescent="0.2">
      <c r="A83" s="5" t="s">
        <v>1</v>
      </c>
      <c r="B83" s="4" t="e">
        <f>VLOOKUP(A78,#REF!,4,0)</f>
        <v>#REF!</v>
      </c>
      <c r="C83" s="4" t="e">
        <f>C81+C82</f>
        <v>#REF!</v>
      </c>
      <c r="D83" s="4" t="e">
        <f>VLOOKUP(A78,#REF!,3,0)</f>
        <v>#REF!</v>
      </c>
    </row>
    <row r="85" spans="1:4" x14ac:dyDescent="0.2">
      <c r="A85" s="5" t="s">
        <v>51</v>
      </c>
      <c r="B85" s="5" t="s">
        <v>52</v>
      </c>
    </row>
    <row r="86" spans="1:4" x14ac:dyDescent="0.2">
      <c r="A86" s="5" t="s">
        <v>19</v>
      </c>
      <c r="B86" s="29" t="s">
        <v>0</v>
      </c>
      <c r="C86" s="29"/>
      <c r="D86" s="29"/>
    </row>
    <row r="87" spans="1:4" x14ac:dyDescent="0.2">
      <c r="B87" s="15" t="s">
        <v>27</v>
      </c>
      <c r="C87" s="15" t="s">
        <v>28</v>
      </c>
      <c r="D87" s="16" t="s">
        <v>1</v>
      </c>
    </row>
    <row r="88" spans="1:4" x14ac:dyDescent="0.2">
      <c r="A88" s="3" t="s">
        <v>27</v>
      </c>
      <c r="B88" s="4" t="e">
        <f>VLOOKUP(A85,#REF!,7,0)</f>
        <v>#REF!</v>
      </c>
      <c r="C88" s="4" t="e">
        <f>D88-B88</f>
        <v>#REF!</v>
      </c>
      <c r="D88" s="4" t="e">
        <f>VLOOKUP(A85,#REF!,5,0)</f>
        <v>#REF!</v>
      </c>
    </row>
    <row r="89" spans="1:4" x14ac:dyDescent="0.2">
      <c r="A89" s="3" t="s">
        <v>28</v>
      </c>
      <c r="B89" s="4" t="e">
        <f>B90-B88</f>
        <v>#REF!</v>
      </c>
      <c r="C89" s="4" t="e">
        <f>D90-B88-C88-B89</f>
        <v>#REF!</v>
      </c>
      <c r="D89" s="4" t="e">
        <f>B89+C89</f>
        <v>#REF!</v>
      </c>
    </row>
    <row r="90" spans="1:4" x14ac:dyDescent="0.2">
      <c r="A90" s="5" t="s">
        <v>1</v>
      </c>
      <c r="B90" s="4" t="e">
        <f>VLOOKUP(A85,#REF!,4,0)</f>
        <v>#REF!</v>
      </c>
      <c r="C90" s="4" t="e">
        <f>C88+C89</f>
        <v>#REF!</v>
      </c>
      <c r="D90" s="4" t="e">
        <f>VLOOKUP(A85,#REF!,3,0)</f>
        <v>#REF!</v>
      </c>
    </row>
    <row r="92" spans="1:4" x14ac:dyDescent="0.2">
      <c r="A92" s="5" t="s">
        <v>53</v>
      </c>
      <c r="B92" s="5" t="s">
        <v>54</v>
      </c>
    </row>
    <row r="93" spans="1:4" x14ac:dyDescent="0.2">
      <c r="A93" s="5" t="s">
        <v>19</v>
      </c>
      <c r="B93" s="29" t="s">
        <v>0</v>
      </c>
      <c r="C93" s="29"/>
      <c r="D93" s="29"/>
    </row>
    <row r="94" spans="1:4" x14ac:dyDescent="0.2">
      <c r="B94" s="15" t="s">
        <v>27</v>
      </c>
      <c r="C94" s="15" t="s">
        <v>28</v>
      </c>
      <c r="D94" s="16" t="s">
        <v>1</v>
      </c>
    </row>
    <row r="95" spans="1:4" x14ac:dyDescent="0.2">
      <c r="A95" s="3" t="s">
        <v>27</v>
      </c>
      <c r="B95" s="4" t="e">
        <f>VLOOKUP(A92,#REF!,7,0)</f>
        <v>#REF!</v>
      </c>
      <c r="C95" s="4" t="e">
        <f>D95-B95</f>
        <v>#REF!</v>
      </c>
      <c r="D95" s="4" t="e">
        <f>VLOOKUP(A92,#REF!,5,0)</f>
        <v>#REF!</v>
      </c>
    </row>
    <row r="96" spans="1:4" x14ac:dyDescent="0.2">
      <c r="A96" s="3" t="s">
        <v>28</v>
      </c>
      <c r="B96" s="4" t="e">
        <f>B97-B95</f>
        <v>#REF!</v>
      </c>
      <c r="C96" s="4" t="e">
        <f>D97-B95-C95-B96</f>
        <v>#REF!</v>
      </c>
      <c r="D96" s="4" t="e">
        <f>B96+C96</f>
        <v>#REF!</v>
      </c>
    </row>
    <row r="97" spans="1:4" x14ac:dyDescent="0.2">
      <c r="A97" s="5" t="s">
        <v>1</v>
      </c>
      <c r="B97" s="4" t="e">
        <f>VLOOKUP(A92,#REF!,4,0)</f>
        <v>#REF!</v>
      </c>
      <c r="C97" s="4" t="e">
        <f>C95+C96</f>
        <v>#REF!</v>
      </c>
      <c r="D97" s="4" t="e">
        <f>VLOOKUP(A92,#REF!,3,0)</f>
        <v>#REF!</v>
      </c>
    </row>
    <row r="99" spans="1:4" x14ac:dyDescent="0.2">
      <c r="A99" s="5" t="s">
        <v>55</v>
      </c>
      <c r="B99" s="5" t="s">
        <v>56</v>
      </c>
    </row>
    <row r="100" spans="1:4" x14ac:dyDescent="0.2">
      <c r="A100" s="5" t="s">
        <v>19</v>
      </c>
      <c r="B100" s="29" t="s">
        <v>0</v>
      </c>
      <c r="C100" s="29"/>
      <c r="D100" s="29"/>
    </row>
    <row r="101" spans="1:4" x14ac:dyDescent="0.2">
      <c r="B101" s="15" t="s">
        <v>27</v>
      </c>
      <c r="C101" s="15" t="s">
        <v>28</v>
      </c>
      <c r="D101" s="16" t="s">
        <v>1</v>
      </c>
    </row>
    <row r="102" spans="1:4" x14ac:dyDescent="0.2">
      <c r="A102" s="3" t="s">
        <v>27</v>
      </c>
      <c r="B102" s="4" t="e">
        <f>VLOOKUP(A99,#REF!,7,0)</f>
        <v>#REF!</v>
      </c>
      <c r="C102" s="4" t="e">
        <f>D102-B102</f>
        <v>#REF!</v>
      </c>
      <c r="D102" s="4" t="e">
        <f>VLOOKUP(A99,#REF!,5,0)</f>
        <v>#REF!</v>
      </c>
    </row>
    <row r="103" spans="1:4" x14ac:dyDescent="0.2">
      <c r="A103" s="3" t="s">
        <v>28</v>
      </c>
      <c r="B103" s="4" t="e">
        <f>B104-B102</f>
        <v>#REF!</v>
      </c>
      <c r="C103" s="4" t="e">
        <f>D104-B102-C102-B103</f>
        <v>#REF!</v>
      </c>
      <c r="D103" s="4" t="e">
        <f>B103+C103</f>
        <v>#REF!</v>
      </c>
    </row>
    <row r="104" spans="1:4" x14ac:dyDescent="0.2">
      <c r="A104" s="5" t="s">
        <v>1</v>
      </c>
      <c r="B104" s="4" t="e">
        <f>VLOOKUP(A99,#REF!,4,0)</f>
        <v>#REF!</v>
      </c>
      <c r="C104" s="4" t="e">
        <f>C102+C103</f>
        <v>#REF!</v>
      </c>
      <c r="D104" s="4" t="e">
        <f>VLOOKUP(A99,#REF!,3,0)</f>
        <v>#REF!</v>
      </c>
    </row>
    <row r="106" spans="1:4" x14ac:dyDescent="0.2">
      <c r="A106" s="5" t="s">
        <v>57</v>
      </c>
      <c r="B106" s="5" t="s">
        <v>58</v>
      </c>
    </row>
    <row r="107" spans="1:4" x14ac:dyDescent="0.2">
      <c r="A107" s="5" t="s">
        <v>19</v>
      </c>
      <c r="B107" s="29" t="s">
        <v>0</v>
      </c>
      <c r="C107" s="29"/>
      <c r="D107" s="29"/>
    </row>
    <row r="108" spans="1:4" x14ac:dyDescent="0.2">
      <c r="B108" s="15" t="s">
        <v>27</v>
      </c>
      <c r="C108" s="15" t="s">
        <v>28</v>
      </c>
      <c r="D108" s="16" t="s">
        <v>1</v>
      </c>
    </row>
    <row r="109" spans="1:4" x14ac:dyDescent="0.2">
      <c r="A109" s="3" t="s">
        <v>27</v>
      </c>
      <c r="B109" s="4" t="e">
        <f>VLOOKUP(A106,#REF!,7,0)</f>
        <v>#REF!</v>
      </c>
      <c r="C109" s="4" t="e">
        <f>D109-B109</f>
        <v>#REF!</v>
      </c>
      <c r="D109" s="4" t="e">
        <f>VLOOKUP(A106,#REF!,5,0)</f>
        <v>#REF!</v>
      </c>
    </row>
    <row r="110" spans="1:4" x14ac:dyDescent="0.2">
      <c r="A110" s="3" t="s">
        <v>28</v>
      </c>
      <c r="B110" s="4" t="e">
        <f>B111-B109</f>
        <v>#REF!</v>
      </c>
      <c r="C110" s="4" t="e">
        <f>D111-B109-C109-B110</f>
        <v>#REF!</v>
      </c>
      <c r="D110" s="4" t="e">
        <f>B110+C110</f>
        <v>#REF!</v>
      </c>
    </row>
    <row r="111" spans="1:4" x14ac:dyDescent="0.2">
      <c r="A111" s="5" t="s">
        <v>1</v>
      </c>
      <c r="B111" s="4" t="e">
        <f>VLOOKUP(A106,#REF!,4,0)</f>
        <v>#REF!</v>
      </c>
      <c r="C111" s="4" t="e">
        <f>C109+C110</f>
        <v>#REF!</v>
      </c>
      <c r="D111" s="4" t="e">
        <f>VLOOKUP(A106,#REF!,3,0)</f>
        <v>#REF!</v>
      </c>
    </row>
    <row r="113" spans="1:4" x14ac:dyDescent="0.2">
      <c r="A113" s="5" t="s">
        <v>59</v>
      </c>
      <c r="B113" s="5" t="s">
        <v>60</v>
      </c>
    </row>
    <row r="114" spans="1:4" x14ac:dyDescent="0.2">
      <c r="A114" s="5" t="s">
        <v>19</v>
      </c>
      <c r="B114" s="29" t="s">
        <v>0</v>
      </c>
      <c r="C114" s="29"/>
      <c r="D114" s="29"/>
    </row>
    <row r="115" spans="1:4" x14ac:dyDescent="0.2">
      <c r="B115" s="15" t="s">
        <v>27</v>
      </c>
      <c r="C115" s="15" t="s">
        <v>28</v>
      </c>
      <c r="D115" s="16" t="s">
        <v>1</v>
      </c>
    </row>
    <row r="116" spans="1:4" x14ac:dyDescent="0.2">
      <c r="A116" s="3" t="s">
        <v>27</v>
      </c>
      <c r="B116" s="4" t="e">
        <f>VLOOKUP(A113,#REF!,7,0)</f>
        <v>#REF!</v>
      </c>
      <c r="C116" s="4" t="e">
        <f>D116-B116</f>
        <v>#REF!</v>
      </c>
      <c r="D116" s="4" t="e">
        <f>VLOOKUP(A113,#REF!,5,0)</f>
        <v>#REF!</v>
      </c>
    </row>
    <row r="117" spans="1:4" x14ac:dyDescent="0.2">
      <c r="A117" s="3" t="s">
        <v>28</v>
      </c>
      <c r="B117" s="4" t="e">
        <f>B118-B116</f>
        <v>#REF!</v>
      </c>
      <c r="C117" s="4" t="e">
        <f>D118-B116-C116-B117</f>
        <v>#REF!</v>
      </c>
      <c r="D117" s="4" t="e">
        <f>B117+C117</f>
        <v>#REF!</v>
      </c>
    </row>
    <row r="118" spans="1:4" x14ac:dyDescent="0.2">
      <c r="A118" s="5" t="s">
        <v>1</v>
      </c>
      <c r="B118" s="4" t="e">
        <f>VLOOKUP(A113,#REF!,4,0)</f>
        <v>#REF!</v>
      </c>
      <c r="C118" s="4" t="e">
        <f>C116+C117</f>
        <v>#REF!</v>
      </c>
      <c r="D118" s="4" t="e">
        <f>VLOOKUP(A113,#REF!,3,0)</f>
        <v>#REF!</v>
      </c>
    </row>
    <row r="120" spans="1:4" x14ac:dyDescent="0.2">
      <c r="A120" s="5" t="s">
        <v>61</v>
      </c>
      <c r="B120" s="5" t="s">
        <v>62</v>
      </c>
    </row>
    <row r="121" spans="1:4" x14ac:dyDescent="0.2">
      <c r="A121" s="5" t="s">
        <v>19</v>
      </c>
      <c r="B121" s="29" t="s">
        <v>0</v>
      </c>
      <c r="C121" s="29"/>
      <c r="D121" s="29"/>
    </row>
    <row r="122" spans="1:4" x14ac:dyDescent="0.2">
      <c r="B122" s="15" t="s">
        <v>27</v>
      </c>
      <c r="C122" s="15" t="s">
        <v>28</v>
      </c>
      <c r="D122" s="16" t="s">
        <v>1</v>
      </c>
    </row>
    <row r="123" spans="1:4" x14ac:dyDescent="0.2">
      <c r="A123" s="3" t="s">
        <v>27</v>
      </c>
      <c r="B123" s="4" t="e">
        <f>VLOOKUP(A120,#REF!,7,0)</f>
        <v>#REF!</v>
      </c>
      <c r="C123" s="4" t="e">
        <f>D123-B123</f>
        <v>#REF!</v>
      </c>
      <c r="D123" s="4" t="e">
        <f>VLOOKUP(A120,#REF!,5,0)</f>
        <v>#REF!</v>
      </c>
    </row>
    <row r="124" spans="1:4" x14ac:dyDescent="0.2">
      <c r="A124" s="3" t="s">
        <v>28</v>
      </c>
      <c r="B124" s="4" t="e">
        <f>B125-B123</f>
        <v>#REF!</v>
      </c>
      <c r="C124" s="4" t="e">
        <f>D125-B123-C123-B124</f>
        <v>#REF!</v>
      </c>
      <c r="D124" s="4" t="e">
        <f>B124+C124</f>
        <v>#REF!</v>
      </c>
    </row>
    <row r="125" spans="1:4" x14ac:dyDescent="0.2">
      <c r="A125" s="5" t="s">
        <v>1</v>
      </c>
      <c r="B125" s="4" t="e">
        <f>VLOOKUP(A120,#REF!,4,0)</f>
        <v>#REF!</v>
      </c>
      <c r="C125" s="4" t="e">
        <f>C123+C124</f>
        <v>#REF!</v>
      </c>
      <c r="D125" s="4" t="e">
        <f>VLOOKUP(A120,#REF!,3,0)</f>
        <v>#REF!</v>
      </c>
    </row>
    <row r="127" spans="1:4" x14ac:dyDescent="0.2">
      <c r="A127" s="5" t="s">
        <v>63</v>
      </c>
      <c r="B127" s="5" t="s">
        <v>64</v>
      </c>
    </row>
    <row r="128" spans="1:4" x14ac:dyDescent="0.2">
      <c r="A128" s="5" t="s">
        <v>19</v>
      </c>
      <c r="B128" s="29" t="s">
        <v>0</v>
      </c>
      <c r="C128" s="29"/>
      <c r="D128" s="29"/>
    </row>
    <row r="129" spans="1:4" x14ac:dyDescent="0.2">
      <c r="B129" s="15" t="s">
        <v>27</v>
      </c>
      <c r="C129" s="15" t="s">
        <v>28</v>
      </c>
      <c r="D129" s="16" t="s">
        <v>1</v>
      </c>
    </row>
    <row r="130" spans="1:4" x14ac:dyDescent="0.2">
      <c r="A130" s="3" t="s">
        <v>27</v>
      </c>
      <c r="B130" s="4" t="e">
        <f>VLOOKUP(A127,#REF!,7,0)</f>
        <v>#REF!</v>
      </c>
      <c r="C130" s="4" t="e">
        <f>D130-B130</f>
        <v>#REF!</v>
      </c>
      <c r="D130" s="4" t="e">
        <f>VLOOKUP(A127,#REF!,5,0)</f>
        <v>#REF!</v>
      </c>
    </row>
    <row r="131" spans="1:4" x14ac:dyDescent="0.2">
      <c r="A131" s="3" t="s">
        <v>28</v>
      </c>
      <c r="B131" s="4" t="e">
        <f>B132-B130</f>
        <v>#REF!</v>
      </c>
      <c r="C131" s="4" t="e">
        <f>D132-B130-C130-B131</f>
        <v>#REF!</v>
      </c>
      <c r="D131" s="4" t="e">
        <f>B131+C131</f>
        <v>#REF!</v>
      </c>
    </row>
    <row r="132" spans="1:4" x14ac:dyDescent="0.2">
      <c r="A132" s="5" t="s">
        <v>1</v>
      </c>
      <c r="B132" s="4" t="e">
        <f>VLOOKUP(A127,#REF!,4,0)</f>
        <v>#REF!</v>
      </c>
      <c r="C132" s="4" t="e">
        <f>C130+C131</f>
        <v>#REF!</v>
      </c>
      <c r="D132" s="4" t="e">
        <f>VLOOKUP(A127,#REF!,3,0)</f>
        <v>#REF!</v>
      </c>
    </row>
    <row r="134" spans="1:4" x14ac:dyDescent="0.2">
      <c r="A134" s="5" t="s">
        <v>65</v>
      </c>
      <c r="B134" s="5" t="s">
        <v>66</v>
      </c>
    </row>
    <row r="135" spans="1:4" x14ac:dyDescent="0.2">
      <c r="A135" s="5" t="s">
        <v>19</v>
      </c>
      <c r="B135" s="29" t="s">
        <v>0</v>
      </c>
      <c r="C135" s="29"/>
      <c r="D135" s="29"/>
    </row>
    <row r="136" spans="1:4" x14ac:dyDescent="0.2">
      <c r="B136" s="15" t="s">
        <v>27</v>
      </c>
      <c r="C136" s="15" t="s">
        <v>28</v>
      </c>
      <c r="D136" s="16" t="s">
        <v>1</v>
      </c>
    </row>
    <row r="137" spans="1:4" x14ac:dyDescent="0.2">
      <c r="A137" s="3" t="s">
        <v>27</v>
      </c>
      <c r="B137" s="4" t="e">
        <f>VLOOKUP(A134,#REF!,7,0)</f>
        <v>#REF!</v>
      </c>
      <c r="C137" s="4" t="e">
        <f>D137-B137</f>
        <v>#REF!</v>
      </c>
      <c r="D137" s="4" t="e">
        <f>VLOOKUP(A134,#REF!,5,0)</f>
        <v>#REF!</v>
      </c>
    </row>
    <row r="138" spans="1:4" x14ac:dyDescent="0.2">
      <c r="A138" s="3" t="s">
        <v>28</v>
      </c>
      <c r="B138" s="4" t="e">
        <f>B139-B137</f>
        <v>#REF!</v>
      </c>
      <c r="C138" s="4" t="e">
        <f>D139-B137-C137-B138</f>
        <v>#REF!</v>
      </c>
      <c r="D138" s="4" t="e">
        <f>B138+C138</f>
        <v>#REF!</v>
      </c>
    </row>
    <row r="139" spans="1:4" x14ac:dyDescent="0.2">
      <c r="A139" s="5" t="s">
        <v>1</v>
      </c>
      <c r="B139" s="4" t="e">
        <f>VLOOKUP(A134,#REF!,4,0)</f>
        <v>#REF!</v>
      </c>
      <c r="C139" s="4" t="e">
        <f>C137+C138</f>
        <v>#REF!</v>
      </c>
      <c r="D139" s="4" t="e">
        <f>VLOOKUP(A134,#REF!,3,0)</f>
        <v>#REF!</v>
      </c>
    </row>
    <row r="141" spans="1:4" x14ac:dyDescent="0.2">
      <c r="A141" s="5" t="s">
        <v>67</v>
      </c>
      <c r="B141" s="5" t="s">
        <v>68</v>
      </c>
    </row>
    <row r="142" spans="1:4" x14ac:dyDescent="0.2">
      <c r="A142" s="5" t="s">
        <v>19</v>
      </c>
      <c r="B142" s="29" t="s">
        <v>0</v>
      </c>
      <c r="C142" s="29"/>
      <c r="D142" s="29"/>
    </row>
    <row r="143" spans="1:4" x14ac:dyDescent="0.2">
      <c r="B143" s="15" t="s">
        <v>27</v>
      </c>
      <c r="C143" s="15" t="s">
        <v>28</v>
      </c>
      <c r="D143" s="16" t="s">
        <v>1</v>
      </c>
    </row>
    <row r="144" spans="1:4" x14ac:dyDescent="0.2">
      <c r="A144" s="3" t="s">
        <v>27</v>
      </c>
      <c r="B144" s="4" t="e">
        <f>VLOOKUP(A141,#REF!,7,0)</f>
        <v>#REF!</v>
      </c>
      <c r="C144" s="4" t="e">
        <f>D144-B144</f>
        <v>#REF!</v>
      </c>
      <c r="D144" s="4" t="e">
        <f>VLOOKUP(A141,#REF!,5,0)</f>
        <v>#REF!</v>
      </c>
    </row>
    <row r="145" spans="1:4" x14ac:dyDescent="0.2">
      <c r="A145" s="3" t="s">
        <v>28</v>
      </c>
      <c r="B145" s="4" t="e">
        <f>B146-B144</f>
        <v>#REF!</v>
      </c>
      <c r="C145" s="4" t="e">
        <f>D146-B144-C144-B145</f>
        <v>#REF!</v>
      </c>
      <c r="D145" s="4" t="e">
        <f>B145+C145</f>
        <v>#REF!</v>
      </c>
    </row>
    <row r="146" spans="1:4" x14ac:dyDescent="0.2">
      <c r="A146" s="5" t="s">
        <v>1</v>
      </c>
      <c r="B146" s="4" t="e">
        <f>VLOOKUP(A141,#REF!,4,0)</f>
        <v>#REF!</v>
      </c>
      <c r="C146" s="4" t="e">
        <f>C144+C145</f>
        <v>#REF!</v>
      </c>
      <c r="D146" s="4" t="e">
        <f>VLOOKUP(A141,#REF!,3,0)</f>
        <v>#REF!</v>
      </c>
    </row>
    <row r="148" spans="1:4" x14ac:dyDescent="0.2">
      <c r="A148" s="5" t="s">
        <v>69</v>
      </c>
      <c r="B148" s="5" t="s">
        <v>70</v>
      </c>
    </row>
    <row r="149" spans="1:4" x14ac:dyDescent="0.2">
      <c r="A149" s="5" t="s">
        <v>19</v>
      </c>
      <c r="B149" s="29" t="s">
        <v>0</v>
      </c>
      <c r="C149" s="29"/>
      <c r="D149" s="29"/>
    </row>
    <row r="150" spans="1:4" x14ac:dyDescent="0.2">
      <c r="B150" s="15" t="s">
        <v>27</v>
      </c>
      <c r="C150" s="15" t="s">
        <v>28</v>
      </c>
      <c r="D150" s="16" t="s">
        <v>1</v>
      </c>
    </row>
    <row r="151" spans="1:4" x14ac:dyDescent="0.2">
      <c r="A151" s="3" t="s">
        <v>27</v>
      </c>
      <c r="B151" s="4" t="e">
        <f>VLOOKUP(A148,#REF!,7,0)</f>
        <v>#REF!</v>
      </c>
      <c r="C151" s="4" t="e">
        <f>D151-B151</f>
        <v>#REF!</v>
      </c>
      <c r="D151" s="4" t="e">
        <f>VLOOKUP(A148,#REF!,5,0)</f>
        <v>#REF!</v>
      </c>
    </row>
    <row r="152" spans="1:4" x14ac:dyDescent="0.2">
      <c r="A152" s="3" t="s">
        <v>28</v>
      </c>
      <c r="B152" s="4" t="e">
        <f>B153-B151</f>
        <v>#REF!</v>
      </c>
      <c r="C152" s="4" t="e">
        <f>D153-B151-C151-B152</f>
        <v>#REF!</v>
      </c>
      <c r="D152" s="4" t="e">
        <f>B152+C152</f>
        <v>#REF!</v>
      </c>
    </row>
    <row r="153" spans="1:4" x14ac:dyDescent="0.2">
      <c r="A153" s="5" t="s">
        <v>1</v>
      </c>
      <c r="B153" s="4" t="e">
        <f>VLOOKUP(A148,#REF!,4,0)</f>
        <v>#REF!</v>
      </c>
      <c r="C153" s="4" t="e">
        <f>C151+C152</f>
        <v>#REF!</v>
      </c>
      <c r="D153" s="4" t="e">
        <f>VLOOKUP(A148,#REF!,3,0)</f>
        <v>#REF!</v>
      </c>
    </row>
    <row r="155" spans="1:4" x14ac:dyDescent="0.2">
      <c r="A155" s="5" t="s">
        <v>71</v>
      </c>
      <c r="B155" s="5" t="s">
        <v>72</v>
      </c>
    </row>
    <row r="156" spans="1:4" x14ac:dyDescent="0.2">
      <c r="A156" s="5" t="s">
        <v>19</v>
      </c>
      <c r="B156" s="29" t="s">
        <v>0</v>
      </c>
      <c r="C156" s="29"/>
      <c r="D156" s="29"/>
    </row>
    <row r="157" spans="1:4" x14ac:dyDescent="0.2">
      <c r="B157" s="15" t="s">
        <v>27</v>
      </c>
      <c r="C157" s="15" t="s">
        <v>28</v>
      </c>
      <c r="D157" s="16" t="s">
        <v>1</v>
      </c>
    </row>
    <row r="158" spans="1:4" x14ac:dyDescent="0.2">
      <c r="A158" s="3" t="s">
        <v>27</v>
      </c>
      <c r="B158" s="4" t="e">
        <f>VLOOKUP(A155,#REF!,7,0)</f>
        <v>#REF!</v>
      </c>
      <c r="C158" s="4" t="e">
        <f>D158-B158</f>
        <v>#REF!</v>
      </c>
      <c r="D158" s="4" t="e">
        <f>VLOOKUP(A155,#REF!,5,0)</f>
        <v>#REF!</v>
      </c>
    </row>
    <row r="159" spans="1:4" x14ac:dyDescent="0.2">
      <c r="A159" s="3" t="s">
        <v>28</v>
      </c>
      <c r="B159" s="4" t="e">
        <f>B160-B158</f>
        <v>#REF!</v>
      </c>
      <c r="C159" s="4" t="e">
        <f>D160-B158-C158-B159</f>
        <v>#REF!</v>
      </c>
      <c r="D159" s="4" t="e">
        <f>B159+C159</f>
        <v>#REF!</v>
      </c>
    </row>
    <row r="160" spans="1:4" x14ac:dyDescent="0.2">
      <c r="A160" s="5" t="s">
        <v>1</v>
      </c>
      <c r="B160" s="4" t="e">
        <f>VLOOKUP(A155,#REF!,4,0)</f>
        <v>#REF!</v>
      </c>
      <c r="C160" s="4" t="e">
        <f>C158+C159</f>
        <v>#REF!</v>
      </c>
      <c r="D160" s="4" t="e">
        <f>VLOOKUP(A155,#REF!,3,0)</f>
        <v>#REF!</v>
      </c>
    </row>
    <row r="162" spans="1:4" x14ac:dyDescent="0.2">
      <c r="A162" s="5" t="s">
        <v>73</v>
      </c>
      <c r="B162" s="5" t="s">
        <v>74</v>
      </c>
    </row>
    <row r="163" spans="1:4" x14ac:dyDescent="0.2">
      <c r="A163" s="5" t="s">
        <v>19</v>
      </c>
      <c r="B163" s="29" t="s">
        <v>0</v>
      </c>
      <c r="C163" s="29"/>
      <c r="D163" s="29"/>
    </row>
    <row r="164" spans="1:4" x14ac:dyDescent="0.2">
      <c r="B164" s="15" t="s">
        <v>27</v>
      </c>
      <c r="C164" s="15" t="s">
        <v>28</v>
      </c>
      <c r="D164" s="16" t="s">
        <v>1</v>
      </c>
    </row>
    <row r="165" spans="1:4" x14ac:dyDescent="0.2">
      <c r="A165" s="3" t="s">
        <v>27</v>
      </c>
      <c r="B165" s="4" t="e">
        <f>VLOOKUP(A162,#REF!,7,0)</f>
        <v>#REF!</v>
      </c>
      <c r="C165" s="4" t="e">
        <f>D165-B165</f>
        <v>#REF!</v>
      </c>
      <c r="D165" s="4" t="e">
        <f>VLOOKUP(A162,#REF!,5,0)</f>
        <v>#REF!</v>
      </c>
    </row>
    <row r="166" spans="1:4" x14ac:dyDescent="0.2">
      <c r="A166" s="3" t="s">
        <v>28</v>
      </c>
      <c r="B166" s="4" t="e">
        <f>B167-B165</f>
        <v>#REF!</v>
      </c>
      <c r="C166" s="4" t="e">
        <f>D167-B165-C165-B166</f>
        <v>#REF!</v>
      </c>
      <c r="D166" s="4" t="e">
        <f>B166+C166</f>
        <v>#REF!</v>
      </c>
    </row>
    <row r="167" spans="1:4" x14ac:dyDescent="0.2">
      <c r="A167" s="5" t="s">
        <v>1</v>
      </c>
      <c r="B167" s="4" t="e">
        <f>VLOOKUP(A162,#REF!,4,0)</f>
        <v>#REF!</v>
      </c>
      <c r="C167" s="4" t="e">
        <f>C165+C166</f>
        <v>#REF!</v>
      </c>
      <c r="D167" s="4" t="e">
        <f>VLOOKUP(A162,#REF!,3,0)</f>
        <v>#REF!</v>
      </c>
    </row>
  </sheetData>
  <mergeCells count="24">
    <mergeCell ref="B142:D142"/>
    <mergeCell ref="B149:D149"/>
    <mergeCell ref="B156:D156"/>
    <mergeCell ref="B163:D163"/>
    <mergeCell ref="B107:D107"/>
    <mergeCell ref="B114:D114"/>
    <mergeCell ref="B121:D121"/>
    <mergeCell ref="B128:D128"/>
    <mergeCell ref="B135:D135"/>
    <mergeCell ref="B72:D72"/>
    <mergeCell ref="B79:D79"/>
    <mergeCell ref="B86:D86"/>
    <mergeCell ref="B93:D93"/>
    <mergeCell ref="B100:D100"/>
    <mergeCell ref="B37:D37"/>
    <mergeCell ref="B44:D44"/>
    <mergeCell ref="B51:D51"/>
    <mergeCell ref="B58:D58"/>
    <mergeCell ref="B65:D65"/>
    <mergeCell ref="B2:D2"/>
    <mergeCell ref="B9:D9"/>
    <mergeCell ref="B16:D16"/>
    <mergeCell ref="B23:D23"/>
    <mergeCell ref="B30:D30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K12"/>
  <sheetViews>
    <sheetView view="pageBreakPreview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baseColWidth="10" defaultColWidth="9.1640625" defaultRowHeight="15" x14ac:dyDescent="0.2"/>
  <cols>
    <col min="1" max="1" width="31.5" style="17" customWidth="1"/>
    <col min="2" max="2" width="37.6640625" style="17" customWidth="1"/>
    <col min="3" max="10" width="35.6640625" style="17" customWidth="1"/>
    <col min="11" max="17" width="10.83203125" style="17" customWidth="1"/>
    <col min="18" max="18" width="10.83203125" style="18" customWidth="1"/>
    <col min="19" max="1025" width="10.83203125" style="17" customWidth="1"/>
  </cols>
  <sheetData>
    <row r="1" spans="1:15" ht="32" customHeight="1" x14ac:dyDescent="0.2">
      <c r="A1" s="19" t="s">
        <v>91</v>
      </c>
    </row>
    <row r="2" spans="1:15" s="17" customFormat="1" ht="32" x14ac:dyDescent="0.2">
      <c r="A2" s="20"/>
      <c r="B2" s="21" t="s">
        <v>75</v>
      </c>
      <c r="C2" s="21" t="s">
        <v>76</v>
      </c>
      <c r="D2" s="21" t="s">
        <v>77</v>
      </c>
      <c r="E2" s="21" t="s">
        <v>78</v>
      </c>
      <c r="F2" s="21" t="s">
        <v>79</v>
      </c>
      <c r="G2" s="21" t="s">
        <v>80</v>
      </c>
      <c r="H2" s="21" t="s">
        <v>81</v>
      </c>
      <c r="I2" s="21" t="s">
        <v>92</v>
      </c>
      <c r="J2" s="21" t="s">
        <v>82</v>
      </c>
      <c r="K2" s="22"/>
      <c r="L2" s="22"/>
      <c r="O2" s="18"/>
    </row>
    <row r="3" spans="1:15" s="27" customFormat="1" ht="64" x14ac:dyDescent="0.2">
      <c r="A3" s="23" t="s">
        <v>83</v>
      </c>
      <c r="B3" s="24" t="s">
        <v>108</v>
      </c>
      <c r="C3" s="25" t="s">
        <v>113</v>
      </c>
      <c r="D3" s="26" t="s">
        <v>93</v>
      </c>
      <c r="E3" s="24" t="s">
        <v>101</v>
      </c>
      <c r="F3" s="24" t="s">
        <v>99</v>
      </c>
      <c r="G3" s="26" t="s">
        <v>93</v>
      </c>
      <c r="H3" s="26" t="s">
        <v>93</v>
      </c>
      <c r="I3" s="26" t="s">
        <v>93</v>
      </c>
      <c r="J3" s="26" t="s">
        <v>93</v>
      </c>
    </row>
    <row r="4" spans="1:15" s="27" customFormat="1" ht="160" x14ac:dyDescent="0.2">
      <c r="A4" s="23" t="s">
        <v>7</v>
      </c>
      <c r="B4" s="24" t="s">
        <v>108</v>
      </c>
      <c r="C4" s="25" t="s">
        <v>113</v>
      </c>
      <c r="D4" s="25" t="s">
        <v>112</v>
      </c>
      <c r="E4" s="24" t="s">
        <v>102</v>
      </c>
      <c r="F4" s="24" t="s">
        <v>99</v>
      </c>
      <c r="G4" s="26" t="s">
        <v>93</v>
      </c>
      <c r="H4" s="26" t="s">
        <v>93</v>
      </c>
      <c r="I4" s="26" t="s">
        <v>93</v>
      </c>
      <c r="J4" s="24" t="s">
        <v>94</v>
      </c>
    </row>
    <row r="5" spans="1:15" s="27" customFormat="1" ht="144" x14ac:dyDescent="0.2">
      <c r="A5" s="23" t="s">
        <v>84</v>
      </c>
      <c r="B5" s="24" t="s">
        <v>108</v>
      </c>
      <c r="C5" s="25" t="s">
        <v>113</v>
      </c>
      <c r="D5" s="25" t="s">
        <v>112</v>
      </c>
      <c r="E5" s="24" t="s">
        <v>107</v>
      </c>
      <c r="F5" s="24" t="s">
        <v>99</v>
      </c>
      <c r="G5" s="26" t="s">
        <v>93</v>
      </c>
      <c r="H5" s="26" t="s">
        <v>93</v>
      </c>
      <c r="I5" s="24" t="s">
        <v>95</v>
      </c>
      <c r="J5" s="26" t="s">
        <v>93</v>
      </c>
    </row>
    <row r="6" spans="1:15" s="27" customFormat="1" ht="144" x14ac:dyDescent="0.2">
      <c r="A6" s="23" t="s">
        <v>85</v>
      </c>
      <c r="B6" s="24" t="s">
        <v>108</v>
      </c>
      <c r="C6" s="25" t="s">
        <v>113</v>
      </c>
      <c r="D6" s="25" t="s">
        <v>112</v>
      </c>
      <c r="E6" s="24" t="s">
        <v>107</v>
      </c>
      <c r="F6" s="24" t="s">
        <v>99</v>
      </c>
      <c r="G6" s="24" t="s">
        <v>99</v>
      </c>
      <c r="H6" s="24" t="s">
        <v>99</v>
      </c>
      <c r="I6" s="26" t="s">
        <v>93</v>
      </c>
      <c r="J6" s="26" t="s">
        <v>93</v>
      </c>
    </row>
    <row r="7" spans="1:15" s="27" customFormat="1" ht="64" x14ac:dyDescent="0.2">
      <c r="A7" s="23" t="s">
        <v>86</v>
      </c>
      <c r="B7" s="26" t="s">
        <v>93</v>
      </c>
      <c r="C7" s="25" t="s">
        <v>113</v>
      </c>
      <c r="D7" s="26" t="s">
        <v>93</v>
      </c>
      <c r="E7" s="24" t="s">
        <v>101</v>
      </c>
      <c r="F7" s="24" t="s">
        <v>99</v>
      </c>
      <c r="G7" s="26" t="s">
        <v>93</v>
      </c>
      <c r="H7" s="26" t="s">
        <v>93</v>
      </c>
      <c r="I7" s="26" t="s">
        <v>93</v>
      </c>
      <c r="J7" s="26" t="s">
        <v>93</v>
      </c>
    </row>
    <row r="8" spans="1:15" s="27" customFormat="1" ht="48" x14ac:dyDescent="0.2">
      <c r="A8" s="23" t="s">
        <v>87</v>
      </c>
      <c r="B8" s="26" t="s">
        <v>93</v>
      </c>
      <c r="C8" s="26" t="s">
        <v>93</v>
      </c>
      <c r="D8" s="26" t="s">
        <v>93</v>
      </c>
      <c r="E8" s="24" t="s">
        <v>101</v>
      </c>
      <c r="F8" s="26" t="s">
        <v>93</v>
      </c>
      <c r="G8" s="26" t="s">
        <v>93</v>
      </c>
      <c r="H8" s="26" t="s">
        <v>93</v>
      </c>
      <c r="I8" s="26" t="s">
        <v>93</v>
      </c>
      <c r="J8" s="26" t="s">
        <v>93</v>
      </c>
    </row>
    <row r="9" spans="1:15" s="27" customFormat="1" ht="32" x14ac:dyDescent="0.2">
      <c r="A9" s="23" t="s">
        <v>88</v>
      </c>
      <c r="B9" s="26" t="s">
        <v>93</v>
      </c>
      <c r="C9" s="26" t="s">
        <v>93</v>
      </c>
      <c r="D9" s="26" t="s">
        <v>93</v>
      </c>
      <c r="E9" s="26" t="s">
        <v>93</v>
      </c>
      <c r="F9" s="26" t="s">
        <v>93</v>
      </c>
      <c r="G9" s="26" t="s">
        <v>93</v>
      </c>
      <c r="H9" s="26" t="s">
        <v>93</v>
      </c>
      <c r="I9" s="26" t="s">
        <v>93</v>
      </c>
      <c r="J9" s="26" t="s">
        <v>93</v>
      </c>
    </row>
    <row r="10" spans="1:15" s="27" customFormat="1" ht="80" x14ac:dyDescent="0.2">
      <c r="A10" s="23" t="s">
        <v>89</v>
      </c>
      <c r="B10" s="26" t="s">
        <v>93</v>
      </c>
      <c r="C10" s="26" t="s">
        <v>93</v>
      </c>
      <c r="D10" s="26" t="s">
        <v>93</v>
      </c>
      <c r="E10" s="24" t="s">
        <v>98</v>
      </c>
      <c r="F10" s="26" t="s">
        <v>93</v>
      </c>
      <c r="G10" s="24" t="s">
        <v>94</v>
      </c>
      <c r="H10" s="26" t="s">
        <v>93</v>
      </c>
      <c r="I10" s="26" t="s">
        <v>93</v>
      </c>
      <c r="J10" s="26" t="s">
        <v>93</v>
      </c>
    </row>
    <row r="11" spans="1:15" s="27" customFormat="1" ht="16" x14ac:dyDescent="0.2">
      <c r="A11" s="23" t="s">
        <v>90</v>
      </c>
      <c r="B11" s="26" t="s">
        <v>93</v>
      </c>
      <c r="C11" s="26" t="s">
        <v>93</v>
      </c>
      <c r="D11" s="26" t="s">
        <v>93</v>
      </c>
      <c r="E11" s="26" t="s">
        <v>93</v>
      </c>
      <c r="F11" s="26" t="s">
        <v>93</v>
      </c>
      <c r="G11" s="26" t="s">
        <v>93</v>
      </c>
      <c r="H11" s="26" t="s">
        <v>93</v>
      </c>
      <c r="I11" s="26" t="s">
        <v>93</v>
      </c>
      <c r="J11" s="26" t="s">
        <v>93</v>
      </c>
    </row>
    <row r="12" spans="1:15" s="27" customFormat="1" ht="16" x14ac:dyDescent="0.2">
      <c r="A12" s="23" t="s">
        <v>82</v>
      </c>
      <c r="B12" s="26" t="s">
        <v>93</v>
      </c>
      <c r="C12" s="26" t="s">
        <v>93</v>
      </c>
      <c r="D12" s="26" t="s">
        <v>93</v>
      </c>
      <c r="E12" s="26" t="s">
        <v>93</v>
      </c>
      <c r="F12" s="26" t="s">
        <v>93</v>
      </c>
      <c r="G12" s="26" t="s">
        <v>93</v>
      </c>
      <c r="H12" s="26" t="s">
        <v>93</v>
      </c>
      <c r="I12" s="26" t="s">
        <v>93</v>
      </c>
      <c r="J12" s="26" t="s">
        <v>93</v>
      </c>
    </row>
  </sheetData>
  <pageMargins left="0.75" right="0.75" top="1" bottom="1" header="0.51180555555555496" footer="0.51180555555555496"/>
  <pageSetup paperSize="9" scale="22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K12"/>
  <sheetViews>
    <sheetView view="pageBreakPreview" zoomScaleNormal="100" workbookViewId="0">
      <pane xSplit="1" ySplit="2" topLeftCell="C7" activePane="bottomRight" state="frozen"/>
      <selection pane="topRight" activeCell="C1" sqref="C1"/>
      <selection pane="bottomLeft" activeCell="A3" sqref="A3"/>
      <selection pane="bottomRight" activeCell="C7" sqref="C7"/>
    </sheetView>
  </sheetViews>
  <sheetFormatPr baseColWidth="10" defaultColWidth="9.1640625" defaultRowHeight="15" x14ac:dyDescent="0.2"/>
  <cols>
    <col min="1" max="1" width="31.5" style="17" customWidth="1"/>
    <col min="2" max="10" width="35.6640625" style="17" customWidth="1"/>
    <col min="11" max="17" width="10.83203125" style="17" customWidth="1"/>
    <col min="18" max="18" width="10.83203125" style="18" customWidth="1"/>
    <col min="19" max="1025" width="10.83203125" style="17" customWidth="1"/>
  </cols>
  <sheetData>
    <row r="1" spans="1:15" ht="32" customHeight="1" x14ac:dyDescent="0.2">
      <c r="A1" s="19" t="s">
        <v>91</v>
      </c>
    </row>
    <row r="2" spans="1:15" s="17" customFormat="1" ht="32" x14ac:dyDescent="0.2">
      <c r="A2" s="20"/>
      <c r="B2" s="21" t="s">
        <v>75</v>
      </c>
      <c r="C2" s="21" t="s">
        <v>76</v>
      </c>
      <c r="D2" s="21" t="s">
        <v>77</v>
      </c>
      <c r="E2" s="21" t="s">
        <v>78</v>
      </c>
      <c r="F2" s="21" t="s">
        <v>79</v>
      </c>
      <c r="G2" s="21" t="s">
        <v>80</v>
      </c>
      <c r="H2" s="21" t="s">
        <v>81</v>
      </c>
      <c r="I2" s="21" t="s">
        <v>92</v>
      </c>
      <c r="J2" s="21" t="s">
        <v>82</v>
      </c>
      <c r="K2" s="22"/>
      <c r="L2" s="22"/>
      <c r="O2" s="18"/>
    </row>
    <row r="3" spans="1:15" s="27" customFormat="1" ht="64" x14ac:dyDescent="0.2">
      <c r="A3" s="23" t="s">
        <v>83</v>
      </c>
      <c r="B3" s="24" t="s">
        <v>108</v>
      </c>
      <c r="C3" s="25" t="s">
        <v>114</v>
      </c>
      <c r="D3" s="26" t="s">
        <v>93</v>
      </c>
      <c r="E3" s="24" t="s">
        <v>101</v>
      </c>
      <c r="F3" s="24" t="s">
        <v>99</v>
      </c>
      <c r="G3" s="26" t="s">
        <v>93</v>
      </c>
      <c r="H3" s="26" t="s">
        <v>93</v>
      </c>
      <c r="I3" s="26" t="s">
        <v>93</v>
      </c>
      <c r="J3" s="26" t="s">
        <v>93</v>
      </c>
    </row>
    <row r="4" spans="1:15" s="27" customFormat="1" ht="177.75" customHeight="1" x14ac:dyDescent="0.2">
      <c r="A4" s="23" t="s">
        <v>7</v>
      </c>
      <c r="B4" s="24" t="s">
        <v>108</v>
      </c>
      <c r="C4" s="25" t="s">
        <v>114</v>
      </c>
      <c r="D4" s="25" t="s">
        <v>112</v>
      </c>
      <c r="E4" s="24" t="s">
        <v>104</v>
      </c>
      <c r="F4" s="24" t="s">
        <v>99</v>
      </c>
      <c r="G4" s="26" t="s">
        <v>93</v>
      </c>
      <c r="H4" s="26" t="s">
        <v>93</v>
      </c>
      <c r="I4" s="26" t="s">
        <v>93</v>
      </c>
      <c r="J4" s="24" t="s">
        <v>94</v>
      </c>
    </row>
    <row r="5" spans="1:15" s="27" customFormat="1" ht="176" x14ac:dyDescent="0.2">
      <c r="A5" s="23" t="s">
        <v>84</v>
      </c>
      <c r="B5" s="24" t="s">
        <v>108</v>
      </c>
      <c r="C5" s="25" t="s">
        <v>114</v>
      </c>
      <c r="D5" s="25" t="s">
        <v>112</v>
      </c>
      <c r="E5" s="24" t="s">
        <v>103</v>
      </c>
      <c r="F5" s="24" t="s">
        <v>99</v>
      </c>
      <c r="G5" s="26" t="s">
        <v>93</v>
      </c>
      <c r="H5" s="26" t="s">
        <v>93</v>
      </c>
      <c r="I5" s="24" t="s">
        <v>95</v>
      </c>
      <c r="J5" s="26" t="s">
        <v>93</v>
      </c>
    </row>
    <row r="6" spans="1:15" s="27" customFormat="1" ht="176" x14ac:dyDescent="0.2">
      <c r="A6" s="23" t="s">
        <v>85</v>
      </c>
      <c r="B6" s="24" t="s">
        <v>108</v>
      </c>
      <c r="C6" s="25" t="s">
        <v>114</v>
      </c>
      <c r="D6" s="25" t="s">
        <v>112</v>
      </c>
      <c r="E6" s="24" t="s">
        <v>103</v>
      </c>
      <c r="F6" s="24" t="s">
        <v>99</v>
      </c>
      <c r="G6" s="24" t="s">
        <v>99</v>
      </c>
      <c r="H6" s="24" t="s">
        <v>99</v>
      </c>
      <c r="I6" s="26" t="s">
        <v>93</v>
      </c>
      <c r="J6" s="26" t="s">
        <v>93</v>
      </c>
    </row>
    <row r="7" spans="1:15" s="27" customFormat="1" ht="64" x14ac:dyDescent="0.2">
      <c r="A7" s="23" t="s">
        <v>86</v>
      </c>
      <c r="B7" s="26" t="s">
        <v>93</v>
      </c>
      <c r="C7" s="25" t="s">
        <v>114</v>
      </c>
      <c r="D7" s="26" t="s">
        <v>93</v>
      </c>
      <c r="E7" s="24" t="s">
        <v>101</v>
      </c>
      <c r="F7" s="24" t="s">
        <v>99</v>
      </c>
      <c r="G7" s="26" t="s">
        <v>93</v>
      </c>
      <c r="H7" s="26" t="s">
        <v>93</v>
      </c>
      <c r="I7" s="26" t="s">
        <v>93</v>
      </c>
      <c r="J7" s="26" t="s">
        <v>93</v>
      </c>
    </row>
    <row r="8" spans="1:15" s="27" customFormat="1" ht="48" x14ac:dyDescent="0.2">
      <c r="A8" s="23" t="s">
        <v>87</v>
      </c>
      <c r="B8" s="26" t="s">
        <v>93</v>
      </c>
      <c r="C8" s="26" t="s">
        <v>93</v>
      </c>
      <c r="D8" s="26" t="s">
        <v>93</v>
      </c>
      <c r="E8" s="24" t="s">
        <v>101</v>
      </c>
      <c r="F8" s="26" t="s">
        <v>93</v>
      </c>
      <c r="G8" s="26" t="s">
        <v>93</v>
      </c>
      <c r="H8" s="26" t="s">
        <v>93</v>
      </c>
      <c r="I8" s="26" t="s">
        <v>93</v>
      </c>
      <c r="J8" s="26" t="s">
        <v>93</v>
      </c>
    </row>
    <row r="9" spans="1:15" s="27" customFormat="1" ht="32" x14ac:dyDescent="0.2">
      <c r="A9" s="23" t="s">
        <v>88</v>
      </c>
      <c r="B9" s="26" t="s">
        <v>93</v>
      </c>
      <c r="C9" s="26" t="s">
        <v>93</v>
      </c>
      <c r="D9" s="26" t="s">
        <v>93</v>
      </c>
      <c r="E9" s="26" t="s">
        <v>93</v>
      </c>
      <c r="F9" s="26" t="s">
        <v>93</v>
      </c>
      <c r="G9" s="26" t="s">
        <v>93</v>
      </c>
      <c r="H9" s="26" t="s">
        <v>93</v>
      </c>
      <c r="I9" s="26" t="s">
        <v>93</v>
      </c>
      <c r="J9" s="26" t="s">
        <v>93</v>
      </c>
    </row>
    <row r="10" spans="1:15" s="27" customFormat="1" ht="112" x14ac:dyDescent="0.2">
      <c r="A10" s="23" t="s">
        <v>89</v>
      </c>
      <c r="B10" s="26" t="s">
        <v>93</v>
      </c>
      <c r="C10" s="26" t="s">
        <v>93</v>
      </c>
      <c r="D10" s="26" t="s">
        <v>93</v>
      </c>
      <c r="E10" s="24" t="s">
        <v>100</v>
      </c>
      <c r="F10" s="26" t="s">
        <v>93</v>
      </c>
      <c r="G10" s="24" t="s">
        <v>94</v>
      </c>
      <c r="H10" s="26" t="s">
        <v>93</v>
      </c>
      <c r="I10" s="26" t="s">
        <v>93</v>
      </c>
      <c r="J10" s="26" t="s">
        <v>93</v>
      </c>
    </row>
    <row r="11" spans="1:15" s="27" customFormat="1" ht="16" x14ac:dyDescent="0.2">
      <c r="A11" s="23" t="s">
        <v>90</v>
      </c>
      <c r="B11" s="26" t="s">
        <v>93</v>
      </c>
      <c r="C11" s="26" t="s">
        <v>93</v>
      </c>
      <c r="D11" s="26" t="s">
        <v>93</v>
      </c>
      <c r="E11" s="26" t="s">
        <v>93</v>
      </c>
      <c r="F11" s="26" t="s">
        <v>93</v>
      </c>
      <c r="G11" s="26" t="s">
        <v>93</v>
      </c>
      <c r="H11" s="26" t="s">
        <v>93</v>
      </c>
      <c r="I11" s="26" t="s">
        <v>93</v>
      </c>
      <c r="J11" s="26" t="s">
        <v>93</v>
      </c>
    </row>
    <row r="12" spans="1:15" s="27" customFormat="1" ht="16" x14ac:dyDescent="0.2">
      <c r="A12" s="23" t="s">
        <v>82</v>
      </c>
      <c r="B12" s="26" t="s">
        <v>93</v>
      </c>
      <c r="C12" s="26" t="s">
        <v>93</v>
      </c>
      <c r="D12" s="26" t="s">
        <v>93</v>
      </c>
      <c r="E12" s="26" t="s">
        <v>93</v>
      </c>
      <c r="F12" s="26" t="s">
        <v>93</v>
      </c>
      <c r="G12" s="26" t="s">
        <v>93</v>
      </c>
      <c r="H12" s="26" t="s">
        <v>93</v>
      </c>
      <c r="I12" s="26" t="s">
        <v>93</v>
      </c>
      <c r="J12" s="26" t="s">
        <v>93</v>
      </c>
    </row>
  </sheetData>
  <pageMargins left="0.75" right="0.75" top="1" bottom="1" header="0.51180555555555496" footer="0.51180555555555496"/>
  <pageSetup paperSize="9" scale="23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K12"/>
  <sheetViews>
    <sheetView tabSelected="1" view="pageBreakPreview" zoomScaleNormal="100" workbookViewId="0">
      <pane xSplit="1" ySplit="2" topLeftCell="C4" activePane="bottomRight" state="frozen"/>
      <selection pane="topRight" activeCell="E1" sqref="E1"/>
      <selection pane="bottomLeft" activeCell="A5" sqref="A5"/>
      <selection pane="bottomRight" activeCell="D4" sqref="D4"/>
    </sheetView>
  </sheetViews>
  <sheetFormatPr baseColWidth="10" defaultColWidth="9.1640625" defaultRowHeight="15" x14ac:dyDescent="0.2"/>
  <cols>
    <col min="1" max="1" width="31.5" style="17" customWidth="1"/>
    <col min="2" max="10" width="35.6640625" style="17" customWidth="1"/>
    <col min="11" max="17" width="10.83203125" style="17" customWidth="1"/>
    <col min="18" max="18" width="10.83203125" style="18" customWidth="1"/>
    <col min="19" max="1025" width="10.83203125" style="17" customWidth="1"/>
  </cols>
  <sheetData>
    <row r="1" spans="1:15" ht="32" customHeight="1" x14ac:dyDescent="0.2">
      <c r="A1" s="19" t="s">
        <v>91</v>
      </c>
    </row>
    <row r="2" spans="1:15" s="17" customFormat="1" ht="32" x14ac:dyDescent="0.2">
      <c r="A2" s="20"/>
      <c r="B2" s="21" t="s">
        <v>75</v>
      </c>
      <c r="C2" s="21" t="s">
        <v>76</v>
      </c>
      <c r="D2" s="21" t="s">
        <v>77</v>
      </c>
      <c r="E2" s="21" t="s">
        <v>78</v>
      </c>
      <c r="F2" s="21" t="s">
        <v>79</v>
      </c>
      <c r="G2" s="21" t="s">
        <v>80</v>
      </c>
      <c r="H2" s="21" t="s">
        <v>81</v>
      </c>
      <c r="I2" s="21" t="s">
        <v>92</v>
      </c>
      <c r="J2" s="21" t="s">
        <v>82</v>
      </c>
      <c r="K2" s="22"/>
      <c r="L2" s="22"/>
      <c r="O2" s="18"/>
    </row>
    <row r="3" spans="1:15" s="27" customFormat="1" ht="64" x14ac:dyDescent="0.2">
      <c r="A3" s="23" t="s">
        <v>83</v>
      </c>
      <c r="B3" s="24" t="s">
        <v>108</v>
      </c>
      <c r="C3" s="25" t="s">
        <v>111</v>
      </c>
      <c r="D3" s="26" t="s">
        <v>93</v>
      </c>
      <c r="E3" s="24" t="s">
        <v>101</v>
      </c>
      <c r="F3" s="24" t="s">
        <v>99</v>
      </c>
      <c r="G3" s="26" t="s">
        <v>93</v>
      </c>
      <c r="H3" s="26" t="s">
        <v>93</v>
      </c>
      <c r="I3" s="26" t="s">
        <v>93</v>
      </c>
      <c r="J3" s="24" t="s">
        <v>94</v>
      </c>
    </row>
    <row r="4" spans="1:15" s="27" customFormat="1" ht="112" x14ac:dyDescent="0.2">
      <c r="A4" s="23" t="s">
        <v>7</v>
      </c>
      <c r="B4" s="24" t="s">
        <v>109</v>
      </c>
      <c r="C4" s="25" t="s">
        <v>111</v>
      </c>
      <c r="D4" s="25" t="s">
        <v>112</v>
      </c>
      <c r="E4" s="24" t="s">
        <v>105</v>
      </c>
      <c r="F4" s="24" t="s">
        <v>99</v>
      </c>
      <c r="G4" s="24" t="s">
        <v>99</v>
      </c>
      <c r="H4" s="26" t="s">
        <v>93</v>
      </c>
      <c r="I4" s="24" t="s">
        <v>96</v>
      </c>
      <c r="J4" s="26" t="s">
        <v>93</v>
      </c>
    </row>
    <row r="5" spans="1:15" s="27" customFormat="1" ht="112" x14ac:dyDescent="0.2">
      <c r="A5" s="23" t="s">
        <v>84</v>
      </c>
      <c r="B5" s="24" t="s">
        <v>109</v>
      </c>
      <c r="C5" s="25" t="s">
        <v>111</v>
      </c>
      <c r="D5" s="25" t="s">
        <v>112</v>
      </c>
      <c r="E5" s="24" t="s">
        <v>105</v>
      </c>
      <c r="F5" s="24" t="s">
        <v>99</v>
      </c>
      <c r="G5" s="26" t="s">
        <v>93</v>
      </c>
      <c r="H5" s="24" t="s">
        <v>99</v>
      </c>
      <c r="I5" s="26" t="s">
        <v>93</v>
      </c>
      <c r="J5" s="26" t="s">
        <v>93</v>
      </c>
    </row>
    <row r="6" spans="1:15" s="27" customFormat="1" ht="112" x14ac:dyDescent="0.2">
      <c r="A6" s="23" t="s">
        <v>85</v>
      </c>
      <c r="B6" s="24" t="s">
        <v>110</v>
      </c>
      <c r="C6" s="25" t="s">
        <v>111</v>
      </c>
      <c r="D6" s="25" t="s">
        <v>112</v>
      </c>
      <c r="E6" s="24" t="s">
        <v>105</v>
      </c>
      <c r="F6" s="24" t="s">
        <v>99</v>
      </c>
      <c r="G6" s="26" t="s">
        <v>93</v>
      </c>
      <c r="H6" s="24" t="s">
        <v>99</v>
      </c>
      <c r="I6" s="24" t="s">
        <v>96</v>
      </c>
      <c r="J6" s="24" t="s">
        <v>94</v>
      </c>
    </row>
    <row r="7" spans="1:15" s="27" customFormat="1" ht="64" x14ac:dyDescent="0.2">
      <c r="A7" s="23" t="s">
        <v>86</v>
      </c>
      <c r="B7" s="24" t="s">
        <v>110</v>
      </c>
      <c r="C7" s="25" t="s">
        <v>111</v>
      </c>
      <c r="D7" s="26" t="s">
        <v>93</v>
      </c>
      <c r="E7" s="26" t="s">
        <v>93</v>
      </c>
      <c r="F7" s="24" t="s">
        <v>99</v>
      </c>
      <c r="G7" s="26" t="s">
        <v>93</v>
      </c>
      <c r="H7" s="26" t="s">
        <v>93</v>
      </c>
      <c r="I7" s="26" t="s">
        <v>93</v>
      </c>
      <c r="J7" s="26" t="s">
        <v>93</v>
      </c>
    </row>
    <row r="8" spans="1:15" s="27" customFormat="1" ht="48" x14ac:dyDescent="0.2">
      <c r="A8" s="23" t="s">
        <v>87</v>
      </c>
      <c r="B8" s="26" t="s">
        <v>93</v>
      </c>
      <c r="C8" s="26" t="s">
        <v>93</v>
      </c>
      <c r="D8" s="26" t="s">
        <v>93</v>
      </c>
      <c r="E8" s="24" t="s">
        <v>106</v>
      </c>
      <c r="F8" s="24" t="s">
        <v>99</v>
      </c>
      <c r="G8" s="26" t="s">
        <v>93</v>
      </c>
      <c r="H8" s="26" t="s">
        <v>93</v>
      </c>
      <c r="I8" s="26" t="s">
        <v>93</v>
      </c>
      <c r="J8" s="26" t="s">
        <v>93</v>
      </c>
    </row>
    <row r="9" spans="1:15" s="27" customFormat="1" ht="32" x14ac:dyDescent="0.2">
      <c r="A9" s="23" t="s">
        <v>88</v>
      </c>
      <c r="B9" s="26" t="s">
        <v>93</v>
      </c>
      <c r="C9" s="26" t="s">
        <v>93</v>
      </c>
      <c r="D9" s="26" t="s">
        <v>93</v>
      </c>
      <c r="E9" s="26" t="s">
        <v>93</v>
      </c>
      <c r="F9" s="26" t="s">
        <v>93</v>
      </c>
      <c r="G9" s="26" t="s">
        <v>93</v>
      </c>
      <c r="H9" s="26" t="s">
        <v>93</v>
      </c>
      <c r="I9" s="26" t="s">
        <v>93</v>
      </c>
      <c r="J9" s="26" t="s">
        <v>93</v>
      </c>
    </row>
    <row r="10" spans="1:15" s="27" customFormat="1" ht="48" x14ac:dyDescent="0.2">
      <c r="A10" s="23" t="s">
        <v>89</v>
      </c>
      <c r="B10" s="26" t="s">
        <v>93</v>
      </c>
      <c r="C10" s="26" t="s">
        <v>93</v>
      </c>
      <c r="D10" s="26" t="s">
        <v>93</v>
      </c>
      <c r="E10" s="24" t="s">
        <v>97</v>
      </c>
      <c r="F10" s="26" t="s">
        <v>93</v>
      </c>
      <c r="G10" s="26" t="s">
        <v>93</v>
      </c>
      <c r="H10" s="26" t="s">
        <v>93</v>
      </c>
      <c r="I10" s="26" t="s">
        <v>93</v>
      </c>
      <c r="J10" s="26" t="s">
        <v>93</v>
      </c>
    </row>
    <row r="11" spans="1:15" s="27" customFormat="1" ht="16" x14ac:dyDescent="0.2">
      <c r="A11" s="23" t="s">
        <v>90</v>
      </c>
      <c r="B11" s="26" t="s">
        <v>93</v>
      </c>
      <c r="C11" s="26" t="s">
        <v>93</v>
      </c>
      <c r="D11" s="26" t="s">
        <v>93</v>
      </c>
      <c r="E11" s="26" t="s">
        <v>93</v>
      </c>
      <c r="F11" s="26" t="s">
        <v>93</v>
      </c>
      <c r="G11" s="26" t="s">
        <v>93</v>
      </c>
      <c r="H11" s="26" t="s">
        <v>93</v>
      </c>
      <c r="I11" s="26" t="s">
        <v>93</v>
      </c>
      <c r="J11" s="26" t="s">
        <v>93</v>
      </c>
    </row>
    <row r="12" spans="1:15" s="27" customFormat="1" ht="16" x14ac:dyDescent="0.2">
      <c r="A12" s="23" t="s">
        <v>82</v>
      </c>
      <c r="B12" s="26" t="s">
        <v>93</v>
      </c>
      <c r="C12" s="26" t="s">
        <v>93</v>
      </c>
      <c r="D12" s="26" t="s">
        <v>93</v>
      </c>
      <c r="E12" s="26" t="s">
        <v>93</v>
      </c>
      <c r="F12" s="26" t="s">
        <v>93</v>
      </c>
      <c r="G12" s="26" t="s">
        <v>93</v>
      </c>
      <c r="H12" s="26" t="s">
        <v>93</v>
      </c>
      <c r="I12" s="26" t="s">
        <v>93</v>
      </c>
      <c r="J12" s="26" t="s">
        <v>93</v>
      </c>
    </row>
  </sheetData>
  <pageMargins left="0.75" right="0.75" top="1" bottom="1" header="0.51180555555555496" footer="0.51180555555555496"/>
  <pageSetup paperSize="9" scale="23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Country_Materials</vt:lpstr>
      <vt:lpstr>Provinces (2)</vt:lpstr>
      <vt:lpstr>mapping_urb</vt:lpstr>
      <vt:lpstr>mapping_cap</vt:lpstr>
      <vt:lpstr>mapping_rur</vt:lpstr>
      <vt:lpstr>mapping_cap!Print_Area</vt:lpstr>
      <vt:lpstr>mapping_rur!Print_Area</vt:lpstr>
      <vt:lpstr>mapping_urb!Print_Area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CamilaHoyos Ramirez</dc:creator>
  <dc:description/>
  <cp:lastModifiedBy>Microsoft Office User</cp:lastModifiedBy>
  <cp:revision>3</cp:revision>
  <dcterms:created xsi:type="dcterms:W3CDTF">2017-11-22T13:35:37Z</dcterms:created>
  <dcterms:modified xsi:type="dcterms:W3CDTF">2023-01-25T10:35:37Z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