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Laos/Mappings/"/>
    </mc:Choice>
  </mc:AlternateContent>
  <xr:revisionPtr revIDLastSave="0" documentId="13_ncr:1_{A47E71AE-6DC8-A847-A84E-4EC3E483B505}" xr6:coauthVersionLast="47" xr6:coauthVersionMax="47" xr10:uidLastSave="{00000000-0000-0000-0000-000000000000}"/>
  <bookViews>
    <workbookView xWindow="0" yWindow="460" windowWidth="27300" windowHeight="14860" tabRatio="900" activeTab="2" xr2:uid="{00000000-000D-0000-FFFF-FFFF00000000}"/>
  </bookViews>
  <sheets>
    <sheet name="IndClass-Region (%)" sheetId="3" state="hidden" r:id="rId1"/>
    <sheet name="Provinces (Calc)" sheetId="5" state="hidden" r:id="rId2"/>
    <sheet name="mapping_1" sheetId="7" r:id="rId3"/>
    <sheet name="mapping_2" sheetId="11" r:id="rId4"/>
    <sheet name="mapping_3" sheetId="12" r:id="rId5"/>
    <sheet name="Ductility" sheetId="10" r:id="rId6"/>
    <sheet name="Provinces (2)" sheetId="8" state="hidden" r:id="rId7"/>
  </sheets>
  <externalReferences>
    <externalReference r:id="rId8"/>
  </externalReferences>
  <definedNames>
    <definedName name="Data" localSheetId="6">#REF!</definedName>
    <definedName name="Data" localSheetId="1">#REF!</definedName>
    <definedName name="Data">#REF!</definedName>
    <definedName name="DataEnd" localSheetId="6">#REF!</definedName>
    <definedName name="DataEnd" localSheetId="1">#REF!</definedName>
    <definedName name="DataEnd">#REF!</definedName>
    <definedName name="Hyousoku" localSheetId="6">#REF!</definedName>
    <definedName name="Hyousoku" localSheetId="1">#REF!</definedName>
    <definedName name="Hyousoku">#REF!</definedName>
    <definedName name="HyousokuArea" localSheetId="6">#REF!</definedName>
    <definedName name="HyousokuArea" localSheetId="1">#REF!</definedName>
    <definedName name="HyousokuArea">#REF!</definedName>
    <definedName name="HyousokuEnd" localSheetId="6">#REF!</definedName>
    <definedName name="HyousokuEnd" localSheetId="1">#REF!</definedName>
    <definedName name="HyousokuEnd">#REF!</definedName>
    <definedName name="Hyoutou" localSheetId="6">#REF!</definedName>
    <definedName name="Hyoutou" localSheetId="1">#REF!</definedName>
    <definedName name="Hyoutou">#REF!</definedName>
    <definedName name="personc08_クエリ" localSheetId="6">#REF!</definedName>
    <definedName name="personc08_クエリ" localSheetId="1">#REF!</definedName>
    <definedName name="personc08_クエリ">#REF!</definedName>
    <definedName name="Rangai0">'[1]定義（総数）'!$B$48:$J$48</definedName>
    <definedName name="Title" localSheetId="6">#REF!</definedName>
    <definedName name="Title" localSheetId="1">#REF!</definedName>
    <definedName name="Title">#REF!</definedName>
    <definedName name="TitleEnglish" localSheetId="6">#REF!</definedName>
    <definedName name="TitleEnglish" localSheetId="1">#REF!</definedName>
    <definedName name="TitleEnglis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0" l="1"/>
  <c r="J31" i="10"/>
  <c r="I32" i="10"/>
  <c r="J32" i="10"/>
  <c r="I33" i="10"/>
  <c r="J33" i="10"/>
  <c r="I34" i="10"/>
  <c r="J34" i="10"/>
  <c r="I35" i="10"/>
  <c r="J35" i="10"/>
  <c r="I36" i="10"/>
  <c r="J36" i="10"/>
  <c r="I4" i="10" l="1"/>
  <c r="K4" i="10"/>
  <c r="I5" i="10"/>
  <c r="K5" i="10"/>
  <c r="I6" i="10"/>
  <c r="K6" i="10"/>
  <c r="I7" i="10"/>
  <c r="K7" i="10"/>
  <c r="I8" i="10"/>
  <c r="K8" i="10"/>
  <c r="I9" i="10"/>
  <c r="K9" i="10"/>
  <c r="I10" i="10"/>
  <c r="K10" i="10"/>
  <c r="I11" i="10"/>
  <c r="K11" i="10"/>
  <c r="I12" i="10"/>
  <c r="K12" i="10"/>
  <c r="I13" i="10"/>
  <c r="K13" i="10"/>
  <c r="I14" i="10"/>
  <c r="K14" i="10"/>
  <c r="I15" i="10"/>
  <c r="K15" i="10"/>
  <c r="I16" i="10"/>
  <c r="K16" i="10"/>
  <c r="I17" i="10"/>
  <c r="K17" i="10"/>
  <c r="I18" i="10"/>
  <c r="K18" i="10"/>
  <c r="I19" i="10"/>
  <c r="K19" i="10"/>
  <c r="I20" i="10"/>
  <c r="J20" i="10"/>
  <c r="K20" i="10"/>
  <c r="I21" i="10"/>
  <c r="J21" i="10"/>
  <c r="K21" i="10"/>
  <c r="I22" i="10"/>
  <c r="J22" i="10"/>
  <c r="K22" i="10"/>
  <c r="I23" i="10"/>
  <c r="J23" i="10"/>
  <c r="K23" i="10"/>
  <c r="I24" i="10"/>
  <c r="J24" i="10"/>
  <c r="K24" i="10"/>
  <c r="I25" i="10"/>
  <c r="L25" i="10" s="1"/>
  <c r="J25" i="10"/>
  <c r="K25" i="10"/>
  <c r="I26" i="10"/>
  <c r="J26" i="10"/>
  <c r="K26" i="10"/>
  <c r="I27" i="10"/>
  <c r="J27" i="10"/>
  <c r="K27" i="10"/>
  <c r="I28" i="10"/>
  <c r="J28" i="10"/>
  <c r="K28" i="10"/>
  <c r="I29" i="10"/>
  <c r="J29" i="10"/>
  <c r="K29" i="10"/>
  <c r="I30" i="10"/>
  <c r="J30" i="10"/>
  <c r="K30" i="10"/>
  <c r="K31" i="10"/>
  <c r="L31" i="10" s="1"/>
  <c r="K32" i="10"/>
  <c r="L32" i="10" s="1"/>
  <c r="K33" i="10"/>
  <c r="L33" i="10" s="1"/>
  <c r="L34" i="10"/>
  <c r="K34" i="10"/>
  <c r="L35" i="10"/>
  <c r="K35" i="10"/>
  <c r="K36" i="10"/>
  <c r="L36" i="10" s="1"/>
  <c r="L21" i="10" l="1"/>
  <c r="L29" i="10"/>
  <c r="L30" i="10"/>
  <c r="L26" i="10"/>
  <c r="L22" i="10"/>
  <c r="L27" i="10"/>
  <c r="L23" i="10"/>
  <c r="L11" i="10"/>
  <c r="L28" i="10"/>
  <c r="L24" i="10"/>
  <c r="L20" i="10"/>
  <c r="G9" i="10"/>
  <c r="J9" i="10" s="1"/>
  <c r="L9" i="10" s="1"/>
  <c r="G10" i="10"/>
  <c r="J10" i="10" s="1"/>
  <c r="L10" i="10" s="1"/>
  <c r="G11" i="10"/>
  <c r="J11" i="10" s="1"/>
  <c r="G12" i="10"/>
  <c r="J12" i="10" s="1"/>
  <c r="L12" i="10" s="1"/>
  <c r="G13" i="10"/>
  <c r="J13" i="10" s="1"/>
  <c r="L13" i="10" s="1"/>
  <c r="G14" i="10"/>
  <c r="J14" i="10" s="1"/>
  <c r="L14" i="10" s="1"/>
  <c r="G15" i="10"/>
  <c r="J15" i="10" s="1"/>
  <c r="L15" i="10" s="1"/>
  <c r="G16" i="10"/>
  <c r="J16" i="10" s="1"/>
  <c r="L16" i="10" s="1"/>
  <c r="G17" i="10"/>
  <c r="J17" i="10" s="1"/>
  <c r="L17" i="10" s="1"/>
  <c r="G18" i="10"/>
  <c r="J18" i="10" s="1"/>
  <c r="L18" i="10" s="1"/>
  <c r="G19" i="10"/>
  <c r="J19" i="10" s="1"/>
  <c r="L19" i="10" s="1"/>
  <c r="G6" i="10"/>
  <c r="J6" i="10" s="1"/>
  <c r="L6" i="10" s="1"/>
  <c r="G5" i="10"/>
  <c r="J5" i="10" s="1"/>
  <c r="L5" i="10" s="1"/>
  <c r="G8" i="10"/>
  <c r="J8" i="10" s="1"/>
  <c r="L8" i="10" s="1"/>
  <c r="G7" i="10"/>
  <c r="J7" i="10" s="1"/>
  <c r="L7" i="10" s="1"/>
  <c r="G4" i="10"/>
  <c r="J4" i="10" s="1"/>
  <c r="L4" i="10" s="1"/>
  <c r="K3" i="10"/>
  <c r="I3" i="10"/>
  <c r="G3" i="10"/>
  <c r="J3" i="10" s="1"/>
  <c r="L3" i="10" l="1"/>
  <c r="S21" i="8" l="1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N12" i="5"/>
  <c r="J8" i="5"/>
  <c r="D5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18" i="5"/>
  <c r="S17" i="5"/>
  <c r="U16" i="5"/>
  <c r="P15" i="5"/>
  <c r="U14" i="5"/>
  <c r="S13" i="5"/>
  <c r="U12" i="5"/>
  <c r="H11" i="5"/>
  <c r="U10" i="5"/>
  <c r="S9" i="5"/>
  <c r="U8" i="5"/>
  <c r="U6" i="5"/>
  <c r="S5" i="5"/>
  <c r="U4" i="5"/>
  <c r="L3" i="5"/>
  <c r="F20" i="3"/>
  <c r="E20" i="3"/>
  <c r="D20" i="3"/>
  <c r="C20" i="3"/>
  <c r="H17" i="5" l="1"/>
  <c r="H5" i="5"/>
  <c r="P9" i="5"/>
  <c r="J14" i="5"/>
  <c r="L17" i="5"/>
  <c r="R6" i="5"/>
  <c r="T9" i="5"/>
  <c r="N14" i="5"/>
  <c r="P17" i="5"/>
  <c r="F8" i="5"/>
  <c r="F10" i="5"/>
  <c r="R14" i="5"/>
  <c r="D22" i="8"/>
  <c r="D13" i="5"/>
  <c r="P5" i="5"/>
  <c r="N8" i="5"/>
  <c r="J10" i="5"/>
  <c r="H13" i="5"/>
  <c r="F16" i="5"/>
  <c r="T17" i="5"/>
  <c r="F4" i="5"/>
  <c r="T5" i="5"/>
  <c r="R8" i="5"/>
  <c r="N10" i="5"/>
  <c r="L13" i="5"/>
  <c r="J16" i="5"/>
  <c r="F18" i="5"/>
  <c r="H22" i="8"/>
  <c r="J4" i="5"/>
  <c r="F6" i="5"/>
  <c r="D9" i="5"/>
  <c r="R10" i="5"/>
  <c r="P13" i="5"/>
  <c r="N16" i="5"/>
  <c r="J18" i="5"/>
  <c r="L5" i="5"/>
  <c r="N4" i="5"/>
  <c r="J6" i="5"/>
  <c r="H9" i="5"/>
  <c r="F12" i="5"/>
  <c r="T13" i="5"/>
  <c r="R16" i="5"/>
  <c r="N18" i="5"/>
  <c r="R12" i="5"/>
  <c r="R4" i="5"/>
  <c r="N6" i="5"/>
  <c r="L9" i="5"/>
  <c r="J12" i="5"/>
  <c r="F14" i="5"/>
  <c r="D17" i="5"/>
  <c r="R18" i="5"/>
  <c r="S7" i="5"/>
  <c r="O7" i="5"/>
  <c r="K7" i="5"/>
  <c r="G7" i="5"/>
  <c r="R7" i="5"/>
  <c r="N7" i="5"/>
  <c r="J7" i="5"/>
  <c r="F7" i="5"/>
  <c r="U7" i="5"/>
  <c r="Q7" i="5"/>
  <c r="M7" i="5"/>
  <c r="I7" i="5"/>
  <c r="E7" i="5"/>
  <c r="L15" i="5"/>
  <c r="P22" i="8"/>
  <c r="H3" i="5"/>
  <c r="P7" i="5"/>
  <c r="E22" i="8"/>
  <c r="I22" i="8"/>
  <c r="M22" i="8"/>
  <c r="Q22" i="8"/>
  <c r="S11" i="5"/>
  <c r="O11" i="5"/>
  <c r="K11" i="5"/>
  <c r="G11" i="5"/>
  <c r="R11" i="5"/>
  <c r="N11" i="5"/>
  <c r="J11" i="5"/>
  <c r="F11" i="5"/>
  <c r="U11" i="5"/>
  <c r="Q11" i="5"/>
  <c r="M11" i="5"/>
  <c r="I11" i="5"/>
  <c r="E11" i="5"/>
  <c r="S15" i="5"/>
  <c r="O15" i="5"/>
  <c r="K15" i="5"/>
  <c r="G15" i="5"/>
  <c r="R15" i="5"/>
  <c r="N15" i="5"/>
  <c r="J15" i="5"/>
  <c r="F15" i="5"/>
  <c r="U15" i="5"/>
  <c r="Q15" i="5"/>
  <c r="M15" i="5"/>
  <c r="I15" i="5"/>
  <c r="E15" i="5"/>
  <c r="D3" i="5"/>
  <c r="L7" i="5"/>
  <c r="T11" i="5"/>
  <c r="L22" i="8"/>
  <c r="D7" i="5"/>
  <c r="T7" i="5"/>
  <c r="L11" i="5"/>
  <c r="D15" i="5"/>
  <c r="T15" i="5"/>
  <c r="F22" i="8"/>
  <c r="J22" i="8"/>
  <c r="N22" i="8"/>
  <c r="R22" i="8"/>
  <c r="S3" i="5"/>
  <c r="O3" i="5"/>
  <c r="K3" i="5"/>
  <c r="G3" i="5"/>
  <c r="R3" i="5"/>
  <c r="N3" i="5"/>
  <c r="J3" i="5"/>
  <c r="F3" i="5"/>
  <c r="U3" i="5"/>
  <c r="Q3" i="5"/>
  <c r="M3" i="5"/>
  <c r="I3" i="5"/>
  <c r="E3" i="5"/>
  <c r="T3" i="5"/>
  <c r="D11" i="5"/>
  <c r="P3" i="5"/>
  <c r="H7" i="5"/>
  <c r="P11" i="5"/>
  <c r="H15" i="5"/>
  <c r="G22" i="8"/>
  <c r="K22" i="8"/>
  <c r="O22" i="8"/>
  <c r="S22" i="8"/>
  <c r="G4" i="5"/>
  <c r="K4" i="5"/>
  <c r="O4" i="5"/>
  <c r="S4" i="5"/>
  <c r="E5" i="5"/>
  <c r="I5" i="5"/>
  <c r="M5" i="5"/>
  <c r="Q5" i="5"/>
  <c r="U5" i="5"/>
  <c r="G6" i="5"/>
  <c r="K6" i="5"/>
  <c r="O6" i="5"/>
  <c r="S6" i="5"/>
  <c r="G8" i="5"/>
  <c r="K8" i="5"/>
  <c r="O8" i="5"/>
  <c r="S8" i="5"/>
  <c r="E9" i="5"/>
  <c r="I9" i="5"/>
  <c r="M9" i="5"/>
  <c r="Q9" i="5"/>
  <c r="U9" i="5"/>
  <c r="G10" i="5"/>
  <c r="K10" i="5"/>
  <c r="O10" i="5"/>
  <c r="S10" i="5"/>
  <c r="G12" i="5"/>
  <c r="K12" i="5"/>
  <c r="O12" i="5"/>
  <c r="S12" i="5"/>
  <c r="E13" i="5"/>
  <c r="I13" i="5"/>
  <c r="M13" i="5"/>
  <c r="Q13" i="5"/>
  <c r="U13" i="5"/>
  <c r="G14" i="5"/>
  <c r="K14" i="5"/>
  <c r="O14" i="5"/>
  <c r="S14" i="5"/>
  <c r="G16" i="5"/>
  <c r="K16" i="5"/>
  <c r="O16" i="5"/>
  <c r="S16" i="5"/>
  <c r="E17" i="5"/>
  <c r="I17" i="5"/>
  <c r="M17" i="5"/>
  <c r="Q17" i="5"/>
  <c r="U17" i="5"/>
  <c r="G18" i="5"/>
  <c r="K18" i="5"/>
  <c r="O18" i="5"/>
  <c r="S18" i="5"/>
  <c r="D4" i="5"/>
  <c r="H4" i="5"/>
  <c r="L4" i="5"/>
  <c r="P4" i="5"/>
  <c r="T4" i="5"/>
  <c r="F5" i="5"/>
  <c r="J5" i="5"/>
  <c r="N5" i="5"/>
  <c r="R5" i="5"/>
  <c r="D6" i="5"/>
  <c r="H6" i="5"/>
  <c r="L6" i="5"/>
  <c r="P6" i="5"/>
  <c r="T6" i="5"/>
  <c r="D8" i="5"/>
  <c r="H8" i="5"/>
  <c r="L8" i="5"/>
  <c r="P8" i="5"/>
  <c r="T8" i="5"/>
  <c r="F9" i="5"/>
  <c r="J9" i="5"/>
  <c r="N9" i="5"/>
  <c r="R9" i="5"/>
  <c r="D10" i="5"/>
  <c r="H10" i="5"/>
  <c r="L10" i="5"/>
  <c r="P10" i="5"/>
  <c r="T10" i="5"/>
  <c r="D12" i="5"/>
  <c r="H12" i="5"/>
  <c r="L12" i="5"/>
  <c r="P12" i="5"/>
  <c r="T12" i="5"/>
  <c r="F13" i="5"/>
  <c r="J13" i="5"/>
  <c r="N13" i="5"/>
  <c r="R13" i="5"/>
  <c r="D14" i="5"/>
  <c r="H14" i="5"/>
  <c r="L14" i="5"/>
  <c r="P14" i="5"/>
  <c r="T14" i="5"/>
  <c r="D16" i="5"/>
  <c r="H16" i="5"/>
  <c r="L16" i="5"/>
  <c r="P16" i="5"/>
  <c r="T16" i="5"/>
  <c r="F17" i="5"/>
  <c r="J17" i="5"/>
  <c r="N17" i="5"/>
  <c r="R17" i="5"/>
  <c r="D18" i="5"/>
  <c r="H18" i="5"/>
  <c r="L18" i="5"/>
  <c r="P18" i="5"/>
  <c r="T18" i="5"/>
  <c r="E4" i="5"/>
  <c r="I4" i="5"/>
  <c r="M4" i="5"/>
  <c r="Q4" i="5"/>
  <c r="G5" i="5"/>
  <c r="K5" i="5"/>
  <c r="O5" i="5"/>
  <c r="E6" i="5"/>
  <c r="I6" i="5"/>
  <c r="M6" i="5"/>
  <c r="Q6" i="5"/>
  <c r="E8" i="5"/>
  <c r="I8" i="5"/>
  <c r="M8" i="5"/>
  <c r="Q8" i="5"/>
  <c r="G9" i="5"/>
  <c r="K9" i="5"/>
  <c r="O9" i="5"/>
  <c r="E10" i="5"/>
  <c r="I10" i="5"/>
  <c r="M10" i="5"/>
  <c r="Q10" i="5"/>
  <c r="E12" i="5"/>
  <c r="I12" i="5"/>
  <c r="M12" i="5"/>
  <c r="Q12" i="5"/>
  <c r="G13" i="5"/>
  <c r="K13" i="5"/>
  <c r="O13" i="5"/>
  <c r="E14" i="5"/>
  <c r="I14" i="5"/>
  <c r="M14" i="5"/>
  <c r="Q14" i="5"/>
  <c r="E16" i="5"/>
  <c r="I16" i="5"/>
  <c r="M16" i="5"/>
  <c r="Q16" i="5"/>
  <c r="G17" i="5"/>
  <c r="K17" i="5"/>
  <c r="O17" i="5"/>
  <c r="E18" i="5"/>
  <c r="I18" i="5"/>
  <c r="M18" i="5"/>
  <c r="Q18" i="5"/>
</calcChain>
</file>

<file path=xl/sharedStrings.xml><?xml version="1.0" encoding="utf-8"?>
<sst xmlns="http://schemas.openxmlformats.org/spreadsheetml/2006/main" count="473" uniqueCount="191">
  <si>
    <t>International standard Industrial Classification</t>
  </si>
  <si>
    <t>A</t>
  </si>
  <si>
    <t>Agriculture,forestry and fishing</t>
  </si>
  <si>
    <t>B</t>
  </si>
  <si>
    <t>Mining and quarrying</t>
  </si>
  <si>
    <t>C</t>
  </si>
  <si>
    <t>Manufacturing</t>
  </si>
  <si>
    <t>D</t>
  </si>
  <si>
    <t>Electricity, gas</t>
  </si>
  <si>
    <t>E</t>
  </si>
  <si>
    <t>Water supply; sewerage</t>
  </si>
  <si>
    <t>F</t>
  </si>
  <si>
    <t>Construction</t>
  </si>
  <si>
    <t>G</t>
  </si>
  <si>
    <t>Wholesale and retail trade; repair</t>
  </si>
  <si>
    <t>H</t>
  </si>
  <si>
    <t>Transportation and storage</t>
  </si>
  <si>
    <t>I</t>
  </si>
  <si>
    <t>Accommodation and Food service</t>
  </si>
  <si>
    <t>J</t>
  </si>
  <si>
    <t>Information and communication</t>
  </si>
  <si>
    <t>K</t>
  </si>
  <si>
    <t>Financial and insurance</t>
  </si>
  <si>
    <t>L</t>
  </si>
  <si>
    <t>Real estate activities</t>
  </si>
  <si>
    <t>M</t>
  </si>
  <si>
    <t>Professional, scientific and technical</t>
  </si>
  <si>
    <t>N</t>
  </si>
  <si>
    <t>Administrative and support service</t>
  </si>
  <si>
    <t>P</t>
  </si>
  <si>
    <t>Education</t>
  </si>
  <si>
    <t>Q</t>
  </si>
  <si>
    <t>Human health and social work</t>
  </si>
  <si>
    <t>R</t>
  </si>
  <si>
    <t>Arts, entertainment and recreation</t>
  </si>
  <si>
    <t>S</t>
  </si>
  <si>
    <t>Other service activities</t>
  </si>
  <si>
    <t>Vientiane capital</t>
  </si>
  <si>
    <t>North</t>
  </si>
  <si>
    <t>Central</t>
  </si>
  <si>
    <t>South</t>
  </si>
  <si>
    <t>Phongsaly, Luangnamtha, Oudomxay, Bokeo, Luangprbang, Huaphanh, Xayabury and Xiengkhuang province</t>
  </si>
  <si>
    <t>Vientiane capital city, Vientiane, Borikhamxay, Khammuane Savannakhet province</t>
  </si>
  <si>
    <t>Salavane, Sekong, Champasack and Attapeu province</t>
  </si>
  <si>
    <t>Province</t>
  </si>
  <si>
    <t>Phongsaly</t>
  </si>
  <si>
    <t>Luangnamtha</t>
  </si>
  <si>
    <t>Oudomxay</t>
  </si>
  <si>
    <t>Bokeo</t>
  </si>
  <si>
    <t>Luangprabang</t>
  </si>
  <si>
    <t>Huaphanh</t>
  </si>
  <si>
    <t>Xayabury</t>
  </si>
  <si>
    <t>Xiengkhuang</t>
  </si>
  <si>
    <t>Vientiane Province</t>
  </si>
  <si>
    <t>Borikhamxay</t>
  </si>
  <si>
    <t>Khammuane</t>
  </si>
  <si>
    <t>Savannakhet</t>
  </si>
  <si>
    <t>Saravane</t>
  </si>
  <si>
    <t>Sekong</t>
  </si>
  <si>
    <t>Champasack</t>
  </si>
  <si>
    <t>Attapeu</t>
  </si>
  <si>
    <t>ID_CENSO</t>
  </si>
  <si>
    <t>Region</t>
  </si>
  <si>
    <t>Vientiane Capital</t>
  </si>
  <si>
    <t>Xaysomboun</t>
  </si>
  <si>
    <t>Manufacturing (Heavy)</t>
  </si>
  <si>
    <t>Manufacturing (Light)</t>
  </si>
  <si>
    <t>Mining</t>
  </si>
  <si>
    <t>Retail trade</t>
  </si>
  <si>
    <t>Wholesale trade and storage (warehouse)</t>
  </si>
  <si>
    <t>Offices, professional/technical services</t>
  </si>
  <si>
    <t>Entertainment</t>
  </si>
  <si>
    <t>Hotels</t>
  </si>
  <si>
    <t>Other services</t>
  </si>
  <si>
    <t>IND1</t>
  </si>
  <si>
    <t>Ductility level</t>
  </si>
  <si>
    <t>TAXONOMY</t>
  </si>
  <si>
    <t>MATERIAL</t>
  </si>
  <si>
    <t>LLRS</t>
  </si>
  <si>
    <t>HEIGHT</t>
  </si>
  <si>
    <t>OCC</t>
  </si>
  <si>
    <t>CR/LFM/HBET:1-2/IND1</t>
  </si>
  <si>
    <t>CR</t>
  </si>
  <si>
    <t>LFM</t>
  </si>
  <si>
    <t>HBET:1-2</t>
  </si>
  <si>
    <t>S/LFM/HBET:1-2/IND1</t>
  </si>
  <si>
    <t>MUR/LWAL/H:1/IND2</t>
  </si>
  <si>
    <t>MUR</t>
  </si>
  <si>
    <t>LWAL</t>
  </si>
  <si>
    <t>H:1</t>
  </si>
  <si>
    <t>IND2</t>
  </si>
  <si>
    <t>H:2</t>
  </si>
  <si>
    <t>CR/LFM/HBET:1-2/IND2</t>
  </si>
  <si>
    <t>MUR/LWAL/H:1/IND4</t>
  </si>
  <si>
    <t>IND4</t>
  </si>
  <si>
    <t>MUR/LWAL/H:1/COM1</t>
  </si>
  <si>
    <t>COM1</t>
  </si>
  <si>
    <t>CR/LFINF/H:1/COM1</t>
  </si>
  <si>
    <t>LFINF</t>
  </si>
  <si>
    <t>CR/LFINF/H:2/COM1</t>
  </si>
  <si>
    <t>CR/LFINF/HBET:3-5/COM1</t>
  </si>
  <si>
    <t>HBET:3-5</t>
  </si>
  <si>
    <t>W</t>
  </si>
  <si>
    <t>MUR/LWAL/H:1/COM2</t>
  </si>
  <si>
    <t>COM2</t>
  </si>
  <si>
    <t>S/LFM/HBET:1-2/COM2</t>
  </si>
  <si>
    <t>CR/LFM/HBET:1-2/COM2</t>
  </si>
  <si>
    <t>MUR/LWAL/H:1/COM3</t>
  </si>
  <si>
    <t>COM3</t>
  </si>
  <si>
    <t>CR/LFINF/H:1/COM3</t>
  </si>
  <si>
    <t>CR/LFINF/H:2/COM3</t>
  </si>
  <si>
    <t>CR/LFINF/HBET:3-5/COM3</t>
  </si>
  <si>
    <t>MUR/LWAL/H:1/COM5</t>
  </si>
  <si>
    <t>COM5</t>
  </si>
  <si>
    <t>CR/LFINF/H:1/COM5</t>
  </si>
  <si>
    <t>CR/LFINF/H:2/COM5</t>
  </si>
  <si>
    <t>MUR/LWAL/H:1/COM12</t>
  </si>
  <si>
    <t>COM12</t>
  </si>
  <si>
    <t>CR/LFINF/H:1/COM12</t>
  </si>
  <si>
    <t>CR/LFINF/H:2/COM12</t>
  </si>
  <si>
    <t>CR/LFINF/HBET:3-5/COM12</t>
  </si>
  <si>
    <t>MUR/LWAL/H:1/COM</t>
  </si>
  <si>
    <t>COM</t>
  </si>
  <si>
    <t>DNO</t>
  </si>
  <si>
    <t>DUL</t>
  </si>
  <si>
    <t>DUM</t>
  </si>
  <si>
    <t>MAPPING DUCTILITY</t>
  </si>
  <si>
    <t>100% MUR/LWAL/H:1/IND6</t>
  </si>
  <si>
    <t>70% MUR/LWAL/H:1/COM2
15% CR/LFM/HBET:1-2/COM2
15% S/LFM/HBET:1-2/COM2</t>
  </si>
  <si>
    <t>MUR/LWAL/H:2/COM12</t>
  </si>
  <si>
    <t>CR/LFINF+DUL/H:1/COM5</t>
  </si>
  <si>
    <t>CR/LFINF+DUL/H:2/COM5</t>
  </si>
  <si>
    <t>MUR/LWAL+DNO/H:1/COM1</t>
  </si>
  <si>
    <t>MUR/LWAL+DNO/H:1/COM12</t>
  </si>
  <si>
    <t>MUR/LWAL+DNO/H:1/COM2</t>
  </si>
  <si>
    <t>MUR/LWAL+DNO/H:1/COM3</t>
  </si>
  <si>
    <t>MUR/LWAL+DNO/H:1/COM5</t>
  </si>
  <si>
    <t>MUR/LWAL+DNO/H:1/IND2</t>
  </si>
  <si>
    <t>MUR/LWAL+DNO/H:1/IND4</t>
  </si>
  <si>
    <t>MUR/LWAL+DNO/H:2/COM12</t>
  </si>
  <si>
    <t>DUCTILITY</t>
  </si>
  <si>
    <t>25% IND1
75% IND2</t>
  </si>
  <si>
    <t>IND6</t>
  </si>
  <si>
    <t>85% COM1
15% COM2</t>
  </si>
  <si>
    <t>50% COM1
50% COM2</t>
  </si>
  <si>
    <t>95% COM5
5% COM12</t>
  </si>
  <si>
    <t>15% COM3
80% COM5
5% COM11</t>
  </si>
  <si>
    <t>30% MUR/LWAL/H:1/COM12
20% MUR/LWAL/H:2/COM12
20% CR/LFINF/H:1/COM12
20% CR/LFINF/H:2/COM12
10% CR/LFINF/HBET:3-5/COM12</t>
  </si>
  <si>
    <t>50% MUR/LWAL/H:1/IND2
50% CR/LFM/HBET:1-2/IND2</t>
  </si>
  <si>
    <t>50% CR/LFM/HBET:1-2/IND1
50% S/LFM/HBET:1-2/IND1</t>
  </si>
  <si>
    <t>MUR/LWAL/H:1/IND6</t>
  </si>
  <si>
    <t>CR/LFM/HBET:1-2/COM</t>
  </si>
  <si>
    <t>CR/LFINF+DUL/H:1/COM1</t>
  </si>
  <si>
    <t>CR/LFINF+DUL/H:1/COM12</t>
  </si>
  <si>
    <t>CR/LFINF+DUL/H:1/COM3</t>
  </si>
  <si>
    <t>CR/LFINF+DUL/H:2/COM1</t>
  </si>
  <si>
    <t>CR/LFINF+DUL/H:2/COM12</t>
  </si>
  <si>
    <t>CR/LFINF+DUL/H:2/COM3</t>
  </si>
  <si>
    <t>CR/LFINF+DUL/HBET:3-5/COM1</t>
  </si>
  <si>
    <t>CR/LFINF+DUL/HBET:3-5/COM12</t>
  </si>
  <si>
    <t>CR/LFINF+DUL/HBET:3-5/COM3</t>
  </si>
  <si>
    <t>CR/LFM+DUL/HBET:1-2/COM</t>
  </si>
  <si>
    <t>CR/LFM+DUL/HBET:1-2/COM2</t>
  </si>
  <si>
    <t>CR/LFM+DUL/HBET:1-2/IND1</t>
  </si>
  <si>
    <t>CR/LFM+DUL/HBET:1-2/IND2</t>
  </si>
  <si>
    <t>MUR/LWAL+DNO/H:1/IND6</t>
  </si>
  <si>
    <t>COM11</t>
  </si>
  <si>
    <t>Recreation and leisure</t>
  </si>
  <si>
    <t>55% MUR/LWAL/H:1/COM11
40% CR/LFM/HBET:1-2/COM11
5% S/LFM/HBET:1-2/COM11</t>
  </si>
  <si>
    <t>MUR/LWAL/H:1/COM11</t>
  </si>
  <si>
    <t>CR/LFM/HBET:1-2/COM11</t>
  </si>
  <si>
    <t>S/LFM/HBET:1-2/COM11</t>
  </si>
  <si>
    <t>MUR/LWAL+DNO/H:1/COM11</t>
  </si>
  <si>
    <t>CR/LFM+DUL/HBET:1-2/COM11</t>
  </si>
  <si>
    <t>80% MUR/LWAL/H:1/COM
20% CR/LFM/HBET:1-2/COM</t>
  </si>
  <si>
    <t>40% W/HBET:1-2/COM1
40% MUR/LWAL/H:1/COM1
10% CR/LFINF/H:1/COM1
5% CR/LFINF/H:2/COM1
5% CR/LFINF/HBET:3-5/COM1</t>
  </si>
  <si>
    <t>40% MUR/LWAL/H:1/COM5
40% W/HBET:1-2/COM5
10% CR/LFINF/H:1/COM5
5% CR/LFINF/H:2/COM5
5% CR/LFINF/HBET:3-5/COM5</t>
  </si>
  <si>
    <t>50% MUR/LWAL/H:1/IND4
50% W/HBET:1-2/IND4</t>
  </si>
  <si>
    <t>CR/LFINF/HBET:3-5/COM5</t>
  </si>
  <si>
    <t>W/HBET:1-2/COM1</t>
  </si>
  <si>
    <t>W/HBET:1-2/COM5</t>
  </si>
  <si>
    <t>W/HBET:1-2/IND4</t>
  </si>
  <si>
    <t>CR/LFINF+DUL/HBET:3-5/COM5</t>
  </si>
  <si>
    <t>MUR/LWAL+DNO/H:1/COM</t>
  </si>
  <si>
    <t>90% W/+DNO/HBET:1-2/COM1
10% W/+DUL/HBET:1-2/COM1</t>
  </si>
  <si>
    <t>90% W/+DNO/HBET:1-2/COM5
10% W/+DUL/HBET:1-2/COM5</t>
  </si>
  <si>
    <t>90% W/+DNO/HBET:1-2/IND4
10% W/+DUL/HBET:1-2/IND4</t>
  </si>
  <si>
    <t>S/LFM+DUL/HBET:1-2/COM11</t>
  </si>
  <si>
    <t>S/LFM+DUL/HBET:1-2/COM2</t>
  </si>
  <si>
    <t>S/LFM+DUL/HBET:1-2/IND1</t>
  </si>
  <si>
    <t>40% MUR/LWAL/H:1/COM3
30% CR/LFINF/H:1/COM3
20% CR/LFINF/H:2/COM3
10% CR/LFINF/HBET:3-5/COM3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</si>
</sst>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color rgb="FF000000"/>
      <name val="Calibri (Body)"/>
    </font>
    <font>
      <b/>
      <sz val="11"/>
      <color rgb="FF9C5700"/>
      <name val="Calibri (Body)"/>
    </font>
    <font>
      <sz val="18"/>
      <color rgb="FF00000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i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DC3E6"/>
        <bgColor rgb="FFBDD7E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9" fontId="3" fillId="0" borderId="0" applyBorder="0" applyProtection="0"/>
    <xf numFmtId="0" fontId="2" fillId="2" borderId="0" applyBorder="0" applyProtection="0"/>
    <xf numFmtId="0" fontId="3" fillId="0" borderId="0"/>
    <xf numFmtId="0" fontId="3" fillId="0" borderId="0"/>
    <xf numFmtId="0" fontId="6" fillId="0" borderId="0"/>
    <xf numFmtId="0" fontId="2" fillId="2" borderId="0" applyBorder="0" applyProtection="0"/>
    <xf numFmtId="0" fontId="7" fillId="0" borderId="0" applyNumberFormat="0" applyFill="0" applyBorder="0" applyAlignment="0" applyProtection="0"/>
    <xf numFmtId="0" fontId="2" fillId="2" borderId="0" applyBorder="0" applyProtection="0"/>
    <xf numFmtId="0" fontId="3" fillId="7" borderId="0" applyBorder="0" applyProtection="0"/>
    <xf numFmtId="0" fontId="1" fillId="0" borderId="0"/>
    <xf numFmtId="0" fontId="8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164" fontId="0" fillId="0" borderId="0" xfId="1" applyNumberFormat="1" applyFont="1" applyBorder="1" applyProtection="1"/>
    <xf numFmtId="0" fontId="0" fillId="0" borderId="0" xfId="0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9" fillId="7" borderId="2" xfId="9" applyFont="1" applyBorder="1" applyAlignment="1">
      <alignment horizontal="center" vertical="center"/>
    </xf>
    <xf numFmtId="0" fontId="10" fillId="3" borderId="2" xfId="11" applyFont="1" applyBorder="1" applyAlignment="1">
      <alignment horizontal="center" vertical="center" wrapText="1"/>
    </xf>
    <xf numFmtId="0" fontId="10" fillId="4" borderId="2" xfId="1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2" fillId="8" borderId="0" xfId="0" applyFont="1" applyFill="1" applyAlignment="1">
      <alignment vertical="center"/>
    </xf>
    <xf numFmtId="0" fontId="12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1" xfId="5" applyFont="1" applyBorder="1" applyAlignment="1">
      <alignment horizontal="center" vertical="center" wrapText="1"/>
    </xf>
    <xf numFmtId="0" fontId="0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4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/>
    <xf numFmtId="9" fontId="0" fillId="0" borderId="0" xfId="0" applyNumberFormat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2" fontId="3" fillId="0" borderId="0" xfId="1" applyNumberFormat="1" applyAlignment="1">
      <alignment horizontal="center" vertical="center"/>
    </xf>
    <xf numFmtId="1" fontId="3" fillId="0" borderId="0" xfId="1" applyNumberFormat="1" applyAlignment="1">
      <alignment horizontal="center" vertical="center"/>
    </xf>
    <xf numFmtId="0" fontId="5" fillId="6" borderId="1" xfId="4" applyFont="1" applyFill="1" applyBorder="1" applyAlignment="1">
      <alignment horizontal="center" vertical="center" wrapText="1"/>
    </xf>
    <xf numFmtId="0" fontId="3" fillId="0" borderId="0" xfId="4" applyAlignment="1">
      <alignment horizontal="center" vertical="center" wrapText="1"/>
    </xf>
    <xf numFmtId="0" fontId="16" fillId="9" borderId="1" xfId="7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</cellXfs>
  <cellStyles count="13">
    <cellStyle name="Explanatory Text" xfId="2" builtinId="53" customBuiltin="1"/>
    <cellStyle name="Explanatory Text 2" xfId="7" xr:uid="{F39C9B33-9142-4C5F-BD1E-20771234E673}"/>
    <cellStyle name="Explanatory Text 3" xfId="9" xr:uid="{D6709F35-61C9-4844-AAA0-D66EB7381983}"/>
    <cellStyle name="Neutral 2" xfId="11" xr:uid="{2B1203D0-9675-489E-AB06-14A74E33031C}"/>
    <cellStyle name="Normal" xfId="0" builtinId="0"/>
    <cellStyle name="Normal 2" xfId="4" xr:uid="{E7D6F84C-DEAE-4A4C-AA67-32AA79F50C15}"/>
    <cellStyle name="Normal 3" xfId="3" xr:uid="{C7646294-0EFF-4A5F-846B-3530D1424604}"/>
    <cellStyle name="Normal 4" xfId="5" xr:uid="{9EAB0BC9-E7AE-4164-AE3D-EB39EB6F10EB}"/>
    <cellStyle name="Normal 5" xfId="10" xr:uid="{1D200627-6111-400A-9910-BB79D5144004}"/>
    <cellStyle name="Per cent" xfId="1" builtinId="5"/>
    <cellStyle name="Percent 2" xfId="12" xr:uid="{337E993F-11E0-4DE4-84A7-3586B8E9FB29}"/>
    <cellStyle name="Texto explicativo 2" xfId="6" xr:uid="{C5002554-9730-46DE-AAE2-69E7D7C2695D}"/>
    <cellStyle name="Texto explicativo 3" xfId="8" xr:uid="{BF736FDF-8207-4435-966B-0461A112D108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3</xdr:row>
      <xdr:rowOff>85725</xdr:rowOff>
    </xdr:from>
    <xdr:to>
      <xdr:col>0</xdr:col>
      <xdr:colOff>1219082</xdr:colOff>
      <xdr:row>8</xdr:row>
      <xdr:rowOff>152273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3DC83-2F25-45CA-9D79-8C086F9D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3257550"/>
          <a:ext cx="942857" cy="1019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://&#26465;&#20214;&#38598;&#35336;&#12503;&#12525;&#12464;&#12521;&#12512;&#12497;&#12501;&#12457;&#12540;&#12510;&#12531;&#1247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定義（総数）"/>
      <sheetName val="パフォーマンステストの概要"/>
      <sheetName val="定義（日本人)"/>
      <sheetName val="定義（日本人以外) "/>
      <sheetName val="結果（総数）"/>
      <sheetName val="結果（日本人)"/>
      <sheetName val="結果（日本人以外) "/>
    </sheetNames>
    <sheetDataSet>
      <sheetData sheetId="0" refreshError="1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>
      <selection activeCell="C2" activeCellId="1" sqref="I3 C2"/>
    </sheetView>
  </sheetViews>
  <sheetFormatPr baseColWidth="10" defaultColWidth="9.1640625" defaultRowHeight="15" x14ac:dyDescent="0.2"/>
  <cols>
    <col min="1" max="1" width="10.6640625" customWidth="1"/>
    <col min="2" max="2" width="33.6640625" customWidth="1"/>
    <col min="3" max="1025" width="10.6640625" customWidth="1"/>
  </cols>
  <sheetData>
    <row r="1" spans="1:6" x14ac:dyDescent="0.2">
      <c r="A1" t="s">
        <v>0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">
      <c r="A2" t="s">
        <v>1</v>
      </c>
      <c r="B2" t="s">
        <v>2</v>
      </c>
      <c r="C2">
        <v>2.5</v>
      </c>
      <c r="D2">
        <v>2.9</v>
      </c>
      <c r="E2">
        <v>5.5</v>
      </c>
      <c r="F2">
        <v>1.3</v>
      </c>
    </row>
    <row r="3" spans="1:6" x14ac:dyDescent="0.2">
      <c r="A3" t="s">
        <v>3</v>
      </c>
      <c r="B3" t="s">
        <v>4</v>
      </c>
      <c r="C3">
        <v>0.2</v>
      </c>
      <c r="D3">
        <v>0.3</v>
      </c>
      <c r="E3">
        <v>0.2</v>
      </c>
      <c r="F3">
        <v>0.1</v>
      </c>
    </row>
    <row r="4" spans="1:6" x14ac:dyDescent="0.2">
      <c r="A4" t="s">
        <v>5</v>
      </c>
      <c r="B4" t="s">
        <v>6</v>
      </c>
      <c r="C4">
        <v>13.8</v>
      </c>
      <c r="D4">
        <v>21.6</v>
      </c>
      <c r="E4">
        <v>20.100000000000001</v>
      </c>
      <c r="F4">
        <v>20.399999999999999</v>
      </c>
    </row>
    <row r="5" spans="1:6" x14ac:dyDescent="0.2">
      <c r="A5" t="s">
        <v>7</v>
      </c>
      <c r="B5" t="s">
        <v>8</v>
      </c>
      <c r="C5">
        <v>0.1</v>
      </c>
      <c r="D5">
        <v>0.1</v>
      </c>
      <c r="E5">
        <v>0.1</v>
      </c>
      <c r="F5">
        <v>0.1</v>
      </c>
    </row>
    <row r="6" spans="1:6" x14ac:dyDescent="0.2">
      <c r="A6" t="s">
        <v>9</v>
      </c>
      <c r="B6" t="s">
        <v>10</v>
      </c>
      <c r="C6">
        <v>0.4</v>
      </c>
      <c r="D6">
        <v>0.1</v>
      </c>
      <c r="E6">
        <v>0.2</v>
      </c>
      <c r="F6">
        <v>0.2</v>
      </c>
    </row>
    <row r="7" spans="1:6" x14ac:dyDescent="0.2">
      <c r="A7" t="s">
        <v>11</v>
      </c>
      <c r="B7" t="s">
        <v>12</v>
      </c>
      <c r="C7">
        <v>0.6</v>
      </c>
      <c r="D7">
        <v>0.6</v>
      </c>
      <c r="E7">
        <v>0.4</v>
      </c>
      <c r="F7">
        <v>0.3</v>
      </c>
    </row>
    <row r="8" spans="1:6" x14ac:dyDescent="0.2">
      <c r="A8" t="s">
        <v>13</v>
      </c>
      <c r="B8" t="s">
        <v>14</v>
      </c>
      <c r="C8">
        <v>66.099999999999994</v>
      </c>
      <c r="D8">
        <v>62.3</v>
      </c>
      <c r="E8">
        <v>63.8</v>
      </c>
      <c r="F8">
        <v>67.5</v>
      </c>
    </row>
    <row r="9" spans="1:6" x14ac:dyDescent="0.2">
      <c r="A9" t="s">
        <v>15</v>
      </c>
      <c r="B9" t="s">
        <v>16</v>
      </c>
      <c r="C9">
        <v>0.8</v>
      </c>
      <c r="D9">
        <v>4.4000000000000004</v>
      </c>
      <c r="E9">
        <v>3</v>
      </c>
      <c r="F9">
        <v>3.6</v>
      </c>
    </row>
    <row r="10" spans="1:6" x14ac:dyDescent="0.2">
      <c r="A10" t="s">
        <v>17</v>
      </c>
      <c r="B10" t="s">
        <v>18</v>
      </c>
      <c r="C10">
        <v>4.0999999999999996</v>
      </c>
      <c r="D10">
        <v>2.6</v>
      </c>
      <c r="E10">
        <v>2</v>
      </c>
      <c r="F10">
        <v>2.4</v>
      </c>
    </row>
    <row r="11" spans="1:6" x14ac:dyDescent="0.2">
      <c r="A11" t="s">
        <v>19</v>
      </c>
      <c r="B11" t="s">
        <v>20</v>
      </c>
      <c r="C11">
        <v>0.5</v>
      </c>
      <c r="D11">
        <v>1.5</v>
      </c>
      <c r="E11">
        <v>0.2</v>
      </c>
      <c r="F11">
        <v>0.3</v>
      </c>
    </row>
    <row r="12" spans="1:6" x14ac:dyDescent="0.2">
      <c r="A12" t="s">
        <v>21</v>
      </c>
      <c r="B12" t="s">
        <v>22</v>
      </c>
      <c r="C12">
        <v>0.2</v>
      </c>
      <c r="D12">
        <v>0.3</v>
      </c>
      <c r="E12">
        <v>0.2</v>
      </c>
      <c r="F12">
        <v>0.2</v>
      </c>
    </row>
    <row r="13" spans="1:6" x14ac:dyDescent="0.2">
      <c r="A13" t="s">
        <v>23</v>
      </c>
      <c r="B13" t="s">
        <v>24</v>
      </c>
      <c r="C13">
        <v>1.4</v>
      </c>
      <c r="D13">
        <v>0.2</v>
      </c>
      <c r="E13">
        <v>0.2</v>
      </c>
      <c r="F13">
        <v>0.2</v>
      </c>
    </row>
    <row r="14" spans="1:6" x14ac:dyDescent="0.2">
      <c r="A14" t="s">
        <v>25</v>
      </c>
      <c r="B14" t="s">
        <v>26</v>
      </c>
      <c r="C14">
        <v>0.6</v>
      </c>
      <c r="D14">
        <v>0.2</v>
      </c>
      <c r="E14">
        <v>0.2</v>
      </c>
      <c r="F14">
        <v>0.2</v>
      </c>
    </row>
    <row r="15" spans="1:6" x14ac:dyDescent="0.2">
      <c r="A15" t="s">
        <v>27</v>
      </c>
      <c r="B15" t="s">
        <v>28</v>
      </c>
      <c r="C15">
        <v>1.1000000000000001</v>
      </c>
      <c r="D15">
        <v>0.5</v>
      </c>
      <c r="E15">
        <v>0.4</v>
      </c>
      <c r="F15">
        <v>0.3</v>
      </c>
    </row>
    <row r="16" spans="1:6" x14ac:dyDescent="0.2">
      <c r="A16" t="s">
        <v>29</v>
      </c>
      <c r="B16" t="s">
        <v>30</v>
      </c>
      <c r="C16">
        <v>0.6</v>
      </c>
      <c r="D16">
        <v>0.1</v>
      </c>
      <c r="E16">
        <v>0.1</v>
      </c>
      <c r="F16">
        <v>0.1</v>
      </c>
    </row>
    <row r="17" spans="1:6" x14ac:dyDescent="0.2">
      <c r="A17" t="s">
        <v>31</v>
      </c>
      <c r="B17" t="s">
        <v>32</v>
      </c>
      <c r="C17">
        <v>0.7</v>
      </c>
      <c r="D17">
        <v>0.2</v>
      </c>
      <c r="E17">
        <v>0.2</v>
      </c>
      <c r="F17">
        <v>0.2</v>
      </c>
    </row>
    <row r="18" spans="1:6" x14ac:dyDescent="0.2">
      <c r="A18" t="s">
        <v>33</v>
      </c>
      <c r="B18" t="s">
        <v>34</v>
      </c>
      <c r="C18">
        <v>1.4</v>
      </c>
      <c r="D18">
        <v>0.5</v>
      </c>
      <c r="E18">
        <v>0.7</v>
      </c>
      <c r="F18">
        <v>0.8</v>
      </c>
    </row>
    <row r="19" spans="1:6" x14ac:dyDescent="0.2">
      <c r="A19" t="s">
        <v>35</v>
      </c>
      <c r="B19" t="s">
        <v>36</v>
      </c>
      <c r="C19">
        <v>4.9000000000000004</v>
      </c>
      <c r="D19">
        <v>1.6</v>
      </c>
      <c r="E19">
        <v>2.5</v>
      </c>
      <c r="F19">
        <v>1.8</v>
      </c>
    </row>
    <row r="20" spans="1:6" x14ac:dyDescent="0.2">
      <c r="C20">
        <f>SUM(C2:C19)</f>
        <v>99.999999999999986</v>
      </c>
      <c r="D20">
        <f>SUM(D2:D19)</f>
        <v>100</v>
      </c>
      <c r="E20">
        <f>SUM(E2:E19)</f>
        <v>100.00000000000001</v>
      </c>
      <c r="F20">
        <f>SUM(F2:F19)</f>
        <v>100</v>
      </c>
    </row>
    <row r="22" spans="1:6" x14ac:dyDescent="0.2">
      <c r="A22" t="s">
        <v>38</v>
      </c>
      <c r="B22" t="s">
        <v>41</v>
      </c>
    </row>
    <row r="23" spans="1:6" x14ac:dyDescent="0.2">
      <c r="A23" t="s">
        <v>39</v>
      </c>
      <c r="B23" t="s">
        <v>42</v>
      </c>
    </row>
    <row r="24" spans="1:6" x14ac:dyDescent="0.2">
      <c r="A24" t="s">
        <v>40</v>
      </c>
      <c r="B24" t="s">
        <v>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3"/>
  <sheetViews>
    <sheetView zoomScaleNormal="100" workbookViewId="0">
      <selection activeCellId="1" sqref="I3 A1"/>
    </sheetView>
  </sheetViews>
  <sheetFormatPr baseColWidth="10" defaultColWidth="9.1640625" defaultRowHeight="15" x14ac:dyDescent="0.2"/>
  <cols>
    <col min="1" max="2" width="10.6640625" customWidth="1"/>
    <col min="3" max="3" width="20.5" customWidth="1"/>
    <col min="4" max="1025" width="10.6640625" customWidth="1"/>
  </cols>
  <sheetData>
    <row r="1" spans="1:21" x14ac:dyDescent="0.2">
      <c r="A1" s="1" t="s">
        <v>61</v>
      </c>
      <c r="B1" t="s">
        <v>44</v>
      </c>
      <c r="C1" t="s">
        <v>62</v>
      </c>
      <c r="D1" t="s">
        <v>2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  <c r="P1" t="s">
        <v>26</v>
      </c>
      <c r="Q1" t="s">
        <v>28</v>
      </c>
      <c r="R1" t="s">
        <v>30</v>
      </c>
      <c r="S1" t="s">
        <v>32</v>
      </c>
      <c r="T1" t="s">
        <v>34</v>
      </c>
      <c r="U1" t="s">
        <v>36</v>
      </c>
    </row>
    <row r="2" spans="1:21" x14ac:dyDescent="0.2">
      <c r="A2" s="1">
        <v>13</v>
      </c>
      <c r="B2" s="2" t="s">
        <v>63</v>
      </c>
      <c r="C2" t="s">
        <v>37</v>
      </c>
      <c r="D2" s="3" t="e">
        <f>VLOOKUP(D1,#REF!,2,0)</f>
        <v>#REF!</v>
      </c>
      <c r="E2" s="3" t="e">
        <f>VLOOKUP(E1,#REF!,2,0)</f>
        <v>#REF!</v>
      </c>
      <c r="F2" s="3" t="e">
        <f>VLOOKUP(F1,#REF!,2,0)</f>
        <v>#REF!</v>
      </c>
      <c r="G2" s="3" t="e">
        <f>VLOOKUP(G1,#REF!,2,0)</f>
        <v>#REF!</v>
      </c>
      <c r="H2" s="3" t="e">
        <f>VLOOKUP(H1,#REF!,2,0)</f>
        <v>#REF!</v>
      </c>
      <c r="I2" s="3" t="e">
        <f>VLOOKUP(I1,#REF!,2,0)</f>
        <v>#REF!</v>
      </c>
      <c r="J2" s="3" t="e">
        <f>VLOOKUP(J1,#REF!,2,0)</f>
        <v>#REF!</v>
      </c>
      <c r="K2" s="3" t="e">
        <f>VLOOKUP(K1,#REF!,2,0)</f>
        <v>#REF!</v>
      </c>
      <c r="L2" s="3" t="e">
        <f>VLOOKUP(L1,#REF!,2,0)</f>
        <v>#REF!</v>
      </c>
      <c r="M2" s="3" t="e">
        <f>VLOOKUP(M1,#REF!,2,0)</f>
        <v>#REF!</v>
      </c>
      <c r="N2" s="3" t="e">
        <f>VLOOKUP(N1,#REF!,2,0)</f>
        <v>#REF!</v>
      </c>
      <c r="O2" s="3" t="e">
        <f>VLOOKUP(O1,#REF!,2,0)</f>
        <v>#REF!</v>
      </c>
      <c r="P2" s="3" t="e">
        <f>VLOOKUP(P1,#REF!,2,0)</f>
        <v>#REF!</v>
      </c>
      <c r="Q2" s="3" t="e">
        <f>VLOOKUP(Q1,#REF!,2,0)</f>
        <v>#REF!</v>
      </c>
      <c r="R2" s="3" t="e">
        <f>VLOOKUP(R1,#REF!,2,0)</f>
        <v>#REF!</v>
      </c>
      <c r="S2" s="3" t="e">
        <f>VLOOKUP(S1,#REF!,2,0)</f>
        <v>#REF!</v>
      </c>
      <c r="T2" s="3" t="e">
        <f>VLOOKUP(T1,#REF!,2,0)</f>
        <v>#REF!</v>
      </c>
      <c r="U2" s="3" t="e">
        <f>VLOOKUP(U1,#REF!,2,0)</f>
        <v>#REF!</v>
      </c>
    </row>
    <row r="3" spans="1:21" x14ac:dyDescent="0.2">
      <c r="A3" s="1">
        <v>10</v>
      </c>
      <c r="B3" s="2" t="s">
        <v>45</v>
      </c>
      <c r="C3" t="s">
        <v>38</v>
      </c>
      <c r="D3" s="3" t="e">
        <f>VLOOKUP($B3,#REF!,4,0)*VLOOKUP(D$1,#REF!,3,0)</f>
        <v>#REF!</v>
      </c>
      <c r="E3" s="3" t="e">
        <f>VLOOKUP($B3,#REF!,4,0)*VLOOKUP(E$1,#REF!,3,0)</f>
        <v>#REF!</v>
      </c>
      <c r="F3" s="3" t="e">
        <f>VLOOKUP($B3,#REF!,4,0)*VLOOKUP(F$1,#REF!,3,0)</f>
        <v>#REF!</v>
      </c>
      <c r="G3" s="3" t="e">
        <f>VLOOKUP($B3,#REF!,4,0)*VLOOKUP(G$1,#REF!,3,0)</f>
        <v>#REF!</v>
      </c>
      <c r="H3" s="3" t="e">
        <f>VLOOKUP($B3,#REF!,4,0)*VLOOKUP(H$1,#REF!,3,0)</f>
        <v>#REF!</v>
      </c>
      <c r="I3" s="3" t="e">
        <f>VLOOKUP($B3,#REF!,4,0)*VLOOKUP(I$1,#REF!,3,0)</f>
        <v>#REF!</v>
      </c>
      <c r="J3" s="3" t="e">
        <f>VLOOKUP($B3,#REF!,4,0)*VLOOKUP(J$1,#REF!,3,0)</f>
        <v>#REF!</v>
      </c>
      <c r="K3" s="3" t="e">
        <f>VLOOKUP($B3,#REF!,4,0)*VLOOKUP(K$1,#REF!,3,0)</f>
        <v>#REF!</v>
      </c>
      <c r="L3" s="3" t="e">
        <f>VLOOKUP($B3,#REF!,4,0)*VLOOKUP(L$1,#REF!,3,0)</f>
        <v>#REF!</v>
      </c>
      <c r="M3" s="3" t="e">
        <f>VLOOKUP($B3,#REF!,4,0)*VLOOKUP(M$1,#REF!,3,0)</f>
        <v>#REF!</v>
      </c>
      <c r="N3" s="3" t="e">
        <f>VLOOKUP($B3,#REF!,4,0)*VLOOKUP(N$1,#REF!,3,0)</f>
        <v>#REF!</v>
      </c>
      <c r="O3" s="3" t="e">
        <f>VLOOKUP($B3,#REF!,4,0)*VLOOKUP(O$1,#REF!,3,0)</f>
        <v>#REF!</v>
      </c>
      <c r="P3" s="3" t="e">
        <f>VLOOKUP($B3,#REF!,4,0)*VLOOKUP(P$1,#REF!,3,0)</f>
        <v>#REF!</v>
      </c>
      <c r="Q3" s="3" t="e">
        <f>VLOOKUP($B3,#REF!,4,0)*VLOOKUP(Q$1,#REF!,3,0)</f>
        <v>#REF!</v>
      </c>
      <c r="R3" s="3" t="e">
        <f>VLOOKUP($B3,#REF!,4,0)*VLOOKUP(R$1,#REF!,3,0)</f>
        <v>#REF!</v>
      </c>
      <c r="S3" s="3" t="e">
        <f>VLOOKUP($B3,#REF!,4,0)*VLOOKUP(S$1,#REF!,3,0)</f>
        <v>#REF!</v>
      </c>
      <c r="T3" s="3" t="e">
        <f>VLOOKUP($B3,#REF!,4,0)*VLOOKUP(T$1,#REF!,3,0)</f>
        <v>#REF!</v>
      </c>
      <c r="U3" s="3" t="e">
        <f>VLOOKUP($B3,#REF!,4,0)*VLOOKUP(U$1,#REF!,3,0)</f>
        <v>#REF!</v>
      </c>
    </row>
    <row r="4" spans="1:21" x14ac:dyDescent="0.2">
      <c r="A4" s="1">
        <v>7</v>
      </c>
      <c r="B4" s="2" t="s">
        <v>46</v>
      </c>
      <c r="C4" t="s">
        <v>38</v>
      </c>
      <c r="D4" s="3" t="e">
        <f>VLOOKUP($B4,#REF!,4,0)*VLOOKUP(D$1,#REF!,3,0)</f>
        <v>#REF!</v>
      </c>
      <c r="E4" s="3" t="e">
        <f>VLOOKUP($B4,#REF!,4,0)*VLOOKUP(E$1,#REF!,3,0)</f>
        <v>#REF!</v>
      </c>
      <c r="F4" s="3" t="e">
        <f>VLOOKUP($B4,#REF!,4,0)*VLOOKUP(F$1,#REF!,3,0)</f>
        <v>#REF!</v>
      </c>
      <c r="G4" s="3" t="e">
        <f>VLOOKUP($B4,#REF!,4,0)*VLOOKUP(G$1,#REF!,3,0)</f>
        <v>#REF!</v>
      </c>
      <c r="H4" s="3" t="e">
        <f>VLOOKUP($B4,#REF!,4,0)*VLOOKUP(H$1,#REF!,3,0)</f>
        <v>#REF!</v>
      </c>
      <c r="I4" s="3" t="e">
        <f>VLOOKUP($B4,#REF!,4,0)*VLOOKUP(I$1,#REF!,3,0)</f>
        <v>#REF!</v>
      </c>
      <c r="J4" s="3" t="e">
        <f>VLOOKUP($B4,#REF!,4,0)*VLOOKUP(J$1,#REF!,3,0)</f>
        <v>#REF!</v>
      </c>
      <c r="K4" s="3" t="e">
        <f>VLOOKUP($B4,#REF!,4,0)*VLOOKUP(K$1,#REF!,3,0)</f>
        <v>#REF!</v>
      </c>
      <c r="L4" s="3" t="e">
        <f>VLOOKUP($B4,#REF!,4,0)*VLOOKUP(L$1,#REF!,3,0)</f>
        <v>#REF!</v>
      </c>
      <c r="M4" s="3" t="e">
        <f>VLOOKUP($B4,#REF!,4,0)*VLOOKUP(M$1,#REF!,3,0)</f>
        <v>#REF!</v>
      </c>
      <c r="N4" s="3" t="e">
        <f>VLOOKUP($B4,#REF!,4,0)*VLOOKUP(N$1,#REF!,3,0)</f>
        <v>#REF!</v>
      </c>
      <c r="O4" s="3" t="e">
        <f>VLOOKUP($B4,#REF!,4,0)*VLOOKUP(O$1,#REF!,3,0)</f>
        <v>#REF!</v>
      </c>
      <c r="P4" s="3" t="e">
        <f>VLOOKUP($B4,#REF!,4,0)*VLOOKUP(P$1,#REF!,3,0)</f>
        <v>#REF!</v>
      </c>
      <c r="Q4" s="3" t="e">
        <f>VLOOKUP($B4,#REF!,4,0)*VLOOKUP(Q$1,#REF!,3,0)</f>
        <v>#REF!</v>
      </c>
      <c r="R4" s="3" t="e">
        <f>VLOOKUP($B4,#REF!,4,0)*VLOOKUP(R$1,#REF!,3,0)</f>
        <v>#REF!</v>
      </c>
      <c r="S4" s="3" t="e">
        <f>VLOOKUP($B4,#REF!,4,0)*VLOOKUP(S$1,#REF!,3,0)</f>
        <v>#REF!</v>
      </c>
      <c r="T4" s="3" t="e">
        <f>VLOOKUP($B4,#REF!,4,0)*VLOOKUP(T$1,#REF!,3,0)</f>
        <v>#REF!</v>
      </c>
      <c r="U4" s="3" t="e">
        <f>VLOOKUP($B4,#REF!,4,0)*VLOOKUP(U$1,#REF!,3,0)</f>
        <v>#REF!</v>
      </c>
    </row>
    <row r="5" spans="1:21" x14ac:dyDescent="0.2">
      <c r="A5" s="1">
        <v>9</v>
      </c>
      <c r="B5" s="2" t="s">
        <v>47</v>
      </c>
      <c r="C5" t="s">
        <v>38</v>
      </c>
      <c r="D5" s="3" t="e">
        <f>VLOOKUP($B5,#REF!,4,0)*VLOOKUP(D$1,#REF!,3,0)</f>
        <v>#REF!</v>
      </c>
      <c r="E5" s="3" t="e">
        <f>VLOOKUP($B5,#REF!,4,0)*VLOOKUP(E$1,#REF!,3,0)</f>
        <v>#REF!</v>
      </c>
      <c r="F5" s="3" t="e">
        <f>VLOOKUP($B5,#REF!,4,0)*VLOOKUP(F$1,#REF!,3,0)</f>
        <v>#REF!</v>
      </c>
      <c r="G5" s="3" t="e">
        <f>VLOOKUP($B5,#REF!,4,0)*VLOOKUP(G$1,#REF!,3,0)</f>
        <v>#REF!</v>
      </c>
      <c r="H5" s="3" t="e">
        <f>VLOOKUP($B5,#REF!,4,0)*VLOOKUP(H$1,#REF!,3,0)</f>
        <v>#REF!</v>
      </c>
      <c r="I5" s="3" t="e">
        <f>VLOOKUP($B5,#REF!,4,0)*VLOOKUP(I$1,#REF!,3,0)</f>
        <v>#REF!</v>
      </c>
      <c r="J5" s="3" t="e">
        <f>VLOOKUP($B5,#REF!,4,0)*VLOOKUP(J$1,#REF!,3,0)</f>
        <v>#REF!</v>
      </c>
      <c r="K5" s="3" t="e">
        <f>VLOOKUP($B5,#REF!,4,0)*VLOOKUP(K$1,#REF!,3,0)</f>
        <v>#REF!</v>
      </c>
      <c r="L5" s="3" t="e">
        <f>VLOOKUP($B5,#REF!,4,0)*VLOOKUP(L$1,#REF!,3,0)</f>
        <v>#REF!</v>
      </c>
      <c r="M5" s="3" t="e">
        <f>VLOOKUP($B5,#REF!,4,0)*VLOOKUP(M$1,#REF!,3,0)</f>
        <v>#REF!</v>
      </c>
      <c r="N5" s="3" t="e">
        <f>VLOOKUP($B5,#REF!,4,0)*VLOOKUP(N$1,#REF!,3,0)</f>
        <v>#REF!</v>
      </c>
      <c r="O5" s="3" t="e">
        <f>VLOOKUP($B5,#REF!,4,0)*VLOOKUP(O$1,#REF!,3,0)</f>
        <v>#REF!</v>
      </c>
      <c r="P5" s="3" t="e">
        <f>VLOOKUP($B5,#REF!,4,0)*VLOOKUP(P$1,#REF!,3,0)</f>
        <v>#REF!</v>
      </c>
      <c r="Q5" s="3" t="e">
        <f>VLOOKUP($B5,#REF!,4,0)*VLOOKUP(Q$1,#REF!,3,0)</f>
        <v>#REF!</v>
      </c>
      <c r="R5" s="3" t="e">
        <f>VLOOKUP($B5,#REF!,4,0)*VLOOKUP(R$1,#REF!,3,0)</f>
        <v>#REF!</v>
      </c>
      <c r="S5" s="3" t="e">
        <f>VLOOKUP($B5,#REF!,4,0)*VLOOKUP(S$1,#REF!,3,0)</f>
        <v>#REF!</v>
      </c>
      <c r="T5" s="3" t="e">
        <f>VLOOKUP($B5,#REF!,4,0)*VLOOKUP(T$1,#REF!,3,0)</f>
        <v>#REF!</v>
      </c>
      <c r="U5" s="3" t="e">
        <f>VLOOKUP($B5,#REF!,4,0)*VLOOKUP(U$1,#REF!,3,0)</f>
        <v>#REF!</v>
      </c>
    </row>
    <row r="6" spans="1:21" x14ac:dyDescent="0.2">
      <c r="A6" s="1">
        <v>2</v>
      </c>
      <c r="B6" s="2" t="s">
        <v>48</v>
      </c>
      <c r="C6" t="s">
        <v>38</v>
      </c>
      <c r="D6" s="3" t="e">
        <f>VLOOKUP($B6,#REF!,4,0)*VLOOKUP(D$1,#REF!,3,0)</f>
        <v>#REF!</v>
      </c>
      <c r="E6" s="3" t="e">
        <f>VLOOKUP($B6,#REF!,4,0)*VLOOKUP(E$1,#REF!,3,0)</f>
        <v>#REF!</v>
      </c>
      <c r="F6" s="3" t="e">
        <f>VLOOKUP($B6,#REF!,4,0)*VLOOKUP(F$1,#REF!,3,0)</f>
        <v>#REF!</v>
      </c>
      <c r="G6" s="3" t="e">
        <f>VLOOKUP($B6,#REF!,4,0)*VLOOKUP(G$1,#REF!,3,0)</f>
        <v>#REF!</v>
      </c>
      <c r="H6" s="3" t="e">
        <f>VLOOKUP($B6,#REF!,4,0)*VLOOKUP(H$1,#REF!,3,0)</f>
        <v>#REF!</v>
      </c>
      <c r="I6" s="3" t="e">
        <f>VLOOKUP($B6,#REF!,4,0)*VLOOKUP(I$1,#REF!,3,0)</f>
        <v>#REF!</v>
      </c>
      <c r="J6" s="3" t="e">
        <f>VLOOKUP($B6,#REF!,4,0)*VLOOKUP(J$1,#REF!,3,0)</f>
        <v>#REF!</v>
      </c>
      <c r="K6" s="3" t="e">
        <f>VLOOKUP($B6,#REF!,4,0)*VLOOKUP(K$1,#REF!,3,0)</f>
        <v>#REF!</v>
      </c>
      <c r="L6" s="3" t="e">
        <f>VLOOKUP($B6,#REF!,4,0)*VLOOKUP(L$1,#REF!,3,0)</f>
        <v>#REF!</v>
      </c>
      <c r="M6" s="3" t="e">
        <f>VLOOKUP($B6,#REF!,4,0)*VLOOKUP(M$1,#REF!,3,0)</f>
        <v>#REF!</v>
      </c>
      <c r="N6" s="3" t="e">
        <f>VLOOKUP($B6,#REF!,4,0)*VLOOKUP(N$1,#REF!,3,0)</f>
        <v>#REF!</v>
      </c>
      <c r="O6" s="3" t="e">
        <f>VLOOKUP($B6,#REF!,4,0)*VLOOKUP(O$1,#REF!,3,0)</f>
        <v>#REF!</v>
      </c>
      <c r="P6" s="3" t="e">
        <f>VLOOKUP($B6,#REF!,4,0)*VLOOKUP(P$1,#REF!,3,0)</f>
        <v>#REF!</v>
      </c>
      <c r="Q6" s="3" t="e">
        <f>VLOOKUP($B6,#REF!,4,0)*VLOOKUP(Q$1,#REF!,3,0)</f>
        <v>#REF!</v>
      </c>
      <c r="R6" s="3" t="e">
        <f>VLOOKUP($B6,#REF!,4,0)*VLOOKUP(R$1,#REF!,3,0)</f>
        <v>#REF!</v>
      </c>
      <c r="S6" s="3" t="e">
        <f>VLOOKUP($B6,#REF!,4,0)*VLOOKUP(S$1,#REF!,3,0)</f>
        <v>#REF!</v>
      </c>
      <c r="T6" s="3" t="e">
        <f>VLOOKUP($B6,#REF!,4,0)*VLOOKUP(T$1,#REF!,3,0)</f>
        <v>#REF!</v>
      </c>
      <c r="U6" s="3" t="e">
        <f>VLOOKUP($B6,#REF!,4,0)*VLOOKUP(U$1,#REF!,3,0)</f>
        <v>#REF!</v>
      </c>
    </row>
    <row r="7" spans="1:21" x14ac:dyDescent="0.2">
      <c r="A7" s="1">
        <v>8</v>
      </c>
      <c r="B7" s="2" t="s">
        <v>49</v>
      </c>
      <c r="C7" t="s">
        <v>38</v>
      </c>
      <c r="D7" s="3" t="e">
        <f>VLOOKUP($B7,#REF!,4,0)*VLOOKUP(D$1,#REF!,3,0)</f>
        <v>#REF!</v>
      </c>
      <c r="E7" s="3" t="e">
        <f>VLOOKUP($B7,#REF!,4,0)*VLOOKUP(E$1,#REF!,3,0)</f>
        <v>#REF!</v>
      </c>
      <c r="F7" s="3" t="e">
        <f>VLOOKUP($B7,#REF!,4,0)*VLOOKUP(F$1,#REF!,3,0)</f>
        <v>#REF!</v>
      </c>
      <c r="G7" s="3" t="e">
        <f>VLOOKUP($B7,#REF!,4,0)*VLOOKUP(G$1,#REF!,3,0)</f>
        <v>#REF!</v>
      </c>
      <c r="H7" s="3" t="e">
        <f>VLOOKUP($B7,#REF!,4,0)*VLOOKUP(H$1,#REF!,3,0)</f>
        <v>#REF!</v>
      </c>
      <c r="I7" s="3" t="e">
        <f>VLOOKUP($B7,#REF!,4,0)*VLOOKUP(I$1,#REF!,3,0)</f>
        <v>#REF!</v>
      </c>
      <c r="J7" s="3" t="e">
        <f>VLOOKUP($B7,#REF!,4,0)*VLOOKUP(J$1,#REF!,3,0)</f>
        <v>#REF!</v>
      </c>
      <c r="K7" s="3" t="e">
        <f>VLOOKUP($B7,#REF!,4,0)*VLOOKUP(K$1,#REF!,3,0)</f>
        <v>#REF!</v>
      </c>
      <c r="L7" s="3" t="e">
        <f>VLOOKUP($B7,#REF!,4,0)*VLOOKUP(L$1,#REF!,3,0)</f>
        <v>#REF!</v>
      </c>
      <c r="M7" s="3" t="e">
        <f>VLOOKUP($B7,#REF!,4,0)*VLOOKUP(M$1,#REF!,3,0)</f>
        <v>#REF!</v>
      </c>
      <c r="N7" s="3" t="e">
        <f>VLOOKUP($B7,#REF!,4,0)*VLOOKUP(N$1,#REF!,3,0)</f>
        <v>#REF!</v>
      </c>
      <c r="O7" s="3" t="e">
        <f>VLOOKUP($B7,#REF!,4,0)*VLOOKUP(O$1,#REF!,3,0)</f>
        <v>#REF!</v>
      </c>
      <c r="P7" s="3" t="e">
        <f>VLOOKUP($B7,#REF!,4,0)*VLOOKUP(P$1,#REF!,3,0)</f>
        <v>#REF!</v>
      </c>
      <c r="Q7" s="3" t="e">
        <f>VLOOKUP($B7,#REF!,4,0)*VLOOKUP(Q$1,#REF!,3,0)</f>
        <v>#REF!</v>
      </c>
      <c r="R7" s="3" t="e">
        <f>VLOOKUP($B7,#REF!,4,0)*VLOOKUP(R$1,#REF!,3,0)</f>
        <v>#REF!</v>
      </c>
      <c r="S7" s="3" t="e">
        <f>VLOOKUP($B7,#REF!,4,0)*VLOOKUP(S$1,#REF!,3,0)</f>
        <v>#REF!</v>
      </c>
      <c r="T7" s="3" t="e">
        <f>VLOOKUP($B7,#REF!,4,0)*VLOOKUP(T$1,#REF!,3,0)</f>
        <v>#REF!</v>
      </c>
      <c r="U7" s="3" t="e">
        <f>VLOOKUP($B7,#REF!,4,0)*VLOOKUP(U$1,#REF!,3,0)</f>
        <v>#REF!</v>
      </c>
    </row>
    <row r="8" spans="1:21" x14ac:dyDescent="0.2">
      <c r="A8" s="1">
        <v>5</v>
      </c>
      <c r="B8" s="2" t="s">
        <v>50</v>
      </c>
      <c r="C8" t="s">
        <v>38</v>
      </c>
      <c r="D8" s="3" t="e">
        <f>VLOOKUP($B8,#REF!,4,0)*VLOOKUP(D$1,#REF!,3,0)</f>
        <v>#REF!</v>
      </c>
      <c r="E8" s="3" t="e">
        <f>VLOOKUP($B8,#REF!,4,0)*VLOOKUP(E$1,#REF!,3,0)</f>
        <v>#REF!</v>
      </c>
      <c r="F8" s="3" t="e">
        <f>VLOOKUP($B8,#REF!,4,0)*VLOOKUP(F$1,#REF!,3,0)</f>
        <v>#REF!</v>
      </c>
      <c r="G8" s="3" t="e">
        <f>VLOOKUP($B8,#REF!,4,0)*VLOOKUP(G$1,#REF!,3,0)</f>
        <v>#REF!</v>
      </c>
      <c r="H8" s="3" t="e">
        <f>VLOOKUP($B8,#REF!,4,0)*VLOOKUP(H$1,#REF!,3,0)</f>
        <v>#REF!</v>
      </c>
      <c r="I8" s="3" t="e">
        <f>VLOOKUP($B8,#REF!,4,0)*VLOOKUP(I$1,#REF!,3,0)</f>
        <v>#REF!</v>
      </c>
      <c r="J8" s="3" t="e">
        <f>VLOOKUP($B8,#REF!,4,0)*VLOOKUP(J$1,#REF!,3,0)</f>
        <v>#REF!</v>
      </c>
      <c r="K8" s="3" t="e">
        <f>VLOOKUP($B8,#REF!,4,0)*VLOOKUP(K$1,#REF!,3,0)</f>
        <v>#REF!</v>
      </c>
      <c r="L8" s="3" t="e">
        <f>VLOOKUP($B8,#REF!,4,0)*VLOOKUP(L$1,#REF!,3,0)</f>
        <v>#REF!</v>
      </c>
      <c r="M8" s="3" t="e">
        <f>VLOOKUP($B8,#REF!,4,0)*VLOOKUP(M$1,#REF!,3,0)</f>
        <v>#REF!</v>
      </c>
      <c r="N8" s="3" t="e">
        <f>VLOOKUP($B8,#REF!,4,0)*VLOOKUP(N$1,#REF!,3,0)</f>
        <v>#REF!</v>
      </c>
      <c r="O8" s="3" t="e">
        <f>VLOOKUP($B8,#REF!,4,0)*VLOOKUP(O$1,#REF!,3,0)</f>
        <v>#REF!</v>
      </c>
      <c r="P8" s="3" t="e">
        <f>VLOOKUP($B8,#REF!,4,0)*VLOOKUP(P$1,#REF!,3,0)</f>
        <v>#REF!</v>
      </c>
      <c r="Q8" s="3" t="e">
        <f>VLOOKUP($B8,#REF!,4,0)*VLOOKUP(Q$1,#REF!,3,0)</f>
        <v>#REF!</v>
      </c>
      <c r="R8" s="3" t="e">
        <f>VLOOKUP($B8,#REF!,4,0)*VLOOKUP(R$1,#REF!,3,0)</f>
        <v>#REF!</v>
      </c>
      <c r="S8" s="3" t="e">
        <f>VLOOKUP($B8,#REF!,4,0)*VLOOKUP(S$1,#REF!,3,0)</f>
        <v>#REF!</v>
      </c>
      <c r="T8" s="3" t="e">
        <f>VLOOKUP($B8,#REF!,4,0)*VLOOKUP(T$1,#REF!,3,0)</f>
        <v>#REF!</v>
      </c>
      <c r="U8" s="3" t="e">
        <f>VLOOKUP($B8,#REF!,4,0)*VLOOKUP(U$1,#REF!,3,0)</f>
        <v>#REF!</v>
      </c>
    </row>
    <row r="9" spans="1:21" x14ac:dyDescent="0.2">
      <c r="A9" s="1">
        <v>16</v>
      </c>
      <c r="B9" s="2" t="s">
        <v>51</v>
      </c>
      <c r="C9" t="s">
        <v>38</v>
      </c>
      <c r="D9" s="3" t="e">
        <f>VLOOKUP($B9,#REF!,4,0)*VLOOKUP(D$1,#REF!,3,0)</f>
        <v>#REF!</v>
      </c>
      <c r="E9" s="3" t="e">
        <f>VLOOKUP($B9,#REF!,4,0)*VLOOKUP(E$1,#REF!,3,0)</f>
        <v>#REF!</v>
      </c>
      <c r="F9" s="3" t="e">
        <f>VLOOKUP($B9,#REF!,4,0)*VLOOKUP(F$1,#REF!,3,0)</f>
        <v>#REF!</v>
      </c>
      <c r="G9" s="3" t="e">
        <f>VLOOKUP($B9,#REF!,4,0)*VLOOKUP(G$1,#REF!,3,0)</f>
        <v>#REF!</v>
      </c>
      <c r="H9" s="3" t="e">
        <f>VLOOKUP($B9,#REF!,4,0)*VLOOKUP(H$1,#REF!,3,0)</f>
        <v>#REF!</v>
      </c>
      <c r="I9" s="3" t="e">
        <f>VLOOKUP($B9,#REF!,4,0)*VLOOKUP(I$1,#REF!,3,0)</f>
        <v>#REF!</v>
      </c>
      <c r="J9" s="3" t="e">
        <f>VLOOKUP($B9,#REF!,4,0)*VLOOKUP(J$1,#REF!,3,0)</f>
        <v>#REF!</v>
      </c>
      <c r="K9" s="3" t="e">
        <f>VLOOKUP($B9,#REF!,4,0)*VLOOKUP(K$1,#REF!,3,0)</f>
        <v>#REF!</v>
      </c>
      <c r="L9" s="3" t="e">
        <f>VLOOKUP($B9,#REF!,4,0)*VLOOKUP(L$1,#REF!,3,0)</f>
        <v>#REF!</v>
      </c>
      <c r="M9" s="3" t="e">
        <f>VLOOKUP($B9,#REF!,4,0)*VLOOKUP(M$1,#REF!,3,0)</f>
        <v>#REF!</v>
      </c>
      <c r="N9" s="3" t="e">
        <f>VLOOKUP($B9,#REF!,4,0)*VLOOKUP(N$1,#REF!,3,0)</f>
        <v>#REF!</v>
      </c>
      <c r="O9" s="3" t="e">
        <f>VLOOKUP($B9,#REF!,4,0)*VLOOKUP(O$1,#REF!,3,0)</f>
        <v>#REF!</v>
      </c>
      <c r="P9" s="3" t="e">
        <f>VLOOKUP($B9,#REF!,4,0)*VLOOKUP(P$1,#REF!,3,0)</f>
        <v>#REF!</v>
      </c>
      <c r="Q9" s="3" t="e">
        <f>VLOOKUP($B9,#REF!,4,0)*VLOOKUP(Q$1,#REF!,3,0)</f>
        <v>#REF!</v>
      </c>
      <c r="R9" s="3" t="e">
        <f>VLOOKUP($B9,#REF!,4,0)*VLOOKUP(R$1,#REF!,3,0)</f>
        <v>#REF!</v>
      </c>
      <c r="S9" s="3" t="e">
        <f>VLOOKUP($B9,#REF!,4,0)*VLOOKUP(S$1,#REF!,3,0)</f>
        <v>#REF!</v>
      </c>
      <c r="T9" s="3" t="e">
        <f>VLOOKUP($B9,#REF!,4,0)*VLOOKUP(T$1,#REF!,3,0)</f>
        <v>#REF!</v>
      </c>
      <c r="U9" s="3" t="e">
        <f>VLOOKUP($B9,#REF!,4,0)*VLOOKUP(U$1,#REF!,3,0)</f>
        <v>#REF!</v>
      </c>
    </row>
    <row r="10" spans="1:21" x14ac:dyDescent="0.2">
      <c r="A10" s="1">
        <v>18</v>
      </c>
      <c r="B10" s="2" t="s">
        <v>52</v>
      </c>
      <c r="C10" t="s">
        <v>38</v>
      </c>
      <c r="D10" s="3" t="e">
        <f>VLOOKUP($B10,#REF!,4,0)*VLOOKUP(D$1,#REF!,3,0)</f>
        <v>#REF!</v>
      </c>
      <c r="E10" s="3" t="e">
        <f>VLOOKUP($B10,#REF!,4,0)*VLOOKUP(E$1,#REF!,3,0)</f>
        <v>#REF!</v>
      </c>
      <c r="F10" s="3" t="e">
        <f>VLOOKUP($B10,#REF!,4,0)*VLOOKUP(F$1,#REF!,3,0)</f>
        <v>#REF!</v>
      </c>
      <c r="G10" s="3" t="e">
        <f>VLOOKUP($B10,#REF!,4,0)*VLOOKUP(G$1,#REF!,3,0)</f>
        <v>#REF!</v>
      </c>
      <c r="H10" s="3" t="e">
        <f>VLOOKUP($B10,#REF!,4,0)*VLOOKUP(H$1,#REF!,3,0)</f>
        <v>#REF!</v>
      </c>
      <c r="I10" s="3" t="e">
        <f>VLOOKUP($B10,#REF!,4,0)*VLOOKUP(I$1,#REF!,3,0)</f>
        <v>#REF!</v>
      </c>
      <c r="J10" s="3" t="e">
        <f>VLOOKUP($B10,#REF!,4,0)*VLOOKUP(J$1,#REF!,3,0)</f>
        <v>#REF!</v>
      </c>
      <c r="K10" s="3" t="e">
        <f>VLOOKUP($B10,#REF!,4,0)*VLOOKUP(K$1,#REF!,3,0)</f>
        <v>#REF!</v>
      </c>
      <c r="L10" s="3" t="e">
        <f>VLOOKUP($B10,#REF!,4,0)*VLOOKUP(L$1,#REF!,3,0)</f>
        <v>#REF!</v>
      </c>
      <c r="M10" s="3" t="e">
        <f>VLOOKUP($B10,#REF!,4,0)*VLOOKUP(M$1,#REF!,3,0)</f>
        <v>#REF!</v>
      </c>
      <c r="N10" s="3" t="e">
        <f>VLOOKUP($B10,#REF!,4,0)*VLOOKUP(N$1,#REF!,3,0)</f>
        <v>#REF!</v>
      </c>
      <c r="O10" s="3" t="e">
        <f>VLOOKUP($B10,#REF!,4,0)*VLOOKUP(O$1,#REF!,3,0)</f>
        <v>#REF!</v>
      </c>
      <c r="P10" s="3" t="e">
        <f>VLOOKUP($B10,#REF!,4,0)*VLOOKUP(P$1,#REF!,3,0)</f>
        <v>#REF!</v>
      </c>
      <c r="Q10" s="3" t="e">
        <f>VLOOKUP($B10,#REF!,4,0)*VLOOKUP(Q$1,#REF!,3,0)</f>
        <v>#REF!</v>
      </c>
      <c r="R10" s="3" t="e">
        <f>VLOOKUP($B10,#REF!,4,0)*VLOOKUP(R$1,#REF!,3,0)</f>
        <v>#REF!</v>
      </c>
      <c r="S10" s="3" t="e">
        <f>VLOOKUP($B10,#REF!,4,0)*VLOOKUP(S$1,#REF!,3,0)</f>
        <v>#REF!</v>
      </c>
      <c r="T10" s="3" t="e">
        <f>VLOOKUP($B10,#REF!,4,0)*VLOOKUP(T$1,#REF!,3,0)</f>
        <v>#REF!</v>
      </c>
      <c r="U10" s="3" t="e">
        <f>VLOOKUP($B10,#REF!,4,0)*VLOOKUP(U$1,#REF!,3,0)</f>
        <v>#REF!</v>
      </c>
    </row>
    <row r="11" spans="1:21" x14ac:dyDescent="0.2">
      <c r="A11" s="1">
        <v>14</v>
      </c>
      <c r="B11" s="2" t="s">
        <v>53</v>
      </c>
      <c r="C11" t="s">
        <v>39</v>
      </c>
      <c r="D11" s="3" t="e">
        <f>VLOOKUP($B11,#REF!,4,0)*VLOOKUP(D$1,#REF!,4,0)</f>
        <v>#REF!</v>
      </c>
      <c r="E11" s="3" t="e">
        <f>VLOOKUP($B11,#REF!,4,0)*VLOOKUP(E$1,#REF!,4,0)</f>
        <v>#REF!</v>
      </c>
      <c r="F11" s="3" t="e">
        <f>VLOOKUP($B11,#REF!,4,0)*VLOOKUP(F$1,#REF!,4,0)</f>
        <v>#REF!</v>
      </c>
      <c r="G11" s="3" t="e">
        <f>VLOOKUP($B11,#REF!,4,0)*VLOOKUP(G$1,#REF!,4,0)</f>
        <v>#REF!</v>
      </c>
      <c r="H11" s="3" t="e">
        <f>VLOOKUP($B11,#REF!,4,0)*VLOOKUP(H$1,#REF!,4,0)</f>
        <v>#REF!</v>
      </c>
      <c r="I11" s="3" t="e">
        <f>VLOOKUP($B11,#REF!,4,0)*VLOOKUP(I$1,#REF!,4,0)</f>
        <v>#REF!</v>
      </c>
      <c r="J11" s="3" t="e">
        <f>VLOOKUP($B11,#REF!,4,0)*VLOOKUP(J$1,#REF!,4,0)</f>
        <v>#REF!</v>
      </c>
      <c r="K11" s="3" t="e">
        <f>VLOOKUP($B11,#REF!,4,0)*VLOOKUP(K$1,#REF!,4,0)</f>
        <v>#REF!</v>
      </c>
      <c r="L11" s="3" t="e">
        <f>VLOOKUP($B11,#REF!,4,0)*VLOOKUP(L$1,#REF!,4,0)</f>
        <v>#REF!</v>
      </c>
      <c r="M11" s="3" t="e">
        <f>VLOOKUP($B11,#REF!,4,0)*VLOOKUP(M$1,#REF!,4,0)</f>
        <v>#REF!</v>
      </c>
      <c r="N11" s="3" t="e">
        <f>VLOOKUP($B11,#REF!,4,0)*VLOOKUP(N$1,#REF!,4,0)</f>
        <v>#REF!</v>
      </c>
      <c r="O11" s="3" t="e">
        <f>VLOOKUP($B11,#REF!,4,0)*VLOOKUP(O$1,#REF!,4,0)</f>
        <v>#REF!</v>
      </c>
      <c r="P11" s="3" t="e">
        <f>VLOOKUP($B11,#REF!,4,0)*VLOOKUP(P$1,#REF!,4,0)</f>
        <v>#REF!</v>
      </c>
      <c r="Q11" s="3" t="e">
        <f>VLOOKUP($B11,#REF!,4,0)*VLOOKUP(Q$1,#REF!,4,0)</f>
        <v>#REF!</v>
      </c>
      <c r="R11" s="3" t="e">
        <f>VLOOKUP($B11,#REF!,4,0)*VLOOKUP(R$1,#REF!,4,0)</f>
        <v>#REF!</v>
      </c>
      <c r="S11" s="3" t="e">
        <f>VLOOKUP($B11,#REF!,4,0)*VLOOKUP(S$1,#REF!,4,0)</f>
        <v>#REF!</v>
      </c>
      <c r="T11" s="3" t="e">
        <f>VLOOKUP($B11,#REF!,4,0)*VLOOKUP(T$1,#REF!,4,0)</f>
        <v>#REF!</v>
      </c>
      <c r="U11" s="3" t="e">
        <f>VLOOKUP($B11,#REF!,4,0)*VLOOKUP(U$1,#REF!,4,0)</f>
        <v>#REF!</v>
      </c>
    </row>
    <row r="12" spans="1:21" x14ac:dyDescent="0.2">
      <c r="A12" s="1">
        <v>3</v>
      </c>
      <c r="B12" s="2" t="s">
        <v>54</v>
      </c>
      <c r="C12" t="s">
        <v>39</v>
      </c>
      <c r="D12" s="3" t="e">
        <f>VLOOKUP($B12,#REF!,4,0)*VLOOKUP(D$1,#REF!,4,0)</f>
        <v>#REF!</v>
      </c>
      <c r="E12" s="3" t="e">
        <f>VLOOKUP($B12,#REF!,4,0)*VLOOKUP(E$1,#REF!,4,0)</f>
        <v>#REF!</v>
      </c>
      <c r="F12" s="3" t="e">
        <f>VLOOKUP($B12,#REF!,4,0)*VLOOKUP(F$1,#REF!,4,0)</f>
        <v>#REF!</v>
      </c>
      <c r="G12" s="3" t="e">
        <f>VLOOKUP($B12,#REF!,4,0)*VLOOKUP(G$1,#REF!,4,0)</f>
        <v>#REF!</v>
      </c>
      <c r="H12" s="3" t="e">
        <f>VLOOKUP($B12,#REF!,4,0)*VLOOKUP(H$1,#REF!,4,0)</f>
        <v>#REF!</v>
      </c>
      <c r="I12" s="3" t="e">
        <f>VLOOKUP($B12,#REF!,4,0)*VLOOKUP(I$1,#REF!,4,0)</f>
        <v>#REF!</v>
      </c>
      <c r="J12" s="3" t="e">
        <f>VLOOKUP($B12,#REF!,4,0)*VLOOKUP(J$1,#REF!,4,0)</f>
        <v>#REF!</v>
      </c>
      <c r="K12" s="3" t="e">
        <f>VLOOKUP($B12,#REF!,4,0)*VLOOKUP(K$1,#REF!,4,0)</f>
        <v>#REF!</v>
      </c>
      <c r="L12" s="3" t="e">
        <f>VLOOKUP($B12,#REF!,4,0)*VLOOKUP(L$1,#REF!,4,0)</f>
        <v>#REF!</v>
      </c>
      <c r="M12" s="3" t="e">
        <f>VLOOKUP($B12,#REF!,4,0)*VLOOKUP(M$1,#REF!,4,0)</f>
        <v>#REF!</v>
      </c>
      <c r="N12" s="3" t="e">
        <f>VLOOKUP($B12,#REF!,4,0)*VLOOKUP(N$1,#REF!,4,0)</f>
        <v>#REF!</v>
      </c>
      <c r="O12" s="3" t="e">
        <f>VLOOKUP($B12,#REF!,4,0)*VLOOKUP(O$1,#REF!,4,0)</f>
        <v>#REF!</v>
      </c>
      <c r="P12" s="3" t="e">
        <f>VLOOKUP($B12,#REF!,4,0)*VLOOKUP(P$1,#REF!,4,0)</f>
        <v>#REF!</v>
      </c>
      <c r="Q12" s="3" t="e">
        <f>VLOOKUP($B12,#REF!,4,0)*VLOOKUP(Q$1,#REF!,4,0)</f>
        <v>#REF!</v>
      </c>
      <c r="R12" s="3" t="e">
        <f>VLOOKUP($B12,#REF!,4,0)*VLOOKUP(R$1,#REF!,4,0)</f>
        <v>#REF!</v>
      </c>
      <c r="S12" s="3" t="e">
        <f>VLOOKUP($B12,#REF!,4,0)*VLOOKUP(S$1,#REF!,4,0)</f>
        <v>#REF!</v>
      </c>
      <c r="T12" s="3" t="e">
        <f>VLOOKUP($B12,#REF!,4,0)*VLOOKUP(T$1,#REF!,4,0)</f>
        <v>#REF!</v>
      </c>
      <c r="U12" s="3" t="e">
        <f>VLOOKUP($B12,#REF!,4,0)*VLOOKUP(U$1,#REF!,4,0)</f>
        <v>#REF!</v>
      </c>
    </row>
    <row r="13" spans="1:21" x14ac:dyDescent="0.2">
      <c r="A13" s="1">
        <v>6</v>
      </c>
      <c r="B13" s="2" t="s">
        <v>55</v>
      </c>
      <c r="C13" t="s">
        <v>39</v>
      </c>
      <c r="D13" s="3" t="e">
        <f>VLOOKUP($B13,#REF!,4,0)*VLOOKUP(D$1,#REF!,4,0)</f>
        <v>#REF!</v>
      </c>
      <c r="E13" s="3" t="e">
        <f>VLOOKUP($B13,#REF!,4,0)*VLOOKUP(E$1,#REF!,4,0)</f>
        <v>#REF!</v>
      </c>
      <c r="F13" s="3" t="e">
        <f>VLOOKUP($B13,#REF!,4,0)*VLOOKUP(F$1,#REF!,4,0)</f>
        <v>#REF!</v>
      </c>
      <c r="G13" s="3" t="e">
        <f>VLOOKUP($B13,#REF!,4,0)*VLOOKUP(G$1,#REF!,4,0)</f>
        <v>#REF!</v>
      </c>
      <c r="H13" s="3" t="e">
        <f>VLOOKUP($B13,#REF!,4,0)*VLOOKUP(H$1,#REF!,4,0)</f>
        <v>#REF!</v>
      </c>
      <c r="I13" s="3" t="e">
        <f>VLOOKUP($B13,#REF!,4,0)*VLOOKUP(I$1,#REF!,4,0)</f>
        <v>#REF!</v>
      </c>
      <c r="J13" s="3" t="e">
        <f>VLOOKUP($B13,#REF!,4,0)*VLOOKUP(J$1,#REF!,4,0)</f>
        <v>#REF!</v>
      </c>
      <c r="K13" s="3" t="e">
        <f>VLOOKUP($B13,#REF!,4,0)*VLOOKUP(K$1,#REF!,4,0)</f>
        <v>#REF!</v>
      </c>
      <c r="L13" s="3" t="e">
        <f>VLOOKUP($B13,#REF!,4,0)*VLOOKUP(L$1,#REF!,4,0)</f>
        <v>#REF!</v>
      </c>
      <c r="M13" s="3" t="e">
        <f>VLOOKUP($B13,#REF!,4,0)*VLOOKUP(M$1,#REF!,4,0)</f>
        <v>#REF!</v>
      </c>
      <c r="N13" s="3" t="e">
        <f>VLOOKUP($B13,#REF!,4,0)*VLOOKUP(N$1,#REF!,4,0)</f>
        <v>#REF!</v>
      </c>
      <c r="O13" s="3" t="e">
        <f>VLOOKUP($B13,#REF!,4,0)*VLOOKUP(O$1,#REF!,4,0)</f>
        <v>#REF!</v>
      </c>
      <c r="P13" s="3" t="e">
        <f>VLOOKUP($B13,#REF!,4,0)*VLOOKUP(P$1,#REF!,4,0)</f>
        <v>#REF!</v>
      </c>
      <c r="Q13" s="3" t="e">
        <f>VLOOKUP($B13,#REF!,4,0)*VLOOKUP(Q$1,#REF!,4,0)</f>
        <v>#REF!</v>
      </c>
      <c r="R13" s="3" t="e">
        <f>VLOOKUP($B13,#REF!,4,0)*VLOOKUP(R$1,#REF!,4,0)</f>
        <v>#REF!</v>
      </c>
      <c r="S13" s="3" t="e">
        <f>VLOOKUP($B13,#REF!,4,0)*VLOOKUP(S$1,#REF!,4,0)</f>
        <v>#REF!</v>
      </c>
      <c r="T13" s="3" t="e">
        <f>VLOOKUP($B13,#REF!,4,0)*VLOOKUP(T$1,#REF!,4,0)</f>
        <v>#REF!</v>
      </c>
      <c r="U13" s="3" t="e">
        <f>VLOOKUP($B13,#REF!,4,0)*VLOOKUP(U$1,#REF!,4,0)</f>
        <v>#REF!</v>
      </c>
    </row>
    <row r="14" spans="1:21" x14ac:dyDescent="0.2">
      <c r="A14" s="1">
        <v>12</v>
      </c>
      <c r="B14" s="2" t="s">
        <v>56</v>
      </c>
      <c r="C14" t="s">
        <v>39</v>
      </c>
      <c r="D14" s="3" t="e">
        <f>VLOOKUP($B14,#REF!,4,0)*VLOOKUP(D$1,#REF!,4,0)</f>
        <v>#REF!</v>
      </c>
      <c r="E14" s="3" t="e">
        <f>VLOOKUP($B14,#REF!,4,0)*VLOOKUP(E$1,#REF!,4,0)</f>
        <v>#REF!</v>
      </c>
      <c r="F14" s="3" t="e">
        <f>VLOOKUP($B14,#REF!,4,0)*VLOOKUP(F$1,#REF!,4,0)</f>
        <v>#REF!</v>
      </c>
      <c r="G14" s="3" t="e">
        <f>VLOOKUP($B14,#REF!,4,0)*VLOOKUP(G$1,#REF!,4,0)</f>
        <v>#REF!</v>
      </c>
      <c r="H14" s="3" t="e">
        <f>VLOOKUP($B14,#REF!,4,0)*VLOOKUP(H$1,#REF!,4,0)</f>
        <v>#REF!</v>
      </c>
      <c r="I14" s="3" t="e">
        <f>VLOOKUP($B14,#REF!,4,0)*VLOOKUP(I$1,#REF!,4,0)</f>
        <v>#REF!</v>
      </c>
      <c r="J14" s="3" t="e">
        <f>VLOOKUP($B14,#REF!,4,0)*VLOOKUP(J$1,#REF!,4,0)</f>
        <v>#REF!</v>
      </c>
      <c r="K14" s="3" t="e">
        <f>VLOOKUP($B14,#REF!,4,0)*VLOOKUP(K$1,#REF!,4,0)</f>
        <v>#REF!</v>
      </c>
      <c r="L14" s="3" t="e">
        <f>VLOOKUP($B14,#REF!,4,0)*VLOOKUP(L$1,#REF!,4,0)</f>
        <v>#REF!</v>
      </c>
      <c r="M14" s="3" t="e">
        <f>VLOOKUP($B14,#REF!,4,0)*VLOOKUP(M$1,#REF!,4,0)</f>
        <v>#REF!</v>
      </c>
      <c r="N14" s="3" t="e">
        <f>VLOOKUP($B14,#REF!,4,0)*VLOOKUP(N$1,#REF!,4,0)</f>
        <v>#REF!</v>
      </c>
      <c r="O14" s="3" t="e">
        <f>VLOOKUP($B14,#REF!,4,0)*VLOOKUP(O$1,#REF!,4,0)</f>
        <v>#REF!</v>
      </c>
      <c r="P14" s="3" t="e">
        <f>VLOOKUP($B14,#REF!,4,0)*VLOOKUP(P$1,#REF!,4,0)</f>
        <v>#REF!</v>
      </c>
      <c r="Q14" s="3" t="e">
        <f>VLOOKUP($B14,#REF!,4,0)*VLOOKUP(Q$1,#REF!,4,0)</f>
        <v>#REF!</v>
      </c>
      <c r="R14" s="3" t="e">
        <f>VLOOKUP($B14,#REF!,4,0)*VLOOKUP(R$1,#REF!,4,0)</f>
        <v>#REF!</v>
      </c>
      <c r="S14" s="3" t="e">
        <f>VLOOKUP($B14,#REF!,4,0)*VLOOKUP(S$1,#REF!,4,0)</f>
        <v>#REF!</v>
      </c>
      <c r="T14" s="3" t="e">
        <f>VLOOKUP($B14,#REF!,4,0)*VLOOKUP(T$1,#REF!,4,0)</f>
        <v>#REF!</v>
      </c>
      <c r="U14" s="3" t="e">
        <f>VLOOKUP($B14,#REF!,4,0)*VLOOKUP(U$1,#REF!,4,0)</f>
        <v>#REF!</v>
      </c>
    </row>
    <row r="15" spans="1:21" x14ac:dyDescent="0.2">
      <c r="A15" s="1">
        <v>11</v>
      </c>
      <c r="B15" s="2" t="s">
        <v>57</v>
      </c>
      <c r="C15" t="s">
        <v>40</v>
      </c>
      <c r="D15" s="3" t="e">
        <f>VLOOKUP($B15,#REF!,4,0)*VLOOKUP(D$1,#REF!,5,0)</f>
        <v>#REF!</v>
      </c>
      <c r="E15" s="3" t="e">
        <f>VLOOKUP($B15,#REF!,4,0)*VLOOKUP(E$1,#REF!,5,0)</f>
        <v>#REF!</v>
      </c>
      <c r="F15" s="3" t="e">
        <f>VLOOKUP($B15,#REF!,4,0)*VLOOKUP(F$1,#REF!,5,0)</f>
        <v>#REF!</v>
      </c>
      <c r="G15" s="3" t="e">
        <f>VLOOKUP($B15,#REF!,4,0)*VLOOKUP(G$1,#REF!,5,0)</f>
        <v>#REF!</v>
      </c>
      <c r="H15" s="3" t="e">
        <f>VLOOKUP($B15,#REF!,4,0)*VLOOKUP(H$1,#REF!,5,0)</f>
        <v>#REF!</v>
      </c>
      <c r="I15" s="3" t="e">
        <f>VLOOKUP($B15,#REF!,4,0)*VLOOKUP(I$1,#REF!,5,0)</f>
        <v>#REF!</v>
      </c>
      <c r="J15" s="3" t="e">
        <f>VLOOKUP($B15,#REF!,4,0)*VLOOKUP(J$1,#REF!,5,0)</f>
        <v>#REF!</v>
      </c>
      <c r="K15" s="3" t="e">
        <f>VLOOKUP($B15,#REF!,4,0)*VLOOKUP(K$1,#REF!,5,0)</f>
        <v>#REF!</v>
      </c>
      <c r="L15" s="3" t="e">
        <f>VLOOKUP($B15,#REF!,4,0)*VLOOKUP(L$1,#REF!,5,0)</f>
        <v>#REF!</v>
      </c>
      <c r="M15" s="3" t="e">
        <f>VLOOKUP($B15,#REF!,4,0)*VLOOKUP(M$1,#REF!,5,0)</f>
        <v>#REF!</v>
      </c>
      <c r="N15" s="3" t="e">
        <f>VLOOKUP($B15,#REF!,4,0)*VLOOKUP(N$1,#REF!,5,0)</f>
        <v>#REF!</v>
      </c>
      <c r="O15" s="3" t="e">
        <f>VLOOKUP($B15,#REF!,4,0)*VLOOKUP(O$1,#REF!,5,0)</f>
        <v>#REF!</v>
      </c>
      <c r="P15" s="3" t="e">
        <f>VLOOKUP($B15,#REF!,4,0)*VLOOKUP(P$1,#REF!,5,0)</f>
        <v>#REF!</v>
      </c>
      <c r="Q15" s="3" t="e">
        <f>VLOOKUP($B15,#REF!,4,0)*VLOOKUP(Q$1,#REF!,5,0)</f>
        <v>#REF!</v>
      </c>
      <c r="R15" s="3" t="e">
        <f>VLOOKUP($B15,#REF!,4,0)*VLOOKUP(R$1,#REF!,5,0)</f>
        <v>#REF!</v>
      </c>
      <c r="S15" s="3" t="e">
        <f>VLOOKUP($B15,#REF!,4,0)*VLOOKUP(S$1,#REF!,5,0)</f>
        <v>#REF!</v>
      </c>
      <c r="T15" s="3" t="e">
        <f>VLOOKUP($B15,#REF!,4,0)*VLOOKUP(T$1,#REF!,5,0)</f>
        <v>#REF!</v>
      </c>
      <c r="U15" s="3" t="e">
        <f>VLOOKUP($B15,#REF!,4,0)*VLOOKUP(U$1,#REF!,5,0)</f>
        <v>#REF!</v>
      </c>
    </row>
    <row r="16" spans="1:21" x14ac:dyDescent="0.2">
      <c r="A16" s="1">
        <v>15</v>
      </c>
      <c r="B16" s="2" t="s">
        <v>58</v>
      </c>
      <c r="C16" t="s">
        <v>40</v>
      </c>
      <c r="D16" s="3" t="e">
        <f>VLOOKUP($B16,#REF!,4,0)*VLOOKUP(D$1,#REF!,5,0)</f>
        <v>#REF!</v>
      </c>
      <c r="E16" s="3" t="e">
        <f>VLOOKUP($B16,#REF!,4,0)*VLOOKUP(E$1,#REF!,5,0)</f>
        <v>#REF!</v>
      </c>
      <c r="F16" s="3" t="e">
        <f>VLOOKUP($B16,#REF!,4,0)*VLOOKUP(F$1,#REF!,5,0)</f>
        <v>#REF!</v>
      </c>
      <c r="G16" s="3" t="e">
        <f>VLOOKUP($B16,#REF!,4,0)*VLOOKUP(G$1,#REF!,5,0)</f>
        <v>#REF!</v>
      </c>
      <c r="H16" s="3" t="e">
        <f>VLOOKUP($B16,#REF!,4,0)*VLOOKUP(H$1,#REF!,5,0)</f>
        <v>#REF!</v>
      </c>
      <c r="I16" s="3" t="e">
        <f>VLOOKUP($B16,#REF!,4,0)*VLOOKUP(I$1,#REF!,5,0)</f>
        <v>#REF!</v>
      </c>
      <c r="J16" s="3" t="e">
        <f>VLOOKUP($B16,#REF!,4,0)*VLOOKUP(J$1,#REF!,5,0)</f>
        <v>#REF!</v>
      </c>
      <c r="K16" s="3" t="e">
        <f>VLOOKUP($B16,#REF!,4,0)*VLOOKUP(K$1,#REF!,5,0)</f>
        <v>#REF!</v>
      </c>
      <c r="L16" s="3" t="e">
        <f>VLOOKUP($B16,#REF!,4,0)*VLOOKUP(L$1,#REF!,5,0)</f>
        <v>#REF!</v>
      </c>
      <c r="M16" s="3" t="e">
        <f>VLOOKUP($B16,#REF!,4,0)*VLOOKUP(M$1,#REF!,5,0)</f>
        <v>#REF!</v>
      </c>
      <c r="N16" s="3" t="e">
        <f>VLOOKUP($B16,#REF!,4,0)*VLOOKUP(N$1,#REF!,5,0)</f>
        <v>#REF!</v>
      </c>
      <c r="O16" s="3" t="e">
        <f>VLOOKUP($B16,#REF!,4,0)*VLOOKUP(O$1,#REF!,5,0)</f>
        <v>#REF!</v>
      </c>
      <c r="P16" s="3" t="e">
        <f>VLOOKUP($B16,#REF!,4,0)*VLOOKUP(P$1,#REF!,5,0)</f>
        <v>#REF!</v>
      </c>
      <c r="Q16" s="3" t="e">
        <f>VLOOKUP($B16,#REF!,4,0)*VLOOKUP(Q$1,#REF!,5,0)</f>
        <v>#REF!</v>
      </c>
      <c r="R16" s="3" t="e">
        <f>VLOOKUP($B16,#REF!,4,0)*VLOOKUP(R$1,#REF!,5,0)</f>
        <v>#REF!</v>
      </c>
      <c r="S16" s="3" t="e">
        <f>VLOOKUP($B16,#REF!,4,0)*VLOOKUP(S$1,#REF!,5,0)</f>
        <v>#REF!</v>
      </c>
      <c r="T16" s="3" t="e">
        <f>VLOOKUP($B16,#REF!,4,0)*VLOOKUP(T$1,#REF!,5,0)</f>
        <v>#REF!</v>
      </c>
      <c r="U16" s="3" t="e">
        <f>VLOOKUP($B16,#REF!,4,0)*VLOOKUP(U$1,#REF!,5,0)</f>
        <v>#REF!</v>
      </c>
    </row>
    <row r="17" spans="1:21" x14ac:dyDescent="0.2">
      <c r="A17" s="1">
        <v>4</v>
      </c>
      <c r="B17" s="2" t="s">
        <v>59</v>
      </c>
      <c r="C17" t="s">
        <v>40</v>
      </c>
      <c r="D17" s="3" t="e">
        <f>VLOOKUP($B17,#REF!,4,0)*VLOOKUP(D$1,#REF!,5,0)</f>
        <v>#REF!</v>
      </c>
      <c r="E17" s="3" t="e">
        <f>VLOOKUP($B17,#REF!,4,0)*VLOOKUP(E$1,#REF!,5,0)</f>
        <v>#REF!</v>
      </c>
      <c r="F17" s="3" t="e">
        <f>VLOOKUP($B17,#REF!,4,0)*VLOOKUP(F$1,#REF!,5,0)</f>
        <v>#REF!</v>
      </c>
      <c r="G17" s="3" t="e">
        <f>VLOOKUP($B17,#REF!,4,0)*VLOOKUP(G$1,#REF!,5,0)</f>
        <v>#REF!</v>
      </c>
      <c r="H17" s="3" t="e">
        <f>VLOOKUP($B17,#REF!,4,0)*VLOOKUP(H$1,#REF!,5,0)</f>
        <v>#REF!</v>
      </c>
      <c r="I17" s="3" t="e">
        <f>VLOOKUP($B17,#REF!,4,0)*VLOOKUP(I$1,#REF!,5,0)</f>
        <v>#REF!</v>
      </c>
      <c r="J17" s="3" t="e">
        <f>VLOOKUP($B17,#REF!,4,0)*VLOOKUP(J$1,#REF!,5,0)</f>
        <v>#REF!</v>
      </c>
      <c r="K17" s="3" t="e">
        <f>VLOOKUP($B17,#REF!,4,0)*VLOOKUP(K$1,#REF!,5,0)</f>
        <v>#REF!</v>
      </c>
      <c r="L17" s="3" t="e">
        <f>VLOOKUP($B17,#REF!,4,0)*VLOOKUP(L$1,#REF!,5,0)</f>
        <v>#REF!</v>
      </c>
      <c r="M17" s="3" t="e">
        <f>VLOOKUP($B17,#REF!,4,0)*VLOOKUP(M$1,#REF!,5,0)</f>
        <v>#REF!</v>
      </c>
      <c r="N17" s="3" t="e">
        <f>VLOOKUP($B17,#REF!,4,0)*VLOOKUP(N$1,#REF!,5,0)</f>
        <v>#REF!</v>
      </c>
      <c r="O17" s="3" t="e">
        <f>VLOOKUP($B17,#REF!,4,0)*VLOOKUP(O$1,#REF!,5,0)</f>
        <v>#REF!</v>
      </c>
      <c r="P17" s="3" t="e">
        <f>VLOOKUP($B17,#REF!,4,0)*VLOOKUP(P$1,#REF!,5,0)</f>
        <v>#REF!</v>
      </c>
      <c r="Q17" s="3" t="e">
        <f>VLOOKUP($B17,#REF!,4,0)*VLOOKUP(Q$1,#REF!,5,0)</f>
        <v>#REF!</v>
      </c>
      <c r="R17" s="3" t="e">
        <f>VLOOKUP($B17,#REF!,4,0)*VLOOKUP(R$1,#REF!,5,0)</f>
        <v>#REF!</v>
      </c>
      <c r="S17" s="3" t="e">
        <f>VLOOKUP($B17,#REF!,4,0)*VLOOKUP(S$1,#REF!,5,0)</f>
        <v>#REF!</v>
      </c>
      <c r="T17" s="3" t="e">
        <f>VLOOKUP($B17,#REF!,4,0)*VLOOKUP(T$1,#REF!,5,0)</f>
        <v>#REF!</v>
      </c>
      <c r="U17" s="3" t="e">
        <f>VLOOKUP($B17,#REF!,4,0)*VLOOKUP(U$1,#REF!,5,0)</f>
        <v>#REF!</v>
      </c>
    </row>
    <row r="18" spans="1:21" x14ac:dyDescent="0.2">
      <c r="A18" s="1">
        <v>1</v>
      </c>
      <c r="B18" s="2" t="s">
        <v>60</v>
      </c>
      <c r="C18" t="s">
        <v>40</v>
      </c>
      <c r="D18" s="3" t="e">
        <f>VLOOKUP($B18,#REF!,4,0)*VLOOKUP(D$1,#REF!,5,0)</f>
        <v>#REF!</v>
      </c>
      <c r="E18" s="3" t="e">
        <f>VLOOKUP($B18,#REF!,4,0)*VLOOKUP(E$1,#REF!,5,0)</f>
        <v>#REF!</v>
      </c>
      <c r="F18" s="3" t="e">
        <f>VLOOKUP($B18,#REF!,4,0)*VLOOKUP(F$1,#REF!,5,0)</f>
        <v>#REF!</v>
      </c>
      <c r="G18" s="3" t="e">
        <f>VLOOKUP($B18,#REF!,4,0)*VLOOKUP(G$1,#REF!,5,0)</f>
        <v>#REF!</v>
      </c>
      <c r="H18" s="3" t="e">
        <f>VLOOKUP($B18,#REF!,4,0)*VLOOKUP(H$1,#REF!,5,0)</f>
        <v>#REF!</v>
      </c>
      <c r="I18" s="3" t="e">
        <f>VLOOKUP($B18,#REF!,4,0)*VLOOKUP(I$1,#REF!,5,0)</f>
        <v>#REF!</v>
      </c>
      <c r="J18" s="3" t="e">
        <f>VLOOKUP($B18,#REF!,4,0)*VLOOKUP(J$1,#REF!,5,0)</f>
        <v>#REF!</v>
      </c>
      <c r="K18" s="3" t="e">
        <f>VLOOKUP($B18,#REF!,4,0)*VLOOKUP(K$1,#REF!,5,0)</f>
        <v>#REF!</v>
      </c>
      <c r="L18" s="3" t="e">
        <f>VLOOKUP($B18,#REF!,4,0)*VLOOKUP(L$1,#REF!,5,0)</f>
        <v>#REF!</v>
      </c>
      <c r="M18" s="3" t="e">
        <f>VLOOKUP($B18,#REF!,4,0)*VLOOKUP(M$1,#REF!,5,0)</f>
        <v>#REF!</v>
      </c>
      <c r="N18" s="3" t="e">
        <f>VLOOKUP($B18,#REF!,4,0)*VLOOKUP(N$1,#REF!,5,0)</f>
        <v>#REF!</v>
      </c>
      <c r="O18" s="3" t="e">
        <f>VLOOKUP($B18,#REF!,4,0)*VLOOKUP(O$1,#REF!,5,0)</f>
        <v>#REF!</v>
      </c>
      <c r="P18" s="3" t="e">
        <f>VLOOKUP($B18,#REF!,4,0)*VLOOKUP(P$1,#REF!,5,0)</f>
        <v>#REF!</v>
      </c>
      <c r="Q18" s="3" t="e">
        <f>VLOOKUP($B18,#REF!,4,0)*VLOOKUP(Q$1,#REF!,5,0)</f>
        <v>#REF!</v>
      </c>
      <c r="R18" s="3" t="e">
        <f>VLOOKUP($B18,#REF!,4,0)*VLOOKUP(R$1,#REF!,5,0)</f>
        <v>#REF!</v>
      </c>
      <c r="S18" s="3" t="e">
        <f>VLOOKUP($B18,#REF!,4,0)*VLOOKUP(S$1,#REF!,5,0)</f>
        <v>#REF!</v>
      </c>
      <c r="T18" s="3" t="e">
        <f>VLOOKUP($B18,#REF!,4,0)*VLOOKUP(T$1,#REF!,5,0)</f>
        <v>#REF!</v>
      </c>
      <c r="U18" s="3" t="e">
        <f>VLOOKUP($B18,#REF!,4,0)*VLOOKUP(U$1,#REF!,5,0)</f>
        <v>#REF!</v>
      </c>
    </row>
    <row r="19" spans="1:21" x14ac:dyDescent="0.2">
      <c r="A19" s="1">
        <v>17</v>
      </c>
      <c r="B19" t="s">
        <v>64</v>
      </c>
      <c r="C19" t="s">
        <v>39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</row>
    <row r="21" spans="1:21" x14ac:dyDescent="0.2">
      <c r="A21" t="s">
        <v>38</v>
      </c>
      <c r="B21" t="s">
        <v>41</v>
      </c>
    </row>
    <row r="22" spans="1:21" x14ac:dyDescent="0.2">
      <c r="A22" t="s">
        <v>39</v>
      </c>
      <c r="B22" t="s">
        <v>42</v>
      </c>
    </row>
    <row r="23" spans="1:21" x14ac:dyDescent="0.2">
      <c r="A23" t="s">
        <v>40</v>
      </c>
      <c r="B23" t="s">
        <v>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3"/>
  <sheetViews>
    <sheetView tabSelected="1" topLeftCell="G1" zoomScale="85" zoomScaleNormal="85" workbookViewId="0">
      <selection activeCell="B9" sqref="B9"/>
    </sheetView>
  </sheetViews>
  <sheetFormatPr baseColWidth="10" defaultColWidth="9.1640625" defaultRowHeight="15" x14ac:dyDescent="0.2"/>
  <cols>
    <col min="1" max="1" width="25.83203125" style="5" bestFit="1" customWidth="1"/>
    <col min="2" max="2" width="26" style="5" bestFit="1" customWidth="1"/>
    <col min="3" max="3" width="25.83203125" style="5" bestFit="1" customWidth="1"/>
    <col min="4" max="4" width="27.5" style="5" bestFit="1" customWidth="1"/>
    <col min="5" max="5" width="25.83203125" style="5" bestFit="1" customWidth="1"/>
    <col min="6" max="13" width="29.5" style="5" bestFit="1" customWidth="1"/>
    <col min="14" max="1022" width="9.1640625" customWidth="1"/>
  </cols>
  <sheetData>
    <row r="2" spans="1:13" x14ac:dyDescent="0.2">
      <c r="A2" s="24" t="s">
        <v>4</v>
      </c>
      <c r="B2" s="24" t="s">
        <v>6</v>
      </c>
      <c r="C2" s="24" t="s">
        <v>12</v>
      </c>
      <c r="D2" s="24" t="s">
        <v>14</v>
      </c>
      <c r="E2" s="24" t="s">
        <v>16</v>
      </c>
      <c r="F2" s="24" t="s">
        <v>18</v>
      </c>
      <c r="G2" s="24" t="s">
        <v>20</v>
      </c>
      <c r="H2" s="24" t="s">
        <v>22</v>
      </c>
      <c r="I2" s="24" t="s">
        <v>24</v>
      </c>
      <c r="J2" s="24" t="s">
        <v>26</v>
      </c>
      <c r="K2" s="24" t="s">
        <v>28</v>
      </c>
      <c r="L2" s="24" t="s">
        <v>34</v>
      </c>
      <c r="M2" s="24" t="s">
        <v>36</v>
      </c>
    </row>
    <row r="3" spans="1:13" ht="48" x14ac:dyDescent="0.2">
      <c r="A3" s="18" t="s">
        <v>94</v>
      </c>
      <c r="B3" s="19" t="s">
        <v>141</v>
      </c>
      <c r="C3" s="18" t="s">
        <v>142</v>
      </c>
      <c r="D3" s="20" t="s">
        <v>143</v>
      </c>
      <c r="E3" s="20" t="s">
        <v>144</v>
      </c>
      <c r="F3" s="21" t="s">
        <v>145</v>
      </c>
      <c r="G3" s="22" t="s">
        <v>108</v>
      </c>
      <c r="H3" s="22" t="s">
        <v>108</v>
      </c>
      <c r="I3" s="22" t="s">
        <v>108</v>
      </c>
      <c r="J3" s="22" t="s">
        <v>108</v>
      </c>
      <c r="K3" s="17" t="s">
        <v>108</v>
      </c>
      <c r="L3" s="17" t="s">
        <v>146</v>
      </c>
      <c r="M3" s="23" t="s">
        <v>122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79BC-C46F-4964-91B4-41FC8F24F8C7}">
  <dimension ref="A1:K3"/>
  <sheetViews>
    <sheetView workbookViewId="0">
      <pane xSplit="1" topLeftCell="E1" activePane="topRight" state="frozen"/>
      <selection pane="topRight" activeCell="G4" sqref="G4"/>
    </sheetView>
  </sheetViews>
  <sheetFormatPr baseColWidth="10" defaultColWidth="40.6640625" defaultRowHeight="15" x14ac:dyDescent="0.2"/>
  <cols>
    <col min="1" max="1" width="26" bestFit="1" customWidth="1"/>
  </cols>
  <sheetData>
    <row r="1" spans="1:11" ht="17" x14ac:dyDescent="0.2">
      <c r="A1" s="8" t="s">
        <v>65</v>
      </c>
      <c r="B1" s="8" t="s">
        <v>66</v>
      </c>
      <c r="C1" s="8" t="s">
        <v>67</v>
      </c>
      <c r="D1" s="8" t="s">
        <v>12</v>
      </c>
      <c r="E1" s="10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32" t="s">
        <v>167</v>
      </c>
      <c r="K1" s="9" t="s">
        <v>73</v>
      </c>
    </row>
    <row r="2" spans="1:11" ht="16" x14ac:dyDescent="0.2">
      <c r="A2" s="6" t="s">
        <v>74</v>
      </c>
      <c r="B2" s="6" t="s">
        <v>90</v>
      </c>
      <c r="C2" s="6" t="s">
        <v>94</v>
      </c>
      <c r="D2" s="6" t="s">
        <v>142</v>
      </c>
      <c r="E2" s="7" t="s">
        <v>96</v>
      </c>
      <c r="F2" s="7" t="s">
        <v>104</v>
      </c>
      <c r="G2" s="7" t="s">
        <v>108</v>
      </c>
      <c r="H2" s="7" t="s">
        <v>113</v>
      </c>
      <c r="I2" s="7" t="s">
        <v>117</v>
      </c>
      <c r="J2" s="30" t="s">
        <v>166</v>
      </c>
      <c r="K2" s="7" t="s">
        <v>122</v>
      </c>
    </row>
    <row r="3" spans="1:11" ht="137.25" customHeight="1" x14ac:dyDescent="0.2">
      <c r="A3" s="5" t="s">
        <v>149</v>
      </c>
      <c r="B3" s="5" t="s">
        <v>148</v>
      </c>
      <c r="C3" s="5" t="s">
        <v>177</v>
      </c>
      <c r="D3" s="5" t="s">
        <v>127</v>
      </c>
      <c r="E3" s="5" t="s">
        <v>175</v>
      </c>
      <c r="F3" s="5" t="s">
        <v>128</v>
      </c>
      <c r="G3" s="5" t="s">
        <v>190</v>
      </c>
      <c r="H3" s="5" t="s">
        <v>176</v>
      </c>
      <c r="I3" s="5" t="s">
        <v>147</v>
      </c>
      <c r="J3" s="31" t="s">
        <v>168</v>
      </c>
      <c r="K3" s="5" t="s">
        <v>174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6031B-4696-4D56-B0FA-47A498E7EEE8}">
  <dimension ref="A1:AH39"/>
  <sheetViews>
    <sheetView topLeftCell="X1" workbookViewId="0">
      <selection activeCell="AB10" sqref="AB10"/>
    </sheetView>
  </sheetViews>
  <sheetFormatPr baseColWidth="10" defaultColWidth="40.6640625" defaultRowHeight="15" x14ac:dyDescent="0.2"/>
  <cols>
    <col min="1" max="1" width="23.6640625" bestFit="1" customWidth="1"/>
    <col min="2" max="2" width="24.6640625" bestFit="1" customWidth="1"/>
    <col min="3" max="5" width="23.6640625" bestFit="1" customWidth="1"/>
    <col min="6" max="6" width="24.6640625" bestFit="1" customWidth="1"/>
    <col min="7" max="8" width="23.6640625" bestFit="1" customWidth="1"/>
    <col min="9" max="9" width="28.6640625" bestFit="1" customWidth="1"/>
    <col min="10" max="10" width="29.83203125" bestFit="1" customWidth="1"/>
    <col min="11" max="12" width="28.6640625" bestFit="1" customWidth="1"/>
    <col min="13" max="13" width="26.5" bestFit="1" customWidth="1"/>
    <col min="14" max="14" width="28.5" bestFit="1" customWidth="1"/>
    <col min="15" max="15" width="27.5" bestFit="1" customWidth="1"/>
    <col min="16" max="17" width="26.5" bestFit="1" customWidth="1"/>
    <col min="18" max="18" width="25.33203125" bestFit="1" customWidth="1"/>
    <col min="19" max="19" width="26.5" bestFit="1" customWidth="1"/>
    <col min="20" max="21" width="27.5" bestFit="1" customWidth="1"/>
    <col min="22" max="24" width="26.5" bestFit="1" customWidth="1"/>
    <col min="25" max="27" width="25.33203125" bestFit="1" customWidth="1"/>
    <col min="28" max="28" width="27.5" bestFit="1" customWidth="1"/>
    <col min="29" max="29" width="27.83203125" bestFit="1" customWidth="1"/>
    <col min="30" max="30" width="26.83203125" bestFit="1" customWidth="1"/>
    <col min="31" max="31" width="25.83203125" bestFit="1" customWidth="1"/>
    <col min="32" max="33" width="28.1640625" bestFit="1" customWidth="1"/>
    <col min="34" max="34" width="27.1640625" bestFit="1" customWidth="1"/>
  </cols>
  <sheetData>
    <row r="1" spans="1:34" ht="21" x14ac:dyDescent="0.2">
      <c r="A1" s="16" t="s">
        <v>140</v>
      </c>
      <c r="J1" s="5"/>
    </row>
    <row r="2" spans="1:34" x14ac:dyDescent="0.2">
      <c r="A2" s="33" t="s">
        <v>97</v>
      </c>
      <c r="B2" s="33" t="s">
        <v>118</v>
      </c>
      <c r="C2" s="33" t="s">
        <v>109</v>
      </c>
      <c r="D2" s="33" t="s">
        <v>114</v>
      </c>
      <c r="E2" s="33" t="s">
        <v>99</v>
      </c>
      <c r="F2" s="33" t="s">
        <v>119</v>
      </c>
      <c r="G2" s="33" t="s">
        <v>110</v>
      </c>
      <c r="H2" s="33" t="s">
        <v>115</v>
      </c>
      <c r="I2" s="33" t="s">
        <v>100</v>
      </c>
      <c r="J2" s="33" t="s">
        <v>120</v>
      </c>
      <c r="K2" s="33" t="s">
        <v>111</v>
      </c>
      <c r="L2" s="33" t="s">
        <v>178</v>
      </c>
      <c r="M2" s="33" t="s">
        <v>151</v>
      </c>
      <c r="N2" s="33" t="s">
        <v>170</v>
      </c>
      <c r="O2" s="33" t="s">
        <v>106</v>
      </c>
      <c r="P2" s="33" t="s">
        <v>81</v>
      </c>
      <c r="Q2" s="33" t="s">
        <v>92</v>
      </c>
      <c r="R2" s="33" t="s">
        <v>121</v>
      </c>
      <c r="S2" s="33" t="s">
        <v>95</v>
      </c>
      <c r="T2" s="33" t="s">
        <v>169</v>
      </c>
      <c r="U2" s="33" t="s">
        <v>116</v>
      </c>
      <c r="V2" s="33" t="s">
        <v>103</v>
      </c>
      <c r="W2" s="33" t="s">
        <v>107</v>
      </c>
      <c r="X2" s="33" t="s">
        <v>112</v>
      </c>
      <c r="Y2" s="33" t="s">
        <v>86</v>
      </c>
      <c r="Z2" s="33" t="s">
        <v>93</v>
      </c>
      <c r="AA2" s="33" t="s">
        <v>150</v>
      </c>
      <c r="AB2" s="33" t="s">
        <v>129</v>
      </c>
      <c r="AC2" s="33" t="s">
        <v>171</v>
      </c>
      <c r="AD2" s="33" t="s">
        <v>105</v>
      </c>
      <c r="AE2" s="33" t="s">
        <v>85</v>
      </c>
      <c r="AF2" s="33" t="s">
        <v>179</v>
      </c>
      <c r="AG2" s="33" t="s">
        <v>180</v>
      </c>
      <c r="AH2" s="33" t="s">
        <v>181</v>
      </c>
    </row>
    <row r="3" spans="1:34" s="15" customFormat="1" ht="32" x14ac:dyDescent="0.2">
      <c r="A3" s="5" t="s">
        <v>152</v>
      </c>
      <c r="B3" s="5" t="s">
        <v>153</v>
      </c>
      <c r="C3" s="5" t="s">
        <v>154</v>
      </c>
      <c r="D3" s="5" t="s">
        <v>130</v>
      </c>
      <c r="E3" s="5" t="s">
        <v>155</v>
      </c>
      <c r="F3" s="5" t="s">
        <v>156</v>
      </c>
      <c r="G3" s="5" t="s">
        <v>157</v>
      </c>
      <c r="H3" s="5" t="s">
        <v>131</v>
      </c>
      <c r="I3" s="5" t="s">
        <v>158</v>
      </c>
      <c r="J3" s="5" t="s">
        <v>159</v>
      </c>
      <c r="K3" s="5" t="s">
        <v>160</v>
      </c>
      <c r="L3" s="5" t="s">
        <v>182</v>
      </c>
      <c r="M3" s="5" t="s">
        <v>161</v>
      </c>
      <c r="N3" s="5" t="s">
        <v>173</v>
      </c>
      <c r="O3" s="5" t="s">
        <v>162</v>
      </c>
      <c r="P3" s="5" t="s">
        <v>163</v>
      </c>
      <c r="Q3" s="5" t="s">
        <v>164</v>
      </c>
      <c r="R3" s="5" t="s">
        <v>183</v>
      </c>
      <c r="S3" s="5" t="s">
        <v>132</v>
      </c>
      <c r="T3" s="5" t="s">
        <v>172</v>
      </c>
      <c r="U3" s="5" t="s">
        <v>133</v>
      </c>
      <c r="V3" s="5" t="s">
        <v>134</v>
      </c>
      <c r="W3" s="5" t="s">
        <v>135</v>
      </c>
      <c r="X3" s="5" t="s">
        <v>136</v>
      </c>
      <c r="Y3" s="5" t="s">
        <v>137</v>
      </c>
      <c r="Z3" s="5" t="s">
        <v>138</v>
      </c>
      <c r="AA3" s="5" t="s">
        <v>165</v>
      </c>
      <c r="AB3" s="5" t="s">
        <v>139</v>
      </c>
      <c r="AC3" s="5" t="s">
        <v>187</v>
      </c>
      <c r="AD3" s="5" t="s">
        <v>188</v>
      </c>
      <c r="AE3" s="5" t="s">
        <v>189</v>
      </c>
      <c r="AF3" s="5" t="s">
        <v>184</v>
      </c>
      <c r="AG3" s="5" t="s">
        <v>185</v>
      </c>
      <c r="AH3" s="5" t="s">
        <v>186</v>
      </c>
    </row>
    <row r="4" spans="1:34" x14ac:dyDescent="0.2">
      <c r="J4" s="5"/>
    </row>
    <row r="5" spans="1:34" x14ac:dyDescent="0.2">
      <c r="J5" s="5"/>
    </row>
    <row r="6" spans="1:34" x14ac:dyDescent="0.2">
      <c r="J6" s="5"/>
    </row>
    <row r="7" spans="1:34" x14ac:dyDescent="0.2">
      <c r="A7" s="25"/>
      <c r="J7" s="5"/>
    </row>
    <row r="8" spans="1:34" x14ac:dyDescent="0.2">
      <c r="A8" s="25"/>
      <c r="J8" s="5"/>
    </row>
    <row r="9" spans="1:34" x14ac:dyDescent="0.2">
      <c r="A9" s="25"/>
      <c r="J9" s="5"/>
    </row>
    <row r="10" spans="1:34" x14ac:dyDescent="0.2">
      <c r="A10" s="25"/>
      <c r="J10" s="5"/>
    </row>
    <row r="11" spans="1:34" x14ac:dyDescent="0.2">
      <c r="A11" s="25"/>
      <c r="J11" s="5"/>
    </row>
    <row r="12" spans="1:34" x14ac:dyDescent="0.2">
      <c r="A12" s="25"/>
      <c r="J12" s="5"/>
    </row>
    <row r="13" spans="1:34" x14ac:dyDescent="0.2">
      <c r="A13" s="25"/>
      <c r="J13" s="5"/>
    </row>
    <row r="14" spans="1:34" x14ac:dyDescent="0.2">
      <c r="A14" s="25"/>
      <c r="J14" s="5"/>
    </row>
    <row r="15" spans="1:34" x14ac:dyDescent="0.2">
      <c r="A15" s="25"/>
      <c r="J15" s="5"/>
    </row>
    <row r="16" spans="1:34" x14ac:dyDescent="0.2">
      <c r="A16" s="25"/>
      <c r="J16" s="5"/>
    </row>
    <row r="17" spans="1:10" x14ac:dyDescent="0.2">
      <c r="A17" s="25"/>
      <c r="J17" s="5"/>
    </row>
    <row r="18" spans="1:10" x14ac:dyDescent="0.2">
      <c r="A18" s="25"/>
      <c r="J18" s="5"/>
    </row>
    <row r="19" spans="1:10" x14ac:dyDescent="0.2">
      <c r="A19" s="25"/>
      <c r="J19" s="5"/>
    </row>
    <row r="20" spans="1:10" x14ac:dyDescent="0.2">
      <c r="A20" s="25"/>
      <c r="J20" s="5"/>
    </row>
    <row r="21" spans="1:10" x14ac:dyDescent="0.2">
      <c r="A21" s="25"/>
      <c r="J21" s="5"/>
    </row>
    <row r="22" spans="1:10" x14ac:dyDescent="0.2">
      <c r="A22" s="25"/>
      <c r="J22" s="5"/>
    </row>
    <row r="23" spans="1:10" x14ac:dyDescent="0.2">
      <c r="A23" s="25"/>
      <c r="J23" s="5"/>
    </row>
    <row r="24" spans="1:10" x14ac:dyDescent="0.2">
      <c r="A24" s="25"/>
      <c r="J24" s="5"/>
    </row>
    <row r="25" spans="1:10" x14ac:dyDescent="0.2">
      <c r="A25" s="25"/>
      <c r="J25" s="5"/>
    </row>
    <row r="26" spans="1:10" x14ac:dyDescent="0.2">
      <c r="A26" s="25"/>
      <c r="J26" s="5"/>
    </row>
    <row r="27" spans="1:10" x14ac:dyDescent="0.2">
      <c r="A27" s="25"/>
    </row>
    <row r="28" spans="1:10" x14ac:dyDescent="0.2">
      <c r="A28" s="25"/>
    </row>
    <row r="29" spans="1:10" x14ac:dyDescent="0.2">
      <c r="A29" s="25"/>
    </row>
    <row r="30" spans="1:10" x14ac:dyDescent="0.2">
      <c r="A30" s="25"/>
    </row>
    <row r="31" spans="1:10" x14ac:dyDescent="0.2">
      <c r="A31" s="25"/>
    </row>
    <row r="32" spans="1:10" x14ac:dyDescent="0.2">
      <c r="A32" s="25"/>
    </row>
    <row r="33" spans="1:1" x14ac:dyDescent="0.2">
      <c r="A33" s="25"/>
    </row>
    <row r="34" spans="1:1" x14ac:dyDescent="0.2">
      <c r="A34" s="25"/>
    </row>
    <row r="35" spans="1:1" x14ac:dyDescent="0.2">
      <c r="A35" s="25"/>
    </row>
    <row r="36" spans="1:1" x14ac:dyDescent="0.2">
      <c r="A36" s="25"/>
    </row>
    <row r="37" spans="1:1" x14ac:dyDescent="0.2">
      <c r="A37" s="25"/>
    </row>
    <row r="38" spans="1:1" x14ac:dyDescent="0.2">
      <c r="A38" s="25"/>
    </row>
    <row r="39" spans="1:1" x14ac:dyDescent="0.2">
      <c r="A39" s="25"/>
    </row>
  </sheetData>
  <sortState xmlns:xlrd2="http://schemas.microsoft.com/office/spreadsheetml/2017/richdata2" ref="B7:B39">
    <sortCondition ref="B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C58F-307F-4007-AF4C-2D3F01DFBA93}">
  <dimension ref="A1:L72"/>
  <sheetViews>
    <sheetView topLeftCell="A23" workbookViewId="0">
      <selection activeCell="B35" sqref="B35"/>
    </sheetView>
  </sheetViews>
  <sheetFormatPr baseColWidth="10" defaultColWidth="11.5" defaultRowHeight="15" x14ac:dyDescent="0.2"/>
  <cols>
    <col min="1" max="1" width="22.1640625" style="27" bestFit="1" customWidth="1"/>
    <col min="2" max="5" width="9.83203125" style="1" customWidth="1"/>
    <col min="6" max="8" width="11.5" style="1"/>
    <col min="9" max="9" width="24.1640625" style="1" bestFit="1" customWidth="1"/>
    <col min="10" max="10" width="30" bestFit="1" customWidth="1"/>
    <col min="11" max="12" width="30.6640625" bestFit="1" customWidth="1"/>
  </cols>
  <sheetData>
    <row r="1" spans="1:12" ht="24" x14ac:dyDescent="0.3">
      <c r="A1" s="11" t="s">
        <v>75</v>
      </c>
      <c r="B1" s="12"/>
      <c r="C1" s="12"/>
      <c r="D1" s="12"/>
    </row>
    <row r="2" spans="1:12" s="26" customFormat="1" ht="28" customHeight="1" x14ac:dyDescent="0.2">
      <c r="A2" s="13" t="s">
        <v>76</v>
      </c>
      <c r="B2" s="14" t="s">
        <v>77</v>
      </c>
      <c r="C2" s="14" t="s">
        <v>78</v>
      </c>
      <c r="D2" s="14" t="s">
        <v>79</v>
      </c>
      <c r="E2" s="14" t="s">
        <v>80</v>
      </c>
      <c r="F2" s="14" t="s">
        <v>123</v>
      </c>
      <c r="G2" s="14" t="s">
        <v>124</v>
      </c>
      <c r="H2" s="14" t="s">
        <v>125</v>
      </c>
      <c r="I2" s="14" t="s">
        <v>123</v>
      </c>
      <c r="J2" s="14" t="s">
        <v>124</v>
      </c>
      <c r="K2" s="14" t="s">
        <v>125</v>
      </c>
      <c r="L2" s="14" t="s">
        <v>126</v>
      </c>
    </row>
    <row r="3" spans="1:12" s="27" customFormat="1" ht="16" x14ac:dyDescent="0.2">
      <c r="A3" t="s">
        <v>97</v>
      </c>
      <c r="B3" t="s">
        <v>82</v>
      </c>
      <c r="C3" s="1" t="s">
        <v>98</v>
      </c>
      <c r="D3" s="1" t="s">
        <v>89</v>
      </c>
      <c r="E3" s="1" t="s">
        <v>96</v>
      </c>
      <c r="F3" s="28"/>
      <c r="G3" s="29">
        <f>100-SUM(H3:H3)</f>
        <v>100</v>
      </c>
      <c r="H3" s="29"/>
      <c r="I3" s="29" t="str">
        <f>IF(F3="","",IF(F3=100,$B3&amp;"/"&amp;$C3&amp;"+"&amp;I$2&amp;"/"&amp;$D3&amp;"/"&amp;$E3,IF(F3&gt;0,F3&amp;"% "&amp;$B3&amp;"/"&amp;$C3&amp;"+"&amp;I$2&amp;"/"&amp;$D3&amp;"/"&amp;$E3,"")))</f>
        <v/>
      </c>
      <c r="J3" s="29" t="str">
        <f>IF(G3="","",IF(G3=100,$B3&amp;"/"&amp;$C3&amp;"+"&amp;J$2&amp;"/"&amp;$D3&amp;"/"&amp;$E3,IF(G3&gt;0,G3&amp;"% "&amp;$B3&amp;"/"&amp;$C3&amp;"+"&amp;J$2&amp;"/"&amp;$D3&amp;"/"&amp;$E3,"")))</f>
        <v>CR/LFINF+DUL/H:1/COM1</v>
      </c>
      <c r="K3" s="29" t="str">
        <f>IF(H3="","",IF(H3=100,$B3&amp;"/"&amp;$C3&amp;"+"&amp;K$2&amp;"/"&amp;$D3&amp;"/"&amp;$E3,IF(H3&gt;0,H3&amp;"% "&amp;$B3&amp;"/"&amp;$C3&amp;"+"&amp;K$2&amp;"/"&amp;$D3&amp;"/"&amp;$E3,"")))</f>
        <v/>
      </c>
      <c r="L3" s="5" t="str">
        <f>IF(D3="",A3,I3&amp;IF(J3="","",IF(I3="",J3,CHAR(10)&amp;J3))&amp;IF(K3="","",IF(J3="",K3,CHAR(10)&amp;K3)))</f>
        <v>CR/LFINF+DUL/H:1/COM1</v>
      </c>
    </row>
    <row r="4" spans="1:12" s="27" customFormat="1" ht="16" x14ac:dyDescent="0.2">
      <c r="A4" t="s">
        <v>118</v>
      </c>
      <c r="B4" t="s">
        <v>82</v>
      </c>
      <c r="C4" s="1" t="s">
        <v>98</v>
      </c>
      <c r="D4" s="1" t="s">
        <v>89</v>
      </c>
      <c r="E4" s="1" t="s">
        <v>117</v>
      </c>
      <c r="F4" s="28"/>
      <c r="G4" s="29">
        <f t="shared" ref="G4:G6" si="0">100-SUM(H4:H4)</f>
        <v>100</v>
      </c>
      <c r="H4" s="29"/>
      <c r="I4" s="29" t="str">
        <f t="shared" ref="I4:I30" si="1">IF(F4="","",IF(F4=100,$B4&amp;"/"&amp;$C4&amp;"+"&amp;I$2&amp;"/"&amp;$D4&amp;"/"&amp;$E4,IF(F4&gt;0,F4&amp;"% "&amp;$B4&amp;"/"&amp;$C4&amp;"+"&amp;I$2&amp;"/"&amp;$D4&amp;"/"&amp;$E4,"")))</f>
        <v/>
      </c>
      <c r="J4" s="29" t="str">
        <f t="shared" ref="J4:J30" si="2">IF(G4="","",IF(G4=100,$B4&amp;"/"&amp;$C4&amp;"+"&amp;J$2&amp;"/"&amp;$D4&amp;"/"&amp;$E4,IF(G4&gt;0,G4&amp;"% "&amp;$B4&amp;"/"&amp;$C4&amp;"+"&amp;J$2&amp;"/"&amp;$D4&amp;"/"&amp;$E4,"")))</f>
        <v>CR/LFINF+DUL/H:1/COM12</v>
      </c>
      <c r="K4" s="29" t="str">
        <f t="shared" ref="K4:K36" si="3">IF(H4="","",IF(H4=100,$B4&amp;"/"&amp;$C4&amp;"+"&amp;K$2&amp;"/"&amp;$D4&amp;"/"&amp;$E4,IF(H4&gt;0,H4&amp;"% "&amp;$B4&amp;"/"&amp;$C4&amp;"+"&amp;K$2&amp;"/"&amp;$D4&amp;"/"&amp;$E4,"")))</f>
        <v/>
      </c>
      <c r="L4" s="5" t="str">
        <f t="shared" ref="L4:L36" si="4">IF(D4="",A4,I4&amp;IF(J4="","",IF(I4="",J4,CHAR(10)&amp;J4))&amp;IF(K4="","",IF(J4="",K4,CHAR(10)&amp;K4)))</f>
        <v>CR/LFINF+DUL/H:1/COM12</v>
      </c>
    </row>
    <row r="5" spans="1:12" s="27" customFormat="1" ht="16" x14ac:dyDescent="0.2">
      <c r="A5" t="s">
        <v>109</v>
      </c>
      <c r="B5" t="s">
        <v>82</v>
      </c>
      <c r="C5" s="1" t="s">
        <v>98</v>
      </c>
      <c r="D5" s="1" t="s">
        <v>89</v>
      </c>
      <c r="E5" s="1" t="s">
        <v>108</v>
      </c>
      <c r="F5" s="29"/>
      <c r="G5" s="29">
        <f>100-SUM(H5:H5)</f>
        <v>100</v>
      </c>
      <c r="H5" s="29"/>
      <c r="I5" s="29" t="str">
        <f t="shared" si="1"/>
        <v/>
      </c>
      <c r="J5" s="29" t="str">
        <f t="shared" si="2"/>
        <v>CR/LFINF+DUL/H:1/COM3</v>
      </c>
      <c r="K5" s="29" t="str">
        <f t="shared" si="3"/>
        <v/>
      </c>
      <c r="L5" s="5" t="str">
        <f t="shared" si="4"/>
        <v>CR/LFINF+DUL/H:1/COM3</v>
      </c>
    </row>
    <row r="6" spans="1:12" s="27" customFormat="1" ht="16" x14ac:dyDescent="0.2">
      <c r="A6" t="s">
        <v>114</v>
      </c>
      <c r="B6" t="s">
        <v>82</v>
      </c>
      <c r="C6" s="1" t="s">
        <v>98</v>
      </c>
      <c r="D6" s="1" t="s">
        <v>89</v>
      </c>
      <c r="E6" s="1" t="s">
        <v>113</v>
      </c>
      <c r="F6" s="28"/>
      <c r="G6" s="29">
        <f t="shared" si="0"/>
        <v>100</v>
      </c>
      <c r="H6" s="29"/>
      <c r="I6" s="29" t="str">
        <f t="shared" si="1"/>
        <v/>
      </c>
      <c r="J6" s="29" t="str">
        <f t="shared" si="2"/>
        <v>CR/LFINF+DUL/H:1/COM5</v>
      </c>
      <c r="K6" s="29" t="str">
        <f t="shared" si="3"/>
        <v/>
      </c>
      <c r="L6" s="5" t="str">
        <f t="shared" si="4"/>
        <v>CR/LFINF+DUL/H:1/COM5</v>
      </c>
    </row>
    <row r="7" spans="1:12" s="27" customFormat="1" ht="16" x14ac:dyDescent="0.2">
      <c r="A7" t="s">
        <v>99</v>
      </c>
      <c r="B7" t="s">
        <v>82</v>
      </c>
      <c r="C7" s="1" t="s">
        <v>98</v>
      </c>
      <c r="D7" s="1" t="s">
        <v>91</v>
      </c>
      <c r="E7" s="1" t="s">
        <v>96</v>
      </c>
      <c r="F7" s="28"/>
      <c r="G7" s="29">
        <f t="shared" ref="G7:G9" si="5">100-SUM(H7:H7)</f>
        <v>100</v>
      </c>
      <c r="H7" s="29"/>
      <c r="I7" s="29" t="str">
        <f t="shared" si="1"/>
        <v/>
      </c>
      <c r="J7" s="29" t="str">
        <f t="shared" si="2"/>
        <v>CR/LFINF+DUL/H:2/COM1</v>
      </c>
      <c r="K7" s="29" t="str">
        <f t="shared" si="3"/>
        <v/>
      </c>
      <c r="L7" s="5" t="str">
        <f t="shared" si="4"/>
        <v>CR/LFINF+DUL/H:2/COM1</v>
      </c>
    </row>
    <row r="8" spans="1:12" s="27" customFormat="1" ht="16" x14ac:dyDescent="0.2">
      <c r="A8" t="s">
        <v>119</v>
      </c>
      <c r="B8" t="s">
        <v>82</v>
      </c>
      <c r="C8" s="1" t="s">
        <v>98</v>
      </c>
      <c r="D8" s="1" t="s">
        <v>91</v>
      </c>
      <c r="E8" s="1" t="s">
        <v>117</v>
      </c>
      <c r="F8" s="28"/>
      <c r="G8" s="29">
        <f t="shared" si="5"/>
        <v>100</v>
      </c>
      <c r="H8" s="29"/>
      <c r="I8" s="29" t="str">
        <f t="shared" si="1"/>
        <v/>
      </c>
      <c r="J8" s="29" t="str">
        <f t="shared" si="2"/>
        <v>CR/LFINF+DUL/H:2/COM12</v>
      </c>
      <c r="K8" s="29" t="str">
        <f t="shared" si="3"/>
        <v/>
      </c>
      <c r="L8" s="5" t="str">
        <f t="shared" si="4"/>
        <v>CR/LFINF+DUL/H:2/COM12</v>
      </c>
    </row>
    <row r="9" spans="1:12" s="27" customFormat="1" ht="16" x14ac:dyDescent="0.2">
      <c r="A9" t="s">
        <v>110</v>
      </c>
      <c r="B9" t="s">
        <v>82</v>
      </c>
      <c r="C9" s="1" t="s">
        <v>98</v>
      </c>
      <c r="D9" s="1" t="s">
        <v>91</v>
      </c>
      <c r="E9" s="1" t="s">
        <v>108</v>
      </c>
      <c r="F9" s="29"/>
      <c r="G9" s="29">
        <f t="shared" si="5"/>
        <v>100</v>
      </c>
      <c r="H9" s="29"/>
      <c r="I9" s="29" t="str">
        <f t="shared" si="1"/>
        <v/>
      </c>
      <c r="J9" s="29" t="str">
        <f t="shared" si="2"/>
        <v>CR/LFINF+DUL/H:2/COM3</v>
      </c>
      <c r="K9" s="29" t="str">
        <f t="shared" si="3"/>
        <v/>
      </c>
      <c r="L9" s="5" t="str">
        <f t="shared" si="4"/>
        <v>CR/LFINF+DUL/H:2/COM3</v>
      </c>
    </row>
    <row r="10" spans="1:12" s="27" customFormat="1" ht="16" x14ac:dyDescent="0.2">
      <c r="A10" t="s">
        <v>115</v>
      </c>
      <c r="B10" t="s">
        <v>82</v>
      </c>
      <c r="C10" s="1" t="s">
        <v>98</v>
      </c>
      <c r="D10" s="1" t="s">
        <v>91</v>
      </c>
      <c r="E10" s="1" t="s">
        <v>113</v>
      </c>
      <c r="F10" s="28"/>
      <c r="G10" s="29">
        <f t="shared" ref="G10:G18" si="6">100-SUM(H10:H10)</f>
        <v>100</v>
      </c>
      <c r="H10" s="29"/>
      <c r="I10" s="29" t="str">
        <f t="shared" si="1"/>
        <v/>
      </c>
      <c r="J10" s="29" t="str">
        <f t="shared" si="2"/>
        <v>CR/LFINF+DUL/H:2/COM5</v>
      </c>
      <c r="K10" s="29" t="str">
        <f t="shared" si="3"/>
        <v/>
      </c>
      <c r="L10" s="5" t="str">
        <f t="shared" si="4"/>
        <v>CR/LFINF+DUL/H:2/COM5</v>
      </c>
    </row>
    <row r="11" spans="1:12" s="27" customFormat="1" ht="16" x14ac:dyDescent="0.2">
      <c r="A11" t="s">
        <v>100</v>
      </c>
      <c r="B11" t="s">
        <v>82</v>
      </c>
      <c r="C11" s="1" t="s">
        <v>98</v>
      </c>
      <c r="D11" s="1" t="s">
        <v>101</v>
      </c>
      <c r="E11" s="1" t="s">
        <v>96</v>
      </c>
      <c r="F11" s="29"/>
      <c r="G11" s="29">
        <f t="shared" si="6"/>
        <v>100</v>
      </c>
      <c r="H11" s="29"/>
      <c r="I11" s="29" t="str">
        <f t="shared" si="1"/>
        <v/>
      </c>
      <c r="J11" s="29" t="str">
        <f t="shared" si="2"/>
        <v>CR/LFINF+DUL/HBET:3-5/COM1</v>
      </c>
      <c r="K11" s="29" t="str">
        <f t="shared" si="3"/>
        <v/>
      </c>
      <c r="L11" s="5" t="str">
        <f t="shared" si="4"/>
        <v>CR/LFINF+DUL/HBET:3-5/COM1</v>
      </c>
    </row>
    <row r="12" spans="1:12" s="27" customFormat="1" ht="16" x14ac:dyDescent="0.2">
      <c r="A12" t="s">
        <v>120</v>
      </c>
      <c r="B12" t="s">
        <v>82</v>
      </c>
      <c r="C12" s="1" t="s">
        <v>98</v>
      </c>
      <c r="D12" s="1" t="s">
        <v>101</v>
      </c>
      <c r="E12" s="1" t="s">
        <v>117</v>
      </c>
      <c r="F12" s="28"/>
      <c r="G12" s="29">
        <f t="shared" si="6"/>
        <v>100</v>
      </c>
      <c r="H12" s="29"/>
      <c r="I12" s="29" t="str">
        <f t="shared" si="1"/>
        <v/>
      </c>
      <c r="J12" s="29" t="str">
        <f t="shared" si="2"/>
        <v>CR/LFINF+DUL/HBET:3-5/COM12</v>
      </c>
      <c r="K12" s="29" t="str">
        <f t="shared" si="3"/>
        <v/>
      </c>
      <c r="L12" s="5" t="str">
        <f t="shared" si="4"/>
        <v>CR/LFINF+DUL/HBET:3-5/COM12</v>
      </c>
    </row>
    <row r="13" spans="1:12" s="27" customFormat="1" ht="16" x14ac:dyDescent="0.2">
      <c r="A13" t="s">
        <v>111</v>
      </c>
      <c r="B13" t="s">
        <v>82</v>
      </c>
      <c r="C13" s="1" t="s">
        <v>98</v>
      </c>
      <c r="D13" s="1" t="s">
        <v>101</v>
      </c>
      <c r="E13" s="1" t="s">
        <v>108</v>
      </c>
      <c r="F13" s="28"/>
      <c r="G13" s="29">
        <f t="shared" ref="G13:G19" si="7">100-SUM(H13:H13)</f>
        <v>100</v>
      </c>
      <c r="H13" s="29"/>
      <c r="I13" s="29" t="str">
        <f t="shared" si="1"/>
        <v/>
      </c>
      <c r="J13" s="29" t="str">
        <f t="shared" si="2"/>
        <v>CR/LFINF+DUL/HBET:3-5/COM3</v>
      </c>
      <c r="K13" s="29" t="str">
        <f t="shared" si="3"/>
        <v/>
      </c>
      <c r="L13" s="5" t="str">
        <f t="shared" si="4"/>
        <v>CR/LFINF+DUL/HBET:3-5/COM3</v>
      </c>
    </row>
    <row r="14" spans="1:12" s="27" customFormat="1" ht="16" x14ac:dyDescent="0.2">
      <c r="A14" t="s">
        <v>178</v>
      </c>
      <c r="B14" t="s">
        <v>82</v>
      </c>
      <c r="C14" s="1" t="s">
        <v>98</v>
      </c>
      <c r="D14" s="1" t="s">
        <v>101</v>
      </c>
      <c r="E14" s="1" t="s">
        <v>113</v>
      </c>
      <c r="F14" s="28"/>
      <c r="G14" s="29">
        <f t="shared" si="7"/>
        <v>100</v>
      </c>
      <c r="H14" s="29"/>
      <c r="I14" s="29" t="str">
        <f t="shared" si="1"/>
        <v/>
      </c>
      <c r="J14" s="29" t="str">
        <f t="shared" si="2"/>
        <v>CR/LFINF+DUL/HBET:3-5/COM5</v>
      </c>
      <c r="K14" s="29" t="str">
        <f t="shared" si="3"/>
        <v/>
      </c>
      <c r="L14" s="5" t="str">
        <f t="shared" si="4"/>
        <v>CR/LFINF+DUL/HBET:3-5/COM5</v>
      </c>
    </row>
    <row r="15" spans="1:12" s="27" customFormat="1" ht="16" x14ac:dyDescent="0.2">
      <c r="A15" t="s">
        <v>151</v>
      </c>
      <c r="B15" t="s">
        <v>82</v>
      </c>
      <c r="C15" s="1" t="s">
        <v>83</v>
      </c>
      <c r="D15" s="1" t="s">
        <v>84</v>
      </c>
      <c r="E15" s="1" t="s">
        <v>122</v>
      </c>
      <c r="F15" s="29"/>
      <c r="G15" s="29">
        <f t="shared" si="7"/>
        <v>100</v>
      </c>
      <c r="H15" s="29"/>
      <c r="I15" s="29" t="str">
        <f t="shared" si="1"/>
        <v/>
      </c>
      <c r="J15" s="29" t="str">
        <f t="shared" si="2"/>
        <v>CR/LFM+DUL/HBET:1-2/COM</v>
      </c>
      <c r="K15" s="29" t="str">
        <f t="shared" si="3"/>
        <v/>
      </c>
      <c r="L15" s="5" t="str">
        <f t="shared" si="4"/>
        <v>CR/LFM+DUL/HBET:1-2/COM</v>
      </c>
    </row>
    <row r="16" spans="1:12" s="27" customFormat="1" ht="16" x14ac:dyDescent="0.2">
      <c r="A16" t="s">
        <v>170</v>
      </c>
      <c r="B16" t="s">
        <v>82</v>
      </c>
      <c r="C16" s="1" t="s">
        <v>83</v>
      </c>
      <c r="D16" s="1" t="s">
        <v>84</v>
      </c>
      <c r="E16" s="1" t="s">
        <v>166</v>
      </c>
      <c r="F16" s="28"/>
      <c r="G16" s="29">
        <f t="shared" si="6"/>
        <v>100</v>
      </c>
      <c r="H16" s="29"/>
      <c r="I16" s="29" t="str">
        <f t="shared" si="1"/>
        <v/>
      </c>
      <c r="J16" s="29" t="str">
        <f t="shared" si="2"/>
        <v>CR/LFM+DUL/HBET:1-2/COM11</v>
      </c>
      <c r="K16" s="29" t="str">
        <f t="shared" si="3"/>
        <v/>
      </c>
      <c r="L16" s="5" t="str">
        <f t="shared" si="4"/>
        <v>CR/LFM+DUL/HBET:1-2/COM11</v>
      </c>
    </row>
    <row r="17" spans="1:12" s="27" customFormat="1" ht="16" x14ac:dyDescent="0.2">
      <c r="A17" t="s">
        <v>106</v>
      </c>
      <c r="B17" t="s">
        <v>82</v>
      </c>
      <c r="C17" s="1" t="s">
        <v>83</v>
      </c>
      <c r="D17" s="1" t="s">
        <v>84</v>
      </c>
      <c r="E17" s="1" t="s">
        <v>104</v>
      </c>
      <c r="F17" s="28"/>
      <c r="G17" s="29">
        <f t="shared" si="6"/>
        <v>100</v>
      </c>
      <c r="H17" s="29"/>
      <c r="I17" s="29" t="str">
        <f t="shared" si="1"/>
        <v/>
      </c>
      <c r="J17" s="29" t="str">
        <f t="shared" si="2"/>
        <v>CR/LFM+DUL/HBET:1-2/COM2</v>
      </c>
      <c r="K17" s="29" t="str">
        <f t="shared" si="3"/>
        <v/>
      </c>
      <c r="L17" s="5" t="str">
        <f t="shared" si="4"/>
        <v>CR/LFM+DUL/HBET:1-2/COM2</v>
      </c>
    </row>
    <row r="18" spans="1:12" s="27" customFormat="1" ht="16" x14ac:dyDescent="0.2">
      <c r="A18" t="s">
        <v>81</v>
      </c>
      <c r="B18" t="s">
        <v>82</v>
      </c>
      <c r="C18" s="1" t="s">
        <v>83</v>
      </c>
      <c r="D18" s="1" t="s">
        <v>84</v>
      </c>
      <c r="E18" s="1" t="s">
        <v>74</v>
      </c>
      <c r="F18" s="28"/>
      <c r="G18" s="29">
        <f t="shared" si="6"/>
        <v>100</v>
      </c>
      <c r="H18" s="29"/>
      <c r="I18" s="29" t="str">
        <f t="shared" si="1"/>
        <v/>
      </c>
      <c r="J18" s="29" t="str">
        <f t="shared" si="2"/>
        <v>CR/LFM+DUL/HBET:1-2/IND1</v>
      </c>
      <c r="K18" s="29" t="str">
        <f t="shared" si="3"/>
        <v/>
      </c>
      <c r="L18" s="5" t="str">
        <f t="shared" si="4"/>
        <v>CR/LFM+DUL/HBET:1-2/IND1</v>
      </c>
    </row>
    <row r="19" spans="1:12" s="27" customFormat="1" ht="16" x14ac:dyDescent="0.2">
      <c r="A19" t="s">
        <v>92</v>
      </c>
      <c r="B19" t="s">
        <v>82</v>
      </c>
      <c r="C19" s="1" t="s">
        <v>83</v>
      </c>
      <c r="D19" s="1" t="s">
        <v>84</v>
      </c>
      <c r="E19" s="1" t="s">
        <v>90</v>
      </c>
      <c r="F19" s="28"/>
      <c r="G19" s="29">
        <f t="shared" si="7"/>
        <v>100</v>
      </c>
      <c r="H19" s="29"/>
      <c r="I19" s="29" t="str">
        <f t="shared" si="1"/>
        <v/>
      </c>
      <c r="J19" s="29" t="str">
        <f t="shared" si="2"/>
        <v>CR/LFM+DUL/HBET:1-2/IND2</v>
      </c>
      <c r="K19" s="29" t="str">
        <f t="shared" si="3"/>
        <v/>
      </c>
      <c r="L19" s="5" t="str">
        <f t="shared" si="4"/>
        <v>CR/LFM+DUL/HBET:1-2/IND2</v>
      </c>
    </row>
    <row r="20" spans="1:12" s="27" customFormat="1" ht="16" x14ac:dyDescent="0.2">
      <c r="A20" t="s">
        <v>121</v>
      </c>
      <c r="B20" t="s">
        <v>87</v>
      </c>
      <c r="C20" s="1" t="s">
        <v>88</v>
      </c>
      <c r="D20" s="1" t="s">
        <v>89</v>
      </c>
      <c r="E20" s="1" t="s">
        <v>122</v>
      </c>
      <c r="F20" s="29">
        <v>100</v>
      </c>
      <c r="H20" s="29"/>
      <c r="I20" s="29" t="str">
        <f t="shared" si="1"/>
        <v>MUR/LWAL+DNO/H:1/COM</v>
      </c>
      <c r="J20" s="29" t="str">
        <f t="shared" si="2"/>
        <v/>
      </c>
      <c r="K20" s="29" t="str">
        <f t="shared" si="3"/>
        <v/>
      </c>
      <c r="L20" s="5" t="str">
        <f t="shared" si="4"/>
        <v>MUR/LWAL+DNO/H:1/COM</v>
      </c>
    </row>
    <row r="21" spans="1:12" s="27" customFormat="1" ht="16" x14ac:dyDescent="0.2">
      <c r="A21" t="s">
        <v>95</v>
      </c>
      <c r="B21" t="s">
        <v>87</v>
      </c>
      <c r="C21" s="1" t="s">
        <v>88</v>
      </c>
      <c r="D21" s="1" t="s">
        <v>89</v>
      </c>
      <c r="E21" s="1" t="s">
        <v>96</v>
      </c>
      <c r="F21" s="29">
        <v>100</v>
      </c>
      <c r="G21" s="28"/>
      <c r="H21" s="29"/>
      <c r="I21" s="29" t="str">
        <f t="shared" si="1"/>
        <v>MUR/LWAL+DNO/H:1/COM1</v>
      </c>
      <c r="J21" s="29" t="str">
        <f t="shared" si="2"/>
        <v/>
      </c>
      <c r="K21" s="29" t="str">
        <f t="shared" si="3"/>
        <v/>
      </c>
      <c r="L21" s="5" t="str">
        <f t="shared" si="4"/>
        <v>MUR/LWAL+DNO/H:1/COM1</v>
      </c>
    </row>
    <row r="22" spans="1:12" s="27" customFormat="1" ht="16" x14ac:dyDescent="0.2">
      <c r="A22" t="s">
        <v>169</v>
      </c>
      <c r="B22" t="s">
        <v>87</v>
      </c>
      <c r="C22" s="1" t="s">
        <v>88</v>
      </c>
      <c r="D22" s="1" t="s">
        <v>89</v>
      </c>
      <c r="E22" s="1" t="s">
        <v>166</v>
      </c>
      <c r="F22" s="29">
        <v>100</v>
      </c>
      <c r="G22" s="28"/>
      <c r="H22" s="29"/>
      <c r="I22" s="29" t="str">
        <f t="shared" si="1"/>
        <v>MUR/LWAL+DNO/H:1/COM11</v>
      </c>
      <c r="J22" s="29" t="str">
        <f t="shared" si="2"/>
        <v/>
      </c>
      <c r="K22" s="29" t="str">
        <f t="shared" si="3"/>
        <v/>
      </c>
      <c r="L22" s="5" t="str">
        <f t="shared" si="4"/>
        <v>MUR/LWAL+DNO/H:1/COM11</v>
      </c>
    </row>
    <row r="23" spans="1:12" s="27" customFormat="1" ht="16" x14ac:dyDescent="0.2">
      <c r="A23" t="s">
        <v>116</v>
      </c>
      <c r="B23" t="s">
        <v>87</v>
      </c>
      <c r="C23" s="1" t="s">
        <v>88</v>
      </c>
      <c r="D23" s="1" t="s">
        <v>89</v>
      </c>
      <c r="E23" s="1" t="s">
        <v>117</v>
      </c>
      <c r="F23" s="29">
        <v>100</v>
      </c>
      <c r="G23" s="29"/>
      <c r="H23" s="29"/>
      <c r="I23" s="29" t="str">
        <f t="shared" si="1"/>
        <v>MUR/LWAL+DNO/H:1/COM12</v>
      </c>
      <c r="J23" s="29" t="str">
        <f t="shared" si="2"/>
        <v/>
      </c>
      <c r="K23" s="29" t="str">
        <f t="shared" si="3"/>
        <v/>
      </c>
      <c r="L23" s="5" t="str">
        <f t="shared" si="4"/>
        <v>MUR/LWAL+DNO/H:1/COM12</v>
      </c>
    </row>
    <row r="24" spans="1:12" s="27" customFormat="1" ht="16" x14ac:dyDescent="0.2">
      <c r="A24" t="s">
        <v>103</v>
      </c>
      <c r="B24" t="s">
        <v>87</v>
      </c>
      <c r="C24" s="1" t="s">
        <v>88</v>
      </c>
      <c r="D24" s="1" t="s">
        <v>89</v>
      </c>
      <c r="E24" s="1" t="s">
        <v>104</v>
      </c>
      <c r="F24" s="29">
        <v>100</v>
      </c>
      <c r="G24" s="29"/>
      <c r="H24" s="29"/>
      <c r="I24" s="29" t="str">
        <f t="shared" si="1"/>
        <v>MUR/LWAL+DNO/H:1/COM2</v>
      </c>
      <c r="J24" s="29" t="str">
        <f t="shared" si="2"/>
        <v/>
      </c>
      <c r="K24" s="29" t="str">
        <f t="shared" si="3"/>
        <v/>
      </c>
      <c r="L24" s="5" t="str">
        <f t="shared" si="4"/>
        <v>MUR/LWAL+DNO/H:1/COM2</v>
      </c>
    </row>
    <row r="25" spans="1:12" s="27" customFormat="1" ht="16" x14ac:dyDescent="0.2">
      <c r="A25" t="s">
        <v>107</v>
      </c>
      <c r="B25" t="s">
        <v>87</v>
      </c>
      <c r="C25" s="1" t="s">
        <v>88</v>
      </c>
      <c r="D25" s="1" t="s">
        <v>89</v>
      </c>
      <c r="E25" s="1" t="s">
        <v>108</v>
      </c>
      <c r="F25" s="29">
        <v>100</v>
      </c>
      <c r="G25" s="29"/>
      <c r="H25" s="29"/>
      <c r="I25" s="29" t="str">
        <f t="shared" si="1"/>
        <v>MUR/LWAL+DNO/H:1/COM3</v>
      </c>
      <c r="J25" s="29" t="str">
        <f t="shared" si="2"/>
        <v/>
      </c>
      <c r="K25" s="29" t="str">
        <f t="shared" si="3"/>
        <v/>
      </c>
      <c r="L25" s="5" t="str">
        <f t="shared" si="4"/>
        <v>MUR/LWAL+DNO/H:1/COM3</v>
      </c>
    </row>
    <row r="26" spans="1:12" s="27" customFormat="1" ht="16" x14ac:dyDescent="0.2">
      <c r="A26" t="s">
        <v>112</v>
      </c>
      <c r="B26" t="s">
        <v>87</v>
      </c>
      <c r="C26" s="1" t="s">
        <v>88</v>
      </c>
      <c r="D26" s="1" t="s">
        <v>89</v>
      </c>
      <c r="E26" s="1" t="s">
        <v>113</v>
      </c>
      <c r="F26" s="29">
        <v>100</v>
      </c>
      <c r="G26" s="29"/>
      <c r="H26" s="29"/>
      <c r="I26" s="29" t="str">
        <f t="shared" si="1"/>
        <v>MUR/LWAL+DNO/H:1/COM5</v>
      </c>
      <c r="J26" s="29" t="str">
        <f t="shared" si="2"/>
        <v/>
      </c>
      <c r="K26" s="29" t="str">
        <f t="shared" si="3"/>
        <v/>
      </c>
      <c r="L26" s="5" t="str">
        <f t="shared" si="4"/>
        <v>MUR/LWAL+DNO/H:1/COM5</v>
      </c>
    </row>
    <row r="27" spans="1:12" s="27" customFormat="1" ht="16" x14ac:dyDescent="0.2">
      <c r="A27" t="s">
        <v>86</v>
      </c>
      <c r="B27" t="s">
        <v>87</v>
      </c>
      <c r="C27" s="1" t="s">
        <v>88</v>
      </c>
      <c r="D27" s="1" t="s">
        <v>89</v>
      </c>
      <c r="E27" s="1" t="s">
        <v>90</v>
      </c>
      <c r="F27" s="29">
        <v>100</v>
      </c>
      <c r="G27" s="28"/>
      <c r="H27" s="29"/>
      <c r="I27" s="29" t="str">
        <f t="shared" si="1"/>
        <v>MUR/LWAL+DNO/H:1/IND2</v>
      </c>
      <c r="J27" s="29" t="str">
        <f t="shared" si="2"/>
        <v/>
      </c>
      <c r="K27" s="29" t="str">
        <f t="shared" si="3"/>
        <v/>
      </c>
      <c r="L27" s="5" t="str">
        <f t="shared" si="4"/>
        <v>MUR/LWAL+DNO/H:1/IND2</v>
      </c>
    </row>
    <row r="28" spans="1:12" s="27" customFormat="1" ht="16" x14ac:dyDescent="0.2">
      <c r="A28" t="s">
        <v>93</v>
      </c>
      <c r="B28" t="s">
        <v>87</v>
      </c>
      <c r="C28" s="1" t="s">
        <v>88</v>
      </c>
      <c r="D28" s="1" t="s">
        <v>89</v>
      </c>
      <c r="E28" s="1" t="s">
        <v>94</v>
      </c>
      <c r="F28" s="29">
        <v>100</v>
      </c>
      <c r="G28" s="29"/>
      <c r="H28" s="29"/>
      <c r="I28" s="29" t="str">
        <f t="shared" si="1"/>
        <v>MUR/LWAL+DNO/H:1/IND4</v>
      </c>
      <c r="J28" s="29" t="str">
        <f t="shared" si="2"/>
        <v/>
      </c>
      <c r="K28" s="29" t="str">
        <f t="shared" si="3"/>
        <v/>
      </c>
      <c r="L28" s="5" t="str">
        <f t="shared" si="4"/>
        <v>MUR/LWAL+DNO/H:1/IND4</v>
      </c>
    </row>
    <row r="29" spans="1:12" s="27" customFormat="1" ht="16" x14ac:dyDescent="0.2">
      <c r="A29" t="s">
        <v>150</v>
      </c>
      <c r="B29" t="s">
        <v>87</v>
      </c>
      <c r="C29" s="1" t="s">
        <v>88</v>
      </c>
      <c r="D29" s="1" t="s">
        <v>89</v>
      </c>
      <c r="E29" s="1" t="s">
        <v>142</v>
      </c>
      <c r="F29" s="29">
        <v>100</v>
      </c>
      <c r="G29" s="29"/>
      <c r="H29" s="29"/>
      <c r="I29" s="29" t="str">
        <f t="shared" si="1"/>
        <v>MUR/LWAL+DNO/H:1/IND6</v>
      </c>
      <c r="J29" s="29" t="str">
        <f t="shared" si="2"/>
        <v/>
      </c>
      <c r="K29" s="29" t="str">
        <f t="shared" si="3"/>
        <v/>
      </c>
      <c r="L29" s="5" t="str">
        <f t="shared" si="4"/>
        <v>MUR/LWAL+DNO/H:1/IND6</v>
      </c>
    </row>
    <row r="30" spans="1:12" s="27" customFormat="1" ht="16" x14ac:dyDescent="0.2">
      <c r="A30" t="s">
        <v>129</v>
      </c>
      <c r="B30" t="s">
        <v>87</v>
      </c>
      <c r="C30" s="1" t="s">
        <v>88</v>
      </c>
      <c r="D30" s="1" t="s">
        <v>91</v>
      </c>
      <c r="E30" s="1" t="s">
        <v>117</v>
      </c>
      <c r="F30" s="29">
        <v>100</v>
      </c>
      <c r="G30" s="29"/>
      <c r="H30" s="29"/>
      <c r="I30" s="29" t="str">
        <f t="shared" si="1"/>
        <v>MUR/LWAL+DNO/H:2/COM12</v>
      </c>
      <c r="J30" s="29" t="str">
        <f t="shared" si="2"/>
        <v/>
      </c>
      <c r="K30" s="29" t="str">
        <f t="shared" si="3"/>
        <v/>
      </c>
      <c r="L30" s="5" t="str">
        <f t="shared" si="4"/>
        <v>MUR/LWAL+DNO/H:2/COM12</v>
      </c>
    </row>
    <row r="31" spans="1:12" s="27" customFormat="1" ht="16" x14ac:dyDescent="0.2">
      <c r="A31" t="s">
        <v>171</v>
      </c>
      <c r="B31" t="s">
        <v>35</v>
      </c>
      <c r="C31" s="1" t="s">
        <v>83</v>
      </c>
      <c r="D31" s="1" t="s">
        <v>84</v>
      </c>
      <c r="E31" s="1" t="s">
        <v>166</v>
      </c>
      <c r="G31" s="29">
        <v>100</v>
      </c>
      <c r="H31" s="29"/>
      <c r="I31" s="29" t="str">
        <f t="shared" ref="I31:I36" si="8">IF(F31="","",IF(F31=100,$B31&amp;"/"&amp;$C31&amp;"+"&amp;I$2&amp;"/"&amp;$D31&amp;"/"&amp;$E31,IF(F31&gt;0,F31&amp;"% "&amp;$B31&amp;"/"&amp;$C31&amp;"+"&amp;I$2&amp;"/"&amp;$D31&amp;"/"&amp;$E31,"")))</f>
        <v/>
      </c>
      <c r="J31" s="29" t="str">
        <f t="shared" ref="J31:J36" si="9">IF(G31="","",IF(G31=100,$B31&amp;"/"&amp;$C31&amp;"+"&amp;J$2&amp;"/"&amp;$D31&amp;"/"&amp;$E31,IF(G31&gt;0,G31&amp;"% "&amp;$B31&amp;"/"&amp;$C31&amp;"+"&amp;J$2&amp;"/"&amp;$D31&amp;"/"&amp;$E31,"")))</f>
        <v>S/LFM+DUL/HBET:1-2/COM11</v>
      </c>
      <c r="K31" s="29" t="str">
        <f t="shared" si="3"/>
        <v/>
      </c>
      <c r="L31" s="5" t="str">
        <f t="shared" si="4"/>
        <v>S/LFM+DUL/HBET:1-2/COM11</v>
      </c>
    </row>
    <row r="32" spans="1:12" s="27" customFormat="1" ht="16" x14ac:dyDescent="0.2">
      <c r="A32" t="s">
        <v>105</v>
      </c>
      <c r="B32" t="s">
        <v>35</v>
      </c>
      <c r="C32" s="1" t="s">
        <v>83</v>
      </c>
      <c r="D32" s="1" t="s">
        <v>84</v>
      </c>
      <c r="E32" s="1" t="s">
        <v>104</v>
      </c>
      <c r="G32" s="29">
        <v>100</v>
      </c>
      <c r="H32" s="29"/>
      <c r="I32" s="29" t="str">
        <f t="shared" si="8"/>
        <v/>
      </c>
      <c r="J32" s="29" t="str">
        <f t="shared" si="9"/>
        <v>S/LFM+DUL/HBET:1-2/COM2</v>
      </c>
      <c r="K32" s="29" t="str">
        <f t="shared" si="3"/>
        <v/>
      </c>
      <c r="L32" s="5" t="str">
        <f t="shared" si="4"/>
        <v>S/LFM+DUL/HBET:1-2/COM2</v>
      </c>
    </row>
    <row r="33" spans="1:12" s="27" customFormat="1" ht="16" x14ac:dyDescent="0.2">
      <c r="A33" t="s">
        <v>85</v>
      </c>
      <c r="B33" t="s">
        <v>35</v>
      </c>
      <c r="C33" s="1" t="s">
        <v>83</v>
      </c>
      <c r="D33" s="1" t="s">
        <v>84</v>
      </c>
      <c r="E33" s="1" t="s">
        <v>74</v>
      </c>
      <c r="G33" s="29">
        <v>100</v>
      </c>
      <c r="H33" s="29"/>
      <c r="I33" s="29" t="str">
        <f t="shared" si="8"/>
        <v/>
      </c>
      <c r="J33" s="29" t="str">
        <f t="shared" si="9"/>
        <v>S/LFM+DUL/HBET:1-2/IND1</v>
      </c>
      <c r="K33" s="29" t="str">
        <f t="shared" si="3"/>
        <v/>
      </c>
      <c r="L33" s="5" t="str">
        <f t="shared" si="4"/>
        <v>S/LFM+DUL/HBET:1-2/IND1</v>
      </c>
    </row>
    <row r="34" spans="1:12" s="27" customFormat="1" ht="32" x14ac:dyDescent="0.2">
      <c r="A34" t="s">
        <v>179</v>
      </c>
      <c r="B34" t="s">
        <v>102</v>
      </c>
      <c r="C34" s="1"/>
      <c r="D34" s="1" t="s">
        <v>84</v>
      </c>
      <c r="E34" s="1" t="s">
        <v>96</v>
      </c>
      <c r="F34" s="29">
        <v>90</v>
      </c>
      <c r="G34" s="29">
        <v>10</v>
      </c>
      <c r="H34" s="29"/>
      <c r="I34" s="29" t="str">
        <f t="shared" si="8"/>
        <v>90% W/+DNO/HBET:1-2/COM1</v>
      </c>
      <c r="J34" s="29" t="str">
        <f t="shared" si="9"/>
        <v>10% W/+DUL/HBET:1-2/COM1</v>
      </c>
      <c r="K34" s="29" t="str">
        <f t="shared" si="3"/>
        <v/>
      </c>
      <c r="L34" s="5" t="str">
        <f t="shared" si="4"/>
        <v>90% W/+DNO/HBET:1-2/COM1
10% W/+DUL/HBET:1-2/COM1</v>
      </c>
    </row>
    <row r="35" spans="1:12" ht="32" x14ac:dyDescent="0.2">
      <c r="A35" t="s">
        <v>180</v>
      </c>
      <c r="B35" t="s">
        <v>102</v>
      </c>
      <c r="D35" s="1" t="s">
        <v>84</v>
      </c>
      <c r="E35" s="1" t="s">
        <v>113</v>
      </c>
      <c r="F35" s="29">
        <v>90</v>
      </c>
      <c r="G35" s="29">
        <v>10</v>
      </c>
      <c r="I35" s="29" t="str">
        <f t="shared" si="8"/>
        <v>90% W/+DNO/HBET:1-2/COM5</v>
      </c>
      <c r="J35" s="29" t="str">
        <f t="shared" si="9"/>
        <v>10% W/+DUL/HBET:1-2/COM5</v>
      </c>
      <c r="K35" s="29" t="str">
        <f t="shared" si="3"/>
        <v/>
      </c>
      <c r="L35" s="5" t="str">
        <f t="shared" si="4"/>
        <v>90% W/+DNO/HBET:1-2/COM5
10% W/+DUL/HBET:1-2/COM5</v>
      </c>
    </row>
    <row r="36" spans="1:12" ht="32" x14ac:dyDescent="0.2">
      <c r="A36" t="s">
        <v>181</v>
      </c>
      <c r="B36" t="s">
        <v>102</v>
      </c>
      <c r="D36" s="1" t="s">
        <v>84</v>
      </c>
      <c r="E36" s="1" t="s">
        <v>94</v>
      </c>
      <c r="F36" s="29">
        <v>90</v>
      </c>
      <c r="G36" s="29">
        <v>10</v>
      </c>
      <c r="I36" s="29" t="str">
        <f t="shared" si="8"/>
        <v>90% W/+DNO/HBET:1-2/IND4</v>
      </c>
      <c r="J36" s="29" t="str">
        <f t="shared" si="9"/>
        <v>10% W/+DUL/HBET:1-2/IND4</v>
      </c>
      <c r="K36" s="29" t="str">
        <f t="shared" si="3"/>
        <v/>
      </c>
      <c r="L36" s="5" t="str">
        <f t="shared" si="4"/>
        <v>90% W/+DNO/HBET:1-2/IND4
10% W/+DUL/HBET:1-2/IND4</v>
      </c>
    </row>
    <row r="37" spans="1:12" x14ac:dyDescent="0.2">
      <c r="A37"/>
    </row>
    <row r="38" spans="1:12" x14ac:dyDescent="0.2">
      <c r="A38"/>
    </row>
    <row r="39" spans="1:12" x14ac:dyDescent="0.2">
      <c r="A39"/>
    </row>
    <row r="40" spans="1:12" x14ac:dyDescent="0.2">
      <c r="A40"/>
    </row>
    <row r="41" spans="1:12" x14ac:dyDescent="0.2">
      <c r="A41"/>
    </row>
    <row r="42" spans="1:12" x14ac:dyDescent="0.2">
      <c r="A42"/>
    </row>
    <row r="43" spans="1:12" x14ac:dyDescent="0.2">
      <c r="A43"/>
    </row>
    <row r="44" spans="1:12" x14ac:dyDescent="0.2">
      <c r="A44"/>
    </row>
    <row r="45" spans="1:12" x14ac:dyDescent="0.2">
      <c r="A45"/>
    </row>
    <row r="46" spans="1:12" x14ac:dyDescent="0.2">
      <c r="A46"/>
    </row>
    <row r="47" spans="1:12" x14ac:dyDescent="0.2">
      <c r="A47"/>
    </row>
    <row r="48" spans="1:12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</sheetData>
  <sortState xmlns:xlrd2="http://schemas.microsoft.com/office/spreadsheetml/2017/richdata2" ref="A3:L34">
    <sortCondition ref="A3"/>
  </sortState>
  <conditionalFormatting sqref="F34:H34 F3:H19 F21:H30 G31:H33 H20 F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F35:G36">
    <cfRule type="colorScale" priority="1">
      <colorScale>
        <cfvo type="min"/>
        <cfvo type="max"/>
        <color rgb="FFFCFCFF"/>
        <color rgb="FFF8696B"/>
      </colorScale>
    </cfRule>
  </conditionalFormatting>
  <conditionalFormatting sqref="I3:K36">
    <cfRule type="colorScale" priority="1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"/>
  <sheetViews>
    <sheetView zoomScaleNormal="100" workbookViewId="0">
      <selection activeCell="H9" activeCellId="1" sqref="I3 H9"/>
    </sheetView>
  </sheetViews>
  <sheetFormatPr baseColWidth="10" defaultColWidth="9.1640625" defaultRowHeight="15" x14ac:dyDescent="0.2"/>
  <cols>
    <col min="1" max="2" width="10.6640625" customWidth="1"/>
    <col min="3" max="3" width="20.5" customWidth="1"/>
    <col min="4" max="1025" width="10.6640625" customWidth="1"/>
  </cols>
  <sheetData>
    <row r="1" spans="1:19" x14ac:dyDescent="0.2">
      <c r="A1" s="1" t="s">
        <v>61</v>
      </c>
      <c r="B1" t="s">
        <v>44</v>
      </c>
      <c r="C1" t="s">
        <v>62</v>
      </c>
      <c r="D1" t="s">
        <v>2</v>
      </c>
      <c r="E1" t="s">
        <v>4</v>
      </c>
      <c r="F1" t="s">
        <v>6</v>
      </c>
      <c r="G1" t="s">
        <v>8</v>
      </c>
      <c r="H1" t="s">
        <v>10</v>
      </c>
      <c r="I1" t="s">
        <v>12</v>
      </c>
      <c r="J1" t="s">
        <v>14</v>
      </c>
      <c r="K1" t="s">
        <v>16</v>
      </c>
      <c r="L1" t="s">
        <v>18</v>
      </c>
      <c r="M1" t="s">
        <v>20</v>
      </c>
      <c r="N1" t="s">
        <v>22</v>
      </c>
      <c r="O1" t="s">
        <v>24</v>
      </c>
      <c r="P1" t="s">
        <v>26</v>
      </c>
      <c r="Q1" t="s">
        <v>28</v>
      </c>
      <c r="R1" t="s">
        <v>34</v>
      </c>
      <c r="S1" t="s">
        <v>36</v>
      </c>
    </row>
    <row r="2" spans="1:19" x14ac:dyDescent="0.2">
      <c r="A2" s="1">
        <v>13</v>
      </c>
      <c r="B2" s="2" t="s">
        <v>63</v>
      </c>
      <c r="C2" t="s">
        <v>37</v>
      </c>
      <c r="D2" s="3">
        <v>724</v>
      </c>
      <c r="E2" s="3">
        <v>62</v>
      </c>
      <c r="F2" s="3">
        <v>3969</v>
      </c>
      <c r="G2" s="3">
        <v>21</v>
      </c>
      <c r="H2" s="3">
        <v>118</v>
      </c>
      <c r="I2" s="3">
        <v>186</v>
      </c>
      <c r="J2" s="3">
        <v>19028</v>
      </c>
      <c r="K2" s="3">
        <v>227</v>
      </c>
      <c r="L2" s="3">
        <v>1186</v>
      </c>
      <c r="M2" s="3">
        <v>149</v>
      </c>
      <c r="N2" s="3">
        <v>63</v>
      </c>
      <c r="O2" s="3">
        <v>399</v>
      </c>
      <c r="P2" s="3">
        <v>180</v>
      </c>
      <c r="Q2" s="3">
        <v>331</v>
      </c>
      <c r="R2" s="3">
        <v>394</v>
      </c>
      <c r="S2" s="3">
        <v>1384</v>
      </c>
    </row>
    <row r="3" spans="1:19" x14ac:dyDescent="0.2">
      <c r="A3" s="1">
        <v>10</v>
      </c>
      <c r="B3" s="2" t="s">
        <v>45</v>
      </c>
      <c r="C3" t="s">
        <v>38</v>
      </c>
      <c r="D3" s="3">
        <v>52.008732935265797</v>
      </c>
      <c r="E3" s="3">
        <v>6.1412525975221604</v>
      </c>
      <c r="F3" s="3">
        <v>394.383565247126</v>
      </c>
      <c r="G3" s="3">
        <v>1.4873346134623999</v>
      </c>
      <c r="H3" s="3">
        <v>1.91914143672568</v>
      </c>
      <c r="I3" s="3">
        <v>10.5072993660731</v>
      </c>
      <c r="J3" s="3">
        <v>1136.5635373648599</v>
      </c>
      <c r="K3" s="3">
        <v>79.692348160033703</v>
      </c>
      <c r="L3" s="3">
        <v>47.306836415287897</v>
      </c>
      <c r="M3" s="3">
        <v>28.2593576557856</v>
      </c>
      <c r="N3" s="3">
        <v>5.3735960228318902</v>
      </c>
      <c r="O3" s="3">
        <v>4.3180682326327702</v>
      </c>
      <c r="P3" s="3">
        <v>3.02264776284294</v>
      </c>
      <c r="Q3" s="3">
        <v>8.7800720730199604</v>
      </c>
      <c r="R3" s="3">
        <v>9.1639003603650995</v>
      </c>
      <c r="S3" s="3">
        <v>28.499250335376299</v>
      </c>
    </row>
    <row r="4" spans="1:19" x14ac:dyDescent="0.2">
      <c r="A4" s="1">
        <v>7</v>
      </c>
      <c r="B4" s="2" t="s">
        <v>46</v>
      </c>
      <c r="C4" t="s">
        <v>38</v>
      </c>
      <c r="D4" s="3">
        <v>68.175921298366504</v>
      </c>
      <c r="E4" s="3">
        <v>8.0502932898440207</v>
      </c>
      <c r="F4" s="3">
        <v>516.97977220717098</v>
      </c>
      <c r="G4" s="3">
        <v>1.9496804061341</v>
      </c>
      <c r="H4" s="3">
        <v>2.51571665307626</v>
      </c>
      <c r="I4" s="3">
        <v>13.773548675592499</v>
      </c>
      <c r="J4" s="3">
        <v>1489.87029486809</v>
      </c>
      <c r="K4" s="3">
        <v>104.465134018992</v>
      </c>
      <c r="L4" s="3">
        <v>62.012415498329702</v>
      </c>
      <c r="M4" s="3">
        <v>37.043927716547898</v>
      </c>
      <c r="N4" s="3">
        <v>7.0440066286135101</v>
      </c>
      <c r="O4" s="3">
        <v>5.6603624694215702</v>
      </c>
      <c r="P4" s="3">
        <v>3.9622537285950998</v>
      </c>
      <c r="Q4" s="3">
        <v>11.5094036878239</v>
      </c>
      <c r="R4" s="3">
        <v>12.012547018439101</v>
      </c>
      <c r="S4" s="3">
        <v>37.358392298182402</v>
      </c>
    </row>
    <row r="5" spans="1:19" x14ac:dyDescent="0.2">
      <c r="A5" s="1">
        <v>9</v>
      </c>
      <c r="B5" s="2" t="s">
        <v>47</v>
      </c>
      <c r="C5" t="s">
        <v>38</v>
      </c>
      <c r="D5" s="3">
        <v>127.854801799195</v>
      </c>
      <c r="E5" s="3">
        <v>15.0972459689086</v>
      </c>
      <c r="F5" s="3">
        <v>969.52626456585199</v>
      </c>
      <c r="G5" s="3">
        <v>3.6563642580950599</v>
      </c>
      <c r="H5" s="3">
        <v>4.7178893652839502</v>
      </c>
      <c r="I5" s="3">
        <v>25.830444274929601</v>
      </c>
      <c r="J5" s="3">
        <v>2794.05202935529</v>
      </c>
      <c r="K5" s="3">
        <v>195.91035589341601</v>
      </c>
      <c r="L5" s="3">
        <v>116.295972854249</v>
      </c>
      <c r="M5" s="3">
        <v>69.470920903806203</v>
      </c>
      <c r="N5" s="3">
        <v>13.210090222795101</v>
      </c>
      <c r="O5" s="3">
        <v>10.615251071888901</v>
      </c>
      <c r="P5" s="3">
        <v>7.43067575032223</v>
      </c>
      <c r="Q5" s="3">
        <v>21.5843438461741</v>
      </c>
      <c r="R5" s="3">
        <v>22.5279217192309</v>
      </c>
      <c r="S5" s="3">
        <v>70.060657074466704</v>
      </c>
    </row>
    <row r="6" spans="1:19" x14ac:dyDescent="0.2">
      <c r="A6" s="1">
        <v>2</v>
      </c>
      <c r="B6" s="2" t="s">
        <v>48</v>
      </c>
      <c r="C6" t="s">
        <v>38</v>
      </c>
      <c r="D6" s="3">
        <v>86.937843596285902</v>
      </c>
      <c r="E6" s="3">
        <v>10.265723229081701</v>
      </c>
      <c r="F6" s="3">
        <v>659.25191361759198</v>
      </c>
      <c r="G6" s="3">
        <v>2.4862298445432298</v>
      </c>
      <c r="H6" s="3">
        <v>3.2080385090880399</v>
      </c>
      <c r="I6" s="3">
        <v>17.564010837257001</v>
      </c>
      <c r="J6" s="3">
        <v>1899.88060604466</v>
      </c>
      <c r="K6" s="3">
        <v>133.21379908988101</v>
      </c>
      <c r="L6" s="3">
        <v>79.0781492490202</v>
      </c>
      <c r="M6" s="3">
        <v>47.2383670463214</v>
      </c>
      <c r="N6" s="3">
        <v>8.9825078254465094</v>
      </c>
      <c r="O6" s="3">
        <v>7.2180866454480901</v>
      </c>
      <c r="P6" s="3">
        <v>5.0526606518136603</v>
      </c>
      <c r="Q6" s="3">
        <v>14.6767761790778</v>
      </c>
      <c r="R6" s="3">
        <v>15.3183838808954</v>
      </c>
      <c r="S6" s="3">
        <v>47.6393718599574</v>
      </c>
    </row>
    <row r="7" spans="1:19" x14ac:dyDescent="0.2">
      <c r="A7" s="1">
        <v>8</v>
      </c>
      <c r="B7" s="2" t="s">
        <v>49</v>
      </c>
      <c r="C7" t="s">
        <v>38</v>
      </c>
      <c r="D7" s="3">
        <v>273.84422758239702</v>
      </c>
      <c r="E7" s="3">
        <v>32.335849751426998</v>
      </c>
      <c r="F7" s="3">
        <v>2076.5678512244499</v>
      </c>
      <c r="G7" s="3">
        <v>7.83133861167373</v>
      </c>
      <c r="H7" s="3">
        <v>10.104953047320899</v>
      </c>
      <c r="I7" s="3">
        <v>55.324617934082099</v>
      </c>
      <c r="J7" s="3">
        <v>5984.4058184496398</v>
      </c>
      <c r="K7" s="3">
        <v>419.60817529000201</v>
      </c>
      <c r="L7" s="3">
        <v>249.08709261646101</v>
      </c>
      <c r="M7" s="3">
        <v>148.79543362180101</v>
      </c>
      <c r="N7" s="3">
        <v>28.2938685324986</v>
      </c>
      <c r="O7" s="3">
        <v>22.736144356472099</v>
      </c>
      <c r="P7" s="3">
        <v>15.9153010495305</v>
      </c>
      <c r="Q7" s="3">
        <v>46.230160191493297</v>
      </c>
      <c r="R7" s="3">
        <v>48.251150800957497</v>
      </c>
      <c r="S7" s="3">
        <v>150.058552752716</v>
      </c>
    </row>
    <row r="8" spans="1:19" x14ac:dyDescent="0.2">
      <c r="A8" s="1">
        <v>5</v>
      </c>
      <c r="B8" s="2" t="s">
        <v>50</v>
      </c>
      <c r="C8" t="s">
        <v>38</v>
      </c>
      <c r="D8" s="3">
        <v>107.268011678986</v>
      </c>
      <c r="E8" s="3">
        <v>12.666333482389501</v>
      </c>
      <c r="F8" s="3">
        <v>813.41610332219796</v>
      </c>
      <c r="G8" s="3">
        <v>3.0676276402661999</v>
      </c>
      <c r="H8" s="3">
        <v>3.9582292132467001</v>
      </c>
      <c r="I8" s="3">
        <v>21.671304942525701</v>
      </c>
      <c r="J8" s="3">
        <v>2344.1622958150301</v>
      </c>
      <c r="K8" s="3">
        <v>164.36546808006901</v>
      </c>
      <c r="L8" s="3">
        <v>97.570350106531293</v>
      </c>
      <c r="M8" s="3">
        <v>58.2849251650577</v>
      </c>
      <c r="N8" s="3">
        <v>11.0830417970908</v>
      </c>
      <c r="O8" s="3">
        <v>8.9060157298050893</v>
      </c>
      <c r="P8" s="3">
        <v>6.23421101086356</v>
      </c>
      <c r="Q8" s="3">
        <v>18.108898650603699</v>
      </c>
      <c r="R8" s="3">
        <v>18.900544493253001</v>
      </c>
      <c r="S8" s="3">
        <v>58.779703816713599</v>
      </c>
    </row>
    <row r="9" spans="1:19" x14ac:dyDescent="0.2">
      <c r="A9" s="1">
        <v>16</v>
      </c>
      <c r="B9" s="2" t="s">
        <v>51</v>
      </c>
      <c r="C9" t="s">
        <v>38</v>
      </c>
      <c r="D9" s="3">
        <v>248.69526790646299</v>
      </c>
      <c r="E9" s="3">
        <v>29.366230896704099</v>
      </c>
      <c r="F9" s="3">
        <v>1885.86264039772</v>
      </c>
      <c r="G9" s="3">
        <v>7.1121340452955302</v>
      </c>
      <c r="H9" s="3">
        <v>9.1769471552200308</v>
      </c>
      <c r="I9" s="3">
        <v>50.243785674829702</v>
      </c>
      <c r="J9" s="3">
        <v>5434.81752900019</v>
      </c>
      <c r="K9" s="3">
        <v>381.072730620512</v>
      </c>
      <c r="L9" s="3">
        <v>226.211747376174</v>
      </c>
      <c r="M9" s="3">
        <v>135.130546860615</v>
      </c>
      <c r="N9" s="3">
        <v>25.6954520346161</v>
      </c>
      <c r="O9" s="3">
        <v>20.648131099245099</v>
      </c>
      <c r="P9" s="3">
        <v>14.4536917694716</v>
      </c>
      <c r="Q9" s="3">
        <v>41.9845332351317</v>
      </c>
      <c r="R9" s="3">
        <v>43.8199226661757</v>
      </c>
      <c r="S9" s="3">
        <v>136.27766525501801</v>
      </c>
    </row>
    <row r="10" spans="1:19" x14ac:dyDescent="0.2">
      <c r="A10" s="1">
        <v>18</v>
      </c>
      <c r="B10" s="2" t="s">
        <v>52</v>
      </c>
      <c r="C10" t="s">
        <v>38</v>
      </c>
      <c r="D10" s="3">
        <v>119.215193203041</v>
      </c>
      <c r="E10" s="3">
        <v>14.077070784122901</v>
      </c>
      <c r="F10" s="3">
        <v>904.01188941789201</v>
      </c>
      <c r="G10" s="3">
        <v>3.4092905805297602</v>
      </c>
      <c r="H10" s="3">
        <v>4.3990846200384004</v>
      </c>
      <c r="I10" s="3">
        <v>24.0849882947103</v>
      </c>
      <c r="J10" s="3">
        <v>2605.2478891022402</v>
      </c>
      <c r="K10" s="3">
        <v>182.67198884709501</v>
      </c>
      <c r="L10" s="3">
        <v>108.437435883947</v>
      </c>
      <c r="M10" s="3">
        <v>64.776521030065496</v>
      </c>
      <c r="N10" s="3">
        <v>12.3174369361075</v>
      </c>
      <c r="O10" s="3">
        <v>9.89794039508641</v>
      </c>
      <c r="P10" s="3">
        <v>6.9285582765604898</v>
      </c>
      <c r="Q10" s="3">
        <v>20.125812136675702</v>
      </c>
      <c r="R10" s="3">
        <v>21.0056290606834</v>
      </c>
      <c r="S10" s="3">
        <v>65.326406607570306</v>
      </c>
    </row>
    <row r="11" spans="1:19" x14ac:dyDescent="0.2">
      <c r="A11" s="1">
        <v>14</v>
      </c>
      <c r="B11" s="2" t="s">
        <v>53</v>
      </c>
      <c r="C11" t="s">
        <v>39</v>
      </c>
      <c r="D11" s="3">
        <v>704.44625286676001</v>
      </c>
      <c r="E11" s="3">
        <v>28.490937338166798</v>
      </c>
      <c r="F11" s="3">
        <v>2554.4786565066202</v>
      </c>
      <c r="G11" s="3">
        <v>10.331878375379199</v>
      </c>
      <c r="H11" s="3">
        <v>19.411407856773</v>
      </c>
      <c r="I11" s="3">
        <v>53.537915217873802</v>
      </c>
      <c r="J11" s="3">
        <v>8098.6272101797704</v>
      </c>
      <c r="K11" s="3">
        <v>380.71406377154699</v>
      </c>
      <c r="L11" s="3">
        <v>251.40904046755901</v>
      </c>
      <c r="M11" s="3">
        <v>20.976843974254599</v>
      </c>
      <c r="N11" s="3">
        <v>24.420803432714401</v>
      </c>
      <c r="O11" s="3">
        <v>30.056373455648401</v>
      </c>
      <c r="P11" s="3">
        <v>24.420803432714401</v>
      </c>
      <c r="Q11" s="3">
        <v>55.103351335355498</v>
      </c>
      <c r="R11" s="3">
        <v>82.655027003033197</v>
      </c>
      <c r="S11" s="3">
        <v>319.66205518976102</v>
      </c>
    </row>
    <row r="12" spans="1:19" x14ac:dyDescent="0.2">
      <c r="A12" s="1">
        <v>3</v>
      </c>
      <c r="B12" s="2" t="s">
        <v>54</v>
      </c>
      <c r="C12" t="s">
        <v>39</v>
      </c>
      <c r="D12" s="3">
        <v>348.727528297699</v>
      </c>
      <c r="E12" s="3">
        <v>14.1040911444847</v>
      </c>
      <c r="F12" s="3">
        <v>1264.5635126137499</v>
      </c>
      <c r="G12" s="3">
        <v>5.1146704150329203</v>
      </c>
      <c r="H12" s="3">
        <v>9.6093807797588209</v>
      </c>
      <c r="I12" s="3">
        <v>26.5032921506251</v>
      </c>
      <c r="J12" s="3">
        <v>4009.1266553229302</v>
      </c>
      <c r="K12" s="3">
        <v>188.467855293334</v>
      </c>
      <c r="L12" s="3">
        <v>124.456980099134</v>
      </c>
      <c r="M12" s="3">
        <v>10.3843308426426</v>
      </c>
      <c r="N12" s="3">
        <v>12.0892209809869</v>
      </c>
      <c r="O12" s="3">
        <v>14.8790412073685</v>
      </c>
      <c r="P12" s="3">
        <v>12.0892209809869</v>
      </c>
      <c r="Q12" s="3">
        <v>27.2782422135089</v>
      </c>
      <c r="R12" s="3">
        <v>40.917363320263398</v>
      </c>
      <c r="S12" s="3">
        <v>158.24480284086701</v>
      </c>
    </row>
    <row r="13" spans="1:19" x14ac:dyDescent="0.2">
      <c r="A13" s="1">
        <v>6</v>
      </c>
      <c r="B13" s="2" t="s">
        <v>55</v>
      </c>
      <c r="C13" t="s">
        <v>39</v>
      </c>
      <c r="D13" s="3">
        <v>396.611674188059</v>
      </c>
      <c r="E13" s="3">
        <v>16.040738822717099</v>
      </c>
      <c r="F13" s="3">
        <v>1438.2020665335001</v>
      </c>
      <c r="G13" s="3">
        <v>5.8169712214248701</v>
      </c>
      <c r="H13" s="3">
        <v>10.928855022071</v>
      </c>
      <c r="I13" s="3">
        <v>30.1424872382925</v>
      </c>
      <c r="J13" s="3">
        <v>4559.6240783211297</v>
      </c>
      <c r="K13" s="3">
        <v>214.34657591674701</v>
      </c>
      <c r="L13" s="3">
        <v>141.54629972133901</v>
      </c>
      <c r="M13" s="3">
        <v>11.8102142980444</v>
      </c>
      <c r="N13" s="3">
        <v>13.7492047051861</v>
      </c>
      <c r="O13" s="3">
        <v>16.922098098690501</v>
      </c>
      <c r="P13" s="3">
        <v>13.7492047051861</v>
      </c>
      <c r="Q13" s="3">
        <v>31.023846514266001</v>
      </c>
      <c r="R13" s="3">
        <v>46.535769771399004</v>
      </c>
      <c r="S13" s="3">
        <v>179.97356415378201</v>
      </c>
    </row>
    <row r="14" spans="1:19" x14ac:dyDescent="0.2">
      <c r="A14" s="1">
        <v>12</v>
      </c>
      <c r="B14" s="2" t="s">
        <v>56</v>
      </c>
      <c r="C14" t="s">
        <v>39</v>
      </c>
      <c r="D14" s="3">
        <v>800.21454464748103</v>
      </c>
      <c r="E14" s="3">
        <v>32.364232694631497</v>
      </c>
      <c r="F14" s="3">
        <v>2901.75576434613</v>
      </c>
      <c r="G14" s="3">
        <v>11.736479988163101</v>
      </c>
      <c r="H14" s="3">
        <v>22.0503563413973</v>
      </c>
      <c r="I14" s="3">
        <v>60.816305393208602</v>
      </c>
      <c r="J14" s="3">
        <v>9199.6220561761693</v>
      </c>
      <c r="K14" s="3">
        <v>432.471505018372</v>
      </c>
      <c r="L14" s="3">
        <v>285.58767971196801</v>
      </c>
      <c r="M14" s="3">
        <v>23.8286108850583</v>
      </c>
      <c r="N14" s="3">
        <v>27.740770881112699</v>
      </c>
      <c r="O14" s="3">
        <v>34.142487238292503</v>
      </c>
      <c r="P14" s="3">
        <v>27.740770881112699</v>
      </c>
      <c r="Q14" s="3">
        <v>62.594559936869601</v>
      </c>
      <c r="R14" s="3">
        <v>93.891839905304394</v>
      </c>
      <c r="S14" s="3">
        <v>363.11957781558999</v>
      </c>
    </row>
    <row r="15" spans="1:19" x14ac:dyDescent="0.2">
      <c r="A15" s="1">
        <v>11</v>
      </c>
      <c r="B15" s="2" t="s">
        <v>57</v>
      </c>
      <c r="C15" t="s">
        <v>40</v>
      </c>
      <c r="D15" s="3">
        <v>61.043658299677901</v>
      </c>
      <c r="E15" s="3">
        <v>3.7421399723940501</v>
      </c>
      <c r="F15" s="3">
        <v>931.55896937784405</v>
      </c>
      <c r="G15" s="3">
        <v>6.78262869996421</v>
      </c>
      <c r="H15" s="3">
        <v>10.290884924083599</v>
      </c>
      <c r="I15" s="3">
        <v>12.1619549102807</v>
      </c>
      <c r="J15" s="3">
        <v>3086.3299422319901</v>
      </c>
      <c r="K15" s="3">
        <v>162.54920505086699</v>
      </c>
      <c r="L15" s="3">
        <v>108.52205919942701</v>
      </c>
      <c r="M15" s="3">
        <v>15.6702111344001</v>
      </c>
      <c r="N15" s="3">
        <v>10.758652420632901</v>
      </c>
      <c r="O15" s="3">
        <v>7.7181636930627304</v>
      </c>
      <c r="P15" s="3">
        <v>8.8875824344358705</v>
      </c>
      <c r="Q15" s="3">
        <v>15.2024436378508</v>
      </c>
      <c r="R15" s="3">
        <v>38.356934717039003</v>
      </c>
      <c r="S15" s="3">
        <v>82.794846889218306</v>
      </c>
    </row>
    <row r="16" spans="1:19" x14ac:dyDescent="0.2">
      <c r="A16" s="1">
        <v>15</v>
      </c>
      <c r="B16" s="2" t="s">
        <v>58</v>
      </c>
      <c r="C16" t="s">
        <v>40</v>
      </c>
      <c r="D16" s="3">
        <v>17.105567200040898</v>
      </c>
      <c r="E16" s="3">
        <v>1.0486171463626599</v>
      </c>
      <c r="F16" s="3">
        <v>261.04013087265503</v>
      </c>
      <c r="G16" s="3">
        <v>1.9006185777823199</v>
      </c>
      <c r="H16" s="3">
        <v>2.8836971524973198</v>
      </c>
      <c r="I16" s="3">
        <v>3.4080057256786498</v>
      </c>
      <c r="J16" s="3">
        <v>864.84699146260402</v>
      </c>
      <c r="K16" s="3">
        <v>45.549307295128102</v>
      </c>
      <c r="L16" s="3">
        <v>30.4098972445172</v>
      </c>
      <c r="M16" s="3">
        <v>4.3910843003936399</v>
      </c>
      <c r="N16" s="3">
        <v>3.01477429579265</v>
      </c>
      <c r="O16" s="3">
        <v>2.16277286437299</v>
      </c>
      <c r="P16" s="3">
        <v>2.49046572261132</v>
      </c>
      <c r="Q16" s="3">
        <v>4.2600071570983102</v>
      </c>
      <c r="R16" s="3">
        <v>10.748325750217299</v>
      </c>
      <c r="S16" s="3">
        <v>23.200654363273902</v>
      </c>
    </row>
    <row r="17" spans="1:19" x14ac:dyDescent="0.2">
      <c r="A17" s="1">
        <v>4</v>
      </c>
      <c r="B17" s="2" t="s">
        <v>59</v>
      </c>
      <c r="C17" t="s">
        <v>40</v>
      </c>
      <c r="D17" s="3">
        <v>154.617248606922</v>
      </c>
      <c r="E17" s="3">
        <v>9.4784520218802708</v>
      </c>
      <c r="F17" s="3">
        <v>2359.5421501968199</v>
      </c>
      <c r="G17" s="3">
        <v>17.179694289657998</v>
      </c>
      <c r="H17" s="3">
        <v>26.0657430601707</v>
      </c>
      <c r="I17" s="3">
        <v>30.8049690711109</v>
      </c>
      <c r="J17" s="3">
        <v>7817.3533050457499</v>
      </c>
      <c r="K17" s="3">
        <v>411.72025970042398</v>
      </c>
      <c r="L17" s="3">
        <v>274.87510863452798</v>
      </c>
      <c r="M17" s="3">
        <v>39.691017841623598</v>
      </c>
      <c r="N17" s="3">
        <v>27.2505495629058</v>
      </c>
      <c r="O17" s="3">
        <v>19.549307295128099</v>
      </c>
      <c r="P17" s="3">
        <v>22.511323551965599</v>
      </c>
      <c r="Q17" s="3">
        <v>38.506211338888598</v>
      </c>
      <c r="R17" s="3">
        <v>97.154133224272798</v>
      </c>
      <c r="S17" s="3">
        <v>209.710750984101</v>
      </c>
    </row>
    <row r="18" spans="1:19" x14ac:dyDescent="0.2">
      <c r="A18" s="1">
        <v>1</v>
      </c>
      <c r="B18" s="2" t="s">
        <v>60</v>
      </c>
      <c r="C18" t="s">
        <v>40</v>
      </c>
      <c r="D18" s="3">
        <v>28.2335258933592</v>
      </c>
      <c r="E18" s="3">
        <v>1.7307908593630199</v>
      </c>
      <c r="F18" s="3">
        <v>430.85874955268099</v>
      </c>
      <c r="G18" s="3">
        <v>3.1370584325954698</v>
      </c>
      <c r="H18" s="3">
        <v>4.7596748632482999</v>
      </c>
      <c r="I18" s="3">
        <v>5.6250702929298102</v>
      </c>
      <c r="J18" s="3">
        <v>1427.4697612596501</v>
      </c>
      <c r="K18" s="3">
        <v>75.1812279535811</v>
      </c>
      <c r="L18" s="3">
        <v>50.192934921527502</v>
      </c>
      <c r="M18" s="3">
        <v>7.2476867235826399</v>
      </c>
      <c r="N18" s="3">
        <v>4.9760237206686799</v>
      </c>
      <c r="O18" s="3">
        <v>3.5697561474362298</v>
      </c>
      <c r="P18" s="3">
        <v>4.1106282909871696</v>
      </c>
      <c r="Q18" s="3">
        <v>7.0313378661622599</v>
      </c>
      <c r="R18" s="3">
        <v>17.740606308470898</v>
      </c>
      <c r="S18" s="3">
        <v>38.293747763406799</v>
      </c>
    </row>
    <row r="19" spans="1:19" x14ac:dyDescent="0.2">
      <c r="A19" s="1">
        <v>17</v>
      </c>
      <c r="B19" t="s">
        <v>64</v>
      </c>
      <c r="C19" t="s">
        <v>39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</row>
    <row r="21" spans="1:19" x14ac:dyDescent="0.2">
      <c r="D21" s="3">
        <f t="shared" ref="D21:S21" si="0">SUM(D2:D19)</f>
        <v>4318.9999999999991</v>
      </c>
      <c r="E21" s="3">
        <f t="shared" si="0"/>
        <v>297.00000000000011</v>
      </c>
      <c r="F21" s="3">
        <f t="shared" si="0"/>
        <v>24331</v>
      </c>
      <c r="G21" s="3">
        <f t="shared" si="0"/>
        <v>114.0000000000001</v>
      </c>
      <c r="H21" s="3">
        <f t="shared" si="0"/>
        <v>263.99999999999994</v>
      </c>
      <c r="I21" s="3">
        <f t="shared" si="0"/>
        <v>628</v>
      </c>
      <c r="J21" s="3">
        <f t="shared" si="0"/>
        <v>81779.999999999985</v>
      </c>
      <c r="K21" s="3">
        <f t="shared" si="0"/>
        <v>3799.0000000000009</v>
      </c>
      <c r="L21" s="3">
        <f t="shared" si="0"/>
        <v>3438.9999999999995</v>
      </c>
      <c r="M21" s="3">
        <f t="shared" si="0"/>
        <v>872.00000000000045</v>
      </c>
      <c r="N21" s="3">
        <f t="shared" si="0"/>
        <v>299.00000000000017</v>
      </c>
      <c r="O21" s="3">
        <f t="shared" si="0"/>
        <v>617.99999999999989</v>
      </c>
      <c r="P21" s="3">
        <f t="shared" si="0"/>
        <v>359.00000000000017</v>
      </c>
      <c r="Q21" s="3">
        <f t="shared" si="0"/>
        <v>755.00000000000011</v>
      </c>
      <c r="R21" s="3">
        <f t="shared" si="0"/>
        <v>1013.0000000000001</v>
      </c>
      <c r="S21" s="3">
        <f t="shared" si="0"/>
        <v>3353.0000000000009</v>
      </c>
    </row>
    <row r="22" spans="1:19" x14ac:dyDescent="0.2">
      <c r="D22" s="4">
        <f t="shared" ref="D22:S22" si="1">D21/SUM($D$21:$S$21)</f>
        <v>3.4212610899873257E-2</v>
      </c>
      <c r="E22" s="4">
        <f t="shared" si="1"/>
        <v>2.3526615969581763E-3</v>
      </c>
      <c r="F22" s="4">
        <f t="shared" si="1"/>
        <v>0.19273605830164767</v>
      </c>
      <c r="G22" s="4">
        <f t="shared" si="1"/>
        <v>9.0304182509505797E-4</v>
      </c>
      <c r="H22" s="4">
        <f t="shared" si="1"/>
        <v>2.0912547528517109E-3</v>
      </c>
      <c r="I22" s="4">
        <f t="shared" si="1"/>
        <v>4.9746514575411916E-3</v>
      </c>
      <c r="J22" s="4">
        <f t="shared" si="1"/>
        <v>0.64781368821292773</v>
      </c>
      <c r="K22" s="4">
        <f t="shared" si="1"/>
        <v>3.0093472750316867E-2</v>
      </c>
      <c r="L22" s="4">
        <f t="shared" si="1"/>
        <v>2.7241761723700887E-2</v>
      </c>
      <c r="M22" s="4">
        <f t="shared" si="1"/>
        <v>6.9074778200253527E-3</v>
      </c>
      <c r="N22" s="4">
        <f t="shared" si="1"/>
        <v>2.368504435994932E-3</v>
      </c>
      <c r="O22" s="4">
        <f t="shared" si="1"/>
        <v>4.8954372623574143E-3</v>
      </c>
      <c r="P22" s="4">
        <f t="shared" si="1"/>
        <v>2.8437896070975938E-3</v>
      </c>
      <c r="Q22" s="4">
        <f t="shared" si="1"/>
        <v>5.9806717363751604E-3</v>
      </c>
      <c r="R22" s="4">
        <f t="shared" si="1"/>
        <v>8.024397972116605E-3</v>
      </c>
      <c r="S22" s="4">
        <f t="shared" si="1"/>
        <v>2.6560519645120417E-2</v>
      </c>
    </row>
  </sheetData>
  <conditionalFormatting sqref="D22:S2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IndClass-Region (%)</vt:lpstr>
      <vt:lpstr>Provinces (Calc)</vt:lpstr>
      <vt:lpstr>mapping_1</vt:lpstr>
      <vt:lpstr>mapping_2</vt:lpstr>
      <vt:lpstr>mapping_3</vt:lpstr>
      <vt:lpstr>Ductility</vt:lpstr>
      <vt:lpstr>Provinces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CamilaHoyos Ramirez</dc:creator>
  <dc:description/>
  <cp:lastModifiedBy>Microsoft Office User</cp:lastModifiedBy>
  <cp:revision>6</cp:revision>
  <dcterms:created xsi:type="dcterms:W3CDTF">2018-03-07T14:03:06Z</dcterms:created>
  <dcterms:modified xsi:type="dcterms:W3CDTF">2023-01-25T11:03:07Z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