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ao/GEM/GRM/Global_Exposure_Model_Metadata/Southeast_Asia/Thailand/Mappings/"/>
    </mc:Choice>
  </mc:AlternateContent>
  <xr:revisionPtr revIDLastSave="0" documentId="13_ncr:1_{E0339797-AB55-5A49-82AE-BA3E35BC1AAD}" xr6:coauthVersionLast="47" xr6:coauthVersionMax="47" xr10:uidLastSave="{00000000-0000-0000-0000-000000000000}"/>
  <bookViews>
    <workbookView xWindow="0" yWindow="0" windowWidth="20740" windowHeight="11160" tabRatio="500" xr2:uid="{00000000-000D-0000-FFFF-FFFF00000000}"/>
  </bookViews>
  <sheets>
    <sheet name="mapping_1" sheetId="4" r:id="rId1"/>
    <sheet name="mapping_2" sheetId="8" r:id="rId2"/>
    <sheet name="mapping_3" sheetId="10" r:id="rId3"/>
    <sheet name="Ductility" sheetId="9" r:id="rId4"/>
    <sheet name="Provinces_withHospitals" sheetId="5" state="hidden" r:id="rId5"/>
    <sheet name="Hoja3" sheetId="6" state="hidden" r:id="rId6"/>
  </sheets>
  <externalReferences>
    <externalReference r:id="rId7"/>
    <externalReference r:id="rId8"/>
  </externalReferences>
  <definedNames>
    <definedName name="_xlnm._FilterDatabase" localSheetId="3" hidden="1">Ductility!$A$2:$H$39</definedName>
    <definedName name="_xlnm._FilterDatabase" localSheetId="5">hoja3 #REF!</definedName>
    <definedName name="Data" localSheetId="0">#REF!</definedName>
    <definedName name="Data" localSheetId="1">#REF!</definedName>
    <definedName name="Data" localSheetId="4">#REF!</definedName>
    <definedName name="Data">#REF!</definedName>
    <definedName name="DataEnd" localSheetId="0">#REF!</definedName>
    <definedName name="DataEnd" localSheetId="1">#REF!</definedName>
    <definedName name="DataEnd" localSheetId="4">#REF!</definedName>
    <definedName name="DataEnd">#REF!</definedName>
    <definedName name="Hyousoku" localSheetId="0">#REF!</definedName>
    <definedName name="Hyousoku" localSheetId="1">#REF!</definedName>
    <definedName name="Hyousoku" localSheetId="4">#REF!</definedName>
    <definedName name="Hyousoku">#REF!</definedName>
    <definedName name="HyousokuArea" localSheetId="0">#REF!</definedName>
    <definedName name="HyousokuArea" localSheetId="1">#REF!</definedName>
    <definedName name="HyousokuArea" localSheetId="4">#REF!</definedName>
    <definedName name="HyousokuArea">#REF!</definedName>
    <definedName name="HyousokuEnd" localSheetId="0">#REF!</definedName>
    <definedName name="HyousokuEnd" localSheetId="1">#REF!</definedName>
    <definedName name="HyousokuEnd" localSheetId="4">#REF!</definedName>
    <definedName name="HyousokuEnd">#REF!</definedName>
    <definedName name="Hyoutou" localSheetId="0">#REF!</definedName>
    <definedName name="Hyoutou" localSheetId="1">#REF!</definedName>
    <definedName name="Hyoutou" localSheetId="4">#REF!</definedName>
    <definedName name="Hyoutou">#REF!</definedName>
    <definedName name="NeeName" localSheetId="1">#REF!</definedName>
    <definedName name="NeeName">#REF!</definedName>
    <definedName name="personc08_クエリ" localSheetId="0">#REF!</definedName>
    <definedName name="personc08_クエリ" localSheetId="1">#REF!</definedName>
    <definedName name="personc08_クエリ" localSheetId="4">#REF!</definedName>
    <definedName name="personc08_クエリ">#REF!</definedName>
    <definedName name="Rangai0" localSheetId="1">'[1]定義（総数）'!$B$48:$J$48</definedName>
    <definedName name="Rangai0">'[2]定義（総数）'!$B$48:$J$48</definedName>
    <definedName name="Title" localSheetId="0">#REF!</definedName>
    <definedName name="Title" localSheetId="1">#REF!</definedName>
    <definedName name="Title" localSheetId="4">#REF!</definedName>
    <definedName name="Title">#REF!</definedName>
    <definedName name="TitleEnglish" localSheetId="0">#REF!</definedName>
    <definedName name="TitleEnglish" localSheetId="1">#REF!</definedName>
    <definedName name="TitleEnglish" localSheetId="4">#REF!</definedName>
    <definedName name="TitleEnglish">#REF!</definedName>
    <definedName name="v" localSheetId="1">#REF!</definedName>
    <definedName name="v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6" i="9" l="1"/>
  <c r="J46" i="9"/>
  <c r="K46" i="9"/>
  <c r="L46" i="9"/>
  <c r="I47" i="9"/>
  <c r="J47" i="9"/>
  <c r="K47" i="9"/>
  <c r="L47" i="9"/>
  <c r="I48" i="9"/>
  <c r="J48" i="9"/>
  <c r="K48" i="9"/>
  <c r="L48" i="9"/>
  <c r="I49" i="9"/>
  <c r="J49" i="9"/>
  <c r="K49" i="9"/>
  <c r="L49" i="9"/>
  <c r="I50" i="9"/>
  <c r="J50" i="9"/>
  <c r="K50" i="9"/>
  <c r="L50" i="9"/>
  <c r="I51" i="9"/>
  <c r="J51" i="9"/>
  <c r="K51" i="9"/>
  <c r="L51" i="9"/>
  <c r="I4" i="9"/>
  <c r="J4" i="9"/>
  <c r="K4" i="9"/>
  <c r="L4" i="9"/>
  <c r="I5" i="9"/>
  <c r="J5" i="9"/>
  <c r="K5" i="9"/>
  <c r="L5" i="9"/>
  <c r="I6" i="9"/>
  <c r="J6" i="9"/>
  <c r="K6" i="9"/>
  <c r="L6" i="9"/>
  <c r="I7" i="9"/>
  <c r="J7" i="9"/>
  <c r="K7" i="9"/>
  <c r="L7" i="9"/>
  <c r="I8" i="9"/>
  <c r="J8" i="9"/>
  <c r="K8" i="9"/>
  <c r="L8" i="9"/>
  <c r="I9" i="9"/>
  <c r="J9" i="9"/>
  <c r="K9" i="9"/>
  <c r="L9" i="9"/>
  <c r="I10" i="9"/>
  <c r="J10" i="9"/>
  <c r="K10" i="9"/>
  <c r="L10" i="9"/>
  <c r="I11" i="9"/>
  <c r="J11" i="9"/>
  <c r="K11" i="9"/>
  <c r="L11" i="9"/>
  <c r="I12" i="9"/>
  <c r="J12" i="9"/>
  <c r="K12" i="9"/>
  <c r="L12" i="9"/>
  <c r="I13" i="9"/>
  <c r="J13" i="9"/>
  <c r="K13" i="9"/>
  <c r="L13" i="9"/>
  <c r="I14" i="9"/>
  <c r="J14" i="9"/>
  <c r="K14" i="9"/>
  <c r="L14" i="9"/>
  <c r="I15" i="9"/>
  <c r="J15" i="9"/>
  <c r="K15" i="9"/>
  <c r="L15" i="9"/>
  <c r="I16" i="9"/>
  <c r="J16" i="9"/>
  <c r="K16" i="9"/>
  <c r="L16" i="9"/>
  <c r="I17" i="9"/>
  <c r="J17" i="9"/>
  <c r="K17" i="9"/>
  <c r="L17" i="9"/>
  <c r="I18" i="9"/>
  <c r="J18" i="9"/>
  <c r="K18" i="9"/>
  <c r="L18" i="9"/>
  <c r="I19" i="9"/>
  <c r="J19" i="9"/>
  <c r="K19" i="9"/>
  <c r="L19" i="9"/>
  <c r="I20" i="9"/>
  <c r="J20" i="9"/>
  <c r="K20" i="9"/>
  <c r="L20" i="9"/>
  <c r="I21" i="9"/>
  <c r="J21" i="9"/>
  <c r="K21" i="9"/>
  <c r="L21" i="9"/>
  <c r="I22" i="9"/>
  <c r="J22" i="9"/>
  <c r="K22" i="9"/>
  <c r="L22" i="9"/>
  <c r="I23" i="9"/>
  <c r="J23" i="9"/>
  <c r="K23" i="9"/>
  <c r="L23" i="9"/>
  <c r="I24" i="9"/>
  <c r="J24" i="9"/>
  <c r="K24" i="9"/>
  <c r="L24" i="9"/>
  <c r="I25" i="9"/>
  <c r="J25" i="9"/>
  <c r="K25" i="9"/>
  <c r="L25" i="9"/>
  <c r="I26" i="9"/>
  <c r="J26" i="9"/>
  <c r="K26" i="9"/>
  <c r="L26" i="9"/>
  <c r="I27" i="9"/>
  <c r="J27" i="9"/>
  <c r="K27" i="9"/>
  <c r="L27" i="9"/>
  <c r="I28" i="9"/>
  <c r="J28" i="9"/>
  <c r="K28" i="9"/>
  <c r="L28" i="9"/>
  <c r="I29" i="9"/>
  <c r="J29" i="9"/>
  <c r="K29" i="9"/>
  <c r="L29" i="9"/>
  <c r="I30" i="9"/>
  <c r="J30" i="9"/>
  <c r="K30" i="9"/>
  <c r="L30" i="9"/>
  <c r="I31" i="9"/>
  <c r="J31" i="9"/>
  <c r="K31" i="9"/>
  <c r="L31" i="9"/>
  <c r="I32" i="9"/>
  <c r="J32" i="9"/>
  <c r="K32" i="9"/>
  <c r="L32" i="9"/>
  <c r="I33" i="9"/>
  <c r="J33" i="9"/>
  <c r="K33" i="9"/>
  <c r="L33" i="9"/>
  <c r="I34" i="9"/>
  <c r="J34" i="9"/>
  <c r="K34" i="9"/>
  <c r="L34" i="9"/>
  <c r="I35" i="9"/>
  <c r="J35" i="9"/>
  <c r="K35" i="9"/>
  <c r="L35" i="9"/>
  <c r="I36" i="9"/>
  <c r="J36" i="9"/>
  <c r="K36" i="9"/>
  <c r="L36" i="9"/>
  <c r="I37" i="9"/>
  <c r="J37" i="9"/>
  <c r="K37" i="9"/>
  <c r="L37" i="9"/>
  <c r="I38" i="9"/>
  <c r="J38" i="9"/>
  <c r="K38" i="9"/>
  <c r="L38" i="9"/>
  <c r="I39" i="9"/>
  <c r="J39" i="9"/>
  <c r="K39" i="9"/>
  <c r="L39" i="9"/>
  <c r="I40" i="9"/>
  <c r="J40" i="9"/>
  <c r="K40" i="9"/>
  <c r="L40" i="9"/>
  <c r="I41" i="9"/>
  <c r="J41" i="9"/>
  <c r="K41" i="9"/>
  <c r="L41" i="9"/>
  <c r="I42" i="9"/>
  <c r="J42" i="9"/>
  <c r="K42" i="9"/>
  <c r="L42" i="9"/>
  <c r="I43" i="9"/>
  <c r="J43" i="9"/>
  <c r="K43" i="9"/>
  <c r="L43" i="9"/>
  <c r="I44" i="9"/>
  <c r="J44" i="9"/>
  <c r="K44" i="9"/>
  <c r="L44" i="9"/>
  <c r="I45" i="9"/>
  <c r="J45" i="9"/>
  <c r="K45" i="9"/>
  <c r="L45" i="9"/>
  <c r="G26" i="9" l="1"/>
  <c r="G25" i="9"/>
  <c r="G24" i="9"/>
  <c r="G23" i="9"/>
  <c r="G5" i="9"/>
  <c r="F39" i="9" l="1"/>
  <c r="F41" i="9"/>
  <c r="G22" i="9"/>
  <c r="G21" i="9"/>
  <c r="G15" i="9"/>
  <c r="G11" i="9"/>
  <c r="G9" i="9"/>
  <c r="G6" i="9"/>
  <c r="F42" i="9"/>
  <c r="G20" i="9"/>
  <c r="G19" i="9"/>
  <c r="G18" i="9"/>
  <c r="G17" i="9"/>
  <c r="G16" i="9"/>
  <c r="G14" i="9"/>
  <c r="G13" i="9"/>
  <c r="G12" i="9"/>
  <c r="G10" i="9"/>
  <c r="G8" i="9"/>
  <c r="G7" i="9"/>
  <c r="G4" i="9"/>
  <c r="K3" i="9"/>
  <c r="I3" i="9"/>
  <c r="G3" i="9"/>
  <c r="J3" i="9" s="1"/>
  <c r="F40" i="9" l="1"/>
  <c r="L3" i="9"/>
  <c r="Q79" i="5" l="1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R61" i="5"/>
  <c r="A61" i="5"/>
  <c r="R60" i="5"/>
  <c r="A60" i="5"/>
  <c r="R59" i="5"/>
  <c r="A59" i="5"/>
  <c r="R58" i="5"/>
  <c r="A58" i="5"/>
  <c r="R57" i="5"/>
  <c r="A57" i="5"/>
  <c r="R56" i="5"/>
  <c r="A56" i="5"/>
  <c r="R55" i="5"/>
  <c r="A55" i="5"/>
  <c r="R54" i="5"/>
  <c r="A54" i="5"/>
  <c r="R53" i="5"/>
  <c r="A53" i="5"/>
  <c r="R52" i="5"/>
  <c r="A52" i="5"/>
  <c r="R51" i="5"/>
  <c r="A51" i="5"/>
  <c r="R50" i="5"/>
  <c r="A50" i="5"/>
  <c r="R49" i="5"/>
  <c r="A49" i="5"/>
  <c r="R48" i="5"/>
  <c r="A48" i="5"/>
  <c r="R47" i="5"/>
  <c r="A47" i="5"/>
  <c r="R46" i="5"/>
  <c r="A46" i="5"/>
  <c r="R45" i="5"/>
  <c r="A45" i="5"/>
  <c r="R44" i="5"/>
  <c r="A44" i="5"/>
  <c r="R43" i="5"/>
  <c r="A43" i="5"/>
  <c r="R42" i="5"/>
  <c r="A42" i="5"/>
  <c r="R41" i="5"/>
  <c r="A41" i="5"/>
  <c r="R40" i="5"/>
  <c r="A40" i="5"/>
  <c r="R39" i="5"/>
  <c r="A39" i="5"/>
  <c r="R38" i="5"/>
  <c r="A38" i="5"/>
  <c r="R37" i="5"/>
  <c r="A37" i="5"/>
  <c r="R36" i="5"/>
  <c r="A36" i="5"/>
  <c r="R35" i="5"/>
  <c r="A35" i="5"/>
  <c r="R34" i="5"/>
  <c r="A34" i="5"/>
  <c r="R33" i="5"/>
  <c r="A33" i="5"/>
  <c r="R32" i="5"/>
  <c r="A32" i="5"/>
  <c r="R31" i="5"/>
  <c r="A31" i="5"/>
  <c r="R30" i="5"/>
  <c r="A30" i="5"/>
  <c r="R29" i="5"/>
  <c r="A29" i="5"/>
  <c r="R28" i="5"/>
  <c r="A28" i="5"/>
  <c r="R27" i="5"/>
  <c r="A27" i="5"/>
  <c r="R26" i="5"/>
  <c r="A26" i="5"/>
  <c r="R25" i="5"/>
  <c r="A25" i="5"/>
  <c r="R24" i="5"/>
  <c r="A24" i="5"/>
  <c r="R23" i="5"/>
  <c r="A23" i="5"/>
  <c r="R22" i="5"/>
  <c r="A22" i="5"/>
  <c r="R21" i="5"/>
  <c r="A21" i="5"/>
  <c r="R20" i="5"/>
  <c r="A20" i="5"/>
  <c r="R19" i="5"/>
  <c r="A19" i="5"/>
  <c r="R18" i="5"/>
  <c r="A18" i="5"/>
  <c r="R17" i="5"/>
  <c r="A17" i="5"/>
  <c r="R16" i="5"/>
  <c r="A16" i="5"/>
  <c r="R15" i="5"/>
  <c r="A15" i="5"/>
  <c r="R14" i="5"/>
  <c r="A14" i="5"/>
  <c r="R13" i="5"/>
  <c r="A13" i="5"/>
  <c r="R12" i="5"/>
  <c r="A12" i="5"/>
  <c r="R11" i="5"/>
  <c r="A11" i="5"/>
  <c r="R10" i="5"/>
  <c r="A10" i="5"/>
  <c r="R9" i="5"/>
  <c r="A9" i="5"/>
  <c r="R8" i="5"/>
  <c r="A8" i="5"/>
  <c r="R7" i="5"/>
  <c r="A7" i="5"/>
  <c r="R6" i="5"/>
  <c r="A6" i="5"/>
  <c r="R5" i="5"/>
  <c r="A5" i="5"/>
  <c r="R4" i="5"/>
  <c r="A4" i="5"/>
  <c r="R3" i="5"/>
  <c r="A3" i="5"/>
  <c r="A2" i="5"/>
  <c r="R79" i="5" l="1"/>
</calcChain>
</file>

<file path=xl/sharedStrings.xml><?xml version="1.0" encoding="utf-8"?>
<sst xmlns="http://schemas.openxmlformats.org/spreadsheetml/2006/main" count="655" uniqueCount="321">
  <si>
    <t>Economic Activity</t>
  </si>
  <si>
    <t>Wholesale and retail trade; repair of motor vehicles and motorcycles</t>
  </si>
  <si>
    <t>Wholesale trade</t>
  </si>
  <si>
    <t>Retail trade</t>
  </si>
  <si>
    <t>Accommodation, food and beverage service activities</t>
  </si>
  <si>
    <t>Information and communication</t>
  </si>
  <si>
    <t>Real estate activities</t>
  </si>
  <si>
    <t>Professional, scientific and technical activities</t>
  </si>
  <si>
    <t>Administrative and support service activities</t>
  </si>
  <si>
    <t>Arts, entertainment and recreation</t>
  </si>
  <si>
    <t>Other service activities</t>
  </si>
  <si>
    <t>-</t>
  </si>
  <si>
    <t>Manufacturing</t>
  </si>
  <si>
    <t>Sewerage, waste managemente and remediation activities</t>
  </si>
  <si>
    <t>Construction</t>
  </si>
  <si>
    <t>Land transport and storage</t>
  </si>
  <si>
    <t>Total</t>
  </si>
  <si>
    <t>Bangkok</t>
  </si>
  <si>
    <t>Private hospital activities</t>
  </si>
  <si>
    <t>ID_CENSUS</t>
  </si>
  <si>
    <t>PROVINCE</t>
  </si>
  <si>
    <t>AREA # TH10</t>
  </si>
  <si>
    <t>AREA # TH11</t>
  </si>
  <si>
    <t>Nonthaburi</t>
  </si>
  <si>
    <t>AREA # TH12</t>
  </si>
  <si>
    <t>Pathum Thani</t>
  </si>
  <si>
    <t>AREA # TH73</t>
  </si>
  <si>
    <t>Nakhon Pathom</t>
  </si>
  <si>
    <t>AREA # TH74</t>
  </si>
  <si>
    <t>Samut Sakhon</t>
  </si>
  <si>
    <t>AREA # TH13</t>
  </si>
  <si>
    <t>Phra Nakhon Si Ayutthaya</t>
  </si>
  <si>
    <t>AREA # TH14</t>
  </si>
  <si>
    <t>Ang Thong</t>
  </si>
  <si>
    <t>AREA # TH15</t>
  </si>
  <si>
    <t>Lop Buri</t>
  </si>
  <si>
    <t>AREA # TH16</t>
  </si>
  <si>
    <t>Sing Buri</t>
  </si>
  <si>
    <t>AREA # TH17</t>
  </si>
  <si>
    <t>Chai Nat</t>
  </si>
  <si>
    <t>AREA # TH18</t>
  </si>
  <si>
    <t>Saraburi</t>
  </si>
  <si>
    <t>AREA # TH19</t>
  </si>
  <si>
    <t>Samut Prakan</t>
  </si>
  <si>
    <t>AREA # TH20</t>
  </si>
  <si>
    <t>Chon Buri</t>
  </si>
  <si>
    <t>AREA # TH21</t>
  </si>
  <si>
    <t>Rayong</t>
  </si>
  <si>
    <t>AREA # TH22</t>
  </si>
  <si>
    <t>Chanthaburi</t>
  </si>
  <si>
    <t>AREA # TH23</t>
  </si>
  <si>
    <t>Trat</t>
  </si>
  <si>
    <t>AREA # TH24</t>
  </si>
  <si>
    <t>Chachoengsao</t>
  </si>
  <si>
    <t>AREA # TH38</t>
  </si>
  <si>
    <t>Prachin Buri</t>
  </si>
  <si>
    <t>AREA # TH26</t>
  </si>
  <si>
    <t>Nakhon Nayok</t>
  </si>
  <si>
    <t>AREA # TH27</t>
  </si>
  <si>
    <t>Sa Kaeo</t>
  </si>
  <si>
    <t>AREA # TH70</t>
  </si>
  <si>
    <t>Ratchaburi</t>
  </si>
  <si>
    <t>AREA # TH25</t>
  </si>
  <si>
    <t>Kanchanaburi</t>
  </si>
  <si>
    <t>AREA # TH72</t>
  </si>
  <si>
    <t>Suphan Buri</t>
  </si>
  <si>
    <t>AREA # TH75</t>
  </si>
  <si>
    <t>Samut Songkhram</t>
  </si>
  <si>
    <t>AREA # TH76</t>
  </si>
  <si>
    <t>Phetchaburi</t>
  </si>
  <si>
    <t>AREA # TH77</t>
  </si>
  <si>
    <t>Prachuap Khiri Khan</t>
  </si>
  <si>
    <t>AREA # TH30</t>
  </si>
  <si>
    <t>Nakhon Ratchasima</t>
  </si>
  <si>
    <t>AREA # TH31</t>
  </si>
  <si>
    <t>Buri Ram</t>
  </si>
  <si>
    <t>AREA # TH71</t>
  </si>
  <si>
    <t>Surin</t>
  </si>
  <si>
    <t>AREA # TH33</t>
  </si>
  <si>
    <t>Si Sa Ket</t>
  </si>
  <si>
    <t>AREA # TH34</t>
  </si>
  <si>
    <t>Ubon Ratchathani</t>
  </si>
  <si>
    <t>AREA # TH35</t>
  </si>
  <si>
    <t>Yasothon</t>
  </si>
  <si>
    <t>AREA # TH36</t>
  </si>
  <si>
    <t>Chaiyaphum</t>
  </si>
  <si>
    <t>AREA # TH37</t>
  </si>
  <si>
    <t>Amnat Charoen</t>
  </si>
  <si>
    <t>AREA # TH43</t>
  </si>
  <si>
    <t>Bueng Kan</t>
  </si>
  <si>
    <t>AREA # TH39</t>
  </si>
  <si>
    <t>Nong Bua Lam Phu</t>
  </si>
  <si>
    <t>AREA # TH40</t>
  </si>
  <si>
    <t>Khon Kaen</t>
  </si>
  <si>
    <t>AREA # TH41</t>
  </si>
  <si>
    <t>Udon Thani</t>
  </si>
  <si>
    <t>AREA # TH42</t>
  </si>
  <si>
    <t>Loei</t>
  </si>
  <si>
    <t>AREA # TH28</t>
  </si>
  <si>
    <t>Nong Khai</t>
  </si>
  <si>
    <t>AREA # TH44</t>
  </si>
  <si>
    <t>Maha Sarakham</t>
  </si>
  <si>
    <t>AREA # TH45</t>
  </si>
  <si>
    <t>Roi Et</t>
  </si>
  <si>
    <t>AREA # TH46</t>
  </si>
  <si>
    <t>Kalasin</t>
  </si>
  <si>
    <t>AREA # TH47</t>
  </si>
  <si>
    <t>Sakon Nakhon</t>
  </si>
  <si>
    <t>AREA # TH78</t>
  </si>
  <si>
    <t>Nakhon Phanom</t>
  </si>
  <si>
    <t>AREA # TH49</t>
  </si>
  <si>
    <t>Mukdahan</t>
  </si>
  <si>
    <t>AREA # TH80</t>
  </si>
  <si>
    <t>Nakhon Si Thammarat</t>
  </si>
  <si>
    <t>AREA # TH81</t>
  </si>
  <si>
    <t>Krabi</t>
  </si>
  <si>
    <t>AREA # TH82</t>
  </si>
  <si>
    <t>Phangnga</t>
  </si>
  <si>
    <t>AREA # TH83</t>
  </si>
  <si>
    <t>Phuket</t>
  </si>
  <si>
    <t>AREA # TH84</t>
  </si>
  <si>
    <t>Surat Thani</t>
  </si>
  <si>
    <t>AREA # TH85</t>
  </si>
  <si>
    <t>Ranong</t>
  </si>
  <si>
    <t>AREA # TH86</t>
  </si>
  <si>
    <t>Chumphon</t>
  </si>
  <si>
    <t>AREA # TH90</t>
  </si>
  <si>
    <t>Songkhla</t>
  </si>
  <si>
    <t>AREA # TH91</t>
  </si>
  <si>
    <t>Satun</t>
  </si>
  <si>
    <t>AREA # TH92</t>
  </si>
  <si>
    <t>Trang</t>
  </si>
  <si>
    <t>AREA # TH93</t>
  </si>
  <si>
    <t>Phatthalung</t>
  </si>
  <si>
    <t>AREA # TH94</t>
  </si>
  <si>
    <t>Pattani</t>
  </si>
  <si>
    <t>AREA # TH95</t>
  </si>
  <si>
    <t>Yala</t>
  </si>
  <si>
    <t>AREA # TH96</t>
  </si>
  <si>
    <t>Narathiwat</t>
  </si>
  <si>
    <t>AREA # TH50</t>
  </si>
  <si>
    <t>Chiang Mai</t>
  </si>
  <si>
    <t>AREA # TH51</t>
  </si>
  <si>
    <t>Lamphun</t>
  </si>
  <si>
    <t>AREA # TH52</t>
  </si>
  <si>
    <t>Lampang</t>
  </si>
  <si>
    <t>AREA # TH53</t>
  </si>
  <si>
    <t>Uttaradit</t>
  </si>
  <si>
    <t>AREA # TH54</t>
  </si>
  <si>
    <t>Phrae</t>
  </si>
  <si>
    <t>AREA # TH55</t>
  </si>
  <si>
    <t>Nan</t>
  </si>
  <si>
    <t>AREA # TH56</t>
  </si>
  <si>
    <t>Phayao</t>
  </si>
  <si>
    <t>AREA # TH57</t>
  </si>
  <si>
    <t>Chiang Rai</t>
  </si>
  <si>
    <t>AREA # TH58</t>
  </si>
  <si>
    <t>Mae Hong Son</t>
  </si>
  <si>
    <t>AREA # TH60</t>
  </si>
  <si>
    <t>Nakhon Sawan</t>
  </si>
  <si>
    <t>AREA # TH61</t>
  </si>
  <si>
    <t>Uthai Thani</t>
  </si>
  <si>
    <t>AREA # TH62</t>
  </si>
  <si>
    <t>Kamphaeng Phet</t>
  </si>
  <si>
    <t>AREA # TH63</t>
  </si>
  <si>
    <t>Tak</t>
  </si>
  <si>
    <t>AREA # TH64</t>
  </si>
  <si>
    <t>Sukhothai</t>
  </si>
  <si>
    <t>AREA # TH65</t>
  </si>
  <si>
    <t>Phitsanulok</t>
  </si>
  <si>
    <t>AREA # TH66</t>
  </si>
  <si>
    <t>Phichit</t>
  </si>
  <si>
    <t>AREA # TH67</t>
  </si>
  <si>
    <t>Phetchabun</t>
  </si>
  <si>
    <t>85% COM1
15% COM2</t>
  </si>
  <si>
    <t>50% COM1
50% COM2</t>
  </si>
  <si>
    <t>95% COM5
5% COM12</t>
  </si>
  <si>
    <t>COM3</t>
  </si>
  <si>
    <t>50% COM3
50% COM5</t>
  </si>
  <si>
    <t>COM</t>
  </si>
  <si>
    <t>25% IND1
75% IND2</t>
  </si>
  <si>
    <t>IND6</t>
  </si>
  <si>
    <t>COM2</t>
  </si>
  <si>
    <t>COM1</t>
  </si>
  <si>
    <t>Manufacturing (Heavy)</t>
  </si>
  <si>
    <t>Manufacturing (Light)</t>
  </si>
  <si>
    <t>Wholesale trade and storage (warehouse)</t>
  </si>
  <si>
    <t>Offices, professional/technical services</t>
  </si>
  <si>
    <t>Entertainment</t>
  </si>
  <si>
    <t>Hotels</t>
  </si>
  <si>
    <t>Other services</t>
  </si>
  <si>
    <t>IND1</t>
  </si>
  <si>
    <t>IND2</t>
  </si>
  <si>
    <t>COM5</t>
  </si>
  <si>
    <t>COM12</t>
  </si>
  <si>
    <t>70% CR/LFM/HBET:1-2/IND1
30% S/LFM/HBET:1-2/IND1</t>
  </si>
  <si>
    <t>H:1</t>
  </si>
  <si>
    <t>H:2</t>
  </si>
  <si>
    <t>MUR</t>
  </si>
  <si>
    <t>CR</t>
  </si>
  <si>
    <t>LWAL</t>
  </si>
  <si>
    <t>LFINF</t>
  </si>
  <si>
    <t>HBET:3-5</t>
  </si>
  <si>
    <t>W</t>
  </si>
  <si>
    <t>MUR/LWAL/H:1/COM1</t>
  </si>
  <si>
    <t>CR/LFINF/H:1/COM1</t>
  </si>
  <si>
    <t>CR/LFINF/H:2/COM1</t>
  </si>
  <si>
    <t>CR/LFINF/HBET:3-5/COM1</t>
  </si>
  <si>
    <t>MIX(M-W)/COM1</t>
  </si>
  <si>
    <t>MUR/LWAL/H:1/COM3</t>
  </si>
  <si>
    <t>CR/LFINF/H:1/COM3</t>
  </si>
  <si>
    <t>CR/LFINF/H:2/COM3</t>
  </si>
  <si>
    <t>CR/LFINF/HBET:3-5/COM3</t>
  </si>
  <si>
    <t>MUR/LWAL/H:1/COM12</t>
  </si>
  <si>
    <t>CR/LFINF/H:2/COM12</t>
  </si>
  <si>
    <t>CR/LFINF/HBET:3-5/COM12</t>
  </si>
  <si>
    <t>Ductility level</t>
  </si>
  <si>
    <t>TAXONOMY</t>
  </si>
  <si>
    <t>MATERIAL</t>
  </si>
  <si>
    <t>LLRS</t>
  </si>
  <si>
    <t>HEIGHT</t>
  </si>
  <si>
    <t>OCC</t>
  </si>
  <si>
    <t>DNO</t>
  </si>
  <si>
    <t>DUL</t>
  </si>
  <si>
    <t>DUM</t>
  </si>
  <si>
    <t>CR/LFM/HBET:1-2/IND1</t>
  </si>
  <si>
    <t>LFM</t>
  </si>
  <si>
    <t>HBET:1-2</t>
  </si>
  <si>
    <t>S/LFM/HBET:1-2/IND1</t>
  </si>
  <si>
    <t>S</t>
  </si>
  <si>
    <t>MUR/LWAL/H:1/IND2</t>
  </si>
  <si>
    <t>MUR/LWAL+DNO/H:1/IND2</t>
  </si>
  <si>
    <t>CR/LFM/HBET:1-2/IND2</t>
  </si>
  <si>
    <t>S/LFM/HBET:1-2/IND2</t>
  </si>
  <si>
    <t>MUR/LWAL/H:1/COM2</t>
  </si>
  <si>
    <t>CR/LFM/HBET:1-2/COM2</t>
  </si>
  <si>
    <t>S/LFM/HBET:1-2/COM2</t>
  </si>
  <si>
    <t>MUR/LWAL/H:1/COM5</t>
  </si>
  <si>
    <t>CR/LFINF/H:1/COM5</t>
  </si>
  <si>
    <t>CR/LFINF/H:2/COM5</t>
  </si>
  <si>
    <t>MIX(M-W)/COM5</t>
  </si>
  <si>
    <t>MUR/LWAL/H:1/COM</t>
  </si>
  <si>
    <t>CR/LFM/HBET:1-2/COM</t>
  </si>
  <si>
    <t>MIX(M-W)/COM</t>
  </si>
  <si>
    <t>MIX(M-W)</t>
  </si>
  <si>
    <t>LDUAL</t>
  </si>
  <si>
    <t>MUR/LWAL+DNO/H:1/COM1</t>
  </si>
  <si>
    <t>MUR/LWAL+DNO/H:1/COM2</t>
  </si>
  <si>
    <t>MUR/LWAL+DNO/H:1/COM3</t>
  </si>
  <si>
    <t>MUR/LWAL+DNO/H:1/COM5</t>
  </si>
  <si>
    <t>MUR/LWAL+DNO/H:1/COM12</t>
  </si>
  <si>
    <t>MUR/LWAL+DNO/H:1/COM</t>
  </si>
  <si>
    <t>DUCTILITY</t>
  </si>
  <si>
    <t>MIX(CR-W)/COM</t>
  </si>
  <si>
    <t>MIX(CR-W)/COM5</t>
  </si>
  <si>
    <t>MIX(CR-W)/COM1</t>
  </si>
  <si>
    <t>20% MUR/LWAL/H:1/IND2
40% CR/LFM/HBET:1-2/IND2
20% S/LFM/HBET:1-2/IND2
15% MIX(M-W)/IND2
5% MIX(CR-W)/IND2</t>
  </si>
  <si>
    <t>MIX(CR-W)</t>
  </si>
  <si>
    <t>MIX(M-W)/IND2</t>
  </si>
  <si>
    <t>MIX(CR-W)/IND2</t>
  </si>
  <si>
    <t>CR/LDUAL/HBET:6-12/COM3</t>
  </si>
  <si>
    <t>CR/LDUAL/HBET:6-12/COM12</t>
  </si>
  <si>
    <t>HBET:6-12</t>
  </si>
  <si>
    <t>30% MUR/LWAL/H:1/COM3
10% CR/LFINF/H:1/COM3
10% CR/LFINF/H:2/COM3
20% CR/LFINF/HBET:3-5/COM3
20% CR/LDUAL/HBET:6-12/COM3
10% CR/LDUAL/HBET:13-/COM3</t>
  </si>
  <si>
    <t>CR/LDUAL/HBET:13-/COM3</t>
  </si>
  <si>
    <t>CR/LDUAL/HBET:13-/COM12</t>
  </si>
  <si>
    <t>HBET:13-</t>
  </si>
  <si>
    <t>30% MUR/LWAL/H:1/IND6
60% CR/LFM/HBET:1-2/IND6
10% S/LFM/HBET:1-2/IND6</t>
  </si>
  <si>
    <t>MUR/LWAL/H:1/IND6</t>
  </si>
  <si>
    <t>CR/LFM/HBET:1-2/IND6</t>
  </si>
  <si>
    <t>S/LFM/HBET:1-2/IND6</t>
  </si>
  <si>
    <t>MAPPING DUCTILITY</t>
  </si>
  <si>
    <t>80% CR/LDUAL+DUL/HBET:13-/COM12
20% CR/LDUAL+DUM/HBET:13-/COM12</t>
  </si>
  <si>
    <t>80% CR/LDUAL+DUL/HBET:13-/COM3
20% CR/LDUAL+DUM/HBET:13-/COM3</t>
  </si>
  <si>
    <t>MUR/LWAL+DNO/H:1/IND6</t>
  </si>
  <si>
    <t>40% MUR/LWAL/H:1/COM2
5% CR/LFINF/H:1/COM2
5% CR/LFINF/H:2/COM2
40% CR/LFM/HBET:1-2/COM2
10% S/LFM/HBET:1-2/COM2</t>
  </si>
  <si>
    <t>15% MUR/LWAL/H:1/COM12
5% MUR/LWAL/H:2/COM12
25% CR/LFINF/H:2/COM12
25% CR/LFINF/HBET:3-5/COM12
20% CR/LDUAL/HBET:13-/COM12
10% CR/LDUAL/HBET:6-12/COM12</t>
  </si>
  <si>
    <t>20% MUR/LWAL/H:1/COM1
10% CR/LFINF/H:1/COM1
10% CR/LFINF/H:2/COM1
20% CR/LFINF/HBET:3-5/COM1
20% W/HBET:1-2/COM1
15% MIX(M-W)/COM1
5% MIX(CR-W)/COM1</t>
  </si>
  <si>
    <t>20% MUR/LWAL/H:1/COM5
15% CR/LFINF/H:1/COM5
10% CR/LFINF/H:2/COM5
15% CR/LFM/HBET:1-2/COM5
15% W/HBET:1-2/COM5
15% MIX(M-W)/COM5
5% MIX(CR-W)/COM5
5% CR/LFINF/HBET:3-5/COM5</t>
  </si>
  <si>
    <t>30% MUR/LWAL/H:1/COM
20% CR/LFM/HBET:1-2/COM
10% CR/LFINF/H:1/COM
10% CR/LFINF/H:2/COM
10% W/HBET:1-2/COM
15% MIX(M-W)/COM
5% MIX(CR-W)/COM</t>
  </si>
  <si>
    <t>W/HBET:1-2/COM1</t>
  </si>
  <si>
    <t>CR/LFINF/H:1/COM2</t>
  </si>
  <si>
    <t>CR/LFINF/H:2/COM2</t>
  </si>
  <si>
    <t>CR/LFM/HBET:1-2/COM5</t>
  </si>
  <si>
    <t>W/HBET:1-2/COM5</t>
  </si>
  <si>
    <t>CR/LFINF/HBET:3-5/COM5</t>
  </si>
  <si>
    <t>MUR/LWAL/H:2/COM12</t>
  </si>
  <si>
    <t>CR/LFINF/H:1/COM</t>
  </si>
  <si>
    <t>CR/LFINF/H:2/COM</t>
  </si>
  <si>
    <t>W/HBET:1-2/COM</t>
  </si>
  <si>
    <t>90% CR/LDUAL+DUL/HBET:6-12/COM12
10% CR/LDUAL+DUM/HBET:6-12/COM12</t>
  </si>
  <si>
    <t>90% CR/LDUAL+DUL/HBET:6-12/COM3
10% CR/LDUAL+DUM/HBET:6-12/COM3</t>
  </si>
  <si>
    <t>CR/LFINF+DUL/H:1/COM</t>
  </si>
  <si>
    <t>CR/LFINF+DUL/H:1/COM1</t>
  </si>
  <si>
    <t>CR/LFINF+DUL/H:1/COM2</t>
  </si>
  <si>
    <t>CR/LFINF+DUL/H:1/COM3</t>
  </si>
  <si>
    <t>CR/LFINF+DUL/H:1/COM5</t>
  </si>
  <si>
    <t>CR/LFINF+DUL/H:2/COM</t>
  </si>
  <si>
    <t>CR/LFINF+DUL/H:2/COM1</t>
  </si>
  <si>
    <t>CR/LFINF+DUL/H:2/COM12</t>
  </si>
  <si>
    <t>CR/LFINF+DUL/H:2/COM2</t>
  </si>
  <si>
    <t>CR/LFINF+DUL/H:2/COM3</t>
  </si>
  <si>
    <t>CR/LFINF+DUL/H:2/COM5</t>
  </si>
  <si>
    <t>CR/LFINF+DUL/HBET:3-5/COM1</t>
  </si>
  <si>
    <t>CR/LFINF+DUL/HBET:3-5/COM12</t>
  </si>
  <si>
    <t>CR/LFINF+DUL/HBET:3-5/COM3</t>
  </si>
  <si>
    <t>CR/LFINF+DUL/HBET:3-5/COM5</t>
  </si>
  <si>
    <t>CR/LFM+DUL/HBET:1-2/COM</t>
  </si>
  <si>
    <t>CR/LFM+DUL/HBET:1-2/COM2</t>
  </si>
  <si>
    <t>CR/LFM+DUL/HBET:1-2/COM5</t>
  </si>
  <si>
    <t>CR/LFM+DUL/HBET:1-2/IND1</t>
  </si>
  <si>
    <t>CR/LFM+DUL/HBET:1-2/IND2</t>
  </si>
  <si>
    <t>CR/LFM+DUL/HBET:1-2/IND6</t>
  </si>
  <si>
    <t>MUR/LWAL+DNO/H:2/COM12</t>
  </si>
  <si>
    <t>S/LFM+DUL/HBET:1-2/COM2</t>
  </si>
  <si>
    <t>S/LFM+DUL/HBET:1-2/IND1</t>
  </si>
  <si>
    <t>S/LFM+DUL/HBET:1-2/IND2</t>
  </si>
  <si>
    <t>S/LFM+DUL/HBET:1-2/IND6</t>
  </si>
  <si>
    <t>90% W/+DNO/HBET:1-2/COM
10% W/+DUL/HBET:1-2/COM</t>
  </si>
  <si>
    <t>90% W/+DNO/HBET:1-2/COM1
10% W/+DUL/HBET:1-2/COM1</t>
  </si>
  <si>
    <t>90% W/+DNO/HBET:1-2/COM5
10% W/+DUL/HBET:1-2/COM5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</si>
</sst>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8"/>
      <color rgb="FF000000"/>
      <name val="Tahoma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2"/>
      <color rgb="FF9C570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rgb="FF000000"/>
      <name val="Calibri"/>
      <family val="2"/>
    </font>
    <font>
      <b/>
      <sz val="18"/>
      <color rgb="FF000000"/>
      <name val="Calibri"/>
      <family val="2"/>
    </font>
    <font>
      <sz val="11"/>
      <color rgb="FF9C57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  <b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9">
    <xf numFmtId="0" fontId="0" fillId="0" borderId="0"/>
    <xf numFmtId="0" fontId="5" fillId="2" borderId="0" applyBorder="0" applyProtection="0"/>
    <xf numFmtId="9" fontId="5" fillId="0" borderId="0" applyFont="0" applyFill="0" applyBorder="0" applyAlignment="0" applyProtection="0"/>
    <xf numFmtId="0" fontId="6" fillId="0" borderId="0"/>
    <xf numFmtId="0" fontId="6" fillId="0" borderId="0"/>
    <xf numFmtId="0" fontId="8" fillId="4" borderId="0" applyNumberFormat="0" applyBorder="0" applyAlignment="0" applyProtection="0"/>
    <xf numFmtId="0" fontId="1" fillId="0" borderId="0"/>
    <xf numFmtId="0" fontId="12" fillId="7" borderId="0" applyBorder="0" applyProtection="0"/>
    <xf numFmtId="9" fontId="6" fillId="0" borderId="0" applyBorder="0" applyProtection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0" fontId="3" fillId="0" borderId="0" xfId="0" applyFont="1"/>
    <xf numFmtId="3" fontId="3" fillId="0" borderId="0" xfId="0" applyNumberFormat="1" applyFont="1"/>
    <xf numFmtId="0" fontId="3" fillId="3" borderId="0" xfId="0" applyFont="1" applyFill="1"/>
    <xf numFmtId="0" fontId="4" fillId="0" borderId="0" xfId="0" applyFont="1"/>
    <xf numFmtId="0" fontId="7" fillId="0" borderId="0" xfId="3" applyFont="1" applyAlignment="1">
      <alignment horizontal="center" vertical="center" wrapText="1"/>
    </xf>
    <xf numFmtId="0" fontId="6" fillId="0" borderId="0" xfId="4" applyAlignment="1">
      <alignment horizontal="center" vertical="center" wrapText="1"/>
    </xf>
    <xf numFmtId="0" fontId="7" fillId="0" borderId="0" xfId="4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4" applyFont="1" applyAlignment="1">
      <alignment horizontal="center" vertical="center" wrapText="1"/>
    </xf>
    <xf numFmtId="0" fontId="9" fillId="6" borderId="1" xfId="6" applyFont="1" applyFill="1" applyBorder="1" applyAlignment="1">
      <alignment horizontal="center" vertical="center" wrapText="1"/>
    </xf>
    <xf numFmtId="0" fontId="0" fillId="0" borderId="0" xfId="3" applyFont="1" applyAlignment="1">
      <alignment horizontal="center" vertical="center" wrapText="1"/>
    </xf>
    <xf numFmtId="0" fontId="8" fillId="4" borderId="1" xfId="5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6" fillId="0" borderId="2" xfId="4" applyBorder="1" applyAlignment="1">
      <alignment horizontal="center" vertical="center" wrapText="1"/>
    </xf>
    <xf numFmtId="0" fontId="12" fillId="7" borderId="2" xfId="7" applyBorder="1" applyAlignment="1">
      <alignment horizontal="center" vertical="center" wrapText="1"/>
    </xf>
    <xf numFmtId="0" fontId="6" fillId="0" borderId="0" xfId="4" applyAlignment="1">
      <alignment horizontal="center"/>
    </xf>
    <xf numFmtId="0" fontId="2" fillId="8" borderId="0" xfId="4" applyFont="1" applyFill="1" applyAlignment="1">
      <alignment horizontal="center" vertical="center" wrapText="1"/>
    </xf>
    <xf numFmtId="0" fontId="2" fillId="5" borderId="0" xfId="4" applyFont="1" applyFill="1" applyAlignment="1">
      <alignment horizontal="center" vertical="center" wrapText="1"/>
    </xf>
    <xf numFmtId="0" fontId="2" fillId="0" borderId="0" xfId="4" applyFont="1" applyAlignment="1">
      <alignment horizontal="center"/>
    </xf>
    <xf numFmtId="9" fontId="6" fillId="0" borderId="0" xfId="8" applyAlignment="1">
      <alignment horizontal="center"/>
    </xf>
    <xf numFmtId="9" fontId="6" fillId="0" borderId="0" xfId="4" applyNumberFormat="1" applyAlignment="1">
      <alignment horizontal="center"/>
    </xf>
    <xf numFmtId="10" fontId="6" fillId="0" borderId="0" xfId="4" applyNumberFormat="1" applyAlignment="1">
      <alignment horizontal="center"/>
    </xf>
    <xf numFmtId="9" fontId="6" fillId="0" borderId="0" xfId="4" applyNumberFormat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4" fillId="9" borderId="0" xfId="0" applyFont="1" applyFill="1" applyAlignment="1">
      <alignment vertical="center"/>
    </xf>
    <xf numFmtId="0" fontId="14" fillId="9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2" fontId="5" fillId="0" borderId="0" xfId="2" applyNumberFormat="1" applyAlignment="1">
      <alignment horizontal="center" vertical="center"/>
    </xf>
    <xf numFmtId="1" fontId="5" fillId="0" borderId="0" xfId="2" applyNumberFormat="1" applyAlignment="1">
      <alignment horizontal="center" vertical="center"/>
    </xf>
    <xf numFmtId="0" fontId="0" fillId="0" borderId="0" xfId="0" applyAlignment="1">
      <alignment wrapText="1"/>
    </xf>
    <xf numFmtId="0" fontId="14" fillId="9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 vertical="top" wrapText="1"/>
    </xf>
    <xf numFmtId="0" fontId="16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</cellXfs>
  <cellStyles count="9">
    <cellStyle name="Explanatory Text" xfId="1" builtinId="53" customBuiltin="1"/>
    <cellStyle name="Explanatory Text 2" xfId="7" xr:uid="{6BAB4021-73CB-E840-A9A3-8ACFB49FD1EB}"/>
    <cellStyle name="Neutral" xfId="5" builtinId="28"/>
    <cellStyle name="Normal" xfId="0" builtinId="0"/>
    <cellStyle name="Normal 2" xfId="4" xr:uid="{A3178994-DC03-494C-BC3D-155C98F985C6}"/>
    <cellStyle name="Normal 3" xfId="3" xr:uid="{0CB4467D-8B35-4EA5-A049-F3B60810F9D1}"/>
    <cellStyle name="Normal 4" xfId="6" xr:uid="{CC3C135A-2C2F-534D-BA8F-3C5BEFAE7572}"/>
    <cellStyle name="Per cent" xfId="2" builtinId="5"/>
    <cellStyle name="Percent 2" xfId="8" xr:uid="{69D834BE-D23B-494F-99EE-82244876AD58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C00000"/>
      <rgbColor rgb="FF006600"/>
      <rgbColor rgb="FF000080"/>
      <rgbColor rgb="FF9966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EA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C:/D:/I:/&#26465;&#20214;&#38598;&#35336;&#12503;&#12525;&#12464;&#12521;&#12512;&#12497;&#12501;&#12457;&#12540;&#12510;&#12531;&#12473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I://&#26465;&#20214;&#38598;&#35336;&#12503;&#12525;&#12464;&#12521;&#12512;&#12497;&#12501;&#12457;&#12540;&#12510;&#12531;&#1247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パフォーマンステストの概要"/>
      <sheetName val="定義（総数）"/>
      <sheetName val="定義（日本人)"/>
      <sheetName val="定義（日本人以外) "/>
      <sheetName val="結果（総数）"/>
      <sheetName val="結果（日本人)"/>
      <sheetName val="結果（日本人以外) 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定義（総数）"/>
      <sheetName val="パフォーマンステストの概要"/>
      <sheetName val="定義（日本人)"/>
      <sheetName val="定義（日本人以外) "/>
      <sheetName val="結果（総数）"/>
      <sheetName val="結果（日本人)"/>
      <sheetName val="結果（日本人以外) "/>
    </sheetNames>
    <sheetDataSet>
      <sheetData sheetId="0" refreshError="1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tabSelected="1"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baseColWidth="10" defaultColWidth="30" defaultRowHeight="15" x14ac:dyDescent="0.2"/>
  <cols>
    <col min="1" max="1" width="30" style="1"/>
    <col min="2" max="3" width="19" style="1" customWidth="1"/>
    <col min="4" max="4" width="22" style="1" customWidth="1"/>
    <col min="5" max="6" width="19" style="1" customWidth="1"/>
    <col min="7" max="8" width="22" style="1" customWidth="1"/>
    <col min="9" max="12" width="19.83203125" style="1" customWidth="1"/>
    <col min="13" max="13" width="20.6640625" style="1" customWidth="1"/>
  </cols>
  <sheetData>
    <row r="1" spans="1:13" ht="25" x14ac:dyDescent="0.2">
      <c r="A1" s="14" t="s">
        <v>0</v>
      </c>
    </row>
    <row r="2" spans="1:13" ht="50" customHeight="1" x14ac:dyDescent="0.2">
      <c r="A2" s="13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1" t="s">
        <v>12</v>
      </c>
      <c r="L2" s="11" t="s">
        <v>14</v>
      </c>
      <c r="M2" s="13" t="s">
        <v>15</v>
      </c>
    </row>
    <row r="3" spans="1:13" ht="32" x14ac:dyDescent="0.2">
      <c r="A3" s="8" t="s">
        <v>174</v>
      </c>
      <c r="B3" s="1" t="s">
        <v>182</v>
      </c>
      <c r="C3" s="1" t="s">
        <v>183</v>
      </c>
      <c r="D3" s="9" t="s">
        <v>176</v>
      </c>
      <c r="E3" s="10" t="s">
        <v>177</v>
      </c>
      <c r="F3" s="10" t="s">
        <v>177</v>
      </c>
      <c r="G3" s="10" t="s">
        <v>177</v>
      </c>
      <c r="H3" s="1" t="s">
        <v>177</v>
      </c>
      <c r="I3" s="10" t="s">
        <v>178</v>
      </c>
      <c r="J3" s="10" t="s">
        <v>179</v>
      </c>
      <c r="K3" s="6" t="s">
        <v>180</v>
      </c>
      <c r="L3" s="12" t="s">
        <v>181</v>
      </c>
      <c r="M3" s="8" t="s">
        <v>175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A4DBA-0A9E-1A46-93D7-BDB200AA1DC7}">
  <dimension ref="A1:I34"/>
  <sheetViews>
    <sheetView workbookViewId="0">
      <pane xSplit="1" ySplit="2" topLeftCell="E3" activePane="bottomRight" state="frozen"/>
      <selection pane="topRight" activeCell="B1" sqref="B1"/>
      <selection pane="bottomLeft" activeCell="A4" sqref="A4"/>
      <selection pane="bottomRight" activeCell="A3" sqref="A3:I3"/>
    </sheetView>
  </sheetViews>
  <sheetFormatPr baseColWidth="10" defaultColWidth="30.6640625" defaultRowHeight="15" x14ac:dyDescent="0.2"/>
  <cols>
    <col min="1" max="3" width="26" style="17" bestFit="1" customWidth="1"/>
    <col min="4" max="4" width="28.33203125" style="17" bestFit="1" customWidth="1"/>
    <col min="5" max="5" width="27" style="17" bestFit="1" customWidth="1"/>
    <col min="6" max="6" width="30.1640625" style="17" bestFit="1" customWidth="1"/>
    <col min="7" max="7" width="25.1640625" style="17" bestFit="1" customWidth="1"/>
    <col min="8" max="8" width="30.1640625" style="17" bestFit="1" customWidth="1"/>
    <col min="9" max="9" width="26" style="17" bestFit="1" customWidth="1"/>
    <col min="10" max="16384" width="30.6640625" style="17"/>
  </cols>
  <sheetData>
    <row r="1" spans="1:9" ht="32" x14ac:dyDescent="0.2">
      <c r="A1" s="15" t="s">
        <v>184</v>
      </c>
      <c r="B1" s="15" t="s">
        <v>185</v>
      </c>
      <c r="C1" s="15" t="s">
        <v>14</v>
      </c>
      <c r="D1" s="16" t="s">
        <v>3</v>
      </c>
      <c r="E1" s="16" t="s">
        <v>186</v>
      </c>
      <c r="F1" s="16" t="s">
        <v>187</v>
      </c>
      <c r="G1" s="16" t="s">
        <v>188</v>
      </c>
      <c r="H1" s="16" t="s">
        <v>189</v>
      </c>
      <c r="I1" s="16" t="s">
        <v>190</v>
      </c>
    </row>
    <row r="2" spans="1:9" s="20" customFormat="1" ht="16" x14ac:dyDescent="0.2">
      <c r="A2" s="18" t="s">
        <v>191</v>
      </c>
      <c r="B2" s="18" t="s">
        <v>192</v>
      </c>
      <c r="C2" s="18" t="s">
        <v>181</v>
      </c>
      <c r="D2" s="19" t="s">
        <v>183</v>
      </c>
      <c r="E2" s="19" t="s">
        <v>182</v>
      </c>
      <c r="F2" s="19" t="s">
        <v>177</v>
      </c>
      <c r="G2" s="19" t="s">
        <v>193</v>
      </c>
      <c r="H2" s="19" t="s">
        <v>194</v>
      </c>
      <c r="I2" s="19" t="s">
        <v>179</v>
      </c>
    </row>
    <row r="3" spans="1:9" ht="128" x14ac:dyDescent="0.2">
      <c r="A3" s="7" t="s">
        <v>195</v>
      </c>
      <c r="B3" s="7" t="s">
        <v>256</v>
      </c>
      <c r="C3" s="7" t="s">
        <v>267</v>
      </c>
      <c r="D3" s="7" t="s">
        <v>277</v>
      </c>
      <c r="E3" s="7" t="s">
        <v>275</v>
      </c>
      <c r="F3" s="7" t="s">
        <v>263</v>
      </c>
      <c r="G3" s="7" t="s">
        <v>278</v>
      </c>
      <c r="H3" s="7" t="s">
        <v>276</v>
      </c>
      <c r="I3" s="7" t="s">
        <v>279</v>
      </c>
    </row>
    <row r="4" spans="1:9" x14ac:dyDescent="0.2">
      <c r="A4" s="7"/>
      <c r="B4" s="7"/>
      <c r="C4" s="7"/>
      <c r="D4" s="7"/>
      <c r="E4" s="7"/>
      <c r="F4" s="7"/>
      <c r="G4" s="7"/>
      <c r="H4" s="7"/>
      <c r="I4" s="7"/>
    </row>
    <row r="5" spans="1:9" x14ac:dyDescent="0.2">
      <c r="A5" s="7"/>
      <c r="B5" s="7"/>
      <c r="C5" s="7"/>
      <c r="D5" s="7"/>
      <c r="E5" s="7"/>
      <c r="G5" s="40"/>
      <c r="H5" s="39"/>
      <c r="I5" s="7"/>
    </row>
    <row r="6" spans="1:9" x14ac:dyDescent="0.2">
      <c r="A6" s="7"/>
      <c r="B6" s="7"/>
      <c r="C6" s="7"/>
      <c r="D6" s="21"/>
      <c r="E6" s="7"/>
      <c r="G6" s="40"/>
      <c r="I6" s="7"/>
    </row>
    <row r="7" spans="1:9" x14ac:dyDescent="0.2">
      <c r="A7" s="7"/>
      <c r="B7" s="7"/>
      <c r="C7" s="7"/>
      <c r="D7" s="21"/>
      <c r="E7" s="7"/>
      <c r="G7" s="40"/>
      <c r="I7" s="7"/>
    </row>
    <row r="8" spans="1:9" x14ac:dyDescent="0.2">
      <c r="A8" s="7"/>
      <c r="B8" s="7"/>
      <c r="C8" s="7"/>
      <c r="D8" s="21"/>
      <c r="E8" s="7"/>
      <c r="G8" s="40"/>
      <c r="I8" s="7"/>
    </row>
    <row r="9" spans="1:9" x14ac:dyDescent="0.2">
      <c r="A9" s="7"/>
      <c r="B9" s="7"/>
      <c r="C9" s="7"/>
      <c r="D9" s="21"/>
      <c r="E9" s="7"/>
      <c r="G9" s="40"/>
      <c r="I9" s="7"/>
    </row>
    <row r="10" spans="1:9" x14ac:dyDescent="0.2">
      <c r="A10" s="7"/>
      <c r="B10" s="7"/>
      <c r="C10" s="7"/>
      <c r="D10" s="21"/>
      <c r="E10" s="7"/>
      <c r="G10" s="41"/>
      <c r="I10" s="7"/>
    </row>
    <row r="11" spans="1:9" x14ac:dyDescent="0.2">
      <c r="A11" s="7"/>
      <c r="B11" s="7"/>
      <c r="C11" s="7"/>
      <c r="D11" s="21"/>
      <c r="E11" s="7"/>
      <c r="G11" s="7"/>
      <c r="I11" s="7"/>
    </row>
    <row r="12" spans="1:9" x14ac:dyDescent="0.2">
      <c r="A12" s="7"/>
      <c r="B12" s="7"/>
      <c r="C12" s="7"/>
      <c r="D12" s="21"/>
      <c r="E12" s="7"/>
      <c r="G12" s="7"/>
      <c r="I12" s="7"/>
    </row>
    <row r="13" spans="1:9" x14ac:dyDescent="0.2">
      <c r="A13" s="7"/>
      <c r="B13" s="7"/>
      <c r="C13" s="7"/>
      <c r="D13" s="21"/>
      <c r="E13" s="7"/>
      <c r="G13" s="7"/>
      <c r="I13" s="7"/>
    </row>
    <row r="14" spans="1:9" x14ac:dyDescent="0.2">
      <c r="A14" s="7"/>
      <c r="B14" s="7"/>
      <c r="C14" s="7"/>
      <c r="D14" s="22"/>
      <c r="E14" s="7"/>
      <c r="G14" s="7"/>
      <c r="I14" s="7"/>
    </row>
    <row r="15" spans="1:9" x14ac:dyDescent="0.2">
      <c r="A15" s="7"/>
      <c r="B15" s="7"/>
      <c r="C15" s="7"/>
      <c r="D15" s="24"/>
      <c r="E15" s="7"/>
      <c r="G15" s="7"/>
      <c r="I15" s="7"/>
    </row>
    <row r="16" spans="1:9" x14ac:dyDescent="0.2">
      <c r="A16" s="7"/>
      <c r="B16" s="7"/>
      <c r="C16" s="7"/>
      <c r="D16" s="7"/>
      <c r="E16" s="7"/>
      <c r="G16" s="7"/>
      <c r="H16" s="7"/>
      <c r="I16" s="7"/>
    </row>
    <row r="19" spans="1:4" x14ac:dyDescent="0.2">
      <c r="D19" s="22"/>
    </row>
    <row r="20" spans="1:4" x14ac:dyDescent="0.2">
      <c r="D20" s="22"/>
    </row>
    <row r="21" spans="1:4" x14ac:dyDescent="0.2">
      <c r="B21" s="21"/>
      <c r="D21" s="22"/>
    </row>
    <row r="22" spans="1:4" x14ac:dyDescent="0.2">
      <c r="B22" s="21"/>
      <c r="D22" s="22"/>
    </row>
    <row r="23" spans="1:4" x14ac:dyDescent="0.2">
      <c r="D23" s="22"/>
    </row>
    <row r="24" spans="1:4" x14ac:dyDescent="0.2">
      <c r="B24" s="21"/>
      <c r="D24" s="22"/>
    </row>
    <row r="25" spans="1:4" x14ac:dyDescent="0.2">
      <c r="B25" s="21"/>
      <c r="D25" s="22"/>
    </row>
    <row r="26" spans="1:4" x14ac:dyDescent="0.2">
      <c r="B26" s="22"/>
      <c r="D26" s="22"/>
    </row>
    <row r="27" spans="1:4" x14ac:dyDescent="0.2">
      <c r="B27" s="22"/>
      <c r="D27" s="22"/>
    </row>
    <row r="28" spans="1:4" x14ac:dyDescent="0.2">
      <c r="A28" s="21"/>
      <c r="B28" s="22"/>
      <c r="D28" s="22"/>
    </row>
    <row r="29" spans="1:4" x14ac:dyDescent="0.2">
      <c r="A29" s="21"/>
      <c r="B29" s="22"/>
      <c r="D29" s="22"/>
    </row>
    <row r="30" spans="1:4" x14ac:dyDescent="0.2">
      <c r="A30" s="21"/>
      <c r="B30" s="22"/>
      <c r="D30" s="22"/>
    </row>
    <row r="31" spans="1:4" x14ac:dyDescent="0.2">
      <c r="A31" s="21"/>
      <c r="B31" s="22"/>
      <c r="D31" s="22"/>
    </row>
    <row r="32" spans="1:4" x14ac:dyDescent="0.2">
      <c r="A32" s="21"/>
      <c r="B32" s="23"/>
      <c r="D32" s="22"/>
    </row>
    <row r="33" spans="1:2" x14ac:dyDescent="0.2">
      <c r="A33" s="21"/>
      <c r="B33" s="23"/>
    </row>
    <row r="34" spans="1:2" x14ac:dyDescent="0.2">
      <c r="B34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C31B9-A9D4-EE49-8C00-A572D4D4AC2D}">
  <dimension ref="A1:AW3"/>
  <sheetViews>
    <sheetView workbookViewId="0">
      <pane xSplit="1" ySplit="2" topLeftCell="B37" activePane="bottomRight" state="frozen"/>
      <selection pane="topRight" activeCell="B1" sqref="B1"/>
      <selection pane="bottomLeft" activeCell="A3" sqref="A3"/>
      <selection pane="bottomRight" activeCell="B7" sqref="B7:C55"/>
    </sheetView>
  </sheetViews>
  <sheetFormatPr baseColWidth="10" defaultColWidth="40.6640625" defaultRowHeight="15" x14ac:dyDescent="0.2"/>
  <cols>
    <col min="1" max="1" width="35.5" style="31" bestFit="1" customWidth="1"/>
    <col min="2" max="2" width="34.5" style="31" bestFit="1" customWidth="1"/>
    <col min="3" max="3" width="36.5" style="31" bestFit="1" customWidth="1"/>
    <col min="4" max="4" width="35.5" style="31" bestFit="1" customWidth="1"/>
    <col min="5" max="5" width="22.6640625" style="31" bestFit="1" customWidth="1"/>
    <col min="6" max="9" width="23.6640625" style="31" bestFit="1" customWidth="1"/>
    <col min="10" max="10" width="22.6640625" style="31" bestFit="1" customWidth="1"/>
    <col min="11" max="11" width="23.6640625" style="31" bestFit="1" customWidth="1"/>
    <col min="12" max="12" width="24.6640625" style="31" bestFit="1" customWidth="1"/>
    <col min="13" max="15" width="23.6640625" style="31" bestFit="1" customWidth="1"/>
    <col min="16" max="16" width="28.6640625" style="31" bestFit="1" customWidth="1"/>
    <col min="17" max="17" width="29.83203125" style="31" bestFit="1" customWidth="1"/>
    <col min="18" max="19" width="28.6640625" style="31" bestFit="1" customWidth="1"/>
    <col min="20" max="20" width="26.5" style="31" bestFit="1" customWidth="1"/>
    <col min="21" max="22" width="27.5" style="31" bestFit="1" customWidth="1"/>
    <col min="23" max="25" width="26.5" style="31" bestFit="1" customWidth="1"/>
    <col min="26" max="26" width="16" style="31" bestFit="1" customWidth="1"/>
    <col min="27" max="28" width="17" style="31" bestFit="1" customWidth="1"/>
    <col min="29" max="29" width="16" style="31" bestFit="1" customWidth="1"/>
    <col min="30" max="30" width="15.5" style="31" bestFit="1" customWidth="1"/>
    <col min="31" max="32" width="16.5" style="31" bestFit="1" customWidth="1"/>
    <col min="33" max="33" width="15.5" style="31" bestFit="1" customWidth="1"/>
    <col min="34" max="34" width="25.33203125" style="31" bestFit="1" customWidth="1"/>
    <col min="35" max="35" width="26.5" style="31" bestFit="1" customWidth="1"/>
    <col min="36" max="36" width="27.5" style="31" bestFit="1" customWidth="1"/>
    <col min="37" max="39" width="26.5" style="31" bestFit="1" customWidth="1"/>
    <col min="40" max="41" width="25.33203125" style="31" bestFit="1" customWidth="1"/>
    <col min="42" max="42" width="27.5" style="31" bestFit="1" customWidth="1"/>
    <col min="43" max="43" width="26.1640625" style="31" bestFit="1" customWidth="1"/>
    <col min="44" max="46" width="25" style="31" bestFit="1" customWidth="1"/>
    <col min="47" max="47" width="27.1640625" style="31" bestFit="1" customWidth="1"/>
    <col min="48" max="49" width="28.1640625" style="31" bestFit="1" customWidth="1"/>
    <col min="50" max="16384" width="40.6640625" style="31"/>
  </cols>
  <sheetData>
    <row r="1" spans="1:49" ht="22" customHeight="1" x14ac:dyDescent="0.2">
      <c r="A1" s="33" t="s">
        <v>252</v>
      </c>
    </row>
    <row r="2" spans="1:49" s="32" customFormat="1" ht="31" customHeight="1" x14ac:dyDescent="0.2">
      <c r="A2" s="42" t="s">
        <v>265</v>
      </c>
      <c r="B2" s="42" t="s">
        <v>264</v>
      </c>
      <c r="C2" s="42" t="s">
        <v>261</v>
      </c>
      <c r="D2" s="42" t="s">
        <v>260</v>
      </c>
      <c r="E2" s="42" t="s">
        <v>287</v>
      </c>
      <c r="F2" s="42" t="s">
        <v>205</v>
      </c>
      <c r="G2" s="42" t="s">
        <v>281</v>
      </c>
      <c r="H2" s="42" t="s">
        <v>210</v>
      </c>
      <c r="I2" s="42" t="s">
        <v>238</v>
      </c>
      <c r="J2" s="42" t="s">
        <v>288</v>
      </c>
      <c r="K2" s="42" t="s">
        <v>206</v>
      </c>
      <c r="L2" s="42" t="s">
        <v>214</v>
      </c>
      <c r="M2" s="42" t="s">
        <v>282</v>
      </c>
      <c r="N2" s="42" t="s">
        <v>211</v>
      </c>
      <c r="O2" s="42" t="s">
        <v>239</v>
      </c>
      <c r="P2" s="42" t="s">
        <v>207</v>
      </c>
      <c r="Q2" s="42" t="s">
        <v>215</v>
      </c>
      <c r="R2" s="42" t="s">
        <v>212</v>
      </c>
      <c r="S2" s="42" t="s">
        <v>285</v>
      </c>
      <c r="T2" s="42" t="s">
        <v>242</v>
      </c>
      <c r="U2" s="42" t="s">
        <v>235</v>
      </c>
      <c r="V2" s="42" t="s">
        <v>283</v>
      </c>
      <c r="W2" s="42" t="s">
        <v>225</v>
      </c>
      <c r="X2" s="42" t="s">
        <v>232</v>
      </c>
      <c r="Y2" s="42" t="s">
        <v>269</v>
      </c>
      <c r="Z2" s="42" t="s">
        <v>253</v>
      </c>
      <c r="AA2" s="42" t="s">
        <v>255</v>
      </c>
      <c r="AB2" s="42" t="s">
        <v>254</v>
      </c>
      <c r="AC2" s="42" t="s">
        <v>259</v>
      </c>
      <c r="AD2" s="42" t="s">
        <v>243</v>
      </c>
      <c r="AE2" s="42" t="s">
        <v>208</v>
      </c>
      <c r="AF2" s="42" t="s">
        <v>240</v>
      </c>
      <c r="AG2" s="42" t="s">
        <v>258</v>
      </c>
      <c r="AH2" s="42" t="s">
        <v>241</v>
      </c>
      <c r="AI2" s="42" t="s">
        <v>204</v>
      </c>
      <c r="AJ2" s="42" t="s">
        <v>213</v>
      </c>
      <c r="AK2" s="42" t="s">
        <v>234</v>
      </c>
      <c r="AL2" s="42" t="s">
        <v>209</v>
      </c>
      <c r="AM2" s="42" t="s">
        <v>237</v>
      </c>
      <c r="AN2" s="42" t="s">
        <v>230</v>
      </c>
      <c r="AO2" s="42" t="s">
        <v>268</v>
      </c>
      <c r="AP2" s="42" t="s">
        <v>286</v>
      </c>
      <c r="AQ2" s="42" t="s">
        <v>236</v>
      </c>
      <c r="AR2" s="42" t="s">
        <v>228</v>
      </c>
      <c r="AS2" s="42" t="s">
        <v>233</v>
      </c>
      <c r="AT2" s="42" t="s">
        <v>270</v>
      </c>
      <c r="AU2" s="42" t="s">
        <v>289</v>
      </c>
      <c r="AV2" s="42" t="s">
        <v>280</v>
      </c>
      <c r="AW2" s="42" t="s">
        <v>284</v>
      </c>
    </row>
    <row r="3" spans="1:49" s="1" customFormat="1" ht="32" x14ac:dyDescent="0.2">
      <c r="A3" s="1" t="s">
        <v>272</v>
      </c>
      <c r="B3" s="1" t="s">
        <v>273</v>
      </c>
      <c r="C3" s="1" t="s">
        <v>290</v>
      </c>
      <c r="D3" s="1" t="s">
        <v>291</v>
      </c>
      <c r="E3" s="1" t="s">
        <v>292</v>
      </c>
      <c r="F3" s="1" t="s">
        <v>293</v>
      </c>
      <c r="G3" s="1" t="s">
        <v>294</v>
      </c>
      <c r="H3" s="1" t="s">
        <v>295</v>
      </c>
      <c r="I3" s="1" t="s">
        <v>296</v>
      </c>
      <c r="J3" s="1" t="s">
        <v>297</v>
      </c>
      <c r="K3" s="1" t="s">
        <v>298</v>
      </c>
      <c r="L3" s="1" t="s">
        <v>299</v>
      </c>
      <c r="M3" s="1" t="s">
        <v>300</v>
      </c>
      <c r="N3" s="1" t="s">
        <v>301</v>
      </c>
      <c r="O3" s="1" t="s">
        <v>302</v>
      </c>
      <c r="P3" s="1" t="s">
        <v>303</v>
      </c>
      <c r="Q3" s="1" t="s">
        <v>304</v>
      </c>
      <c r="R3" s="1" t="s">
        <v>305</v>
      </c>
      <c r="S3" s="1" t="s">
        <v>306</v>
      </c>
      <c r="T3" s="1" t="s">
        <v>307</v>
      </c>
      <c r="U3" s="1" t="s">
        <v>308</v>
      </c>
      <c r="V3" s="1" t="s">
        <v>309</v>
      </c>
      <c r="W3" s="1" t="s">
        <v>310</v>
      </c>
      <c r="X3" s="1" t="s">
        <v>311</v>
      </c>
      <c r="Y3" s="1" t="s">
        <v>312</v>
      </c>
      <c r="Z3" s="1" t="s">
        <v>253</v>
      </c>
      <c r="AA3" s="1" t="s">
        <v>255</v>
      </c>
      <c r="AB3" s="1" t="s">
        <v>254</v>
      </c>
      <c r="AC3" s="1" t="s">
        <v>259</v>
      </c>
      <c r="AD3" s="1" t="s">
        <v>243</v>
      </c>
      <c r="AE3" s="1" t="s">
        <v>208</v>
      </c>
      <c r="AF3" s="1" t="s">
        <v>240</v>
      </c>
      <c r="AG3" s="1" t="s">
        <v>258</v>
      </c>
      <c r="AH3" s="1" t="s">
        <v>251</v>
      </c>
      <c r="AI3" s="1" t="s">
        <v>246</v>
      </c>
      <c r="AJ3" s="1" t="s">
        <v>250</v>
      </c>
      <c r="AK3" s="1" t="s">
        <v>247</v>
      </c>
      <c r="AL3" s="1" t="s">
        <v>248</v>
      </c>
      <c r="AM3" s="1" t="s">
        <v>249</v>
      </c>
      <c r="AN3" s="1" t="s">
        <v>231</v>
      </c>
      <c r="AO3" s="1" t="s">
        <v>274</v>
      </c>
      <c r="AP3" s="1" t="s">
        <v>313</v>
      </c>
      <c r="AQ3" s="1" t="s">
        <v>314</v>
      </c>
      <c r="AR3" s="1" t="s">
        <v>315</v>
      </c>
      <c r="AS3" s="1" t="s">
        <v>316</v>
      </c>
      <c r="AT3" s="1" t="s">
        <v>317</v>
      </c>
      <c r="AU3" s="1" t="s">
        <v>318</v>
      </c>
      <c r="AV3" s="1" t="s">
        <v>319</v>
      </c>
      <c r="AW3" s="1" t="s">
        <v>320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B8EC7-30FD-8C47-AFB4-B4A8E14C743E}">
  <dimension ref="A1:L103"/>
  <sheetViews>
    <sheetView topLeftCell="E40" workbookViewId="0">
      <selection activeCell="L3" sqref="L3:L51"/>
    </sheetView>
  </sheetViews>
  <sheetFormatPr baseColWidth="10" defaultColWidth="11.5" defaultRowHeight="15" x14ac:dyDescent="0.2"/>
  <cols>
    <col min="1" max="1" width="27" style="30" bestFit="1" customWidth="1"/>
    <col min="2" max="5" width="9.83203125" style="27" customWidth="1"/>
    <col min="6" max="8" width="11.5" style="27"/>
    <col min="9" max="9" width="24.1640625" style="27" bestFit="1" customWidth="1"/>
    <col min="10" max="10" width="30" bestFit="1" customWidth="1"/>
    <col min="11" max="11" width="30.6640625" bestFit="1" customWidth="1"/>
    <col min="12" max="12" width="38.6640625" style="37" customWidth="1"/>
  </cols>
  <sheetData>
    <row r="1" spans="1:12" ht="24" x14ac:dyDescent="0.3">
      <c r="A1" s="25" t="s">
        <v>216</v>
      </c>
      <c r="B1" s="26"/>
      <c r="C1" s="26"/>
      <c r="D1" s="26"/>
    </row>
    <row r="2" spans="1:12" s="34" customFormat="1" ht="17" x14ac:dyDescent="0.2">
      <c r="A2" s="28" t="s">
        <v>217</v>
      </c>
      <c r="B2" s="29" t="s">
        <v>218</v>
      </c>
      <c r="C2" s="29" t="s">
        <v>219</v>
      </c>
      <c r="D2" s="29" t="s">
        <v>220</v>
      </c>
      <c r="E2" s="29" t="s">
        <v>221</v>
      </c>
      <c r="F2" s="29" t="s">
        <v>222</v>
      </c>
      <c r="G2" s="29" t="s">
        <v>223</v>
      </c>
      <c r="H2" s="29" t="s">
        <v>224</v>
      </c>
      <c r="I2" s="29" t="s">
        <v>222</v>
      </c>
      <c r="J2" s="29" t="s">
        <v>223</v>
      </c>
      <c r="K2" s="29" t="s">
        <v>224</v>
      </c>
      <c r="L2" s="38" t="s">
        <v>271</v>
      </c>
    </row>
    <row r="3" spans="1:12" s="30" customFormat="1" ht="32" x14ac:dyDescent="0.2">
      <c r="A3" s="31" t="s">
        <v>265</v>
      </c>
      <c r="B3" s="31" t="s">
        <v>199</v>
      </c>
      <c r="C3" s="27" t="s">
        <v>245</v>
      </c>
      <c r="D3" s="27" t="s">
        <v>266</v>
      </c>
      <c r="E3" s="27" t="s">
        <v>194</v>
      </c>
      <c r="F3" s="35"/>
      <c r="G3" s="36">
        <f>100-SUM(H3:H3)</f>
        <v>80</v>
      </c>
      <c r="H3" s="36">
        <v>20</v>
      </c>
      <c r="I3" s="36" t="str">
        <f>IF(F3="","",IF(F3=100,$B3&amp;"/"&amp;$C3&amp;"+"&amp;I$2&amp;"/"&amp;$D3&amp;"/"&amp;$E3,IF(F3&gt;0,F3&amp;"% "&amp;$B3&amp;"/"&amp;$C3&amp;"+"&amp;I$2&amp;"/"&amp;$D3&amp;"/"&amp;$E3,"")))</f>
        <v/>
      </c>
      <c r="J3" s="36" t="str">
        <f>IF(G3="","",IF(G3=100,$B3&amp;"/"&amp;$C3&amp;"+"&amp;J$2&amp;"/"&amp;$D3&amp;"/"&amp;$E3,IF(G3&gt;0,G3&amp;"% "&amp;$B3&amp;"/"&amp;$C3&amp;"+"&amp;J$2&amp;"/"&amp;$D3&amp;"/"&amp;$E3,"")))</f>
        <v>80% CR/LDUAL+DUL/HBET:13-/COM12</v>
      </c>
      <c r="K3" s="36" t="str">
        <f>IF(H3="","",IF(H3=100,$B3&amp;"/"&amp;$C3&amp;"+"&amp;K$2&amp;"/"&amp;$D3&amp;"/"&amp;$E3,IF(H3&gt;0,H3&amp;"% "&amp;$B3&amp;"/"&amp;$C3&amp;"+"&amp;K$2&amp;"/"&amp;$D3&amp;"/"&amp;$E3,"")))</f>
        <v>20% CR/LDUAL+DUM/HBET:13-/COM12</v>
      </c>
      <c r="L3" s="1" t="str">
        <f>IF(D3="",A3,I3&amp;IF(J3="","",IF(I3="",J3,CHAR(10)&amp;J3))&amp;IF(K3="","",IF(J3="",K3,CHAR(10)&amp;K3)))</f>
        <v>80% CR/LDUAL+DUL/HBET:13-/COM12
20% CR/LDUAL+DUM/HBET:13-/COM12</v>
      </c>
    </row>
    <row r="4" spans="1:12" s="30" customFormat="1" ht="32" x14ac:dyDescent="0.2">
      <c r="A4" s="31" t="s">
        <v>264</v>
      </c>
      <c r="B4" s="31" t="s">
        <v>199</v>
      </c>
      <c r="C4" s="27" t="s">
        <v>245</v>
      </c>
      <c r="D4" s="27" t="s">
        <v>266</v>
      </c>
      <c r="E4" s="27" t="s">
        <v>177</v>
      </c>
      <c r="F4" s="35"/>
      <c r="G4" s="36">
        <f t="shared" ref="G4" si="0">100-SUM(H4:H4)</f>
        <v>80</v>
      </c>
      <c r="H4" s="36">
        <v>20</v>
      </c>
      <c r="I4" s="36" t="str">
        <f t="shared" ref="I4:I45" si="1">IF(F4="","",IF(F4=100,$B4&amp;"/"&amp;$C4&amp;"+"&amp;I$2&amp;"/"&amp;$D4&amp;"/"&amp;$E4,IF(F4&gt;0,F4&amp;"% "&amp;$B4&amp;"/"&amp;$C4&amp;"+"&amp;I$2&amp;"/"&amp;$D4&amp;"/"&amp;$E4,"")))</f>
        <v/>
      </c>
      <c r="J4" s="36" t="str">
        <f t="shared" ref="J4:J45" si="2">IF(G4="","",IF(G4=100,$B4&amp;"/"&amp;$C4&amp;"+"&amp;J$2&amp;"/"&amp;$D4&amp;"/"&amp;$E4,IF(G4&gt;0,G4&amp;"% "&amp;$B4&amp;"/"&amp;$C4&amp;"+"&amp;J$2&amp;"/"&amp;$D4&amp;"/"&amp;$E4,"")))</f>
        <v>80% CR/LDUAL+DUL/HBET:13-/COM3</v>
      </c>
      <c r="K4" s="36" t="str">
        <f t="shared" ref="K4:K45" si="3">IF(H4="","",IF(H4=100,$B4&amp;"/"&amp;$C4&amp;"+"&amp;K$2&amp;"/"&amp;$D4&amp;"/"&amp;$E4,IF(H4&gt;0,H4&amp;"% "&amp;$B4&amp;"/"&amp;$C4&amp;"+"&amp;K$2&amp;"/"&amp;$D4&amp;"/"&amp;$E4,"")))</f>
        <v>20% CR/LDUAL+DUM/HBET:13-/COM3</v>
      </c>
      <c r="L4" s="1" t="str">
        <f t="shared" ref="L4:L45" si="4">IF(D4="",A4,I4&amp;IF(J4="","",IF(I4="",J4,CHAR(10)&amp;J4))&amp;IF(K4="","",IF(J4="",K4,CHAR(10)&amp;K4)))</f>
        <v>80% CR/LDUAL+DUL/HBET:13-/COM3
20% CR/LDUAL+DUM/HBET:13-/COM3</v>
      </c>
    </row>
    <row r="5" spans="1:12" s="30" customFormat="1" ht="32" x14ac:dyDescent="0.2">
      <c r="A5" s="31" t="s">
        <v>261</v>
      </c>
      <c r="B5" s="31" t="s">
        <v>199</v>
      </c>
      <c r="C5" s="27" t="s">
        <v>245</v>
      </c>
      <c r="D5" s="27" t="s">
        <v>262</v>
      </c>
      <c r="E5" s="27" t="s">
        <v>194</v>
      </c>
      <c r="F5" s="36">
        <v>0</v>
      </c>
      <c r="G5" s="36">
        <f t="shared" ref="G5" si="5">100-SUM(H5:H5)</f>
        <v>90</v>
      </c>
      <c r="H5" s="36">
        <v>10</v>
      </c>
      <c r="I5" s="36" t="str">
        <f t="shared" si="1"/>
        <v/>
      </c>
      <c r="J5" s="36" t="str">
        <f t="shared" si="2"/>
        <v>90% CR/LDUAL+DUL/HBET:6-12/COM12</v>
      </c>
      <c r="K5" s="36" t="str">
        <f t="shared" si="3"/>
        <v>10% CR/LDUAL+DUM/HBET:6-12/COM12</v>
      </c>
      <c r="L5" s="1" t="str">
        <f t="shared" si="4"/>
        <v>90% CR/LDUAL+DUL/HBET:6-12/COM12
10% CR/LDUAL+DUM/HBET:6-12/COM12</v>
      </c>
    </row>
    <row r="6" spans="1:12" s="30" customFormat="1" ht="32" x14ac:dyDescent="0.2">
      <c r="A6" s="31" t="s">
        <v>260</v>
      </c>
      <c r="B6" s="31" t="s">
        <v>199</v>
      </c>
      <c r="C6" s="27" t="s">
        <v>245</v>
      </c>
      <c r="D6" s="27" t="s">
        <v>262</v>
      </c>
      <c r="E6" s="27" t="s">
        <v>177</v>
      </c>
      <c r="F6" s="35"/>
      <c r="G6" s="36">
        <f t="shared" ref="G6" si="6">100-SUM(H6:H6)</f>
        <v>90</v>
      </c>
      <c r="H6" s="36">
        <v>10</v>
      </c>
      <c r="I6" s="36" t="str">
        <f t="shared" si="1"/>
        <v/>
      </c>
      <c r="J6" s="36" t="str">
        <f t="shared" si="2"/>
        <v>90% CR/LDUAL+DUL/HBET:6-12/COM3</v>
      </c>
      <c r="K6" s="36" t="str">
        <f t="shared" si="3"/>
        <v>10% CR/LDUAL+DUM/HBET:6-12/COM3</v>
      </c>
      <c r="L6" s="1" t="str">
        <f t="shared" si="4"/>
        <v>90% CR/LDUAL+DUL/HBET:6-12/COM3
10% CR/LDUAL+DUM/HBET:6-12/COM3</v>
      </c>
    </row>
    <row r="7" spans="1:12" s="30" customFormat="1" ht="16" x14ac:dyDescent="0.2">
      <c r="A7" s="31" t="s">
        <v>287</v>
      </c>
      <c r="B7" s="31" t="s">
        <v>199</v>
      </c>
      <c r="C7" s="27" t="s">
        <v>201</v>
      </c>
      <c r="D7" s="27" t="s">
        <v>196</v>
      </c>
      <c r="E7" s="27" t="s">
        <v>179</v>
      </c>
      <c r="F7" s="35"/>
      <c r="G7" s="36">
        <f t="shared" ref="G7:G9" si="7">100-SUM(H7:H7)</f>
        <v>100</v>
      </c>
      <c r="H7" s="36">
        <v>0</v>
      </c>
      <c r="I7" s="36" t="str">
        <f t="shared" si="1"/>
        <v/>
      </c>
      <c r="J7" s="36" t="str">
        <f t="shared" si="2"/>
        <v>CR/LFINF+DUL/H:1/COM</v>
      </c>
      <c r="K7" s="36" t="str">
        <f t="shared" si="3"/>
        <v/>
      </c>
      <c r="L7" s="1" t="str">
        <f t="shared" si="4"/>
        <v>CR/LFINF+DUL/H:1/COM</v>
      </c>
    </row>
    <row r="8" spans="1:12" s="30" customFormat="1" ht="16" x14ac:dyDescent="0.2">
      <c r="A8" s="31" t="s">
        <v>205</v>
      </c>
      <c r="B8" s="31" t="s">
        <v>199</v>
      </c>
      <c r="C8" s="27" t="s">
        <v>201</v>
      </c>
      <c r="D8" s="27" t="s">
        <v>196</v>
      </c>
      <c r="E8" s="27" t="s">
        <v>183</v>
      </c>
      <c r="F8" s="35"/>
      <c r="G8" s="36">
        <f t="shared" si="7"/>
        <v>100</v>
      </c>
      <c r="H8" s="36">
        <v>0</v>
      </c>
      <c r="I8" s="36" t="str">
        <f t="shared" si="1"/>
        <v/>
      </c>
      <c r="J8" s="36" t="str">
        <f t="shared" si="2"/>
        <v>CR/LFINF+DUL/H:1/COM1</v>
      </c>
      <c r="K8" s="36" t="str">
        <f t="shared" si="3"/>
        <v/>
      </c>
      <c r="L8" s="1" t="str">
        <f t="shared" si="4"/>
        <v>CR/LFINF+DUL/H:1/COM1</v>
      </c>
    </row>
    <row r="9" spans="1:12" s="30" customFormat="1" ht="16" x14ac:dyDescent="0.2">
      <c r="A9" s="31" t="s">
        <v>281</v>
      </c>
      <c r="B9" s="31" t="s">
        <v>199</v>
      </c>
      <c r="C9" s="27" t="s">
        <v>201</v>
      </c>
      <c r="D9" s="27" t="s">
        <v>196</v>
      </c>
      <c r="E9" s="27" t="s">
        <v>182</v>
      </c>
      <c r="F9" s="36"/>
      <c r="G9" s="36">
        <f t="shared" si="7"/>
        <v>100</v>
      </c>
      <c r="H9" s="36">
        <v>0</v>
      </c>
      <c r="I9" s="36" t="str">
        <f t="shared" si="1"/>
        <v/>
      </c>
      <c r="J9" s="36" t="str">
        <f t="shared" si="2"/>
        <v>CR/LFINF+DUL/H:1/COM2</v>
      </c>
      <c r="K9" s="36" t="str">
        <f t="shared" si="3"/>
        <v/>
      </c>
      <c r="L9" s="1" t="str">
        <f t="shared" si="4"/>
        <v>CR/LFINF+DUL/H:1/COM2</v>
      </c>
    </row>
    <row r="10" spans="1:12" s="30" customFormat="1" ht="16" x14ac:dyDescent="0.2">
      <c r="A10" s="31" t="s">
        <v>210</v>
      </c>
      <c r="B10" s="31" t="s">
        <v>199</v>
      </c>
      <c r="C10" s="27" t="s">
        <v>201</v>
      </c>
      <c r="D10" s="27" t="s">
        <v>196</v>
      </c>
      <c r="E10" s="27" t="s">
        <v>177</v>
      </c>
      <c r="F10" s="35"/>
      <c r="G10" s="36">
        <f>100-SUM(H10:H10)</f>
        <v>100</v>
      </c>
      <c r="H10" s="36">
        <v>0</v>
      </c>
      <c r="I10" s="36" t="str">
        <f t="shared" si="1"/>
        <v/>
      </c>
      <c r="J10" s="36" t="str">
        <f t="shared" si="2"/>
        <v>CR/LFINF+DUL/H:1/COM3</v>
      </c>
      <c r="K10" s="36" t="str">
        <f t="shared" si="3"/>
        <v/>
      </c>
      <c r="L10" s="1" t="str">
        <f t="shared" si="4"/>
        <v>CR/LFINF+DUL/H:1/COM3</v>
      </c>
    </row>
    <row r="11" spans="1:12" s="30" customFormat="1" ht="16" x14ac:dyDescent="0.2">
      <c r="A11" s="31" t="s">
        <v>238</v>
      </c>
      <c r="B11" s="31" t="s">
        <v>199</v>
      </c>
      <c r="C11" s="27" t="s">
        <v>201</v>
      </c>
      <c r="D11" s="27" t="s">
        <v>196</v>
      </c>
      <c r="E11" s="27" t="s">
        <v>193</v>
      </c>
      <c r="F11" s="36"/>
      <c r="G11" s="36">
        <f>100-SUM(H11:H11)</f>
        <v>100</v>
      </c>
      <c r="H11" s="36">
        <v>0</v>
      </c>
      <c r="I11" s="36" t="str">
        <f t="shared" si="1"/>
        <v/>
      </c>
      <c r="J11" s="36" t="str">
        <f t="shared" si="2"/>
        <v>CR/LFINF+DUL/H:1/COM5</v>
      </c>
      <c r="K11" s="36" t="str">
        <f t="shared" si="3"/>
        <v/>
      </c>
      <c r="L11" s="1" t="str">
        <f t="shared" si="4"/>
        <v>CR/LFINF+DUL/H:1/COM5</v>
      </c>
    </row>
    <row r="12" spans="1:12" s="30" customFormat="1" ht="16" x14ac:dyDescent="0.2">
      <c r="A12" s="31" t="s">
        <v>288</v>
      </c>
      <c r="B12" s="31" t="s">
        <v>199</v>
      </c>
      <c r="C12" s="27" t="s">
        <v>201</v>
      </c>
      <c r="D12" s="27" t="s">
        <v>197</v>
      </c>
      <c r="E12" s="27" t="s">
        <v>179</v>
      </c>
      <c r="F12" s="35"/>
      <c r="G12" s="36">
        <f t="shared" ref="G12:G20" si="8">100-SUM(H12:H12)</f>
        <v>100</v>
      </c>
      <c r="H12" s="36">
        <v>0</v>
      </c>
      <c r="I12" s="36" t="str">
        <f t="shared" si="1"/>
        <v/>
      </c>
      <c r="J12" s="36" t="str">
        <f t="shared" si="2"/>
        <v>CR/LFINF+DUL/H:2/COM</v>
      </c>
      <c r="K12" s="36" t="str">
        <f t="shared" si="3"/>
        <v/>
      </c>
      <c r="L12" s="1" t="str">
        <f t="shared" si="4"/>
        <v>CR/LFINF+DUL/H:2/COM</v>
      </c>
    </row>
    <row r="13" spans="1:12" s="30" customFormat="1" ht="16" x14ac:dyDescent="0.2">
      <c r="A13" s="31" t="s">
        <v>206</v>
      </c>
      <c r="B13" s="31" t="s">
        <v>199</v>
      </c>
      <c r="C13" s="27" t="s">
        <v>201</v>
      </c>
      <c r="D13" s="27" t="s">
        <v>197</v>
      </c>
      <c r="E13" s="27" t="s">
        <v>183</v>
      </c>
      <c r="F13" s="35"/>
      <c r="G13" s="36">
        <f t="shared" si="8"/>
        <v>100</v>
      </c>
      <c r="H13" s="36">
        <v>0</v>
      </c>
      <c r="I13" s="36" t="str">
        <f t="shared" si="1"/>
        <v/>
      </c>
      <c r="J13" s="36" t="str">
        <f t="shared" si="2"/>
        <v>CR/LFINF+DUL/H:2/COM1</v>
      </c>
      <c r="K13" s="36" t="str">
        <f t="shared" si="3"/>
        <v/>
      </c>
      <c r="L13" s="1" t="str">
        <f t="shared" si="4"/>
        <v>CR/LFINF+DUL/H:2/COM1</v>
      </c>
    </row>
    <row r="14" spans="1:12" s="30" customFormat="1" ht="16" x14ac:dyDescent="0.2">
      <c r="A14" s="31" t="s">
        <v>214</v>
      </c>
      <c r="B14" s="31" t="s">
        <v>199</v>
      </c>
      <c r="C14" s="27" t="s">
        <v>201</v>
      </c>
      <c r="D14" s="27" t="s">
        <v>197</v>
      </c>
      <c r="E14" s="27" t="s">
        <v>194</v>
      </c>
      <c r="F14" s="35"/>
      <c r="G14" s="36">
        <f t="shared" si="8"/>
        <v>100</v>
      </c>
      <c r="H14" s="36">
        <v>0</v>
      </c>
      <c r="I14" s="36" t="str">
        <f t="shared" si="1"/>
        <v/>
      </c>
      <c r="J14" s="36" t="str">
        <f t="shared" si="2"/>
        <v>CR/LFINF+DUL/H:2/COM12</v>
      </c>
      <c r="K14" s="36" t="str">
        <f t="shared" si="3"/>
        <v/>
      </c>
      <c r="L14" s="1" t="str">
        <f t="shared" si="4"/>
        <v>CR/LFINF+DUL/H:2/COM12</v>
      </c>
    </row>
    <row r="15" spans="1:12" s="30" customFormat="1" ht="16" x14ac:dyDescent="0.2">
      <c r="A15" s="31" t="s">
        <v>282</v>
      </c>
      <c r="B15" s="31" t="s">
        <v>199</v>
      </c>
      <c r="C15" s="27" t="s">
        <v>201</v>
      </c>
      <c r="D15" s="27" t="s">
        <v>197</v>
      </c>
      <c r="E15" s="27" t="s">
        <v>182</v>
      </c>
      <c r="F15" s="36"/>
      <c r="G15" s="36">
        <f>100-SUM(H15:H15)</f>
        <v>100</v>
      </c>
      <c r="H15" s="36">
        <v>0</v>
      </c>
      <c r="I15" s="36" t="str">
        <f t="shared" si="1"/>
        <v/>
      </c>
      <c r="J15" s="36" t="str">
        <f t="shared" si="2"/>
        <v>CR/LFINF+DUL/H:2/COM2</v>
      </c>
      <c r="K15" s="36" t="str">
        <f t="shared" si="3"/>
        <v/>
      </c>
      <c r="L15" s="1" t="str">
        <f t="shared" si="4"/>
        <v>CR/LFINF+DUL/H:2/COM2</v>
      </c>
    </row>
    <row r="16" spans="1:12" s="30" customFormat="1" ht="16" x14ac:dyDescent="0.2">
      <c r="A16" s="31" t="s">
        <v>211</v>
      </c>
      <c r="B16" s="31" t="s">
        <v>199</v>
      </c>
      <c r="C16" s="27" t="s">
        <v>201</v>
      </c>
      <c r="D16" s="27" t="s">
        <v>197</v>
      </c>
      <c r="E16" s="27" t="s">
        <v>177</v>
      </c>
      <c r="F16" s="35"/>
      <c r="G16" s="36">
        <f t="shared" si="8"/>
        <v>100</v>
      </c>
      <c r="H16" s="36">
        <v>0</v>
      </c>
      <c r="I16" s="36" t="str">
        <f t="shared" si="1"/>
        <v/>
      </c>
      <c r="J16" s="36" t="str">
        <f t="shared" si="2"/>
        <v>CR/LFINF+DUL/H:2/COM3</v>
      </c>
      <c r="K16" s="36" t="str">
        <f t="shared" si="3"/>
        <v/>
      </c>
      <c r="L16" s="1" t="str">
        <f t="shared" si="4"/>
        <v>CR/LFINF+DUL/H:2/COM3</v>
      </c>
    </row>
    <row r="17" spans="1:12" s="30" customFormat="1" ht="16" x14ac:dyDescent="0.2">
      <c r="A17" s="31" t="s">
        <v>239</v>
      </c>
      <c r="B17" s="31" t="s">
        <v>199</v>
      </c>
      <c r="C17" s="27" t="s">
        <v>201</v>
      </c>
      <c r="D17" s="27" t="s">
        <v>197</v>
      </c>
      <c r="E17" s="27" t="s">
        <v>193</v>
      </c>
      <c r="F17" s="35"/>
      <c r="G17" s="36">
        <f t="shared" si="8"/>
        <v>100</v>
      </c>
      <c r="H17" s="36">
        <v>0</v>
      </c>
      <c r="I17" s="36" t="str">
        <f t="shared" si="1"/>
        <v/>
      </c>
      <c r="J17" s="36" t="str">
        <f t="shared" si="2"/>
        <v>CR/LFINF+DUL/H:2/COM5</v>
      </c>
      <c r="K17" s="36" t="str">
        <f t="shared" si="3"/>
        <v/>
      </c>
      <c r="L17" s="1" t="str">
        <f t="shared" si="4"/>
        <v>CR/LFINF+DUL/H:2/COM5</v>
      </c>
    </row>
    <row r="18" spans="1:12" s="30" customFormat="1" ht="16" x14ac:dyDescent="0.2">
      <c r="A18" s="31" t="s">
        <v>207</v>
      </c>
      <c r="B18" s="31" t="s">
        <v>199</v>
      </c>
      <c r="C18" s="27" t="s">
        <v>201</v>
      </c>
      <c r="D18" s="27" t="s">
        <v>202</v>
      </c>
      <c r="E18" s="27" t="s">
        <v>183</v>
      </c>
      <c r="F18" s="35"/>
      <c r="G18" s="36">
        <f t="shared" si="8"/>
        <v>100</v>
      </c>
      <c r="H18" s="36">
        <v>0</v>
      </c>
      <c r="I18" s="36" t="str">
        <f t="shared" si="1"/>
        <v/>
      </c>
      <c r="J18" s="36" t="str">
        <f t="shared" si="2"/>
        <v>CR/LFINF+DUL/HBET:3-5/COM1</v>
      </c>
      <c r="K18" s="36" t="str">
        <f t="shared" si="3"/>
        <v/>
      </c>
      <c r="L18" s="1" t="str">
        <f t="shared" si="4"/>
        <v>CR/LFINF+DUL/HBET:3-5/COM1</v>
      </c>
    </row>
    <row r="19" spans="1:12" s="30" customFormat="1" ht="16" x14ac:dyDescent="0.2">
      <c r="A19" s="31" t="s">
        <v>215</v>
      </c>
      <c r="B19" s="31" t="s">
        <v>199</v>
      </c>
      <c r="C19" s="27" t="s">
        <v>201</v>
      </c>
      <c r="D19" s="27" t="s">
        <v>202</v>
      </c>
      <c r="E19" s="27" t="s">
        <v>194</v>
      </c>
      <c r="F19" s="35"/>
      <c r="G19" s="36">
        <f t="shared" si="8"/>
        <v>100</v>
      </c>
      <c r="H19" s="36">
        <v>0</v>
      </c>
      <c r="I19" s="36" t="str">
        <f t="shared" si="1"/>
        <v/>
      </c>
      <c r="J19" s="36" t="str">
        <f t="shared" si="2"/>
        <v>CR/LFINF+DUL/HBET:3-5/COM12</v>
      </c>
      <c r="K19" s="36" t="str">
        <f t="shared" si="3"/>
        <v/>
      </c>
      <c r="L19" s="1" t="str">
        <f t="shared" si="4"/>
        <v>CR/LFINF+DUL/HBET:3-5/COM12</v>
      </c>
    </row>
    <row r="20" spans="1:12" s="30" customFormat="1" ht="16" x14ac:dyDescent="0.2">
      <c r="A20" s="31" t="s">
        <v>212</v>
      </c>
      <c r="B20" s="31" t="s">
        <v>199</v>
      </c>
      <c r="C20" s="27" t="s">
        <v>201</v>
      </c>
      <c r="D20" s="27" t="s">
        <v>202</v>
      </c>
      <c r="E20" s="27" t="s">
        <v>177</v>
      </c>
      <c r="F20" s="35"/>
      <c r="G20" s="36">
        <f t="shared" si="8"/>
        <v>100</v>
      </c>
      <c r="H20" s="36">
        <v>0</v>
      </c>
      <c r="I20" s="36" t="str">
        <f t="shared" si="1"/>
        <v/>
      </c>
      <c r="J20" s="36" t="str">
        <f t="shared" si="2"/>
        <v>CR/LFINF+DUL/HBET:3-5/COM3</v>
      </c>
      <c r="K20" s="36" t="str">
        <f t="shared" si="3"/>
        <v/>
      </c>
      <c r="L20" s="1" t="str">
        <f t="shared" si="4"/>
        <v>CR/LFINF+DUL/HBET:3-5/COM3</v>
      </c>
    </row>
    <row r="21" spans="1:12" s="30" customFormat="1" ht="16" x14ac:dyDescent="0.2">
      <c r="A21" s="31" t="s">
        <v>285</v>
      </c>
      <c r="B21" s="31" t="s">
        <v>199</v>
      </c>
      <c r="C21" s="27" t="s">
        <v>201</v>
      </c>
      <c r="D21" s="27" t="s">
        <v>202</v>
      </c>
      <c r="E21" s="27" t="s">
        <v>193</v>
      </c>
      <c r="F21" s="36"/>
      <c r="G21" s="36">
        <f t="shared" ref="G21:G22" si="9">100-SUM(H21:H21)</f>
        <v>100</v>
      </c>
      <c r="H21" s="36">
        <v>0</v>
      </c>
      <c r="I21" s="36" t="str">
        <f t="shared" si="1"/>
        <v/>
      </c>
      <c r="J21" s="36" t="str">
        <f t="shared" si="2"/>
        <v>CR/LFINF+DUL/HBET:3-5/COM5</v>
      </c>
      <c r="K21" s="36" t="str">
        <f t="shared" si="3"/>
        <v/>
      </c>
      <c r="L21" s="1" t="str">
        <f t="shared" si="4"/>
        <v>CR/LFINF+DUL/HBET:3-5/COM5</v>
      </c>
    </row>
    <row r="22" spans="1:12" s="30" customFormat="1" ht="16" x14ac:dyDescent="0.2">
      <c r="A22" s="31" t="s">
        <v>242</v>
      </c>
      <c r="B22" s="31" t="s">
        <v>199</v>
      </c>
      <c r="C22" s="27" t="s">
        <v>226</v>
      </c>
      <c r="D22" s="27" t="s">
        <v>227</v>
      </c>
      <c r="E22" s="27" t="s">
        <v>179</v>
      </c>
      <c r="F22" s="36"/>
      <c r="G22" s="36">
        <f t="shared" si="9"/>
        <v>100</v>
      </c>
      <c r="H22" s="36">
        <v>0</v>
      </c>
      <c r="I22" s="36" t="str">
        <f t="shared" si="1"/>
        <v/>
      </c>
      <c r="J22" s="36" t="str">
        <f t="shared" si="2"/>
        <v>CR/LFM+DUL/HBET:1-2/COM</v>
      </c>
      <c r="K22" s="36" t="str">
        <f t="shared" si="3"/>
        <v/>
      </c>
      <c r="L22" s="1" t="str">
        <f t="shared" si="4"/>
        <v>CR/LFM+DUL/HBET:1-2/COM</v>
      </c>
    </row>
    <row r="23" spans="1:12" s="30" customFormat="1" ht="16" x14ac:dyDescent="0.2">
      <c r="A23" s="31" t="s">
        <v>235</v>
      </c>
      <c r="B23" s="31" t="s">
        <v>199</v>
      </c>
      <c r="C23" s="27" t="s">
        <v>226</v>
      </c>
      <c r="D23" s="27" t="s">
        <v>227</v>
      </c>
      <c r="E23" s="27" t="s">
        <v>182</v>
      </c>
      <c r="F23" s="36"/>
      <c r="G23" s="36">
        <f>100-SUM(H23:H23)</f>
        <v>100</v>
      </c>
      <c r="H23" s="36"/>
      <c r="I23" s="36" t="str">
        <f t="shared" si="1"/>
        <v/>
      </c>
      <c r="J23" s="36" t="str">
        <f t="shared" si="2"/>
        <v>CR/LFM+DUL/HBET:1-2/COM2</v>
      </c>
      <c r="K23" s="36" t="str">
        <f t="shared" si="3"/>
        <v/>
      </c>
      <c r="L23" s="1" t="str">
        <f t="shared" si="4"/>
        <v>CR/LFM+DUL/HBET:1-2/COM2</v>
      </c>
    </row>
    <row r="24" spans="1:12" s="30" customFormat="1" ht="16" x14ac:dyDescent="0.2">
      <c r="A24" s="31" t="s">
        <v>283</v>
      </c>
      <c r="B24" s="31" t="s">
        <v>199</v>
      </c>
      <c r="C24" s="27" t="s">
        <v>226</v>
      </c>
      <c r="D24" s="27" t="s">
        <v>227</v>
      </c>
      <c r="E24" s="27" t="s">
        <v>193</v>
      </c>
      <c r="F24" s="36"/>
      <c r="G24" s="36">
        <f>100-SUM(H24:H24)</f>
        <v>100</v>
      </c>
      <c r="H24" s="36"/>
      <c r="I24" s="36" t="str">
        <f t="shared" si="1"/>
        <v/>
      </c>
      <c r="J24" s="36" t="str">
        <f t="shared" si="2"/>
        <v>CR/LFM+DUL/HBET:1-2/COM5</v>
      </c>
      <c r="K24" s="36" t="str">
        <f t="shared" si="3"/>
        <v/>
      </c>
      <c r="L24" s="1" t="str">
        <f t="shared" si="4"/>
        <v>CR/LFM+DUL/HBET:1-2/COM5</v>
      </c>
    </row>
    <row r="25" spans="1:12" s="30" customFormat="1" ht="16" x14ac:dyDescent="0.2">
      <c r="A25" s="31" t="s">
        <v>225</v>
      </c>
      <c r="B25" s="31" t="s">
        <v>199</v>
      </c>
      <c r="C25" s="27" t="s">
        <v>226</v>
      </c>
      <c r="D25" s="27" t="s">
        <v>227</v>
      </c>
      <c r="E25" s="27" t="s">
        <v>191</v>
      </c>
      <c r="F25" s="36"/>
      <c r="G25" s="36">
        <f>100-SUM(H25:H25)</f>
        <v>100</v>
      </c>
      <c r="H25" s="36"/>
      <c r="I25" s="36" t="str">
        <f t="shared" si="1"/>
        <v/>
      </c>
      <c r="J25" s="36" t="str">
        <f t="shared" si="2"/>
        <v>CR/LFM+DUL/HBET:1-2/IND1</v>
      </c>
      <c r="K25" s="36" t="str">
        <f t="shared" si="3"/>
        <v/>
      </c>
      <c r="L25" s="1" t="str">
        <f t="shared" si="4"/>
        <v>CR/LFM+DUL/HBET:1-2/IND1</v>
      </c>
    </row>
    <row r="26" spans="1:12" s="30" customFormat="1" ht="16" x14ac:dyDescent="0.2">
      <c r="A26" s="31" t="s">
        <v>232</v>
      </c>
      <c r="B26" s="31" t="s">
        <v>199</v>
      </c>
      <c r="C26" s="27" t="s">
        <v>226</v>
      </c>
      <c r="D26" s="27" t="s">
        <v>227</v>
      </c>
      <c r="E26" s="27" t="s">
        <v>192</v>
      </c>
      <c r="F26" s="36"/>
      <c r="G26" s="36">
        <f>100-SUM(H26:H26)</f>
        <v>100</v>
      </c>
      <c r="H26" s="36"/>
      <c r="I26" s="36" t="str">
        <f t="shared" si="1"/>
        <v/>
      </c>
      <c r="J26" s="36" t="str">
        <f t="shared" si="2"/>
        <v>CR/LFM+DUL/HBET:1-2/IND2</v>
      </c>
      <c r="K26" s="36" t="str">
        <f t="shared" si="3"/>
        <v/>
      </c>
      <c r="L26" s="1" t="str">
        <f t="shared" si="4"/>
        <v>CR/LFM+DUL/HBET:1-2/IND2</v>
      </c>
    </row>
    <row r="27" spans="1:12" s="30" customFormat="1" ht="16" x14ac:dyDescent="0.2">
      <c r="A27" s="31" t="s">
        <v>269</v>
      </c>
      <c r="B27" s="31" t="s">
        <v>199</v>
      </c>
      <c r="C27" s="27" t="s">
        <v>226</v>
      </c>
      <c r="D27" s="27" t="s">
        <v>227</v>
      </c>
      <c r="E27" s="27" t="s">
        <v>181</v>
      </c>
      <c r="F27" s="36"/>
      <c r="G27" s="36">
        <v>100</v>
      </c>
      <c r="H27" s="36"/>
      <c r="I27" s="36" t="str">
        <f t="shared" si="1"/>
        <v/>
      </c>
      <c r="J27" s="36" t="str">
        <f t="shared" si="2"/>
        <v>CR/LFM+DUL/HBET:1-2/IND6</v>
      </c>
      <c r="K27" s="36" t="str">
        <f t="shared" si="3"/>
        <v/>
      </c>
      <c r="L27" s="1" t="str">
        <f t="shared" si="4"/>
        <v>CR/LFM+DUL/HBET:1-2/IND6</v>
      </c>
    </row>
    <row r="28" spans="1:12" s="30" customFormat="1" ht="16" x14ac:dyDescent="0.2">
      <c r="A28" s="31" t="s">
        <v>253</v>
      </c>
      <c r="B28" s="31" t="s">
        <v>257</v>
      </c>
      <c r="C28" s="27"/>
      <c r="D28" s="27"/>
      <c r="E28" s="27" t="s">
        <v>179</v>
      </c>
      <c r="F28" s="36"/>
      <c r="G28" s="36"/>
      <c r="H28" s="36"/>
      <c r="I28" s="36" t="str">
        <f t="shared" si="1"/>
        <v/>
      </c>
      <c r="J28" s="36" t="str">
        <f t="shared" si="2"/>
        <v/>
      </c>
      <c r="K28" s="36" t="str">
        <f t="shared" si="3"/>
        <v/>
      </c>
      <c r="L28" s="1" t="str">
        <f t="shared" si="4"/>
        <v>MIX(CR-W)/COM</v>
      </c>
    </row>
    <row r="29" spans="1:12" s="30" customFormat="1" ht="16" x14ac:dyDescent="0.2">
      <c r="A29" s="31" t="s">
        <v>255</v>
      </c>
      <c r="B29" s="31" t="s">
        <v>257</v>
      </c>
      <c r="C29" s="27"/>
      <c r="D29" s="27"/>
      <c r="E29" s="27" t="s">
        <v>183</v>
      </c>
      <c r="F29" s="36"/>
      <c r="G29" s="36"/>
      <c r="H29" s="36"/>
      <c r="I29" s="36" t="str">
        <f t="shared" si="1"/>
        <v/>
      </c>
      <c r="J29" s="36" t="str">
        <f t="shared" si="2"/>
        <v/>
      </c>
      <c r="K29" s="36" t="str">
        <f t="shared" si="3"/>
        <v/>
      </c>
      <c r="L29" s="1" t="str">
        <f t="shared" si="4"/>
        <v>MIX(CR-W)/COM1</v>
      </c>
    </row>
    <row r="30" spans="1:12" s="30" customFormat="1" ht="16" x14ac:dyDescent="0.2">
      <c r="A30" s="31" t="s">
        <v>254</v>
      </c>
      <c r="B30" s="31" t="s">
        <v>257</v>
      </c>
      <c r="C30" s="27"/>
      <c r="D30" s="27"/>
      <c r="E30" s="27" t="s">
        <v>193</v>
      </c>
      <c r="F30" s="36"/>
      <c r="G30" s="36"/>
      <c r="H30" s="36"/>
      <c r="I30" s="36" t="str">
        <f t="shared" si="1"/>
        <v/>
      </c>
      <c r="J30" s="36" t="str">
        <f t="shared" si="2"/>
        <v/>
      </c>
      <c r="K30" s="36" t="str">
        <f t="shared" si="3"/>
        <v/>
      </c>
      <c r="L30" s="1" t="str">
        <f t="shared" si="4"/>
        <v>MIX(CR-W)/COM5</v>
      </c>
    </row>
    <row r="31" spans="1:12" s="30" customFormat="1" ht="16" x14ac:dyDescent="0.2">
      <c r="A31" s="31" t="s">
        <v>259</v>
      </c>
      <c r="B31" s="31" t="s">
        <v>257</v>
      </c>
      <c r="C31" s="27"/>
      <c r="D31" s="27"/>
      <c r="E31" s="27" t="s">
        <v>192</v>
      </c>
      <c r="F31" s="36"/>
      <c r="G31" s="36">
        <v>0</v>
      </c>
      <c r="H31" s="36">
        <v>0</v>
      </c>
      <c r="I31" s="36" t="str">
        <f t="shared" si="1"/>
        <v/>
      </c>
      <c r="J31" s="36" t="str">
        <f t="shared" si="2"/>
        <v/>
      </c>
      <c r="K31" s="36" t="str">
        <f t="shared" si="3"/>
        <v/>
      </c>
      <c r="L31" s="1" t="str">
        <f t="shared" si="4"/>
        <v>MIX(CR-W)/IND2</v>
      </c>
    </row>
    <row r="32" spans="1:12" s="30" customFormat="1" ht="16" x14ac:dyDescent="0.2">
      <c r="A32" s="31" t="s">
        <v>243</v>
      </c>
      <c r="B32" s="31" t="s">
        <v>244</v>
      </c>
      <c r="C32" s="27"/>
      <c r="D32" s="27"/>
      <c r="E32" s="27" t="s">
        <v>179</v>
      </c>
      <c r="F32" s="36"/>
      <c r="G32" s="36">
        <v>0</v>
      </c>
      <c r="H32" s="36">
        <v>0</v>
      </c>
      <c r="I32" s="36" t="str">
        <f t="shared" si="1"/>
        <v/>
      </c>
      <c r="J32" s="36" t="str">
        <f t="shared" si="2"/>
        <v/>
      </c>
      <c r="K32" s="36" t="str">
        <f t="shared" si="3"/>
        <v/>
      </c>
      <c r="L32" s="1" t="str">
        <f t="shared" si="4"/>
        <v>MIX(M-W)/COM</v>
      </c>
    </row>
    <row r="33" spans="1:12" ht="16" x14ac:dyDescent="0.2">
      <c r="A33" s="31" t="s">
        <v>208</v>
      </c>
      <c r="B33" s="31" t="s">
        <v>244</v>
      </c>
      <c r="E33" s="27" t="s">
        <v>183</v>
      </c>
      <c r="F33" s="36"/>
      <c r="G33" s="36">
        <v>0</v>
      </c>
      <c r="H33" s="36">
        <v>0</v>
      </c>
      <c r="I33" s="36" t="str">
        <f t="shared" si="1"/>
        <v/>
      </c>
      <c r="J33" s="36" t="str">
        <f t="shared" si="2"/>
        <v/>
      </c>
      <c r="K33" s="36" t="str">
        <f t="shared" si="3"/>
        <v/>
      </c>
      <c r="L33" s="1" t="str">
        <f t="shared" si="4"/>
        <v>MIX(M-W)/COM1</v>
      </c>
    </row>
    <row r="34" spans="1:12" ht="16" x14ac:dyDescent="0.2">
      <c r="A34" s="31" t="s">
        <v>240</v>
      </c>
      <c r="B34" s="31" t="s">
        <v>244</v>
      </c>
      <c r="E34" s="27" t="s">
        <v>193</v>
      </c>
      <c r="F34" s="36"/>
      <c r="G34" s="36">
        <v>0</v>
      </c>
      <c r="H34" s="36">
        <v>0</v>
      </c>
      <c r="I34" s="36" t="str">
        <f t="shared" si="1"/>
        <v/>
      </c>
      <c r="J34" s="36" t="str">
        <f t="shared" si="2"/>
        <v/>
      </c>
      <c r="K34" s="36" t="str">
        <f t="shared" si="3"/>
        <v/>
      </c>
      <c r="L34" s="1" t="str">
        <f t="shared" si="4"/>
        <v>MIX(M-W)/COM5</v>
      </c>
    </row>
    <row r="35" spans="1:12" ht="16" x14ac:dyDescent="0.2">
      <c r="A35" s="31" t="s">
        <v>258</v>
      </c>
      <c r="B35" s="31" t="s">
        <v>244</v>
      </c>
      <c r="E35" s="27" t="s">
        <v>192</v>
      </c>
      <c r="F35" s="36"/>
      <c r="G35" s="36">
        <v>0</v>
      </c>
      <c r="H35" s="36">
        <v>0</v>
      </c>
      <c r="I35" s="36" t="str">
        <f t="shared" si="1"/>
        <v/>
      </c>
      <c r="J35" s="36" t="str">
        <f t="shared" si="2"/>
        <v/>
      </c>
      <c r="K35" s="36" t="str">
        <f t="shared" si="3"/>
        <v/>
      </c>
      <c r="L35" s="1" t="str">
        <f t="shared" si="4"/>
        <v>MIX(M-W)/IND2</v>
      </c>
    </row>
    <row r="36" spans="1:12" ht="16" x14ac:dyDescent="0.2">
      <c r="A36" s="31" t="s">
        <v>241</v>
      </c>
      <c r="B36" s="31" t="s">
        <v>198</v>
      </c>
      <c r="C36" s="27" t="s">
        <v>200</v>
      </c>
      <c r="D36" s="27" t="s">
        <v>196</v>
      </c>
      <c r="E36" s="27" t="s">
        <v>179</v>
      </c>
      <c r="F36" s="36">
        <v>100</v>
      </c>
      <c r="G36" s="36">
        <v>0</v>
      </c>
      <c r="H36" s="36">
        <v>0</v>
      </c>
      <c r="I36" s="36" t="str">
        <f t="shared" si="1"/>
        <v>MUR/LWAL+DNO/H:1/COM</v>
      </c>
      <c r="J36" s="36" t="str">
        <f t="shared" si="2"/>
        <v/>
      </c>
      <c r="K36" s="36" t="str">
        <f t="shared" si="3"/>
        <v/>
      </c>
      <c r="L36" s="1" t="str">
        <f t="shared" si="4"/>
        <v>MUR/LWAL+DNO/H:1/COM</v>
      </c>
    </row>
    <row r="37" spans="1:12" ht="16" x14ac:dyDescent="0.2">
      <c r="A37" s="31" t="s">
        <v>204</v>
      </c>
      <c r="B37" s="31" t="s">
        <v>198</v>
      </c>
      <c r="C37" s="27" t="s">
        <v>200</v>
      </c>
      <c r="D37" s="27" t="s">
        <v>196</v>
      </c>
      <c r="E37" s="27" t="s">
        <v>183</v>
      </c>
      <c r="F37" s="36">
        <v>100</v>
      </c>
      <c r="G37" s="36">
        <v>0</v>
      </c>
      <c r="H37" s="36">
        <v>0</v>
      </c>
      <c r="I37" s="36" t="str">
        <f t="shared" si="1"/>
        <v>MUR/LWAL+DNO/H:1/COM1</v>
      </c>
      <c r="J37" s="36" t="str">
        <f t="shared" si="2"/>
        <v/>
      </c>
      <c r="K37" s="36" t="str">
        <f t="shared" si="3"/>
        <v/>
      </c>
      <c r="L37" s="1" t="str">
        <f t="shared" si="4"/>
        <v>MUR/LWAL+DNO/H:1/COM1</v>
      </c>
    </row>
    <row r="38" spans="1:12" ht="16" x14ac:dyDescent="0.2">
      <c r="A38" s="31" t="s">
        <v>213</v>
      </c>
      <c r="B38" s="31" t="s">
        <v>198</v>
      </c>
      <c r="C38" s="27" t="s">
        <v>200</v>
      </c>
      <c r="D38" s="27" t="s">
        <v>196</v>
      </c>
      <c r="E38" s="27" t="s">
        <v>194</v>
      </c>
      <c r="F38" s="36">
        <v>100</v>
      </c>
      <c r="G38" s="36">
        <v>0</v>
      </c>
      <c r="H38" s="36">
        <v>0</v>
      </c>
      <c r="I38" s="36" t="str">
        <f t="shared" si="1"/>
        <v>MUR/LWAL+DNO/H:1/COM12</v>
      </c>
      <c r="J38" s="36" t="str">
        <f t="shared" si="2"/>
        <v/>
      </c>
      <c r="K38" s="36" t="str">
        <f t="shared" si="3"/>
        <v/>
      </c>
      <c r="L38" s="1" t="str">
        <f t="shared" si="4"/>
        <v>MUR/LWAL+DNO/H:1/COM12</v>
      </c>
    </row>
    <row r="39" spans="1:12" ht="16" x14ac:dyDescent="0.2">
      <c r="A39" s="31" t="s">
        <v>234</v>
      </c>
      <c r="B39" s="31" t="s">
        <v>198</v>
      </c>
      <c r="C39" s="27" t="s">
        <v>200</v>
      </c>
      <c r="D39" s="27" t="s">
        <v>196</v>
      </c>
      <c r="E39" s="27" t="s">
        <v>182</v>
      </c>
      <c r="F39" s="36">
        <f t="shared" ref="F39:F42" si="10">100-SUM(G39:G39)</f>
        <v>100</v>
      </c>
      <c r="G39" s="36">
        <v>0</v>
      </c>
      <c r="H39" s="36">
        <v>0</v>
      </c>
      <c r="I39" s="36" t="str">
        <f t="shared" si="1"/>
        <v>MUR/LWAL+DNO/H:1/COM2</v>
      </c>
      <c r="J39" s="36" t="str">
        <f t="shared" si="2"/>
        <v/>
      </c>
      <c r="K39" s="36" t="str">
        <f t="shared" si="3"/>
        <v/>
      </c>
      <c r="L39" s="1" t="str">
        <f t="shared" si="4"/>
        <v>MUR/LWAL+DNO/H:1/COM2</v>
      </c>
    </row>
    <row r="40" spans="1:12" ht="16" x14ac:dyDescent="0.2">
      <c r="A40" s="31" t="s">
        <v>209</v>
      </c>
      <c r="B40" s="31" t="s">
        <v>198</v>
      </c>
      <c r="C40" s="27" t="s">
        <v>200</v>
      </c>
      <c r="D40" s="27" t="s">
        <v>196</v>
      </c>
      <c r="E40" s="27" t="s">
        <v>177</v>
      </c>
      <c r="F40" s="36">
        <f t="shared" si="10"/>
        <v>100</v>
      </c>
      <c r="G40" s="36">
        <v>0</v>
      </c>
      <c r="H40" s="36">
        <v>0</v>
      </c>
      <c r="I40" s="36" t="str">
        <f t="shared" si="1"/>
        <v>MUR/LWAL+DNO/H:1/COM3</v>
      </c>
      <c r="J40" s="36" t="str">
        <f t="shared" si="2"/>
        <v/>
      </c>
      <c r="K40" s="36" t="str">
        <f t="shared" si="3"/>
        <v/>
      </c>
      <c r="L40" s="1" t="str">
        <f t="shared" si="4"/>
        <v>MUR/LWAL+DNO/H:1/COM3</v>
      </c>
    </row>
    <row r="41" spans="1:12" ht="16" x14ac:dyDescent="0.2">
      <c r="A41" s="31" t="s">
        <v>237</v>
      </c>
      <c r="B41" s="31" t="s">
        <v>198</v>
      </c>
      <c r="C41" s="27" t="s">
        <v>200</v>
      </c>
      <c r="D41" s="27" t="s">
        <v>196</v>
      </c>
      <c r="E41" s="27" t="s">
        <v>193</v>
      </c>
      <c r="F41" s="36">
        <f t="shared" si="10"/>
        <v>100</v>
      </c>
      <c r="G41" s="36">
        <v>0</v>
      </c>
      <c r="H41" s="36">
        <v>0</v>
      </c>
      <c r="I41" s="36" t="str">
        <f t="shared" si="1"/>
        <v>MUR/LWAL+DNO/H:1/COM5</v>
      </c>
      <c r="J41" s="36" t="str">
        <f t="shared" si="2"/>
        <v/>
      </c>
      <c r="K41" s="36" t="str">
        <f t="shared" si="3"/>
        <v/>
      </c>
      <c r="L41" s="1" t="str">
        <f t="shared" si="4"/>
        <v>MUR/LWAL+DNO/H:1/COM5</v>
      </c>
    </row>
    <row r="42" spans="1:12" ht="16" x14ac:dyDescent="0.2">
      <c r="A42" s="31" t="s">
        <v>230</v>
      </c>
      <c r="B42" s="31" t="s">
        <v>198</v>
      </c>
      <c r="C42" s="27" t="s">
        <v>200</v>
      </c>
      <c r="D42" s="27" t="s">
        <v>196</v>
      </c>
      <c r="E42" s="27" t="s">
        <v>192</v>
      </c>
      <c r="F42" s="36">
        <f t="shared" si="10"/>
        <v>100</v>
      </c>
      <c r="G42" s="36">
        <v>0</v>
      </c>
      <c r="H42" s="36">
        <v>0</v>
      </c>
      <c r="I42" s="36" t="str">
        <f t="shared" si="1"/>
        <v>MUR/LWAL+DNO/H:1/IND2</v>
      </c>
      <c r="J42" s="36" t="str">
        <f t="shared" si="2"/>
        <v/>
      </c>
      <c r="K42" s="36" t="str">
        <f t="shared" si="3"/>
        <v/>
      </c>
      <c r="L42" s="1" t="str">
        <f t="shared" si="4"/>
        <v>MUR/LWAL+DNO/H:1/IND2</v>
      </c>
    </row>
    <row r="43" spans="1:12" ht="16" x14ac:dyDescent="0.2">
      <c r="A43" s="31" t="s">
        <v>268</v>
      </c>
      <c r="B43" s="31" t="s">
        <v>198</v>
      </c>
      <c r="C43" s="27" t="s">
        <v>200</v>
      </c>
      <c r="D43" s="27" t="s">
        <v>196</v>
      </c>
      <c r="E43" s="27" t="s">
        <v>181</v>
      </c>
      <c r="F43" s="36">
        <v>100</v>
      </c>
      <c r="G43" s="36">
        <v>0</v>
      </c>
      <c r="H43" s="36">
        <v>0</v>
      </c>
      <c r="I43" s="36" t="str">
        <f t="shared" si="1"/>
        <v>MUR/LWAL+DNO/H:1/IND6</v>
      </c>
      <c r="J43" s="36" t="str">
        <f t="shared" si="2"/>
        <v/>
      </c>
      <c r="K43" s="36" t="str">
        <f t="shared" si="3"/>
        <v/>
      </c>
      <c r="L43" s="1" t="str">
        <f t="shared" si="4"/>
        <v>MUR/LWAL+DNO/H:1/IND6</v>
      </c>
    </row>
    <row r="44" spans="1:12" ht="16" x14ac:dyDescent="0.2">
      <c r="A44" s="31" t="s">
        <v>286</v>
      </c>
      <c r="B44" s="31" t="s">
        <v>198</v>
      </c>
      <c r="C44" s="27" t="s">
        <v>200</v>
      </c>
      <c r="D44" s="27" t="s">
        <v>197</v>
      </c>
      <c r="E44" s="27" t="s">
        <v>194</v>
      </c>
      <c r="F44" s="36">
        <v>100</v>
      </c>
      <c r="G44" s="36">
        <v>0</v>
      </c>
      <c r="H44" s="36">
        <v>0</v>
      </c>
      <c r="I44" s="36" t="str">
        <f t="shared" si="1"/>
        <v>MUR/LWAL+DNO/H:2/COM12</v>
      </c>
      <c r="J44" s="36" t="str">
        <f t="shared" si="2"/>
        <v/>
      </c>
      <c r="K44" s="36" t="str">
        <f t="shared" si="3"/>
        <v/>
      </c>
      <c r="L44" s="1" t="str">
        <f t="shared" si="4"/>
        <v>MUR/LWAL+DNO/H:2/COM12</v>
      </c>
    </row>
    <row r="45" spans="1:12" ht="16" x14ac:dyDescent="0.2">
      <c r="A45" s="31" t="s">
        <v>236</v>
      </c>
      <c r="B45" s="31" t="s">
        <v>229</v>
      </c>
      <c r="C45" s="27" t="s">
        <v>226</v>
      </c>
      <c r="D45" s="27" t="s">
        <v>227</v>
      </c>
      <c r="E45" s="27" t="s">
        <v>182</v>
      </c>
      <c r="F45" s="36"/>
      <c r="G45" s="36">
        <v>100</v>
      </c>
      <c r="H45" s="36">
        <v>0</v>
      </c>
      <c r="I45" s="36" t="str">
        <f t="shared" si="1"/>
        <v/>
      </c>
      <c r="J45" s="36" t="str">
        <f t="shared" si="2"/>
        <v>S/LFM+DUL/HBET:1-2/COM2</v>
      </c>
      <c r="K45" s="36" t="str">
        <f t="shared" si="3"/>
        <v/>
      </c>
      <c r="L45" s="1" t="str">
        <f t="shared" si="4"/>
        <v>S/LFM+DUL/HBET:1-2/COM2</v>
      </c>
    </row>
    <row r="46" spans="1:12" ht="16" x14ac:dyDescent="0.2">
      <c r="A46" s="31" t="s">
        <v>228</v>
      </c>
      <c r="B46" s="31" t="s">
        <v>229</v>
      </c>
      <c r="C46" s="27" t="s">
        <v>226</v>
      </c>
      <c r="D46" s="27" t="s">
        <v>227</v>
      </c>
      <c r="E46" s="27" t="s">
        <v>191</v>
      </c>
      <c r="G46" s="36">
        <v>100</v>
      </c>
      <c r="I46" s="36" t="str">
        <f>IF(F46="","",IF(F46=100,$B46&amp;"/"&amp;$C46&amp;"+"&amp;I$2&amp;"/"&amp;$D46&amp;"/"&amp;$E46,IF(F46&gt;0,F46&amp;"% "&amp;$B46&amp;"/"&amp;$C46&amp;"+"&amp;I$2&amp;"/"&amp;$D46&amp;"/"&amp;$E46,"")))</f>
        <v/>
      </c>
      <c r="J46" s="36" t="str">
        <f>IF(G46="","",IF(G46=100,$B46&amp;"/"&amp;$C46&amp;"+"&amp;J$2&amp;"/"&amp;$D46&amp;"/"&amp;$E46,IF(G46&gt;0,G46&amp;"% "&amp;$B46&amp;"/"&amp;$C46&amp;"+"&amp;J$2&amp;"/"&amp;$D46&amp;"/"&amp;$E46,"")))</f>
        <v>S/LFM+DUL/HBET:1-2/IND1</v>
      </c>
      <c r="K46" s="36" t="str">
        <f>IF(H46="","",IF(H46=100,$B46&amp;"/"&amp;$C46&amp;"+"&amp;K$2&amp;"/"&amp;$D46&amp;"/"&amp;$E46,IF(H46&gt;0,H46&amp;"% "&amp;$B46&amp;"/"&amp;$C46&amp;"+"&amp;K$2&amp;"/"&amp;$D46&amp;"/"&amp;$E46,"")))</f>
        <v/>
      </c>
      <c r="L46" s="1" t="str">
        <f>IF(D46="",A46,I46&amp;IF(J46="","",IF(I46="",J46,CHAR(10)&amp;J46))&amp;IF(K46="","",IF(J46="",K46,CHAR(10)&amp;K46)))</f>
        <v>S/LFM+DUL/HBET:1-2/IND1</v>
      </c>
    </row>
    <row r="47" spans="1:12" ht="16" x14ac:dyDescent="0.2">
      <c r="A47" s="31" t="s">
        <v>233</v>
      </c>
      <c r="B47" s="31" t="s">
        <v>229</v>
      </c>
      <c r="C47" s="27" t="s">
        <v>226</v>
      </c>
      <c r="D47" s="27" t="s">
        <v>227</v>
      </c>
      <c r="E47" s="27" t="s">
        <v>192</v>
      </c>
      <c r="G47" s="36">
        <v>100</v>
      </c>
      <c r="I47" s="36" t="str">
        <f t="shared" ref="I47:I51" si="11">IF(F47="","",IF(F47=100,$B47&amp;"/"&amp;$C47&amp;"+"&amp;I$2&amp;"/"&amp;$D47&amp;"/"&amp;$E47,IF(F47&gt;0,F47&amp;"% "&amp;$B47&amp;"/"&amp;$C47&amp;"+"&amp;I$2&amp;"/"&amp;$D47&amp;"/"&amp;$E47,"")))</f>
        <v/>
      </c>
      <c r="J47" s="36" t="str">
        <f t="shared" ref="J47:J51" si="12">IF(G47="","",IF(G47=100,$B47&amp;"/"&amp;$C47&amp;"+"&amp;J$2&amp;"/"&amp;$D47&amp;"/"&amp;$E47,IF(G47&gt;0,G47&amp;"% "&amp;$B47&amp;"/"&amp;$C47&amp;"+"&amp;J$2&amp;"/"&amp;$D47&amp;"/"&amp;$E47,"")))</f>
        <v>S/LFM+DUL/HBET:1-2/IND2</v>
      </c>
      <c r="K47" s="36" t="str">
        <f t="shared" ref="K47:K51" si="13">IF(H47="","",IF(H47=100,$B47&amp;"/"&amp;$C47&amp;"+"&amp;K$2&amp;"/"&amp;$D47&amp;"/"&amp;$E47,IF(H47&gt;0,H47&amp;"% "&amp;$B47&amp;"/"&amp;$C47&amp;"+"&amp;K$2&amp;"/"&amp;$D47&amp;"/"&amp;$E47,"")))</f>
        <v/>
      </c>
      <c r="L47" s="1" t="str">
        <f t="shared" ref="L47:L51" si="14">IF(D47="",A47,I47&amp;IF(J47="","",IF(I47="",J47,CHAR(10)&amp;J47))&amp;IF(K47="","",IF(J47="",K47,CHAR(10)&amp;K47)))</f>
        <v>S/LFM+DUL/HBET:1-2/IND2</v>
      </c>
    </row>
    <row r="48" spans="1:12" ht="16" x14ac:dyDescent="0.2">
      <c r="A48" s="31" t="s">
        <v>270</v>
      </c>
      <c r="B48" s="31" t="s">
        <v>229</v>
      </c>
      <c r="C48" s="27" t="s">
        <v>226</v>
      </c>
      <c r="D48" s="27" t="s">
        <v>227</v>
      </c>
      <c r="E48" s="27" t="s">
        <v>181</v>
      </c>
      <c r="G48" s="36">
        <v>100</v>
      </c>
      <c r="I48" s="36" t="str">
        <f t="shared" si="11"/>
        <v/>
      </c>
      <c r="J48" s="36" t="str">
        <f t="shared" si="12"/>
        <v>S/LFM+DUL/HBET:1-2/IND6</v>
      </c>
      <c r="K48" s="36" t="str">
        <f t="shared" si="13"/>
        <v/>
      </c>
      <c r="L48" s="1" t="str">
        <f t="shared" si="14"/>
        <v>S/LFM+DUL/HBET:1-2/IND6</v>
      </c>
    </row>
    <row r="49" spans="1:12" ht="32" x14ac:dyDescent="0.2">
      <c r="A49" s="31" t="s">
        <v>289</v>
      </c>
      <c r="B49" s="31" t="s">
        <v>203</v>
      </c>
      <c r="D49" s="27" t="s">
        <v>227</v>
      </c>
      <c r="E49" s="27" t="s">
        <v>179</v>
      </c>
      <c r="F49" s="27">
        <v>90</v>
      </c>
      <c r="G49" s="36">
        <v>10</v>
      </c>
      <c r="I49" s="36" t="str">
        <f t="shared" si="11"/>
        <v>90% W/+DNO/HBET:1-2/COM</v>
      </c>
      <c r="J49" s="36" t="str">
        <f t="shared" si="12"/>
        <v>10% W/+DUL/HBET:1-2/COM</v>
      </c>
      <c r="K49" s="36" t="str">
        <f t="shared" si="13"/>
        <v/>
      </c>
      <c r="L49" s="1" t="str">
        <f t="shared" si="14"/>
        <v>90% W/+DNO/HBET:1-2/COM
10% W/+DUL/HBET:1-2/COM</v>
      </c>
    </row>
    <row r="50" spans="1:12" ht="32" x14ac:dyDescent="0.2">
      <c r="A50" s="31" t="s">
        <v>280</v>
      </c>
      <c r="B50" s="31" t="s">
        <v>203</v>
      </c>
      <c r="D50" s="27" t="s">
        <v>227</v>
      </c>
      <c r="E50" s="27" t="s">
        <v>183</v>
      </c>
      <c r="F50" s="27">
        <v>90</v>
      </c>
      <c r="G50" s="36">
        <v>10</v>
      </c>
      <c r="I50" s="36" t="str">
        <f t="shared" si="11"/>
        <v>90% W/+DNO/HBET:1-2/COM1</v>
      </c>
      <c r="J50" s="36" t="str">
        <f t="shared" si="12"/>
        <v>10% W/+DUL/HBET:1-2/COM1</v>
      </c>
      <c r="K50" s="36" t="str">
        <f t="shared" si="13"/>
        <v/>
      </c>
      <c r="L50" s="1" t="str">
        <f t="shared" si="14"/>
        <v>90% W/+DNO/HBET:1-2/COM1
10% W/+DUL/HBET:1-2/COM1</v>
      </c>
    </row>
    <row r="51" spans="1:12" ht="32" x14ac:dyDescent="0.2">
      <c r="A51" s="31" t="s">
        <v>284</v>
      </c>
      <c r="B51" s="31" t="s">
        <v>203</v>
      </c>
      <c r="D51" s="27" t="s">
        <v>227</v>
      </c>
      <c r="E51" s="27" t="s">
        <v>193</v>
      </c>
      <c r="F51" s="27">
        <v>90</v>
      </c>
      <c r="G51" s="36">
        <v>10</v>
      </c>
      <c r="I51" s="36" t="str">
        <f t="shared" si="11"/>
        <v>90% W/+DNO/HBET:1-2/COM5</v>
      </c>
      <c r="J51" s="36" t="str">
        <f t="shared" si="12"/>
        <v>10% W/+DUL/HBET:1-2/COM5</v>
      </c>
      <c r="K51" s="36" t="str">
        <f t="shared" si="13"/>
        <v/>
      </c>
      <c r="L51" s="1" t="str">
        <f t="shared" si="14"/>
        <v>90% W/+DNO/HBET:1-2/COM5
10% W/+DUL/HBET:1-2/COM5</v>
      </c>
    </row>
    <row r="55" spans="1:12" x14ac:dyDescent="0.2">
      <c r="A55" s="31"/>
    </row>
    <row r="56" spans="1:12" x14ac:dyDescent="0.2">
      <c r="A56" s="31"/>
    </row>
    <row r="57" spans="1:12" x14ac:dyDescent="0.2">
      <c r="A57" s="31"/>
    </row>
    <row r="58" spans="1:12" x14ac:dyDescent="0.2">
      <c r="A58" s="31"/>
    </row>
    <row r="59" spans="1:12" x14ac:dyDescent="0.2">
      <c r="A59" s="31"/>
    </row>
    <row r="60" spans="1:12" x14ac:dyDescent="0.2">
      <c r="A60" s="31"/>
    </row>
    <row r="61" spans="1:12" x14ac:dyDescent="0.2">
      <c r="A61" s="31"/>
    </row>
    <row r="62" spans="1:12" x14ac:dyDescent="0.2">
      <c r="A62" s="31"/>
    </row>
    <row r="63" spans="1:12" x14ac:dyDescent="0.2">
      <c r="A63" s="31"/>
    </row>
    <row r="64" spans="1:12" x14ac:dyDescent="0.2">
      <c r="A64" s="31"/>
    </row>
    <row r="65" spans="1:1" x14ac:dyDescent="0.2">
      <c r="A65" s="31"/>
    </row>
    <row r="66" spans="1:1" x14ac:dyDescent="0.2">
      <c r="A66" s="31"/>
    </row>
    <row r="67" spans="1:1" x14ac:dyDescent="0.2">
      <c r="A67" s="31"/>
    </row>
    <row r="68" spans="1:1" x14ac:dyDescent="0.2">
      <c r="A68" s="31"/>
    </row>
    <row r="69" spans="1:1" x14ac:dyDescent="0.2">
      <c r="A69" s="31"/>
    </row>
    <row r="70" spans="1:1" x14ac:dyDescent="0.2">
      <c r="A70" s="31"/>
    </row>
    <row r="71" spans="1:1" x14ac:dyDescent="0.2">
      <c r="A71" s="31"/>
    </row>
    <row r="72" spans="1:1" x14ac:dyDescent="0.2">
      <c r="A72" s="31"/>
    </row>
    <row r="73" spans="1:1" x14ac:dyDescent="0.2">
      <c r="A73" s="31"/>
    </row>
    <row r="74" spans="1:1" x14ac:dyDescent="0.2">
      <c r="A74" s="31"/>
    </row>
    <row r="75" spans="1:1" x14ac:dyDescent="0.2">
      <c r="A75" s="31"/>
    </row>
    <row r="76" spans="1:1" x14ac:dyDescent="0.2">
      <c r="A76" s="31"/>
    </row>
    <row r="77" spans="1:1" x14ac:dyDescent="0.2">
      <c r="A77" s="31"/>
    </row>
    <row r="78" spans="1:1" x14ac:dyDescent="0.2">
      <c r="A78" s="31"/>
    </row>
    <row r="79" spans="1:1" x14ac:dyDescent="0.2">
      <c r="A79" s="31"/>
    </row>
    <row r="80" spans="1:1" x14ac:dyDescent="0.2">
      <c r="A80" s="31"/>
    </row>
    <row r="81" spans="1:1" x14ac:dyDescent="0.2">
      <c r="A81" s="31"/>
    </row>
    <row r="82" spans="1:1" x14ac:dyDescent="0.2">
      <c r="A82" s="31"/>
    </row>
    <row r="83" spans="1:1" x14ac:dyDescent="0.2">
      <c r="A83" s="31"/>
    </row>
    <row r="84" spans="1:1" x14ac:dyDescent="0.2">
      <c r="A84" s="31"/>
    </row>
    <row r="85" spans="1:1" x14ac:dyDescent="0.2">
      <c r="A85" s="31"/>
    </row>
    <row r="86" spans="1:1" x14ac:dyDescent="0.2">
      <c r="A86" s="31"/>
    </row>
    <row r="87" spans="1:1" x14ac:dyDescent="0.2">
      <c r="A87" s="31"/>
    </row>
    <row r="88" spans="1:1" x14ac:dyDescent="0.2">
      <c r="A88" s="31"/>
    </row>
    <row r="89" spans="1:1" x14ac:dyDescent="0.2">
      <c r="A89" s="31"/>
    </row>
    <row r="90" spans="1:1" x14ac:dyDescent="0.2">
      <c r="A90" s="31"/>
    </row>
    <row r="91" spans="1:1" x14ac:dyDescent="0.2">
      <c r="A91" s="31"/>
    </row>
    <row r="92" spans="1:1" x14ac:dyDescent="0.2">
      <c r="A92" s="31"/>
    </row>
    <row r="93" spans="1:1" x14ac:dyDescent="0.2">
      <c r="A93" s="31"/>
    </row>
    <row r="94" spans="1:1" x14ac:dyDescent="0.2">
      <c r="A94" s="31"/>
    </row>
    <row r="95" spans="1:1" x14ac:dyDescent="0.2">
      <c r="A95" s="31"/>
    </row>
    <row r="96" spans="1:1" x14ac:dyDescent="0.2">
      <c r="A96" s="31"/>
    </row>
    <row r="97" spans="1:1" x14ac:dyDescent="0.2">
      <c r="A97" s="31"/>
    </row>
    <row r="98" spans="1:1" x14ac:dyDescent="0.2">
      <c r="A98" s="31"/>
    </row>
    <row r="99" spans="1:1" x14ac:dyDescent="0.2">
      <c r="A99" s="31"/>
    </row>
    <row r="100" spans="1:1" x14ac:dyDescent="0.2">
      <c r="A100" s="31"/>
    </row>
    <row r="101" spans="1:1" x14ac:dyDescent="0.2">
      <c r="A101" s="31"/>
    </row>
    <row r="102" spans="1:1" x14ac:dyDescent="0.2">
      <c r="A102" s="31"/>
    </row>
    <row r="103" spans="1:1" x14ac:dyDescent="0.2">
      <c r="A103" s="31"/>
    </row>
  </sheetData>
  <autoFilter ref="A2:H39" xr:uid="{A62648F1-5E72-AE46-923D-149EB7DE7790}"/>
  <conditionalFormatting sqref="F3:H45">
    <cfRule type="colorScale" priority="4">
      <colorScale>
        <cfvo type="min"/>
        <cfvo type="max"/>
        <color rgb="FFFCFCFF"/>
        <color rgb="FFF8696B"/>
      </colorScale>
    </cfRule>
  </conditionalFormatting>
  <conditionalFormatting sqref="I3:K51">
    <cfRule type="colorScale" priority="5">
      <colorScale>
        <cfvo type="min"/>
        <cfvo type="max"/>
        <color rgb="FFFCFCFF"/>
        <color rgb="FFF8696B"/>
      </colorScale>
    </cfRule>
  </conditionalFormatting>
  <conditionalFormatting sqref="G46:G48">
    <cfRule type="colorScale" priority="3">
      <colorScale>
        <cfvo type="min"/>
        <cfvo type="max"/>
        <color rgb="FFFCFCFF"/>
        <color rgb="FFF8696B"/>
      </colorScale>
    </cfRule>
  </conditionalFormatting>
  <conditionalFormatting sqref="G49">
    <cfRule type="colorScale" priority="2">
      <colorScale>
        <cfvo type="min"/>
        <cfvo type="max"/>
        <color rgb="FFFCFCFF"/>
        <color rgb="FFF8696B"/>
      </colorScale>
    </cfRule>
  </conditionalFormatting>
  <conditionalFormatting sqref="G50:G5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79"/>
  <sheetViews>
    <sheetView topLeftCell="C1" zoomScaleNormal="100" workbookViewId="0">
      <selection activeCell="C1" activeCellId="1" sqref="D3 C1"/>
    </sheetView>
  </sheetViews>
  <sheetFormatPr baseColWidth="10" defaultColWidth="9.1640625" defaultRowHeight="15" x14ac:dyDescent="0.2"/>
  <cols>
    <col min="1" max="1025" width="11.5" style="2"/>
  </cols>
  <sheetData>
    <row r="1" spans="1:19" x14ac:dyDescent="0.2">
      <c r="A1" s="2" t="s">
        <v>19</v>
      </c>
      <c r="B1" s="2" t="s">
        <v>20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18</v>
      </c>
      <c r="R1" s="2" t="s">
        <v>16</v>
      </c>
    </row>
    <row r="2" spans="1:19" x14ac:dyDescent="0.2">
      <c r="A2" s="2" t="str">
        <f>VLOOKUP(B2,Hoja3!$A$1:$B$77,2,0)</f>
        <v>AREA # TH10</v>
      </c>
      <c r="B2" s="2" t="s">
        <v>17</v>
      </c>
      <c r="C2" s="3">
        <v>17106</v>
      </c>
      <c r="D2" s="3">
        <v>21330</v>
      </c>
      <c r="E2" s="3">
        <v>92014</v>
      </c>
      <c r="F2" s="3">
        <v>36754</v>
      </c>
      <c r="G2" s="3">
        <v>3300</v>
      </c>
      <c r="H2" s="3">
        <v>28536</v>
      </c>
      <c r="I2" s="3">
        <v>6362</v>
      </c>
      <c r="J2" s="3">
        <v>6761</v>
      </c>
      <c r="K2" s="3">
        <v>3718</v>
      </c>
      <c r="L2" s="3">
        <v>33998</v>
      </c>
      <c r="M2" s="3">
        <v>40554</v>
      </c>
      <c r="N2" s="3">
        <v>109</v>
      </c>
      <c r="O2" s="3">
        <v>3664</v>
      </c>
      <c r="P2" s="3">
        <v>1852</v>
      </c>
      <c r="Q2" s="3">
        <v>119</v>
      </c>
      <c r="R2" s="3">
        <v>296177</v>
      </c>
    </row>
    <row r="3" spans="1:19" x14ac:dyDescent="0.2">
      <c r="A3" s="2" t="str">
        <f>VLOOKUP(B3,Hoja3!$A$1:$B$77,2,0)</f>
        <v>AREA # TH11</v>
      </c>
      <c r="B3" s="2" t="s">
        <v>23</v>
      </c>
      <c r="C3" s="2">
        <v>2304</v>
      </c>
      <c r="D3" s="2">
        <v>894</v>
      </c>
      <c r="E3" s="2">
        <v>9362</v>
      </c>
      <c r="F3" s="2">
        <v>3440</v>
      </c>
      <c r="G3" s="2">
        <v>175</v>
      </c>
      <c r="H3" s="2">
        <v>1717</v>
      </c>
      <c r="I3" s="2">
        <v>476</v>
      </c>
      <c r="J3" s="2">
        <v>540</v>
      </c>
      <c r="K3" s="2">
        <v>369</v>
      </c>
      <c r="L3" s="2">
        <v>3720</v>
      </c>
      <c r="M3" s="2">
        <v>2877</v>
      </c>
      <c r="N3" s="2">
        <v>16</v>
      </c>
      <c r="O3" s="2">
        <v>554</v>
      </c>
      <c r="P3" s="2">
        <v>61</v>
      </c>
      <c r="Q3" s="2">
        <v>7</v>
      </c>
      <c r="R3" s="3">
        <f t="shared" ref="R3:R34" si="0">SUM(C3:Q3)</f>
        <v>26512</v>
      </c>
    </row>
    <row r="4" spans="1:19" x14ac:dyDescent="0.2">
      <c r="A4" s="2" t="str">
        <f>VLOOKUP(B4,Hoja3!$A$1:$B$77,2,0)</f>
        <v>AREA # TH12</v>
      </c>
      <c r="B4" s="2" t="s">
        <v>25</v>
      </c>
      <c r="C4" s="2">
        <v>2646</v>
      </c>
      <c r="D4" s="2">
        <v>1555</v>
      </c>
      <c r="E4" s="2">
        <v>12775</v>
      </c>
      <c r="F4" s="2">
        <v>5820</v>
      </c>
      <c r="G4" s="2">
        <v>239</v>
      </c>
      <c r="H4" s="2">
        <v>4694</v>
      </c>
      <c r="I4" s="2">
        <v>428</v>
      </c>
      <c r="J4" s="2">
        <v>925</v>
      </c>
      <c r="K4" s="2">
        <v>484</v>
      </c>
      <c r="L4" s="2">
        <v>5938</v>
      </c>
      <c r="M4" s="2">
        <v>3464</v>
      </c>
      <c r="N4" s="2">
        <v>26</v>
      </c>
      <c r="O4" s="2">
        <v>705</v>
      </c>
      <c r="P4" s="2">
        <v>296</v>
      </c>
      <c r="Q4" s="2">
        <v>8</v>
      </c>
      <c r="R4" s="3">
        <f t="shared" si="0"/>
        <v>40003</v>
      </c>
    </row>
    <row r="5" spans="1:19" x14ac:dyDescent="0.2">
      <c r="A5" s="2" t="str">
        <f>VLOOKUP(B5,Hoja3!$A$1:$B$77,2,0)</f>
        <v>AREA # TH73</v>
      </c>
      <c r="B5" s="2" t="s">
        <v>27</v>
      </c>
      <c r="C5" s="2">
        <v>3145</v>
      </c>
      <c r="D5" s="2">
        <v>1492</v>
      </c>
      <c r="E5" s="2">
        <v>11634</v>
      </c>
      <c r="F5" s="2">
        <v>4584</v>
      </c>
      <c r="G5" s="2">
        <v>162</v>
      </c>
      <c r="H5" s="2">
        <v>2537</v>
      </c>
      <c r="I5" s="2">
        <v>306</v>
      </c>
      <c r="J5" s="2">
        <v>636</v>
      </c>
      <c r="K5" s="2">
        <v>674</v>
      </c>
      <c r="L5" s="2">
        <v>3789</v>
      </c>
      <c r="M5" s="2">
        <v>5582</v>
      </c>
      <c r="N5" s="2">
        <v>64</v>
      </c>
      <c r="O5" s="2">
        <v>424</v>
      </c>
      <c r="P5" s="2">
        <v>560</v>
      </c>
      <c r="Q5" s="2">
        <v>5</v>
      </c>
      <c r="R5" s="3">
        <f t="shared" si="0"/>
        <v>35594</v>
      </c>
    </row>
    <row r="6" spans="1:19" x14ac:dyDescent="0.2">
      <c r="A6" s="2" t="str">
        <f>VLOOKUP(B6,Hoja3!$A$1:$B$77,2,0)</f>
        <v>AREA # TH74</v>
      </c>
      <c r="B6" s="2" t="s">
        <v>29</v>
      </c>
      <c r="C6" s="2">
        <v>1442</v>
      </c>
      <c r="D6" s="2">
        <v>1020</v>
      </c>
      <c r="E6" s="2">
        <v>7745</v>
      </c>
      <c r="F6" s="2">
        <v>2525</v>
      </c>
      <c r="G6" s="2">
        <v>127</v>
      </c>
      <c r="H6" s="2">
        <v>2411</v>
      </c>
      <c r="I6" s="2">
        <v>257</v>
      </c>
      <c r="J6" s="2">
        <v>279</v>
      </c>
      <c r="K6" s="2">
        <v>260</v>
      </c>
      <c r="L6" s="2">
        <v>2079</v>
      </c>
      <c r="M6" s="2">
        <v>5038</v>
      </c>
      <c r="N6" s="2">
        <v>29</v>
      </c>
      <c r="O6" s="2">
        <v>171</v>
      </c>
      <c r="P6" s="2">
        <v>178</v>
      </c>
      <c r="Q6" s="2">
        <v>7</v>
      </c>
      <c r="R6" s="3">
        <f t="shared" si="0"/>
        <v>23568</v>
      </c>
    </row>
    <row r="7" spans="1:19" x14ac:dyDescent="0.2">
      <c r="A7" s="2" t="str">
        <f>VLOOKUP(B7,Hoja3!$A$1:$B$77,2,0)</f>
        <v>AREA # TH13</v>
      </c>
      <c r="B7" s="2" t="s">
        <v>31</v>
      </c>
      <c r="C7" s="3">
        <v>1983</v>
      </c>
      <c r="D7" s="3">
        <v>801</v>
      </c>
      <c r="E7" s="3">
        <v>10777</v>
      </c>
      <c r="F7" s="3">
        <v>3866</v>
      </c>
      <c r="G7" s="3">
        <v>93</v>
      </c>
      <c r="H7" s="3">
        <v>3318</v>
      </c>
      <c r="I7" s="3">
        <v>230</v>
      </c>
      <c r="J7" s="3">
        <v>489</v>
      </c>
      <c r="K7" s="3">
        <v>449</v>
      </c>
      <c r="L7" s="3">
        <v>2945</v>
      </c>
      <c r="M7" s="3">
        <v>4820</v>
      </c>
      <c r="N7" s="3">
        <v>9</v>
      </c>
      <c r="O7" s="3">
        <v>467</v>
      </c>
      <c r="P7" s="3">
        <v>792</v>
      </c>
      <c r="Q7" s="3">
        <v>5</v>
      </c>
      <c r="R7" s="3">
        <f t="shared" si="0"/>
        <v>31044</v>
      </c>
      <c r="S7" s="3"/>
    </row>
    <row r="8" spans="1:19" x14ac:dyDescent="0.2">
      <c r="A8" s="2" t="str">
        <f>VLOOKUP(B8,Hoja3!$A$1:$B$77,2,0)</f>
        <v>AREA # TH14</v>
      </c>
      <c r="B8" s="2" t="s">
        <v>33</v>
      </c>
      <c r="C8" s="3">
        <v>661</v>
      </c>
      <c r="D8" s="2">
        <v>355</v>
      </c>
      <c r="E8" s="2">
        <v>3299</v>
      </c>
      <c r="F8" s="2">
        <v>976</v>
      </c>
      <c r="G8" s="2">
        <v>40</v>
      </c>
      <c r="H8" s="2">
        <v>274</v>
      </c>
      <c r="I8" s="2">
        <v>49</v>
      </c>
      <c r="J8" s="2">
        <v>102</v>
      </c>
      <c r="K8" s="2">
        <v>329</v>
      </c>
      <c r="L8" s="2">
        <v>828</v>
      </c>
      <c r="M8" s="2">
        <v>2402</v>
      </c>
      <c r="N8" s="2">
        <v>29</v>
      </c>
      <c r="O8" s="2">
        <v>199</v>
      </c>
      <c r="P8" s="2">
        <v>291</v>
      </c>
      <c r="Q8" s="2">
        <v>1</v>
      </c>
      <c r="R8" s="3">
        <f t="shared" si="0"/>
        <v>9835</v>
      </c>
    </row>
    <row r="9" spans="1:19" x14ac:dyDescent="0.2">
      <c r="A9" s="2" t="str">
        <f>VLOOKUP(B9,Hoja3!$A$1:$B$77,2,0)</f>
        <v>AREA # TH15</v>
      </c>
      <c r="B9" s="2" t="s">
        <v>35</v>
      </c>
      <c r="C9" s="3">
        <v>2185</v>
      </c>
      <c r="D9" s="2">
        <v>706</v>
      </c>
      <c r="E9" s="2">
        <v>10443</v>
      </c>
      <c r="F9" s="2">
        <v>3403</v>
      </c>
      <c r="G9" s="2">
        <v>202</v>
      </c>
      <c r="H9" s="2">
        <v>491</v>
      </c>
      <c r="I9" s="2">
        <v>138</v>
      </c>
      <c r="J9" s="2">
        <v>486</v>
      </c>
      <c r="K9" s="2">
        <v>327</v>
      </c>
      <c r="L9" s="2">
        <v>2393</v>
      </c>
      <c r="M9" s="2">
        <v>2723</v>
      </c>
      <c r="N9" s="2">
        <v>32</v>
      </c>
      <c r="O9" s="2">
        <v>220</v>
      </c>
      <c r="P9" s="2">
        <v>497</v>
      </c>
      <c r="Q9" s="2">
        <v>1</v>
      </c>
      <c r="R9" s="3">
        <f t="shared" si="0"/>
        <v>24247</v>
      </c>
    </row>
    <row r="10" spans="1:19" x14ac:dyDescent="0.2">
      <c r="A10" s="2" t="str">
        <f>VLOOKUP(B10,Hoja3!$A$1:$B$77,2,0)</f>
        <v>AREA # TH16</v>
      </c>
      <c r="B10" s="2" t="s">
        <v>37</v>
      </c>
      <c r="C10" s="3">
        <v>636</v>
      </c>
      <c r="D10" s="2">
        <v>175</v>
      </c>
      <c r="E10" s="2">
        <v>3073</v>
      </c>
      <c r="F10" s="2">
        <v>1084</v>
      </c>
      <c r="G10" s="2">
        <v>46</v>
      </c>
      <c r="H10" s="2">
        <v>773</v>
      </c>
      <c r="I10" s="2">
        <v>53</v>
      </c>
      <c r="J10" s="2">
        <v>186</v>
      </c>
      <c r="K10" s="2">
        <v>180</v>
      </c>
      <c r="L10" s="2">
        <v>760</v>
      </c>
      <c r="M10" s="2">
        <v>1551</v>
      </c>
      <c r="N10" s="2">
        <v>53</v>
      </c>
      <c r="O10" s="2">
        <v>141</v>
      </c>
      <c r="P10" s="2">
        <v>352</v>
      </c>
      <c r="Q10" s="2">
        <v>1</v>
      </c>
      <c r="R10" s="3">
        <f t="shared" si="0"/>
        <v>9064</v>
      </c>
    </row>
    <row r="11" spans="1:19" x14ac:dyDescent="0.2">
      <c r="A11" s="2" t="str">
        <f>VLOOKUP(B11,Hoja3!$A$1:$B$77,2,0)</f>
        <v>AREA # TH17</v>
      </c>
      <c r="B11" s="2" t="s">
        <v>39</v>
      </c>
      <c r="C11" s="3">
        <v>690</v>
      </c>
      <c r="D11" s="2">
        <v>243</v>
      </c>
      <c r="E11" s="2">
        <v>4053</v>
      </c>
      <c r="F11" s="2">
        <v>874</v>
      </c>
      <c r="G11" s="2">
        <v>68</v>
      </c>
      <c r="H11" s="2">
        <v>136</v>
      </c>
      <c r="I11" s="2">
        <v>71</v>
      </c>
      <c r="J11" s="2">
        <v>106</v>
      </c>
      <c r="K11" s="2">
        <v>269</v>
      </c>
      <c r="L11" s="2">
        <v>812</v>
      </c>
      <c r="M11" s="2">
        <v>1488</v>
      </c>
      <c r="N11" s="2">
        <v>10</v>
      </c>
      <c r="O11" s="2">
        <v>123</v>
      </c>
      <c r="P11" s="2">
        <v>403</v>
      </c>
      <c r="Q11" s="2">
        <v>1</v>
      </c>
      <c r="R11" s="3">
        <f t="shared" si="0"/>
        <v>9347</v>
      </c>
    </row>
    <row r="12" spans="1:19" x14ac:dyDescent="0.2">
      <c r="A12" s="2" t="str">
        <f>VLOOKUP(B12,Hoja3!$A$1:$B$77,2,0)</f>
        <v>AREA # TH18</v>
      </c>
      <c r="B12" s="2" t="s">
        <v>41</v>
      </c>
      <c r="C12" s="3">
        <v>1565</v>
      </c>
      <c r="D12" s="2">
        <v>371</v>
      </c>
      <c r="E12" s="2">
        <v>7256</v>
      </c>
      <c r="F12" s="2">
        <v>1922</v>
      </c>
      <c r="G12" s="2">
        <v>30</v>
      </c>
      <c r="H12" s="2">
        <v>794</v>
      </c>
      <c r="I12" s="2">
        <v>138</v>
      </c>
      <c r="J12" s="2">
        <v>224</v>
      </c>
      <c r="K12" s="2">
        <v>263</v>
      </c>
      <c r="L12" s="2">
        <v>1388</v>
      </c>
      <c r="M12" s="2">
        <v>1415</v>
      </c>
      <c r="N12" s="2">
        <v>2</v>
      </c>
      <c r="O12" s="2">
        <v>103</v>
      </c>
      <c r="P12" s="2">
        <v>161</v>
      </c>
      <c r="Q12" s="2">
        <v>4</v>
      </c>
      <c r="R12" s="3">
        <f t="shared" si="0"/>
        <v>15636</v>
      </c>
    </row>
    <row r="13" spans="1:19" x14ac:dyDescent="0.2">
      <c r="A13" s="2" t="str">
        <f>VLOOKUP(B13,Hoja3!$A$1:$B$77,2,0)</f>
        <v>AREA # TH19</v>
      </c>
      <c r="B13" s="2" t="s">
        <v>43</v>
      </c>
      <c r="C13" s="2">
        <v>3217</v>
      </c>
      <c r="D13" s="2">
        <v>2023</v>
      </c>
      <c r="E13" s="2">
        <v>15873</v>
      </c>
      <c r="F13" s="2">
        <v>5976</v>
      </c>
      <c r="G13" s="2">
        <v>160</v>
      </c>
      <c r="H13" s="2">
        <v>6144</v>
      </c>
      <c r="I13" s="2">
        <v>571</v>
      </c>
      <c r="J13" s="2">
        <v>818</v>
      </c>
      <c r="K13" s="2">
        <v>848</v>
      </c>
      <c r="L13" s="2">
        <v>6209</v>
      </c>
      <c r="M13" s="2">
        <v>7651</v>
      </c>
      <c r="N13" s="2">
        <v>32</v>
      </c>
      <c r="O13" s="2">
        <v>580</v>
      </c>
      <c r="P13" s="2">
        <v>405</v>
      </c>
      <c r="Q13" s="2">
        <v>19</v>
      </c>
      <c r="R13" s="3">
        <f t="shared" si="0"/>
        <v>50526</v>
      </c>
    </row>
    <row r="14" spans="1:19" x14ac:dyDescent="0.2">
      <c r="A14" s="2" t="str">
        <f>VLOOKUP(B14,Hoja3!$A$1:$B$77,2,0)</f>
        <v>AREA # TH20</v>
      </c>
      <c r="B14" s="2" t="s">
        <v>45</v>
      </c>
      <c r="C14" s="3">
        <v>4255</v>
      </c>
      <c r="D14" s="2">
        <v>1291</v>
      </c>
      <c r="E14" s="2">
        <v>17983</v>
      </c>
      <c r="F14" s="2">
        <v>9473</v>
      </c>
      <c r="G14" s="2">
        <v>549</v>
      </c>
      <c r="H14" s="2">
        <v>2974</v>
      </c>
      <c r="I14" s="2">
        <v>747</v>
      </c>
      <c r="J14" s="2">
        <v>1104</v>
      </c>
      <c r="K14" s="2">
        <v>633</v>
      </c>
      <c r="L14" s="2">
        <v>7403</v>
      </c>
      <c r="M14" s="2">
        <v>4087</v>
      </c>
      <c r="N14" s="2">
        <v>15</v>
      </c>
      <c r="O14" s="2">
        <v>345</v>
      </c>
      <c r="P14" s="2">
        <v>215</v>
      </c>
      <c r="Q14" s="2">
        <v>7</v>
      </c>
      <c r="R14" s="3">
        <f t="shared" si="0"/>
        <v>51081</v>
      </c>
    </row>
    <row r="15" spans="1:19" x14ac:dyDescent="0.2">
      <c r="A15" s="2" t="str">
        <f>VLOOKUP(B15,Hoja3!$A$1:$B$77,2,0)</f>
        <v>AREA # TH21</v>
      </c>
      <c r="B15" s="2" t="s">
        <v>47</v>
      </c>
      <c r="C15" s="3">
        <v>2410</v>
      </c>
      <c r="D15" s="2">
        <v>839</v>
      </c>
      <c r="E15" s="2">
        <v>9362</v>
      </c>
      <c r="F15" s="2">
        <v>4627</v>
      </c>
      <c r="G15" s="2">
        <v>212</v>
      </c>
      <c r="H15" s="2">
        <v>1639</v>
      </c>
      <c r="I15" s="2">
        <v>302</v>
      </c>
      <c r="J15" s="2">
        <v>484</v>
      </c>
      <c r="K15" s="2">
        <v>226</v>
      </c>
      <c r="L15" s="2">
        <v>3638</v>
      </c>
      <c r="M15" s="2">
        <v>2290</v>
      </c>
      <c r="N15" s="2">
        <v>10</v>
      </c>
      <c r="O15" s="2">
        <v>414</v>
      </c>
      <c r="P15" s="2">
        <v>202</v>
      </c>
      <c r="Q15" s="2">
        <v>3</v>
      </c>
      <c r="R15" s="3">
        <f t="shared" si="0"/>
        <v>26658</v>
      </c>
    </row>
    <row r="16" spans="1:19" x14ac:dyDescent="0.2">
      <c r="A16" s="2" t="str">
        <f>VLOOKUP(B16,Hoja3!$A$1:$B$77,2,0)</f>
        <v>AREA # TH22</v>
      </c>
      <c r="B16" s="2" t="s">
        <v>49</v>
      </c>
      <c r="C16" s="3">
        <v>1310</v>
      </c>
      <c r="D16" s="2">
        <v>475</v>
      </c>
      <c r="E16" s="2">
        <v>5520</v>
      </c>
      <c r="F16" s="2">
        <v>1818</v>
      </c>
      <c r="G16" s="2">
        <v>144</v>
      </c>
      <c r="H16" s="2">
        <v>257</v>
      </c>
      <c r="I16" s="2">
        <v>89</v>
      </c>
      <c r="J16" s="2">
        <v>177</v>
      </c>
      <c r="K16" s="2">
        <v>138</v>
      </c>
      <c r="L16" s="2">
        <v>1257</v>
      </c>
      <c r="M16" s="2">
        <v>1810</v>
      </c>
      <c r="N16" s="2">
        <v>2</v>
      </c>
      <c r="O16" s="2">
        <v>58</v>
      </c>
      <c r="P16" s="2">
        <v>101</v>
      </c>
      <c r="Q16" s="2">
        <v>2</v>
      </c>
      <c r="R16" s="3">
        <f t="shared" si="0"/>
        <v>13158</v>
      </c>
    </row>
    <row r="17" spans="1:18" x14ac:dyDescent="0.2">
      <c r="A17" s="2" t="str">
        <f>VLOOKUP(B17,Hoja3!$A$1:$B$77,2,0)</f>
        <v>AREA # TH23</v>
      </c>
      <c r="B17" s="2" t="s">
        <v>51</v>
      </c>
      <c r="C17" s="3">
        <v>658</v>
      </c>
      <c r="D17" s="2">
        <v>293</v>
      </c>
      <c r="E17" s="2">
        <v>3104</v>
      </c>
      <c r="F17" s="2">
        <v>1697</v>
      </c>
      <c r="G17" s="2">
        <v>64</v>
      </c>
      <c r="H17" s="2">
        <v>19</v>
      </c>
      <c r="I17" s="2">
        <v>66</v>
      </c>
      <c r="J17" s="2">
        <v>162</v>
      </c>
      <c r="K17" s="2">
        <v>149</v>
      </c>
      <c r="L17" s="2">
        <v>746</v>
      </c>
      <c r="M17" s="2">
        <v>419</v>
      </c>
      <c r="N17" s="2" t="s">
        <v>11</v>
      </c>
      <c r="O17" s="2">
        <v>32</v>
      </c>
      <c r="P17" s="2">
        <v>95</v>
      </c>
      <c r="Q17" s="2">
        <v>1</v>
      </c>
      <c r="R17" s="3">
        <f t="shared" si="0"/>
        <v>7505</v>
      </c>
    </row>
    <row r="18" spans="1:18" x14ac:dyDescent="0.2">
      <c r="A18" s="2" t="str">
        <f>VLOOKUP(B18,Hoja3!$A$1:$B$77,2,0)</f>
        <v>AREA # TH24</v>
      </c>
      <c r="B18" s="2" t="s">
        <v>53</v>
      </c>
      <c r="C18" s="3">
        <v>1582</v>
      </c>
      <c r="D18" s="2">
        <v>629</v>
      </c>
      <c r="E18" s="2">
        <v>7809</v>
      </c>
      <c r="F18" s="2">
        <v>2508</v>
      </c>
      <c r="G18" s="2">
        <v>47</v>
      </c>
      <c r="H18" s="2">
        <v>941</v>
      </c>
      <c r="I18" s="2">
        <v>175</v>
      </c>
      <c r="J18" s="2">
        <v>211</v>
      </c>
      <c r="K18" s="2">
        <v>228</v>
      </c>
      <c r="L18" s="2">
        <v>1511</v>
      </c>
      <c r="M18" s="2">
        <v>1893</v>
      </c>
      <c r="N18" s="2">
        <v>9</v>
      </c>
      <c r="O18" s="2">
        <v>90</v>
      </c>
      <c r="P18" s="2">
        <v>258</v>
      </c>
      <c r="Q18" s="2">
        <v>2</v>
      </c>
      <c r="R18" s="3">
        <f t="shared" si="0"/>
        <v>17893</v>
      </c>
    </row>
    <row r="19" spans="1:18" x14ac:dyDescent="0.2">
      <c r="A19" s="4" t="str">
        <f>VLOOKUP(B19,Hoja3!$A$1:$B$77,2,0)</f>
        <v>AREA # TH38</v>
      </c>
      <c r="B19" s="5" t="s">
        <v>55</v>
      </c>
      <c r="C19" s="3">
        <v>949</v>
      </c>
      <c r="D19" s="2">
        <v>245</v>
      </c>
      <c r="E19" s="2">
        <v>5379</v>
      </c>
      <c r="F19" s="2">
        <v>1521</v>
      </c>
      <c r="G19" s="2">
        <v>17</v>
      </c>
      <c r="H19" s="2">
        <v>723</v>
      </c>
      <c r="I19" s="2">
        <v>94</v>
      </c>
      <c r="J19" s="2">
        <v>223</v>
      </c>
      <c r="K19" s="2">
        <v>165</v>
      </c>
      <c r="L19" s="2">
        <v>1136</v>
      </c>
      <c r="M19" s="2">
        <v>2738</v>
      </c>
      <c r="N19" s="2">
        <v>4</v>
      </c>
      <c r="O19" s="2">
        <v>83</v>
      </c>
      <c r="P19" s="2">
        <v>243</v>
      </c>
      <c r="Q19" s="2">
        <v>2</v>
      </c>
      <c r="R19" s="3">
        <f t="shared" si="0"/>
        <v>13522</v>
      </c>
    </row>
    <row r="20" spans="1:18" x14ac:dyDescent="0.2">
      <c r="A20" s="2" t="str">
        <f>VLOOKUP(B20,Hoja3!$A$1:$B$77,2,0)</f>
        <v>AREA # TH26</v>
      </c>
      <c r="B20" s="2" t="s">
        <v>57</v>
      </c>
      <c r="C20" s="3">
        <v>551</v>
      </c>
      <c r="D20" s="2">
        <v>214</v>
      </c>
      <c r="E20" s="2">
        <v>2813</v>
      </c>
      <c r="F20" s="2">
        <v>1019</v>
      </c>
      <c r="G20" s="2">
        <v>14</v>
      </c>
      <c r="H20" s="2">
        <v>154</v>
      </c>
      <c r="I20" s="2">
        <v>34</v>
      </c>
      <c r="J20" s="2">
        <v>100</v>
      </c>
      <c r="K20" s="2">
        <v>116</v>
      </c>
      <c r="L20" s="2">
        <v>606</v>
      </c>
      <c r="M20" s="2">
        <v>1085</v>
      </c>
      <c r="N20" s="2">
        <v>2</v>
      </c>
      <c r="O20" s="2">
        <v>37</v>
      </c>
      <c r="P20" s="2">
        <v>63</v>
      </c>
      <c r="Q20" s="2" t="s">
        <v>11</v>
      </c>
      <c r="R20" s="3">
        <f t="shared" si="0"/>
        <v>6808</v>
      </c>
    </row>
    <row r="21" spans="1:18" x14ac:dyDescent="0.2">
      <c r="A21" s="2" t="str">
        <f>VLOOKUP(B21,Hoja3!$A$1:$B$77,2,0)</f>
        <v>AREA # TH27</v>
      </c>
      <c r="B21" s="5" t="s">
        <v>59</v>
      </c>
      <c r="C21" s="3">
        <v>1309</v>
      </c>
      <c r="D21" s="2">
        <v>1231</v>
      </c>
      <c r="E21" s="2">
        <v>9022</v>
      </c>
      <c r="F21" s="2">
        <v>1802</v>
      </c>
      <c r="G21" s="2">
        <v>144</v>
      </c>
      <c r="H21" s="2">
        <v>136</v>
      </c>
      <c r="I21" s="2">
        <v>61</v>
      </c>
      <c r="J21" s="2">
        <v>193</v>
      </c>
      <c r="K21" s="2">
        <v>100</v>
      </c>
      <c r="L21" s="2">
        <v>1400</v>
      </c>
      <c r="M21" s="2">
        <v>3520</v>
      </c>
      <c r="N21" s="2">
        <v>3</v>
      </c>
      <c r="O21" s="2">
        <v>197</v>
      </c>
      <c r="P21" s="2">
        <v>502</v>
      </c>
      <c r="Q21" s="2" t="s">
        <v>11</v>
      </c>
      <c r="R21" s="3">
        <f t="shared" si="0"/>
        <v>19620</v>
      </c>
    </row>
    <row r="22" spans="1:18" x14ac:dyDescent="0.2">
      <c r="A22" s="2" t="str">
        <f>VLOOKUP(B22,Hoja3!$A$1:$B$77,2,0)</f>
        <v>AREA # TH70</v>
      </c>
      <c r="B22" s="2" t="s">
        <v>61</v>
      </c>
      <c r="C22" s="3">
        <v>2386</v>
      </c>
      <c r="D22" s="2">
        <v>785</v>
      </c>
      <c r="E22" s="2">
        <v>9326</v>
      </c>
      <c r="F22" s="2">
        <v>3759</v>
      </c>
      <c r="G22" s="2">
        <v>58</v>
      </c>
      <c r="H22" s="2">
        <v>697</v>
      </c>
      <c r="I22" s="2">
        <v>203</v>
      </c>
      <c r="J22" s="2">
        <v>367</v>
      </c>
      <c r="K22" s="2">
        <v>536</v>
      </c>
      <c r="L22" s="2">
        <v>2578</v>
      </c>
      <c r="M22" s="2">
        <v>3577</v>
      </c>
      <c r="N22" s="2">
        <v>17</v>
      </c>
      <c r="O22" s="2">
        <v>314</v>
      </c>
      <c r="P22" s="2">
        <v>315</v>
      </c>
      <c r="Q22" s="2">
        <v>6</v>
      </c>
      <c r="R22" s="3">
        <f t="shared" si="0"/>
        <v>24924</v>
      </c>
    </row>
    <row r="23" spans="1:18" x14ac:dyDescent="0.2">
      <c r="A23" s="4" t="str">
        <f>VLOOKUP(B23,Hoja3!$A$1:$B$77,2,0)</f>
        <v>AREA # TH25</v>
      </c>
      <c r="B23" s="2" t="s">
        <v>63</v>
      </c>
      <c r="C23" s="3">
        <v>2536</v>
      </c>
      <c r="D23" s="2">
        <v>842</v>
      </c>
      <c r="E23" s="2">
        <v>9651</v>
      </c>
      <c r="F23" s="2">
        <v>4381</v>
      </c>
      <c r="G23" s="2">
        <v>100</v>
      </c>
      <c r="H23" s="2">
        <v>296</v>
      </c>
      <c r="I23" s="2">
        <v>205</v>
      </c>
      <c r="J23" s="2">
        <v>496</v>
      </c>
      <c r="K23" s="2">
        <v>795</v>
      </c>
      <c r="L23" s="2">
        <v>2540</v>
      </c>
      <c r="M23" s="2">
        <v>4676</v>
      </c>
      <c r="N23" s="2">
        <v>20</v>
      </c>
      <c r="O23" s="2">
        <v>363</v>
      </c>
      <c r="P23" s="2">
        <v>547</v>
      </c>
      <c r="Q23" s="2">
        <v>3</v>
      </c>
      <c r="R23" s="3">
        <f t="shared" si="0"/>
        <v>27451</v>
      </c>
    </row>
    <row r="24" spans="1:18" x14ac:dyDescent="0.2">
      <c r="A24" s="2" t="str">
        <f>VLOOKUP(B24,Hoja3!$A$1:$B$77,2,0)</f>
        <v>AREA # TH72</v>
      </c>
      <c r="B24" s="2" t="s">
        <v>65</v>
      </c>
      <c r="C24" s="3">
        <v>2223</v>
      </c>
      <c r="D24" s="2">
        <v>495</v>
      </c>
      <c r="E24" s="2">
        <v>9012</v>
      </c>
      <c r="F24" s="2">
        <v>2638</v>
      </c>
      <c r="G24" s="2">
        <v>111</v>
      </c>
      <c r="H24" s="2">
        <v>257</v>
      </c>
      <c r="I24" s="2">
        <v>205</v>
      </c>
      <c r="J24" s="2">
        <v>428</v>
      </c>
      <c r="K24" s="2">
        <v>324</v>
      </c>
      <c r="L24" s="2">
        <v>1685</v>
      </c>
      <c r="M24" s="2">
        <v>2175</v>
      </c>
      <c r="N24" s="2">
        <v>15</v>
      </c>
      <c r="O24" s="2">
        <v>150</v>
      </c>
      <c r="P24" s="2">
        <v>221</v>
      </c>
      <c r="Q24" s="2">
        <v>4</v>
      </c>
      <c r="R24" s="3">
        <f t="shared" si="0"/>
        <v>19943</v>
      </c>
    </row>
    <row r="25" spans="1:18" x14ac:dyDescent="0.2">
      <c r="A25" s="2" t="str">
        <f>VLOOKUP(B25,Hoja3!$A$1:$B$77,2,0)</f>
        <v>AREA # TH75</v>
      </c>
      <c r="B25" s="2" t="s">
        <v>67</v>
      </c>
      <c r="C25" s="3">
        <v>308</v>
      </c>
      <c r="D25" s="2">
        <v>261</v>
      </c>
      <c r="E25" s="2">
        <v>1944</v>
      </c>
      <c r="F25" s="2">
        <v>854</v>
      </c>
      <c r="G25" s="2">
        <v>18</v>
      </c>
      <c r="H25" s="2">
        <v>275</v>
      </c>
      <c r="I25" s="2">
        <v>35</v>
      </c>
      <c r="J25" s="2">
        <v>40</v>
      </c>
      <c r="K25" s="2">
        <v>36</v>
      </c>
      <c r="L25" s="2">
        <v>398</v>
      </c>
      <c r="M25" s="2">
        <v>836</v>
      </c>
      <c r="N25" s="2">
        <v>6</v>
      </c>
      <c r="O25" s="2">
        <v>40</v>
      </c>
      <c r="P25" s="2">
        <v>58</v>
      </c>
      <c r="Q25" s="2">
        <v>1</v>
      </c>
      <c r="R25" s="3">
        <f t="shared" si="0"/>
        <v>5110</v>
      </c>
    </row>
    <row r="26" spans="1:18" x14ac:dyDescent="0.2">
      <c r="A26" s="2" t="str">
        <f>VLOOKUP(B26,Hoja3!$A$1:$B$77,2,0)</f>
        <v>AREA # TH76</v>
      </c>
      <c r="B26" s="2" t="s">
        <v>69</v>
      </c>
      <c r="C26" s="3">
        <v>1208</v>
      </c>
      <c r="D26" s="2">
        <v>449</v>
      </c>
      <c r="E26" s="2">
        <v>5687</v>
      </c>
      <c r="F26" s="2">
        <v>2547</v>
      </c>
      <c r="G26" s="2">
        <v>41</v>
      </c>
      <c r="H26" s="2">
        <v>557</v>
      </c>
      <c r="I26" s="2">
        <v>114</v>
      </c>
      <c r="J26" s="2">
        <v>253</v>
      </c>
      <c r="K26" s="2">
        <v>291</v>
      </c>
      <c r="L26" s="2">
        <v>1728</v>
      </c>
      <c r="M26" s="2">
        <v>1719</v>
      </c>
      <c r="N26" s="2">
        <v>4</v>
      </c>
      <c r="O26" s="2">
        <v>266</v>
      </c>
      <c r="P26" s="2">
        <v>168</v>
      </c>
      <c r="Q26" s="2">
        <v>3</v>
      </c>
      <c r="R26" s="3">
        <f t="shared" si="0"/>
        <v>15035</v>
      </c>
    </row>
    <row r="27" spans="1:18" x14ac:dyDescent="0.2">
      <c r="A27" s="2" t="str">
        <f>VLOOKUP(B27,Hoja3!$A$1:$B$77,2,0)</f>
        <v>AREA # TH77</v>
      </c>
      <c r="B27" s="2" t="s">
        <v>71</v>
      </c>
      <c r="C27" s="3">
        <v>1591</v>
      </c>
      <c r="D27" s="2">
        <v>673</v>
      </c>
      <c r="E27" s="2">
        <v>7150</v>
      </c>
      <c r="F27" s="2">
        <v>3524</v>
      </c>
      <c r="G27" s="2">
        <v>84</v>
      </c>
      <c r="H27" s="2">
        <v>394</v>
      </c>
      <c r="I27" s="2">
        <v>184</v>
      </c>
      <c r="J27" s="2">
        <v>375</v>
      </c>
      <c r="K27" s="2">
        <v>280</v>
      </c>
      <c r="L27" s="2">
        <v>2103</v>
      </c>
      <c r="M27" s="2">
        <v>1023</v>
      </c>
      <c r="N27" s="2">
        <v>1</v>
      </c>
      <c r="O27" s="2">
        <v>121</v>
      </c>
      <c r="P27" s="2">
        <v>91</v>
      </c>
      <c r="Q27" s="2">
        <v>2</v>
      </c>
      <c r="R27" s="3">
        <f t="shared" si="0"/>
        <v>17596</v>
      </c>
    </row>
    <row r="28" spans="1:18" x14ac:dyDescent="0.2">
      <c r="A28" s="2" t="str">
        <f>VLOOKUP(B28,Hoja3!$A$1:$B$77,2,0)</f>
        <v>AREA # TH30</v>
      </c>
      <c r="B28" s="2" t="s">
        <v>73</v>
      </c>
      <c r="C28" s="3">
        <v>5898</v>
      </c>
      <c r="D28" s="2">
        <v>1276</v>
      </c>
      <c r="E28" s="2">
        <v>32484</v>
      </c>
      <c r="F28" s="2">
        <v>8473</v>
      </c>
      <c r="G28" s="2">
        <v>352</v>
      </c>
      <c r="H28" s="2">
        <v>2572</v>
      </c>
      <c r="I28" s="2">
        <v>583</v>
      </c>
      <c r="J28" s="2">
        <v>1215</v>
      </c>
      <c r="K28" s="2">
        <v>605</v>
      </c>
      <c r="L28" s="2">
        <v>6562</v>
      </c>
      <c r="M28" s="2">
        <v>9569</v>
      </c>
      <c r="N28" s="2">
        <v>23</v>
      </c>
      <c r="O28" s="2">
        <v>724</v>
      </c>
      <c r="P28" s="2">
        <v>730</v>
      </c>
      <c r="Q28" s="2">
        <v>7</v>
      </c>
      <c r="R28" s="3">
        <f t="shared" si="0"/>
        <v>71073</v>
      </c>
    </row>
    <row r="29" spans="1:18" x14ac:dyDescent="0.2">
      <c r="A29" s="2" t="str">
        <f>VLOOKUP(B29,Hoja3!$A$1:$B$77,2,0)</f>
        <v>AREA # TH31</v>
      </c>
      <c r="B29" s="2" t="s">
        <v>75</v>
      </c>
      <c r="C29" s="3">
        <v>2649</v>
      </c>
      <c r="D29" s="2">
        <v>821</v>
      </c>
      <c r="E29" s="2">
        <v>15279</v>
      </c>
      <c r="F29" s="2">
        <v>2945</v>
      </c>
      <c r="G29" s="2">
        <v>145</v>
      </c>
      <c r="H29" s="2">
        <v>142</v>
      </c>
      <c r="I29" s="2">
        <v>224</v>
      </c>
      <c r="J29" s="2">
        <v>589</v>
      </c>
      <c r="K29" s="2">
        <v>422</v>
      </c>
      <c r="L29" s="2">
        <v>2243</v>
      </c>
      <c r="M29" s="2">
        <v>10983</v>
      </c>
      <c r="N29" s="2">
        <v>153</v>
      </c>
      <c r="O29" s="2">
        <v>356</v>
      </c>
      <c r="P29" s="2">
        <v>1330</v>
      </c>
      <c r="Q29" s="2">
        <v>2</v>
      </c>
      <c r="R29" s="3">
        <f t="shared" si="0"/>
        <v>38283</v>
      </c>
    </row>
    <row r="30" spans="1:18" x14ac:dyDescent="0.2">
      <c r="A30" s="4" t="str">
        <f>VLOOKUP(B30,Hoja3!$A$1:$B$77,2,0)</f>
        <v>AREA # TH71</v>
      </c>
      <c r="B30" s="2" t="s">
        <v>77</v>
      </c>
      <c r="C30" s="3">
        <v>2352</v>
      </c>
      <c r="D30" s="2">
        <v>1178</v>
      </c>
      <c r="E30" s="2">
        <v>15023</v>
      </c>
      <c r="F30" s="2">
        <v>3602</v>
      </c>
      <c r="G30" s="2">
        <v>229</v>
      </c>
      <c r="H30" s="2">
        <v>693</v>
      </c>
      <c r="I30" s="2">
        <v>214</v>
      </c>
      <c r="J30" s="2">
        <v>1096</v>
      </c>
      <c r="K30" s="2">
        <v>240</v>
      </c>
      <c r="L30" s="2">
        <v>2432</v>
      </c>
      <c r="M30" s="2">
        <v>21261</v>
      </c>
      <c r="N30" s="2">
        <v>30</v>
      </c>
      <c r="O30" s="2">
        <v>1188</v>
      </c>
      <c r="P30" s="2">
        <v>1069</v>
      </c>
      <c r="Q30" s="2">
        <v>2</v>
      </c>
      <c r="R30" s="3">
        <f t="shared" si="0"/>
        <v>50609</v>
      </c>
    </row>
    <row r="31" spans="1:18" x14ac:dyDescent="0.2">
      <c r="A31" s="2" t="str">
        <f>VLOOKUP(B31,Hoja3!$A$1:$B$77,2,0)</f>
        <v>AREA # TH33</v>
      </c>
      <c r="B31" s="2" t="s">
        <v>79</v>
      </c>
      <c r="C31" s="3">
        <v>2068</v>
      </c>
      <c r="D31" s="2">
        <v>1122</v>
      </c>
      <c r="E31" s="2">
        <v>13480</v>
      </c>
      <c r="F31" s="2">
        <v>2535</v>
      </c>
      <c r="G31" s="2">
        <v>153</v>
      </c>
      <c r="H31" s="2">
        <v>399</v>
      </c>
      <c r="I31" s="2">
        <v>207</v>
      </c>
      <c r="J31" s="2">
        <v>561</v>
      </c>
      <c r="K31" s="2">
        <v>324</v>
      </c>
      <c r="L31" s="2">
        <v>2464</v>
      </c>
      <c r="M31" s="2">
        <v>11590</v>
      </c>
      <c r="N31" s="2">
        <v>16</v>
      </c>
      <c r="O31" s="2">
        <v>894</v>
      </c>
      <c r="P31" s="2">
        <v>779</v>
      </c>
      <c r="Q31" s="2">
        <v>1</v>
      </c>
      <c r="R31" s="3">
        <f t="shared" si="0"/>
        <v>36593</v>
      </c>
    </row>
    <row r="32" spans="1:18" x14ac:dyDescent="0.2">
      <c r="A32" s="2" t="str">
        <f>VLOOKUP(B32,Hoja3!$A$1:$B$77,2,0)</f>
        <v>AREA # TH34</v>
      </c>
      <c r="B32" s="2" t="s">
        <v>81</v>
      </c>
      <c r="C32" s="3">
        <v>3531</v>
      </c>
      <c r="D32" s="2">
        <v>949</v>
      </c>
      <c r="E32" s="2">
        <v>17948</v>
      </c>
      <c r="F32" s="2">
        <v>6216</v>
      </c>
      <c r="G32" s="2">
        <v>407</v>
      </c>
      <c r="H32" s="2">
        <v>786</v>
      </c>
      <c r="I32" s="2">
        <v>410</v>
      </c>
      <c r="J32" s="2">
        <v>634</v>
      </c>
      <c r="K32" s="2">
        <v>351</v>
      </c>
      <c r="L32" s="2">
        <v>3382</v>
      </c>
      <c r="M32" s="2">
        <v>13773</v>
      </c>
      <c r="N32" s="2">
        <v>18</v>
      </c>
      <c r="O32" s="2">
        <v>394</v>
      </c>
      <c r="P32" s="2">
        <v>885</v>
      </c>
      <c r="Q32" s="2">
        <v>10</v>
      </c>
      <c r="R32" s="3">
        <f t="shared" si="0"/>
        <v>49694</v>
      </c>
    </row>
    <row r="33" spans="1:18" x14ac:dyDescent="0.2">
      <c r="A33" s="2" t="str">
        <f>VLOOKUP(B33,Hoja3!$A$1:$B$77,2,0)</f>
        <v>AREA # TH35</v>
      </c>
      <c r="B33" s="2" t="s">
        <v>83</v>
      </c>
      <c r="C33" s="3">
        <v>1127</v>
      </c>
      <c r="D33" s="2">
        <v>407</v>
      </c>
      <c r="E33" s="2">
        <v>4999</v>
      </c>
      <c r="F33" s="2">
        <v>1122</v>
      </c>
      <c r="G33" s="2">
        <v>92</v>
      </c>
      <c r="H33" s="2">
        <v>206</v>
      </c>
      <c r="I33" s="2">
        <v>93</v>
      </c>
      <c r="J33" s="2">
        <v>178</v>
      </c>
      <c r="K33" s="2">
        <v>301</v>
      </c>
      <c r="L33" s="2">
        <v>1323</v>
      </c>
      <c r="M33" s="2">
        <v>7552</v>
      </c>
      <c r="N33" s="2">
        <v>44</v>
      </c>
      <c r="O33" s="2">
        <v>372</v>
      </c>
      <c r="P33" s="2">
        <v>505</v>
      </c>
      <c r="Q33" s="2">
        <v>2</v>
      </c>
      <c r="R33" s="3">
        <f t="shared" si="0"/>
        <v>18323</v>
      </c>
    </row>
    <row r="34" spans="1:18" x14ac:dyDescent="0.2">
      <c r="A34" s="2" t="str">
        <f>VLOOKUP(B34,Hoja3!$A$1:$B$77,2,0)</f>
        <v>AREA # TH36</v>
      </c>
      <c r="B34" s="2" t="s">
        <v>85</v>
      </c>
      <c r="C34" s="3">
        <v>2313</v>
      </c>
      <c r="D34" s="2">
        <v>726</v>
      </c>
      <c r="E34" s="2">
        <v>11828</v>
      </c>
      <c r="F34" s="2">
        <v>2523</v>
      </c>
      <c r="G34" s="2">
        <v>162</v>
      </c>
      <c r="H34" s="2">
        <v>341</v>
      </c>
      <c r="I34" s="2">
        <v>188</v>
      </c>
      <c r="J34" s="2">
        <v>277</v>
      </c>
      <c r="K34" s="2">
        <v>535</v>
      </c>
      <c r="L34" s="2">
        <v>2180</v>
      </c>
      <c r="M34" s="2">
        <v>6640</v>
      </c>
      <c r="N34" s="2">
        <v>32</v>
      </c>
      <c r="O34" s="2">
        <v>683</v>
      </c>
      <c r="P34" s="2">
        <v>1992</v>
      </c>
      <c r="Q34" s="2">
        <v>2</v>
      </c>
      <c r="R34" s="3">
        <f t="shared" si="0"/>
        <v>30422</v>
      </c>
    </row>
    <row r="35" spans="1:18" x14ac:dyDescent="0.2">
      <c r="A35" s="2" t="str">
        <f>VLOOKUP(B35,Hoja3!$A$1:$B$77,2,0)</f>
        <v>AREA # TH37</v>
      </c>
      <c r="B35" s="2" t="s">
        <v>87</v>
      </c>
      <c r="C35" s="3">
        <v>784</v>
      </c>
      <c r="D35" s="2">
        <v>227</v>
      </c>
      <c r="E35" s="2">
        <v>3586</v>
      </c>
      <c r="F35" s="2">
        <v>998</v>
      </c>
      <c r="G35" s="2">
        <v>68</v>
      </c>
      <c r="H35" s="2">
        <v>32</v>
      </c>
      <c r="I35" s="2">
        <v>90</v>
      </c>
      <c r="J35" s="2">
        <v>134</v>
      </c>
      <c r="K35" s="2">
        <v>154</v>
      </c>
      <c r="L35" s="2">
        <v>662</v>
      </c>
      <c r="M35" s="2">
        <v>3447</v>
      </c>
      <c r="N35" s="2">
        <v>44</v>
      </c>
      <c r="O35" s="2">
        <v>232</v>
      </c>
      <c r="P35" s="2">
        <v>322</v>
      </c>
      <c r="Q35" s="2" t="s">
        <v>11</v>
      </c>
      <c r="R35" s="3">
        <f t="shared" ref="R35:R61" si="1">SUM(C35:Q35)</f>
        <v>10780</v>
      </c>
    </row>
    <row r="36" spans="1:18" x14ac:dyDescent="0.2">
      <c r="A36" s="4" t="str">
        <f>VLOOKUP(B36,Hoja3!$A$1:$B$77,2,0)</f>
        <v>AREA # TH43</v>
      </c>
      <c r="B36" s="2" t="s">
        <v>89</v>
      </c>
      <c r="C36" s="3">
        <v>695</v>
      </c>
      <c r="D36" s="2">
        <v>155</v>
      </c>
      <c r="E36" s="2">
        <v>3322</v>
      </c>
      <c r="F36" s="2">
        <v>784</v>
      </c>
      <c r="G36" s="2">
        <v>39</v>
      </c>
      <c r="H36" s="2">
        <v>67</v>
      </c>
      <c r="I36" s="2">
        <v>53</v>
      </c>
      <c r="J36" s="2">
        <v>87</v>
      </c>
      <c r="K36" s="2">
        <v>65</v>
      </c>
      <c r="L36" s="2">
        <v>570</v>
      </c>
      <c r="M36" s="2">
        <v>1836</v>
      </c>
      <c r="N36" s="2">
        <v>2</v>
      </c>
      <c r="O36" s="2">
        <v>122</v>
      </c>
      <c r="P36" s="2">
        <v>189</v>
      </c>
      <c r="Q36" s="2" t="s">
        <v>11</v>
      </c>
      <c r="R36" s="3">
        <f t="shared" si="1"/>
        <v>7986</v>
      </c>
    </row>
    <row r="37" spans="1:18" x14ac:dyDescent="0.2">
      <c r="A37" s="2" t="str">
        <f>VLOOKUP(B37,Hoja3!$A$1:$B$77,2,0)</f>
        <v>AREA # TH39</v>
      </c>
      <c r="B37" s="2" t="s">
        <v>91</v>
      </c>
      <c r="C37" s="3">
        <v>1017</v>
      </c>
      <c r="D37" s="2">
        <v>432</v>
      </c>
      <c r="E37" s="2">
        <v>4833</v>
      </c>
      <c r="F37" s="2">
        <v>1075</v>
      </c>
      <c r="G37" s="2">
        <v>102</v>
      </c>
      <c r="H37" s="2">
        <v>174</v>
      </c>
      <c r="I37" s="2">
        <v>66</v>
      </c>
      <c r="J37" s="2">
        <v>229</v>
      </c>
      <c r="K37" s="2">
        <v>129</v>
      </c>
      <c r="L37" s="2">
        <v>878</v>
      </c>
      <c r="M37" s="2">
        <v>5245</v>
      </c>
      <c r="N37" s="2">
        <v>9</v>
      </c>
      <c r="O37" s="2">
        <v>212</v>
      </c>
      <c r="P37" s="2">
        <v>234</v>
      </c>
      <c r="Q37" s="2">
        <v>1</v>
      </c>
      <c r="R37" s="3">
        <f t="shared" si="1"/>
        <v>14636</v>
      </c>
    </row>
    <row r="38" spans="1:18" x14ac:dyDescent="0.2">
      <c r="A38" s="2" t="str">
        <f>VLOOKUP(B38,Hoja3!$A$1:$B$77,2,0)</f>
        <v>AREA # TH40</v>
      </c>
      <c r="B38" s="2" t="s">
        <v>93</v>
      </c>
      <c r="C38" s="3">
        <v>5215</v>
      </c>
      <c r="D38" s="2">
        <v>1877</v>
      </c>
      <c r="E38" s="2">
        <v>24185</v>
      </c>
      <c r="F38" s="2">
        <v>8566</v>
      </c>
      <c r="G38" s="2">
        <v>457</v>
      </c>
      <c r="H38" s="2">
        <v>2803</v>
      </c>
      <c r="I38" s="2">
        <v>603</v>
      </c>
      <c r="J38" s="2">
        <v>1584</v>
      </c>
      <c r="K38" s="2">
        <v>641</v>
      </c>
      <c r="L38" s="2">
        <v>6631</v>
      </c>
      <c r="M38" s="2">
        <v>16651</v>
      </c>
      <c r="N38" s="2">
        <v>95</v>
      </c>
      <c r="O38" s="2">
        <v>1651</v>
      </c>
      <c r="P38" s="2">
        <v>4189</v>
      </c>
      <c r="Q38" s="2">
        <v>3</v>
      </c>
      <c r="R38" s="3">
        <f t="shared" si="1"/>
        <v>75151</v>
      </c>
    </row>
    <row r="39" spans="1:18" x14ac:dyDescent="0.2">
      <c r="A39" s="2" t="str">
        <f>VLOOKUP(B39,Hoja3!$A$1:$B$77,2,0)</f>
        <v>AREA # TH41</v>
      </c>
      <c r="B39" s="2" t="s">
        <v>95</v>
      </c>
      <c r="C39" s="3">
        <v>3317</v>
      </c>
      <c r="D39" s="2">
        <v>1035</v>
      </c>
      <c r="E39" s="2">
        <v>15463</v>
      </c>
      <c r="F39" s="2">
        <v>4210</v>
      </c>
      <c r="G39" s="2">
        <v>455</v>
      </c>
      <c r="H39" s="2">
        <v>856</v>
      </c>
      <c r="I39" s="2">
        <v>348</v>
      </c>
      <c r="J39" s="2">
        <v>824</v>
      </c>
      <c r="K39" s="2">
        <v>292</v>
      </c>
      <c r="L39" s="2">
        <v>3203</v>
      </c>
      <c r="M39" s="2">
        <v>4136</v>
      </c>
      <c r="N39" s="2">
        <v>42</v>
      </c>
      <c r="O39" s="2">
        <v>252</v>
      </c>
      <c r="P39" s="2">
        <v>638</v>
      </c>
      <c r="Q39" s="2">
        <v>4</v>
      </c>
      <c r="R39" s="3">
        <f t="shared" si="1"/>
        <v>35075</v>
      </c>
    </row>
    <row r="40" spans="1:18" x14ac:dyDescent="0.2">
      <c r="A40" s="2" t="str">
        <f>VLOOKUP(B40,Hoja3!$A$1:$B$77,2,0)</f>
        <v>AREA # TH42</v>
      </c>
      <c r="B40" s="2" t="s">
        <v>97</v>
      </c>
      <c r="C40" s="3">
        <v>1121</v>
      </c>
      <c r="D40" s="2">
        <v>333</v>
      </c>
      <c r="E40" s="2">
        <v>5986</v>
      </c>
      <c r="F40" s="2">
        <v>2233</v>
      </c>
      <c r="G40" s="2">
        <v>67</v>
      </c>
      <c r="H40" s="2">
        <v>99</v>
      </c>
      <c r="I40" s="2">
        <v>133</v>
      </c>
      <c r="J40" s="2">
        <v>159</v>
      </c>
      <c r="K40" s="2">
        <v>123</v>
      </c>
      <c r="L40" s="2">
        <v>1065</v>
      </c>
      <c r="M40" s="2">
        <v>1921</v>
      </c>
      <c r="N40" s="2" t="s">
        <v>11</v>
      </c>
      <c r="O40" s="2">
        <v>94</v>
      </c>
      <c r="P40" s="2">
        <v>294</v>
      </c>
      <c r="Q40" s="2">
        <v>1</v>
      </c>
      <c r="R40" s="3">
        <f t="shared" si="1"/>
        <v>13629</v>
      </c>
    </row>
    <row r="41" spans="1:18" x14ac:dyDescent="0.2">
      <c r="A41" s="4" t="str">
        <f>VLOOKUP(B41,Hoja3!$A$1:$B$77,2,0)</f>
        <v>AREA # TH28</v>
      </c>
      <c r="B41" s="2" t="s">
        <v>99</v>
      </c>
      <c r="C41" s="3">
        <v>1107</v>
      </c>
      <c r="D41" s="2">
        <v>228</v>
      </c>
      <c r="E41" s="2">
        <v>5006</v>
      </c>
      <c r="F41" s="2">
        <v>1822</v>
      </c>
      <c r="G41" s="2">
        <v>89</v>
      </c>
      <c r="H41" s="2">
        <v>242</v>
      </c>
      <c r="I41" s="2">
        <v>124</v>
      </c>
      <c r="J41" s="2">
        <v>264</v>
      </c>
      <c r="K41" s="2">
        <v>153</v>
      </c>
      <c r="L41" s="2">
        <v>1289</v>
      </c>
      <c r="M41" s="2">
        <v>3848</v>
      </c>
      <c r="N41" s="2">
        <v>1</v>
      </c>
      <c r="O41" s="2">
        <v>158</v>
      </c>
      <c r="P41" s="2">
        <v>401</v>
      </c>
      <c r="Q41" s="2">
        <v>3</v>
      </c>
      <c r="R41" s="3">
        <f t="shared" si="1"/>
        <v>14735</v>
      </c>
    </row>
    <row r="42" spans="1:18" x14ac:dyDescent="0.2">
      <c r="A42" s="2" t="str">
        <f>VLOOKUP(B42,Hoja3!$A$1:$B$77,2,0)</f>
        <v>AREA # TH44</v>
      </c>
      <c r="B42" s="2" t="s">
        <v>101</v>
      </c>
      <c r="C42" s="3">
        <v>2227</v>
      </c>
      <c r="D42" s="2">
        <v>920</v>
      </c>
      <c r="E42" s="2">
        <v>11128</v>
      </c>
      <c r="F42" s="2">
        <v>3339</v>
      </c>
      <c r="G42" s="2">
        <v>307</v>
      </c>
      <c r="H42" s="2">
        <v>1396</v>
      </c>
      <c r="I42" s="2">
        <v>170</v>
      </c>
      <c r="J42" s="2">
        <v>745</v>
      </c>
      <c r="K42" s="2">
        <v>369</v>
      </c>
      <c r="L42" s="2">
        <v>3510</v>
      </c>
      <c r="M42" s="2">
        <v>12276</v>
      </c>
      <c r="N42" s="2">
        <v>78</v>
      </c>
      <c r="O42" s="2">
        <v>1231</v>
      </c>
      <c r="P42" s="2">
        <v>1616</v>
      </c>
      <c r="Q42" s="2">
        <v>1</v>
      </c>
      <c r="R42" s="3">
        <f t="shared" si="1"/>
        <v>39313</v>
      </c>
    </row>
    <row r="43" spans="1:18" x14ac:dyDescent="0.2">
      <c r="A43" s="2" t="str">
        <f>VLOOKUP(B43,Hoja3!$A$1:$B$77,2,0)</f>
        <v>AREA # TH45</v>
      </c>
      <c r="B43" s="2" t="s">
        <v>103</v>
      </c>
      <c r="C43" s="3">
        <v>3103</v>
      </c>
      <c r="D43" s="2">
        <v>1455</v>
      </c>
      <c r="E43" s="2">
        <v>14649</v>
      </c>
      <c r="F43" s="2">
        <v>4114</v>
      </c>
      <c r="G43" s="2">
        <v>257</v>
      </c>
      <c r="H43" s="2">
        <v>506</v>
      </c>
      <c r="I43" s="2">
        <v>280</v>
      </c>
      <c r="J43" s="2">
        <v>734</v>
      </c>
      <c r="K43" s="2">
        <v>712</v>
      </c>
      <c r="L43" s="2">
        <v>4663</v>
      </c>
      <c r="M43" s="2">
        <v>15625</v>
      </c>
      <c r="N43" s="2">
        <v>68</v>
      </c>
      <c r="O43" s="2">
        <v>2361</v>
      </c>
      <c r="P43" s="2">
        <v>1923</v>
      </c>
      <c r="Q43" s="2">
        <v>2</v>
      </c>
      <c r="R43" s="3">
        <f t="shared" si="1"/>
        <v>50452</v>
      </c>
    </row>
    <row r="44" spans="1:18" x14ac:dyDescent="0.2">
      <c r="A44" s="2" t="str">
        <f>VLOOKUP(B44,Hoja3!$A$1:$B$77,2,0)</f>
        <v>AREA # TH46</v>
      </c>
      <c r="B44" s="2" t="s">
        <v>105</v>
      </c>
      <c r="C44" s="3">
        <v>2175</v>
      </c>
      <c r="D44" s="2">
        <v>756</v>
      </c>
      <c r="E44" s="2">
        <v>10013</v>
      </c>
      <c r="F44" s="2">
        <v>2215</v>
      </c>
      <c r="G44" s="2">
        <v>109</v>
      </c>
      <c r="H44" s="2">
        <v>236</v>
      </c>
      <c r="I44" s="2">
        <v>128</v>
      </c>
      <c r="J44" s="2">
        <v>253</v>
      </c>
      <c r="K44" s="2">
        <v>414</v>
      </c>
      <c r="L44" s="2">
        <v>2705</v>
      </c>
      <c r="M44" s="2">
        <v>13835</v>
      </c>
      <c r="N44" s="2">
        <v>41</v>
      </c>
      <c r="O44" s="2">
        <v>1559</v>
      </c>
      <c r="P44" s="2">
        <v>3233</v>
      </c>
      <c r="Q44" s="2">
        <v>1</v>
      </c>
      <c r="R44" s="3">
        <f t="shared" si="1"/>
        <v>37673</v>
      </c>
    </row>
    <row r="45" spans="1:18" x14ac:dyDescent="0.2">
      <c r="A45" s="2" t="str">
        <f>VLOOKUP(B45,Hoja3!$A$1:$B$77,2,0)</f>
        <v>AREA # TH47</v>
      </c>
      <c r="B45" s="2" t="s">
        <v>107</v>
      </c>
      <c r="C45" s="3">
        <v>1898</v>
      </c>
      <c r="D45" s="2">
        <v>394</v>
      </c>
      <c r="E45" s="2">
        <v>9807</v>
      </c>
      <c r="F45" s="2">
        <v>2112</v>
      </c>
      <c r="G45" s="2">
        <v>123</v>
      </c>
      <c r="H45" s="2">
        <v>108</v>
      </c>
      <c r="I45" s="2">
        <v>107</v>
      </c>
      <c r="J45" s="2">
        <v>290</v>
      </c>
      <c r="K45" s="2">
        <v>163</v>
      </c>
      <c r="L45" s="2">
        <v>1342</v>
      </c>
      <c r="M45" s="2">
        <v>7014</v>
      </c>
      <c r="N45" s="2">
        <v>7</v>
      </c>
      <c r="O45" s="2">
        <v>326</v>
      </c>
      <c r="P45" s="2">
        <v>716</v>
      </c>
      <c r="Q45" s="2">
        <v>1</v>
      </c>
      <c r="R45" s="3">
        <f t="shared" si="1"/>
        <v>24408</v>
      </c>
    </row>
    <row r="46" spans="1:18" x14ac:dyDescent="0.2">
      <c r="A46" s="4" t="str">
        <f>VLOOKUP(B46,Hoja3!$A$1:$B$77,2,0)</f>
        <v>AREA # TH78</v>
      </c>
      <c r="B46" s="2" t="s">
        <v>109</v>
      </c>
      <c r="C46" s="3">
        <v>1005</v>
      </c>
      <c r="D46" s="2">
        <v>241</v>
      </c>
      <c r="E46" s="2">
        <v>5995</v>
      </c>
      <c r="F46" s="2">
        <v>1522</v>
      </c>
      <c r="G46" s="2">
        <v>70</v>
      </c>
      <c r="H46" s="2">
        <v>154</v>
      </c>
      <c r="I46" s="2">
        <v>69</v>
      </c>
      <c r="J46" s="2">
        <v>197</v>
      </c>
      <c r="K46" s="2">
        <v>129</v>
      </c>
      <c r="L46" s="2">
        <v>921</v>
      </c>
      <c r="M46" s="2">
        <v>8608</v>
      </c>
      <c r="N46" s="2">
        <v>8</v>
      </c>
      <c r="O46" s="2">
        <v>146</v>
      </c>
      <c r="P46" s="2">
        <v>385</v>
      </c>
      <c r="Q46" s="2" t="s">
        <v>11</v>
      </c>
      <c r="R46" s="3">
        <f t="shared" si="1"/>
        <v>19450</v>
      </c>
    </row>
    <row r="47" spans="1:18" x14ac:dyDescent="0.2">
      <c r="A47" s="2" t="str">
        <f>VLOOKUP(B47,Hoja3!$A$1:$B$77,2,0)</f>
        <v>AREA # TH49</v>
      </c>
      <c r="B47" s="2" t="s">
        <v>111</v>
      </c>
      <c r="C47" s="3">
        <v>760</v>
      </c>
      <c r="D47" s="2">
        <v>242</v>
      </c>
      <c r="E47" s="2">
        <v>3564</v>
      </c>
      <c r="F47" s="2">
        <v>918</v>
      </c>
      <c r="G47" s="2">
        <v>25</v>
      </c>
      <c r="H47" s="2">
        <v>79</v>
      </c>
      <c r="I47" s="2">
        <v>64</v>
      </c>
      <c r="J47" s="2">
        <v>132</v>
      </c>
      <c r="K47" s="2">
        <v>139</v>
      </c>
      <c r="L47" s="2">
        <v>735</v>
      </c>
      <c r="M47" s="2">
        <v>4553</v>
      </c>
      <c r="N47" s="2">
        <v>4</v>
      </c>
      <c r="O47" s="2">
        <v>326</v>
      </c>
      <c r="P47" s="2">
        <v>492</v>
      </c>
      <c r="Q47" s="2">
        <v>1</v>
      </c>
      <c r="R47" s="3">
        <f t="shared" si="1"/>
        <v>12034</v>
      </c>
    </row>
    <row r="48" spans="1:18" x14ac:dyDescent="0.2">
      <c r="A48" s="2" t="str">
        <f>VLOOKUP(B48,Hoja3!$A$1:$B$77,2,0)</f>
        <v>AREA # TH80</v>
      </c>
      <c r="B48" s="2" t="s">
        <v>113</v>
      </c>
      <c r="C48" s="3">
        <v>4110</v>
      </c>
      <c r="D48" s="2">
        <v>2786</v>
      </c>
      <c r="E48" s="2">
        <v>22597</v>
      </c>
      <c r="F48" s="2">
        <v>6958</v>
      </c>
      <c r="G48" s="2">
        <v>471</v>
      </c>
      <c r="H48" s="2">
        <v>715</v>
      </c>
      <c r="I48" s="2">
        <v>432</v>
      </c>
      <c r="J48" s="2">
        <v>1898</v>
      </c>
      <c r="K48" s="2">
        <v>472</v>
      </c>
      <c r="L48" s="2">
        <v>5866</v>
      </c>
      <c r="M48" s="2">
        <v>6201</v>
      </c>
      <c r="N48" s="2">
        <v>18</v>
      </c>
      <c r="O48" s="2">
        <v>407</v>
      </c>
      <c r="P48" s="2">
        <v>591</v>
      </c>
      <c r="Q48" s="2">
        <v>4</v>
      </c>
      <c r="R48" s="3">
        <f t="shared" si="1"/>
        <v>53526</v>
      </c>
    </row>
    <row r="49" spans="1:18" x14ac:dyDescent="0.2">
      <c r="A49" s="2" t="str">
        <f>VLOOKUP(B49,Hoja3!$A$1:$B$77,2,0)</f>
        <v>AREA # TH81</v>
      </c>
      <c r="B49" s="2" t="s">
        <v>115</v>
      </c>
      <c r="C49" s="3">
        <v>1318</v>
      </c>
      <c r="D49" s="2">
        <v>1104</v>
      </c>
      <c r="E49" s="2">
        <v>6453</v>
      </c>
      <c r="F49" s="2">
        <v>2756</v>
      </c>
      <c r="G49" s="2">
        <v>54</v>
      </c>
      <c r="H49" s="2">
        <v>112</v>
      </c>
      <c r="I49" s="2">
        <v>116</v>
      </c>
      <c r="J49" s="2">
        <v>469</v>
      </c>
      <c r="K49" s="2">
        <v>180</v>
      </c>
      <c r="L49" s="2">
        <v>1552</v>
      </c>
      <c r="M49" s="2">
        <v>980</v>
      </c>
      <c r="N49" s="2">
        <v>1</v>
      </c>
      <c r="O49" s="2">
        <v>195</v>
      </c>
      <c r="P49" s="2">
        <v>227</v>
      </c>
      <c r="Q49" s="2">
        <v>1</v>
      </c>
      <c r="R49" s="3">
        <f t="shared" si="1"/>
        <v>15518</v>
      </c>
    </row>
    <row r="50" spans="1:18" x14ac:dyDescent="0.2">
      <c r="A50" s="2" t="str">
        <f>VLOOKUP(B50,Hoja3!$A$1:$B$77,2,0)</f>
        <v>AREA # TH82</v>
      </c>
      <c r="B50" s="2" t="s">
        <v>117</v>
      </c>
      <c r="C50" s="3">
        <v>825</v>
      </c>
      <c r="D50" s="2">
        <v>608</v>
      </c>
      <c r="E50" s="2">
        <v>4960</v>
      </c>
      <c r="F50" s="2">
        <v>2523</v>
      </c>
      <c r="G50" s="2">
        <v>99</v>
      </c>
      <c r="H50" s="2">
        <v>74</v>
      </c>
      <c r="I50" s="2">
        <v>82</v>
      </c>
      <c r="J50" s="2">
        <v>300</v>
      </c>
      <c r="K50" s="2">
        <v>177</v>
      </c>
      <c r="L50" s="2">
        <v>994</v>
      </c>
      <c r="M50" s="2">
        <v>996</v>
      </c>
      <c r="N50" s="2">
        <v>1</v>
      </c>
      <c r="O50" s="2">
        <v>159</v>
      </c>
      <c r="P50" s="2">
        <v>150</v>
      </c>
      <c r="Q50" s="2" t="s">
        <v>11</v>
      </c>
      <c r="R50" s="3">
        <f t="shared" si="1"/>
        <v>11948</v>
      </c>
    </row>
    <row r="51" spans="1:18" x14ac:dyDescent="0.2">
      <c r="A51" s="2" t="str">
        <f>VLOOKUP(B51,Hoja3!$A$1:$B$77,2,0)</f>
        <v>AREA # TH83</v>
      </c>
      <c r="B51" s="2" t="s">
        <v>119</v>
      </c>
      <c r="C51" s="3">
        <v>1280</v>
      </c>
      <c r="D51" s="2">
        <v>405</v>
      </c>
      <c r="E51" s="2">
        <v>6835</v>
      </c>
      <c r="F51" s="2">
        <v>5534</v>
      </c>
      <c r="G51" s="2">
        <v>270</v>
      </c>
      <c r="H51" s="2">
        <v>822</v>
      </c>
      <c r="I51" s="2">
        <v>439</v>
      </c>
      <c r="J51" s="2">
        <v>1305</v>
      </c>
      <c r="K51" s="2">
        <v>278</v>
      </c>
      <c r="L51" s="2">
        <v>3642</v>
      </c>
      <c r="M51" s="2">
        <v>1144</v>
      </c>
      <c r="N51" s="2">
        <v>4</v>
      </c>
      <c r="O51" s="2">
        <v>362</v>
      </c>
      <c r="P51" s="2">
        <v>78</v>
      </c>
      <c r="Q51" s="2">
        <v>3</v>
      </c>
      <c r="R51" s="3">
        <f t="shared" si="1"/>
        <v>22401</v>
      </c>
    </row>
    <row r="52" spans="1:18" x14ac:dyDescent="0.2">
      <c r="A52" s="2" t="str">
        <f>VLOOKUP(B52,Hoja3!$A$1:$B$77,2,0)</f>
        <v>AREA # TH84</v>
      </c>
      <c r="B52" s="2" t="s">
        <v>121</v>
      </c>
      <c r="C52" s="3">
        <v>3628</v>
      </c>
      <c r="D52" s="2">
        <v>1966</v>
      </c>
      <c r="E52" s="2">
        <v>18869</v>
      </c>
      <c r="F52" s="2">
        <v>7728</v>
      </c>
      <c r="G52" s="2">
        <v>561</v>
      </c>
      <c r="H52" s="2">
        <v>970</v>
      </c>
      <c r="I52" s="2">
        <v>582</v>
      </c>
      <c r="J52" s="2">
        <v>1610</v>
      </c>
      <c r="K52" s="2">
        <v>350</v>
      </c>
      <c r="L52" s="2">
        <v>5408</v>
      </c>
      <c r="M52" s="2">
        <v>2466</v>
      </c>
      <c r="N52" s="2">
        <v>6</v>
      </c>
      <c r="O52" s="2">
        <v>428</v>
      </c>
      <c r="P52" s="2">
        <v>227</v>
      </c>
      <c r="Q52" s="2">
        <v>8</v>
      </c>
      <c r="R52" s="3">
        <f t="shared" si="1"/>
        <v>44807</v>
      </c>
    </row>
    <row r="53" spans="1:18" x14ac:dyDescent="0.2">
      <c r="A53" s="2" t="str">
        <f>VLOOKUP(B53,Hoja3!$A$1:$B$77,2,0)</f>
        <v>AREA # TH85</v>
      </c>
      <c r="B53" s="2" t="s">
        <v>123</v>
      </c>
      <c r="C53" s="3">
        <v>486</v>
      </c>
      <c r="D53" s="2">
        <v>615</v>
      </c>
      <c r="E53" s="2">
        <v>3366</v>
      </c>
      <c r="F53" s="2">
        <v>1157</v>
      </c>
      <c r="G53" s="2">
        <v>36</v>
      </c>
      <c r="H53" s="2">
        <v>69</v>
      </c>
      <c r="I53" s="2">
        <v>62</v>
      </c>
      <c r="J53" s="2">
        <v>126</v>
      </c>
      <c r="K53" s="2">
        <v>234</v>
      </c>
      <c r="L53" s="2">
        <v>722</v>
      </c>
      <c r="M53" s="2">
        <v>815</v>
      </c>
      <c r="N53" s="2">
        <v>2</v>
      </c>
      <c r="O53" s="2">
        <v>62</v>
      </c>
      <c r="P53" s="2">
        <v>211</v>
      </c>
      <c r="Q53" s="2">
        <v>1</v>
      </c>
      <c r="R53" s="3">
        <f t="shared" si="1"/>
        <v>7964</v>
      </c>
    </row>
    <row r="54" spans="1:18" x14ac:dyDescent="0.2">
      <c r="A54" s="2" t="str">
        <f>VLOOKUP(B54,Hoja3!$A$1:$B$77,2,0)</f>
        <v>AREA # TH86</v>
      </c>
      <c r="B54" s="2" t="s">
        <v>125</v>
      </c>
      <c r="C54" s="3">
        <v>1455</v>
      </c>
      <c r="D54" s="2">
        <v>813</v>
      </c>
      <c r="E54" s="2">
        <v>8089</v>
      </c>
      <c r="F54" s="2">
        <v>2496</v>
      </c>
      <c r="G54" s="2">
        <v>96</v>
      </c>
      <c r="H54" s="2">
        <v>431</v>
      </c>
      <c r="I54" s="2">
        <v>152</v>
      </c>
      <c r="J54" s="2">
        <v>261</v>
      </c>
      <c r="K54" s="2">
        <v>270</v>
      </c>
      <c r="L54" s="2">
        <v>1648</v>
      </c>
      <c r="M54" s="2">
        <v>1277</v>
      </c>
      <c r="N54" s="2">
        <v>1</v>
      </c>
      <c r="O54" s="2">
        <v>126</v>
      </c>
      <c r="P54" s="2">
        <v>310</v>
      </c>
      <c r="Q54" s="2">
        <v>3</v>
      </c>
      <c r="R54" s="3">
        <f t="shared" si="1"/>
        <v>17428</v>
      </c>
    </row>
    <row r="55" spans="1:18" x14ac:dyDescent="0.2">
      <c r="A55" s="2" t="str">
        <f>VLOOKUP(B55,Hoja3!$A$1:$B$77,2,0)</f>
        <v>AREA # TH90</v>
      </c>
      <c r="B55" s="2" t="s">
        <v>127</v>
      </c>
      <c r="C55" s="3">
        <v>3416</v>
      </c>
      <c r="D55" s="2">
        <v>2330</v>
      </c>
      <c r="E55" s="2">
        <v>18069</v>
      </c>
      <c r="F55" s="2">
        <v>6765</v>
      </c>
      <c r="G55" s="2">
        <v>373</v>
      </c>
      <c r="H55" s="2">
        <v>1408</v>
      </c>
      <c r="I55" s="2">
        <v>422</v>
      </c>
      <c r="J55" s="2">
        <v>990</v>
      </c>
      <c r="K55" s="2">
        <v>367</v>
      </c>
      <c r="L55" s="2">
        <v>4893</v>
      </c>
      <c r="M55" s="2">
        <v>3401</v>
      </c>
      <c r="N55" s="2">
        <v>8</v>
      </c>
      <c r="O55" s="2">
        <v>454</v>
      </c>
      <c r="P55" s="2">
        <v>346</v>
      </c>
      <c r="Q55" s="2">
        <v>5</v>
      </c>
      <c r="R55" s="3">
        <f t="shared" si="1"/>
        <v>43247</v>
      </c>
    </row>
    <row r="56" spans="1:18" x14ac:dyDescent="0.2">
      <c r="A56" s="2" t="str">
        <f>VLOOKUP(B56,Hoja3!$A$1:$B$77,2,0)</f>
        <v>AREA # TH91</v>
      </c>
      <c r="B56" s="2" t="s">
        <v>129</v>
      </c>
      <c r="C56" s="3">
        <v>835</v>
      </c>
      <c r="D56" s="2">
        <v>1022</v>
      </c>
      <c r="E56" s="2">
        <v>4567</v>
      </c>
      <c r="F56" s="2">
        <v>2256</v>
      </c>
      <c r="G56" s="2">
        <v>127</v>
      </c>
      <c r="H56" s="2">
        <v>288</v>
      </c>
      <c r="I56" s="2">
        <v>84</v>
      </c>
      <c r="J56" s="2">
        <v>266</v>
      </c>
      <c r="K56" s="2">
        <v>90</v>
      </c>
      <c r="L56" s="2">
        <v>919</v>
      </c>
      <c r="M56" s="2">
        <v>1338</v>
      </c>
      <c r="N56" s="2">
        <v>4</v>
      </c>
      <c r="O56" s="2">
        <v>301</v>
      </c>
      <c r="P56" s="2">
        <v>210</v>
      </c>
      <c r="Q56" s="2" t="s">
        <v>11</v>
      </c>
      <c r="R56" s="3">
        <f t="shared" si="1"/>
        <v>12307</v>
      </c>
    </row>
    <row r="57" spans="1:18" x14ac:dyDescent="0.2">
      <c r="A57" s="2" t="str">
        <f>VLOOKUP(B57,Hoja3!$A$1:$B$77,2,0)</f>
        <v>AREA # TH92</v>
      </c>
      <c r="B57" s="2" t="s">
        <v>131</v>
      </c>
      <c r="C57" s="3">
        <v>2022</v>
      </c>
      <c r="D57" s="2">
        <v>1995</v>
      </c>
      <c r="E57" s="2">
        <v>9746</v>
      </c>
      <c r="F57" s="2">
        <v>3803</v>
      </c>
      <c r="G57" s="2">
        <v>225</v>
      </c>
      <c r="H57" s="2">
        <v>436</v>
      </c>
      <c r="I57" s="2">
        <v>276</v>
      </c>
      <c r="J57" s="2">
        <v>736</v>
      </c>
      <c r="K57" s="2">
        <v>396</v>
      </c>
      <c r="L57" s="2">
        <v>3251</v>
      </c>
      <c r="M57" s="2">
        <v>3272</v>
      </c>
      <c r="N57" s="2">
        <v>6</v>
      </c>
      <c r="O57" s="2">
        <v>582</v>
      </c>
      <c r="P57" s="2">
        <v>386</v>
      </c>
      <c r="Q57" s="2">
        <v>4</v>
      </c>
      <c r="R57" s="3">
        <f t="shared" si="1"/>
        <v>27136</v>
      </c>
    </row>
    <row r="58" spans="1:18" x14ac:dyDescent="0.2">
      <c r="A58" s="2" t="str">
        <f>VLOOKUP(B58,Hoja3!$A$1:$B$77,2,0)</f>
        <v>AREA # TH93</v>
      </c>
      <c r="B58" s="2" t="s">
        <v>133</v>
      </c>
      <c r="C58" s="3">
        <v>1460</v>
      </c>
      <c r="D58" s="2">
        <v>1504</v>
      </c>
      <c r="E58" s="2">
        <v>7720</v>
      </c>
      <c r="F58" s="2">
        <v>2494</v>
      </c>
      <c r="G58" s="2">
        <v>205</v>
      </c>
      <c r="H58" s="2">
        <v>184</v>
      </c>
      <c r="I58" s="2">
        <v>176</v>
      </c>
      <c r="J58" s="2">
        <v>1049</v>
      </c>
      <c r="K58" s="2">
        <v>232</v>
      </c>
      <c r="L58" s="2">
        <v>2621</v>
      </c>
      <c r="M58" s="2">
        <v>4988</v>
      </c>
      <c r="N58" s="2">
        <v>11</v>
      </c>
      <c r="O58" s="2">
        <v>1519</v>
      </c>
      <c r="P58" s="2">
        <v>708</v>
      </c>
      <c r="Q58" s="2">
        <v>2</v>
      </c>
      <c r="R58" s="3">
        <f t="shared" si="1"/>
        <v>24873</v>
      </c>
    </row>
    <row r="59" spans="1:18" x14ac:dyDescent="0.2">
      <c r="A59" s="2" t="str">
        <f>VLOOKUP(B59,Hoja3!$A$1:$B$77,2,0)</f>
        <v>AREA # TH94</v>
      </c>
      <c r="B59" s="2" t="s">
        <v>135</v>
      </c>
      <c r="C59" s="3">
        <v>1061</v>
      </c>
      <c r="D59" s="2">
        <v>868</v>
      </c>
      <c r="E59" s="2">
        <v>6233</v>
      </c>
      <c r="F59" s="2">
        <v>2699</v>
      </c>
      <c r="G59" s="2">
        <v>94</v>
      </c>
      <c r="H59" s="2">
        <v>290</v>
      </c>
      <c r="I59" s="2">
        <v>90</v>
      </c>
      <c r="J59" s="2">
        <v>229</v>
      </c>
      <c r="K59" s="2">
        <v>82</v>
      </c>
      <c r="L59" s="2">
        <v>847</v>
      </c>
      <c r="M59" s="2">
        <v>3220</v>
      </c>
      <c r="N59" s="2">
        <v>2</v>
      </c>
      <c r="O59" s="2">
        <v>381</v>
      </c>
      <c r="P59" s="2">
        <v>148</v>
      </c>
      <c r="Q59" s="2" t="s">
        <v>11</v>
      </c>
      <c r="R59" s="3">
        <f t="shared" si="1"/>
        <v>16244</v>
      </c>
    </row>
    <row r="60" spans="1:18" x14ac:dyDescent="0.2">
      <c r="A60" s="2" t="str">
        <f>VLOOKUP(B60,Hoja3!$A$1:$B$77,2,0)</f>
        <v>AREA # TH95</v>
      </c>
      <c r="B60" s="2" t="s">
        <v>137</v>
      </c>
      <c r="C60" s="3">
        <v>729</v>
      </c>
      <c r="D60" s="2">
        <v>584</v>
      </c>
      <c r="E60" s="2">
        <v>4403</v>
      </c>
      <c r="F60" s="2">
        <v>1910</v>
      </c>
      <c r="G60" s="2">
        <v>67</v>
      </c>
      <c r="H60" s="2">
        <v>30</v>
      </c>
      <c r="I60" s="2">
        <v>64</v>
      </c>
      <c r="J60" s="2">
        <v>139</v>
      </c>
      <c r="K60" s="2">
        <v>34</v>
      </c>
      <c r="L60" s="2">
        <v>626</v>
      </c>
      <c r="M60" s="2">
        <v>817</v>
      </c>
      <c r="N60" s="2" t="s">
        <v>11</v>
      </c>
      <c r="O60" s="2">
        <v>90</v>
      </c>
      <c r="P60" s="2">
        <v>67</v>
      </c>
      <c r="Q60" s="2">
        <v>1</v>
      </c>
      <c r="R60" s="3">
        <f t="shared" si="1"/>
        <v>9561</v>
      </c>
    </row>
    <row r="61" spans="1:18" x14ac:dyDescent="0.2">
      <c r="A61" s="2" t="str">
        <f>VLOOKUP(B61,Hoja3!$A$1:$B$77,2,0)</f>
        <v>AREA # TH96</v>
      </c>
      <c r="B61" s="2" t="s">
        <v>139</v>
      </c>
      <c r="C61" s="3">
        <v>1177</v>
      </c>
      <c r="D61" s="2">
        <v>1526</v>
      </c>
      <c r="E61" s="2">
        <v>8115</v>
      </c>
      <c r="F61" s="2">
        <v>4322</v>
      </c>
      <c r="G61" s="2">
        <v>135</v>
      </c>
      <c r="H61" s="2">
        <v>355</v>
      </c>
      <c r="I61" s="2">
        <v>67</v>
      </c>
      <c r="J61" s="2">
        <v>251</v>
      </c>
      <c r="K61" s="2">
        <v>85</v>
      </c>
      <c r="L61" s="2">
        <v>1021</v>
      </c>
      <c r="M61" s="2">
        <v>2378</v>
      </c>
      <c r="N61" s="2" t="s">
        <v>11</v>
      </c>
      <c r="O61" s="2">
        <v>141</v>
      </c>
      <c r="P61" s="2">
        <v>253</v>
      </c>
      <c r="Q61" s="2" t="s">
        <v>11</v>
      </c>
      <c r="R61" s="3">
        <f t="shared" si="1"/>
        <v>19826</v>
      </c>
    </row>
    <row r="62" spans="1:18" x14ac:dyDescent="0.2">
      <c r="A62" s="2" t="str">
        <f>VLOOKUP(B62,Hoja3!$A$1:$B$77,2,0)</f>
        <v>AREA # TH50</v>
      </c>
      <c r="B62" s="2" t="s">
        <v>141</v>
      </c>
      <c r="C62" s="3">
        <v>5667</v>
      </c>
      <c r="D62" s="3">
        <v>2502</v>
      </c>
      <c r="E62" s="3">
        <v>30468</v>
      </c>
      <c r="F62" s="3">
        <v>11436</v>
      </c>
      <c r="G62" s="3">
        <v>543</v>
      </c>
      <c r="H62" s="3">
        <v>2473</v>
      </c>
      <c r="I62" s="3">
        <v>760</v>
      </c>
      <c r="J62" s="3">
        <v>1631</v>
      </c>
      <c r="K62" s="3">
        <v>869</v>
      </c>
      <c r="L62" s="3">
        <v>7830</v>
      </c>
      <c r="M62" s="3">
        <v>19207</v>
      </c>
      <c r="N62" s="3">
        <v>54</v>
      </c>
      <c r="O62" s="3">
        <v>1280</v>
      </c>
      <c r="P62" s="3">
        <v>2477</v>
      </c>
      <c r="Q62" s="3">
        <v>10</v>
      </c>
      <c r="R62" s="3">
        <v>87200</v>
      </c>
    </row>
    <row r="63" spans="1:18" x14ac:dyDescent="0.2">
      <c r="A63" s="2" t="str">
        <f>VLOOKUP(B63,Hoja3!$A$1:$B$77,2,0)</f>
        <v>AREA # TH51</v>
      </c>
      <c r="B63" s="2" t="s">
        <v>143</v>
      </c>
      <c r="C63" s="3">
        <v>1359</v>
      </c>
      <c r="D63" s="3">
        <v>600</v>
      </c>
      <c r="E63" s="3">
        <v>7304</v>
      </c>
      <c r="F63" s="3">
        <v>2742</v>
      </c>
      <c r="G63" s="3">
        <v>130</v>
      </c>
      <c r="H63" s="3">
        <v>592</v>
      </c>
      <c r="I63" s="3">
        <v>182</v>
      </c>
      <c r="J63" s="3">
        <v>391</v>
      </c>
      <c r="K63" s="3">
        <v>208</v>
      </c>
      <c r="L63" s="3">
        <v>1877</v>
      </c>
      <c r="M63" s="3">
        <v>4605</v>
      </c>
      <c r="N63" s="3">
        <v>13</v>
      </c>
      <c r="O63" s="3">
        <v>307</v>
      </c>
      <c r="P63" s="3">
        <v>593</v>
      </c>
      <c r="Q63" s="3">
        <v>2</v>
      </c>
      <c r="R63" s="3">
        <v>20905</v>
      </c>
    </row>
    <row r="64" spans="1:18" x14ac:dyDescent="0.2">
      <c r="A64" s="2" t="str">
        <f>VLOOKUP(B64,Hoja3!$A$1:$B$77,2,0)</f>
        <v>AREA # TH52</v>
      </c>
      <c r="B64" s="2" t="s">
        <v>145</v>
      </c>
      <c r="C64" s="3">
        <v>1779</v>
      </c>
      <c r="D64" s="3">
        <v>785</v>
      </c>
      <c r="E64" s="3">
        <v>9566</v>
      </c>
      <c r="F64" s="3">
        <v>3591</v>
      </c>
      <c r="G64" s="3">
        <v>171</v>
      </c>
      <c r="H64" s="3">
        <v>776</v>
      </c>
      <c r="I64" s="3">
        <v>238</v>
      </c>
      <c r="J64" s="3">
        <v>512</v>
      </c>
      <c r="K64" s="3">
        <v>273</v>
      </c>
      <c r="L64" s="3">
        <v>2458</v>
      </c>
      <c r="M64" s="3">
        <v>6031</v>
      </c>
      <c r="N64" s="3">
        <v>17</v>
      </c>
      <c r="O64" s="3">
        <v>402</v>
      </c>
      <c r="P64" s="3">
        <v>777</v>
      </c>
      <c r="Q64" s="3">
        <v>3</v>
      </c>
      <c r="R64" s="3">
        <v>27379</v>
      </c>
    </row>
    <row r="65" spans="1:18" x14ac:dyDescent="0.2">
      <c r="A65" s="2" t="str">
        <f>VLOOKUP(B65,Hoja3!$A$1:$B$77,2,0)</f>
        <v>AREA # TH53</v>
      </c>
      <c r="B65" s="2" t="s">
        <v>147</v>
      </c>
      <c r="C65" s="3">
        <v>964</v>
      </c>
      <c r="D65" s="3">
        <v>426</v>
      </c>
      <c r="E65" s="3">
        <v>5182</v>
      </c>
      <c r="F65" s="3">
        <v>1945</v>
      </c>
      <c r="G65" s="3">
        <v>92</v>
      </c>
      <c r="H65" s="3">
        <v>420</v>
      </c>
      <c r="I65" s="3">
        <v>129</v>
      </c>
      <c r="J65" s="3">
        <v>277</v>
      </c>
      <c r="K65" s="3">
        <v>148</v>
      </c>
      <c r="L65" s="3">
        <v>1332</v>
      </c>
      <c r="M65" s="3">
        <v>3267</v>
      </c>
      <c r="N65" s="3">
        <v>9</v>
      </c>
      <c r="O65" s="3">
        <v>218</v>
      </c>
      <c r="P65" s="3">
        <v>421</v>
      </c>
      <c r="Q65" s="3">
        <v>2</v>
      </c>
      <c r="R65" s="3">
        <v>14832</v>
      </c>
    </row>
    <row r="66" spans="1:18" x14ac:dyDescent="0.2">
      <c r="A66" s="2" t="str">
        <f>VLOOKUP(B66,Hoja3!$A$1:$B$77,2,0)</f>
        <v>AREA # TH54</v>
      </c>
      <c r="B66" s="2" t="s">
        <v>149</v>
      </c>
      <c r="C66" s="3">
        <v>1622</v>
      </c>
      <c r="D66" s="3">
        <v>716</v>
      </c>
      <c r="E66" s="3">
        <v>8721</v>
      </c>
      <c r="F66" s="3">
        <v>3273</v>
      </c>
      <c r="G66" s="3">
        <v>156</v>
      </c>
      <c r="H66" s="3">
        <v>707</v>
      </c>
      <c r="I66" s="3">
        <v>217</v>
      </c>
      <c r="J66" s="3">
        <v>466</v>
      </c>
      <c r="K66" s="3">
        <v>249</v>
      </c>
      <c r="L66" s="3">
        <v>2241</v>
      </c>
      <c r="M66" s="3">
        <v>5497</v>
      </c>
      <c r="N66" s="3">
        <v>15</v>
      </c>
      <c r="O66" s="3">
        <v>366</v>
      </c>
      <c r="P66" s="3">
        <v>708</v>
      </c>
      <c r="Q66" s="3">
        <v>3</v>
      </c>
      <c r="R66" s="3">
        <v>24958</v>
      </c>
    </row>
    <row r="67" spans="1:18" x14ac:dyDescent="0.2">
      <c r="A67" s="2" t="str">
        <f>VLOOKUP(B67,Hoja3!$A$1:$B$77,2,0)</f>
        <v>AREA # TH55</v>
      </c>
      <c r="B67" s="2" t="s">
        <v>151</v>
      </c>
      <c r="C67" s="3">
        <v>1138</v>
      </c>
      <c r="D67" s="3">
        <v>502</v>
      </c>
      <c r="E67" s="3">
        <v>6117</v>
      </c>
      <c r="F67" s="3">
        <v>2296</v>
      </c>
      <c r="G67" s="3">
        <v>109</v>
      </c>
      <c r="H67" s="3">
        <v>496</v>
      </c>
      <c r="I67" s="3">
        <v>152</v>
      </c>
      <c r="J67" s="3">
        <v>327</v>
      </c>
      <c r="K67" s="3">
        <v>175</v>
      </c>
      <c r="L67" s="3">
        <v>1572</v>
      </c>
      <c r="M67" s="3">
        <v>3856</v>
      </c>
      <c r="N67" s="3">
        <v>11</v>
      </c>
      <c r="O67" s="3">
        <v>257</v>
      </c>
      <c r="P67" s="3">
        <v>497</v>
      </c>
      <c r="Q67" s="3">
        <v>2</v>
      </c>
      <c r="R67" s="3">
        <v>17506</v>
      </c>
    </row>
    <row r="68" spans="1:18" x14ac:dyDescent="0.2">
      <c r="A68" s="2" t="str">
        <f>VLOOKUP(B68,Hoja3!$A$1:$B$77,2,0)</f>
        <v>AREA # TH56</v>
      </c>
      <c r="B68" s="2" t="s">
        <v>153</v>
      </c>
      <c r="C68" s="3">
        <v>1111</v>
      </c>
      <c r="D68" s="3">
        <v>490</v>
      </c>
      <c r="E68" s="3">
        <v>5972</v>
      </c>
      <c r="F68" s="3">
        <v>2241</v>
      </c>
      <c r="G68" s="3">
        <v>107</v>
      </c>
      <c r="H68" s="3">
        <v>484</v>
      </c>
      <c r="I68" s="3">
        <v>149</v>
      </c>
      <c r="J68" s="3">
        <v>319</v>
      </c>
      <c r="K68" s="3">
        <v>170</v>
      </c>
      <c r="L68" s="3">
        <v>1535</v>
      </c>
      <c r="M68" s="3">
        <v>3765</v>
      </c>
      <c r="N68" s="3">
        <v>10</v>
      </c>
      <c r="O68" s="3">
        <v>251</v>
      </c>
      <c r="P68" s="3">
        <v>485</v>
      </c>
      <c r="Q68" s="3">
        <v>2</v>
      </c>
      <c r="R68" s="3">
        <v>17091</v>
      </c>
    </row>
    <row r="69" spans="1:18" x14ac:dyDescent="0.2">
      <c r="A69" s="2" t="str">
        <f>VLOOKUP(B69,Hoja3!$A$1:$B$77,2,0)</f>
        <v>AREA # TH57</v>
      </c>
      <c r="B69" s="2" t="s">
        <v>155</v>
      </c>
      <c r="C69" s="3">
        <v>3243</v>
      </c>
      <c r="D69" s="3">
        <v>1432</v>
      </c>
      <c r="E69" s="3">
        <v>17436</v>
      </c>
      <c r="F69" s="3">
        <v>6544</v>
      </c>
      <c r="G69" s="3">
        <v>311</v>
      </c>
      <c r="H69" s="3">
        <v>1414</v>
      </c>
      <c r="I69" s="3">
        <v>435</v>
      </c>
      <c r="J69" s="3">
        <v>932</v>
      </c>
      <c r="K69" s="3">
        <v>498</v>
      </c>
      <c r="L69" s="3">
        <v>4481</v>
      </c>
      <c r="M69" s="3">
        <v>10992</v>
      </c>
      <c r="N69" s="3">
        <v>30</v>
      </c>
      <c r="O69" s="3">
        <v>733</v>
      </c>
      <c r="P69" s="3">
        <v>1416</v>
      </c>
      <c r="Q69" s="3">
        <v>6</v>
      </c>
      <c r="R69" s="3">
        <v>49903</v>
      </c>
    </row>
    <row r="70" spans="1:18" x14ac:dyDescent="0.2">
      <c r="A70" s="2" t="str">
        <f>VLOOKUP(B70,Hoja3!$A$1:$B$77,2,0)</f>
        <v>AREA # TH58</v>
      </c>
      <c r="B70" s="2" t="s">
        <v>157</v>
      </c>
      <c r="C70" s="3">
        <v>466</v>
      </c>
      <c r="D70" s="3">
        <v>206</v>
      </c>
      <c r="E70" s="3">
        <v>2514</v>
      </c>
      <c r="F70" s="3">
        <v>943</v>
      </c>
      <c r="G70" s="3">
        <v>44</v>
      </c>
      <c r="H70" s="3">
        <v>204</v>
      </c>
      <c r="I70" s="3">
        <v>63</v>
      </c>
      <c r="J70" s="3">
        <v>134</v>
      </c>
      <c r="K70" s="3">
        <v>72</v>
      </c>
      <c r="L70" s="3">
        <v>646</v>
      </c>
      <c r="M70" s="3">
        <v>1585</v>
      </c>
      <c r="N70" s="3">
        <v>4</v>
      </c>
      <c r="O70" s="3">
        <v>106</v>
      </c>
      <c r="P70" s="3">
        <v>204</v>
      </c>
      <c r="Q70" s="3">
        <v>0</v>
      </c>
      <c r="R70" s="3">
        <v>7196</v>
      </c>
    </row>
    <row r="71" spans="1:18" x14ac:dyDescent="0.2">
      <c r="A71" s="2" t="str">
        <f>VLOOKUP(B71,Hoja3!$A$1:$B$77,2,0)</f>
        <v>AREA # TH60</v>
      </c>
      <c r="B71" s="2" t="s">
        <v>159</v>
      </c>
      <c r="C71" s="3">
        <v>2175</v>
      </c>
      <c r="D71" s="3">
        <v>960</v>
      </c>
      <c r="E71" s="3">
        <v>11694</v>
      </c>
      <c r="F71" s="3">
        <v>4389</v>
      </c>
      <c r="G71" s="3">
        <v>209</v>
      </c>
      <c r="H71" s="3">
        <v>949</v>
      </c>
      <c r="I71" s="3">
        <v>291</v>
      </c>
      <c r="J71" s="3">
        <v>625</v>
      </c>
      <c r="K71" s="3">
        <v>334</v>
      </c>
      <c r="L71" s="3">
        <v>3005</v>
      </c>
      <c r="M71" s="3">
        <v>7372</v>
      </c>
      <c r="N71" s="3">
        <v>20</v>
      </c>
      <c r="O71" s="3">
        <v>491</v>
      </c>
      <c r="P71" s="3">
        <v>950</v>
      </c>
      <c r="Q71" s="3">
        <v>4</v>
      </c>
      <c r="R71" s="3">
        <v>33468</v>
      </c>
    </row>
    <row r="72" spans="1:18" x14ac:dyDescent="0.2">
      <c r="A72" s="2" t="str">
        <f>VLOOKUP(B72,Hoja3!$A$1:$B$77,2,0)</f>
        <v>AREA # TH61</v>
      </c>
      <c r="B72" s="2" t="s">
        <v>161</v>
      </c>
      <c r="C72" s="3">
        <v>588</v>
      </c>
      <c r="D72" s="3">
        <v>259</v>
      </c>
      <c r="E72" s="3">
        <v>3159</v>
      </c>
      <c r="F72" s="3">
        <v>1186</v>
      </c>
      <c r="G72" s="3">
        <v>56</v>
      </c>
      <c r="H72" s="3">
        <v>256</v>
      </c>
      <c r="I72" s="3">
        <v>79</v>
      </c>
      <c r="J72" s="3">
        <v>169</v>
      </c>
      <c r="K72" s="3">
        <v>90</v>
      </c>
      <c r="L72" s="3">
        <v>812</v>
      </c>
      <c r="M72" s="3">
        <v>1992</v>
      </c>
      <c r="N72" s="3">
        <v>5</v>
      </c>
      <c r="O72" s="3">
        <v>133</v>
      </c>
      <c r="P72" s="3">
        <v>257</v>
      </c>
      <c r="Q72" s="3">
        <v>1</v>
      </c>
      <c r="R72" s="3">
        <v>9042</v>
      </c>
    </row>
    <row r="73" spans="1:18" x14ac:dyDescent="0.2">
      <c r="A73" s="2" t="str">
        <f>VLOOKUP(B73,Hoja3!$A$1:$B$77,2,0)</f>
        <v>AREA # TH62</v>
      </c>
      <c r="B73" s="2" t="s">
        <v>163</v>
      </c>
      <c r="C73" s="3">
        <v>1367</v>
      </c>
      <c r="D73" s="3">
        <v>604</v>
      </c>
      <c r="E73" s="3">
        <v>7350</v>
      </c>
      <c r="F73" s="3">
        <v>2759</v>
      </c>
      <c r="G73" s="3">
        <v>131</v>
      </c>
      <c r="H73" s="3">
        <v>596</v>
      </c>
      <c r="I73" s="3">
        <v>183</v>
      </c>
      <c r="J73" s="3">
        <v>393</v>
      </c>
      <c r="K73" s="3">
        <v>210</v>
      </c>
      <c r="L73" s="3">
        <v>1889</v>
      </c>
      <c r="M73" s="3">
        <v>4633</v>
      </c>
      <c r="N73" s="3">
        <v>13</v>
      </c>
      <c r="O73" s="3">
        <v>309</v>
      </c>
      <c r="P73" s="3">
        <v>597</v>
      </c>
      <c r="Q73" s="3">
        <v>2</v>
      </c>
      <c r="R73" s="3">
        <v>21036</v>
      </c>
    </row>
    <row r="74" spans="1:18" x14ac:dyDescent="0.2">
      <c r="A74" s="2" t="str">
        <f>VLOOKUP(B74,Hoja3!$A$1:$B$77,2,0)</f>
        <v>AREA # TH63</v>
      </c>
      <c r="B74" s="2" t="s">
        <v>165</v>
      </c>
      <c r="C74" s="3">
        <v>1091</v>
      </c>
      <c r="D74" s="3">
        <v>482</v>
      </c>
      <c r="E74" s="3">
        <v>5864</v>
      </c>
      <c r="F74" s="3">
        <v>2201</v>
      </c>
      <c r="G74" s="3">
        <v>105</v>
      </c>
      <c r="H74" s="3">
        <v>476</v>
      </c>
      <c r="I74" s="3">
        <v>146</v>
      </c>
      <c r="J74" s="3">
        <v>314</v>
      </c>
      <c r="K74" s="3">
        <v>167</v>
      </c>
      <c r="L74" s="3">
        <v>1507</v>
      </c>
      <c r="M74" s="3">
        <v>3697</v>
      </c>
      <c r="N74" s="3">
        <v>10</v>
      </c>
      <c r="O74" s="3">
        <v>246</v>
      </c>
      <c r="P74" s="3">
        <v>476</v>
      </c>
      <c r="Q74" s="3">
        <v>2</v>
      </c>
      <c r="R74" s="3">
        <v>16784</v>
      </c>
    </row>
    <row r="75" spans="1:18" x14ac:dyDescent="0.2">
      <c r="A75" s="2" t="str">
        <f>VLOOKUP(B75,Hoja3!$A$1:$B$77,2,0)</f>
        <v>AREA # TH64</v>
      </c>
      <c r="B75" s="2" t="s">
        <v>167</v>
      </c>
      <c r="C75" s="3">
        <v>1076</v>
      </c>
      <c r="D75" s="3">
        <v>475</v>
      </c>
      <c r="E75" s="3">
        <v>5784</v>
      </c>
      <c r="F75" s="3">
        <v>2171</v>
      </c>
      <c r="G75" s="3">
        <v>103</v>
      </c>
      <c r="H75" s="3">
        <v>469</v>
      </c>
      <c r="I75" s="3">
        <v>144</v>
      </c>
      <c r="J75" s="3">
        <v>309</v>
      </c>
      <c r="K75" s="3">
        <v>165</v>
      </c>
      <c r="L75" s="3">
        <v>1486</v>
      </c>
      <c r="M75" s="3">
        <v>3646</v>
      </c>
      <c r="N75" s="3">
        <v>10</v>
      </c>
      <c r="O75" s="3">
        <v>243</v>
      </c>
      <c r="P75" s="3">
        <v>470</v>
      </c>
      <c r="Q75" s="3">
        <v>2</v>
      </c>
      <c r="R75" s="3">
        <v>16554</v>
      </c>
    </row>
    <row r="76" spans="1:18" x14ac:dyDescent="0.2">
      <c r="A76" s="2" t="str">
        <f>VLOOKUP(B76,Hoja3!$A$1:$B$77,2,0)</f>
        <v>AREA # TH65</v>
      </c>
      <c r="B76" s="2" t="s">
        <v>169</v>
      </c>
      <c r="C76" s="3">
        <v>2008</v>
      </c>
      <c r="D76" s="3">
        <v>887</v>
      </c>
      <c r="E76" s="3">
        <v>10797</v>
      </c>
      <c r="F76" s="3">
        <v>4052</v>
      </c>
      <c r="G76" s="3">
        <v>193</v>
      </c>
      <c r="H76" s="3">
        <v>876</v>
      </c>
      <c r="I76" s="3">
        <v>269</v>
      </c>
      <c r="J76" s="3">
        <v>577</v>
      </c>
      <c r="K76" s="3">
        <v>308</v>
      </c>
      <c r="L76" s="3">
        <v>2774</v>
      </c>
      <c r="M76" s="3">
        <v>6806</v>
      </c>
      <c r="N76" s="3">
        <v>19</v>
      </c>
      <c r="O76" s="3">
        <v>454</v>
      </c>
      <c r="P76" s="3">
        <v>877</v>
      </c>
      <c r="Q76" s="3">
        <v>3</v>
      </c>
      <c r="R76" s="3">
        <v>30900</v>
      </c>
    </row>
    <row r="77" spans="1:18" x14ac:dyDescent="0.2">
      <c r="A77" s="2" t="str">
        <f>VLOOKUP(B77,Hoja3!$A$1:$B$77,2,0)</f>
        <v>AREA # TH66</v>
      </c>
      <c r="B77" s="2" t="s">
        <v>171</v>
      </c>
      <c r="C77" s="3">
        <v>1000</v>
      </c>
      <c r="D77" s="3">
        <v>441</v>
      </c>
      <c r="E77" s="3">
        <v>5376</v>
      </c>
      <c r="F77" s="3">
        <v>2018</v>
      </c>
      <c r="G77" s="3">
        <v>96</v>
      </c>
      <c r="H77" s="3">
        <v>436</v>
      </c>
      <c r="I77" s="3">
        <v>134</v>
      </c>
      <c r="J77" s="3">
        <v>288</v>
      </c>
      <c r="K77" s="3">
        <v>153</v>
      </c>
      <c r="L77" s="3">
        <v>1381</v>
      </c>
      <c r="M77" s="3">
        <v>3389</v>
      </c>
      <c r="N77" s="3">
        <v>9</v>
      </c>
      <c r="O77" s="3">
        <v>226</v>
      </c>
      <c r="P77" s="3">
        <v>437</v>
      </c>
      <c r="Q77" s="3">
        <v>2</v>
      </c>
      <c r="R77" s="3">
        <v>15386</v>
      </c>
    </row>
    <row r="78" spans="1:18" x14ac:dyDescent="0.2">
      <c r="A78" s="2" t="str">
        <f>VLOOKUP(B78,Hoja3!$A$1:$B$77,2,0)</f>
        <v>AREA # TH67</v>
      </c>
      <c r="B78" s="2" t="s">
        <v>173</v>
      </c>
      <c r="C78" s="3">
        <v>1931</v>
      </c>
      <c r="D78" s="3">
        <v>852</v>
      </c>
      <c r="E78" s="3">
        <v>10380</v>
      </c>
      <c r="F78" s="3">
        <v>3896</v>
      </c>
      <c r="G78" s="3">
        <v>185</v>
      </c>
      <c r="H78" s="3">
        <v>842</v>
      </c>
      <c r="I78" s="3">
        <v>259</v>
      </c>
      <c r="J78" s="3">
        <v>555</v>
      </c>
      <c r="K78" s="3">
        <v>296</v>
      </c>
      <c r="L78" s="3">
        <v>2667</v>
      </c>
      <c r="M78" s="3">
        <v>6543</v>
      </c>
      <c r="N78" s="3">
        <v>18</v>
      </c>
      <c r="O78" s="3">
        <v>436</v>
      </c>
      <c r="P78" s="3">
        <v>843</v>
      </c>
      <c r="Q78" s="3">
        <v>3</v>
      </c>
      <c r="R78" s="3">
        <v>29707</v>
      </c>
    </row>
    <row r="79" spans="1:18" x14ac:dyDescent="0.2">
      <c r="A79" s="2" t="s">
        <v>16</v>
      </c>
      <c r="C79" s="3">
        <f t="shared" ref="C79:R79" si="2">SUM(C2:C78)</f>
        <v>157605</v>
      </c>
      <c r="D79" s="3">
        <f t="shared" si="2"/>
        <v>85206</v>
      </c>
      <c r="E79" s="3">
        <f t="shared" si="2"/>
        <v>804350</v>
      </c>
      <c r="F79" s="3">
        <f t="shared" si="2"/>
        <v>285800</v>
      </c>
      <c r="G79" s="3">
        <f t="shared" si="2"/>
        <v>15507</v>
      </c>
      <c r="H79" s="3">
        <f t="shared" si="2"/>
        <v>91685</v>
      </c>
      <c r="I79" s="3">
        <f t="shared" si="2"/>
        <v>22621</v>
      </c>
      <c r="J79" s="3">
        <f t="shared" si="2"/>
        <v>44195</v>
      </c>
      <c r="K79" s="3">
        <f t="shared" si="2"/>
        <v>26080</v>
      </c>
      <c r="L79" s="3">
        <f t="shared" si="2"/>
        <v>215851</v>
      </c>
      <c r="M79" s="3">
        <f t="shared" si="2"/>
        <v>421952</v>
      </c>
      <c r="N79" s="3">
        <f t="shared" si="2"/>
        <v>1565</v>
      </c>
      <c r="O79" s="3">
        <f t="shared" si="2"/>
        <v>34807</v>
      </c>
      <c r="P79" s="3">
        <f t="shared" si="2"/>
        <v>47246</v>
      </c>
      <c r="Q79" s="3">
        <f t="shared" si="2"/>
        <v>339</v>
      </c>
      <c r="R79" s="3">
        <f t="shared" si="2"/>
        <v>2254809</v>
      </c>
    </row>
  </sheetData>
  <conditionalFormatting sqref="T62:T7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{9ED2AFBD-1CC8-45E8-9FE2-3AF8BDFA30ED}</x14:id>
        </ext>
      </extLst>
    </cfRule>
  </conditionalFormatting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D2AFBD-1CC8-45E8-9FE2-3AF8BDFA30ED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T62:T78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7"/>
  <sheetViews>
    <sheetView topLeftCell="A42" zoomScaleNormal="100" workbookViewId="0">
      <selection activeCell="D59" activeCellId="1" sqref="D3 D59"/>
    </sheetView>
  </sheetViews>
  <sheetFormatPr baseColWidth="10" defaultColWidth="9.1640625" defaultRowHeight="15" x14ac:dyDescent="0.2"/>
  <cols>
    <col min="1" max="1025" width="10.6640625" customWidth="1"/>
  </cols>
  <sheetData>
    <row r="1" spans="1:2" x14ac:dyDescent="0.2">
      <c r="A1" s="5" t="s">
        <v>17</v>
      </c>
      <c r="B1" s="5" t="s">
        <v>21</v>
      </c>
    </row>
    <row r="2" spans="1:2" x14ac:dyDescent="0.2">
      <c r="A2" s="5" t="s">
        <v>23</v>
      </c>
      <c r="B2" s="5" t="s">
        <v>22</v>
      </c>
    </row>
    <row r="3" spans="1:2" x14ac:dyDescent="0.2">
      <c r="A3" s="5" t="s">
        <v>25</v>
      </c>
      <c r="B3" s="5" t="s">
        <v>24</v>
      </c>
    </row>
    <row r="4" spans="1:2" x14ac:dyDescent="0.2">
      <c r="A4" s="5" t="s">
        <v>31</v>
      </c>
      <c r="B4" s="5" t="s">
        <v>30</v>
      </c>
    </row>
    <row r="5" spans="1:2" x14ac:dyDescent="0.2">
      <c r="A5" s="5" t="s">
        <v>33</v>
      </c>
      <c r="B5" s="5" t="s">
        <v>32</v>
      </c>
    </row>
    <row r="6" spans="1:2" x14ac:dyDescent="0.2">
      <c r="A6" s="5" t="s">
        <v>35</v>
      </c>
      <c r="B6" s="5" t="s">
        <v>34</v>
      </c>
    </row>
    <row r="7" spans="1:2" x14ac:dyDescent="0.2">
      <c r="A7" s="5" t="s">
        <v>37</v>
      </c>
      <c r="B7" s="5" t="s">
        <v>36</v>
      </c>
    </row>
    <row r="8" spans="1:2" x14ac:dyDescent="0.2">
      <c r="A8" s="5" t="s">
        <v>39</v>
      </c>
      <c r="B8" s="5" t="s">
        <v>38</v>
      </c>
    </row>
    <row r="9" spans="1:2" x14ac:dyDescent="0.2">
      <c r="A9" s="5" t="s">
        <v>41</v>
      </c>
      <c r="B9" s="5" t="s">
        <v>40</v>
      </c>
    </row>
    <row r="10" spans="1:2" x14ac:dyDescent="0.2">
      <c r="A10" s="5" t="s">
        <v>43</v>
      </c>
      <c r="B10" s="5" t="s">
        <v>42</v>
      </c>
    </row>
    <row r="11" spans="1:2" x14ac:dyDescent="0.2">
      <c r="A11" s="5" t="s">
        <v>45</v>
      </c>
      <c r="B11" s="5" t="s">
        <v>44</v>
      </c>
    </row>
    <row r="12" spans="1:2" x14ac:dyDescent="0.2">
      <c r="A12" s="5" t="s">
        <v>47</v>
      </c>
      <c r="B12" s="5" t="s">
        <v>46</v>
      </c>
    </row>
    <row r="13" spans="1:2" x14ac:dyDescent="0.2">
      <c r="A13" s="5" t="s">
        <v>49</v>
      </c>
      <c r="B13" s="5" t="s">
        <v>48</v>
      </c>
    </row>
    <row r="14" spans="1:2" x14ac:dyDescent="0.2">
      <c r="A14" s="5" t="s">
        <v>51</v>
      </c>
      <c r="B14" s="5" t="s">
        <v>50</v>
      </c>
    </row>
    <row r="15" spans="1:2" x14ac:dyDescent="0.2">
      <c r="A15" s="5" t="s">
        <v>53</v>
      </c>
      <c r="B15" s="5" t="s">
        <v>52</v>
      </c>
    </row>
    <row r="16" spans="1:2" x14ac:dyDescent="0.2">
      <c r="A16" s="5" t="s">
        <v>63</v>
      </c>
      <c r="B16" s="5" t="s">
        <v>62</v>
      </c>
    </row>
    <row r="17" spans="1:2" x14ac:dyDescent="0.2">
      <c r="A17" s="5" t="s">
        <v>57</v>
      </c>
      <c r="B17" s="5" t="s">
        <v>56</v>
      </c>
    </row>
    <row r="18" spans="1:2" x14ac:dyDescent="0.2">
      <c r="A18" s="5" t="s">
        <v>59</v>
      </c>
      <c r="B18" s="5" t="s">
        <v>58</v>
      </c>
    </row>
    <row r="19" spans="1:2" x14ac:dyDescent="0.2">
      <c r="A19" s="5" t="s">
        <v>99</v>
      </c>
      <c r="B19" s="5" t="s">
        <v>98</v>
      </c>
    </row>
    <row r="20" spans="1:2" x14ac:dyDescent="0.2">
      <c r="A20" s="5" t="s">
        <v>73</v>
      </c>
      <c r="B20" s="5" t="s">
        <v>72</v>
      </c>
    </row>
    <row r="21" spans="1:2" x14ac:dyDescent="0.2">
      <c r="A21" s="5" t="s">
        <v>75</v>
      </c>
      <c r="B21" s="5" t="s">
        <v>74</v>
      </c>
    </row>
    <row r="22" spans="1:2" x14ac:dyDescent="0.2">
      <c r="A22" s="5" t="s">
        <v>79</v>
      </c>
      <c r="B22" s="5" t="s">
        <v>78</v>
      </c>
    </row>
    <row r="23" spans="1:2" x14ac:dyDescent="0.2">
      <c r="A23" s="5" t="s">
        <v>81</v>
      </c>
      <c r="B23" s="5" t="s">
        <v>80</v>
      </c>
    </row>
    <row r="24" spans="1:2" x14ac:dyDescent="0.2">
      <c r="A24" s="5" t="s">
        <v>83</v>
      </c>
      <c r="B24" s="5" t="s">
        <v>82</v>
      </c>
    </row>
    <row r="25" spans="1:2" x14ac:dyDescent="0.2">
      <c r="A25" s="5" t="s">
        <v>85</v>
      </c>
      <c r="B25" s="5" t="s">
        <v>84</v>
      </c>
    </row>
    <row r="26" spans="1:2" x14ac:dyDescent="0.2">
      <c r="A26" s="5" t="s">
        <v>87</v>
      </c>
      <c r="B26" s="5" t="s">
        <v>86</v>
      </c>
    </row>
    <row r="27" spans="1:2" x14ac:dyDescent="0.2">
      <c r="A27" s="5" t="s">
        <v>55</v>
      </c>
      <c r="B27" s="5" t="s">
        <v>54</v>
      </c>
    </row>
    <row r="28" spans="1:2" x14ac:dyDescent="0.2">
      <c r="A28" s="5" t="s">
        <v>91</v>
      </c>
      <c r="B28" s="5" t="s">
        <v>90</v>
      </c>
    </row>
    <row r="29" spans="1:2" x14ac:dyDescent="0.2">
      <c r="A29" s="5" t="s">
        <v>93</v>
      </c>
      <c r="B29" s="5" t="s">
        <v>92</v>
      </c>
    </row>
    <row r="30" spans="1:2" x14ac:dyDescent="0.2">
      <c r="A30" s="5" t="s">
        <v>95</v>
      </c>
      <c r="B30" s="5" t="s">
        <v>94</v>
      </c>
    </row>
    <row r="31" spans="1:2" x14ac:dyDescent="0.2">
      <c r="A31" s="5" t="s">
        <v>97</v>
      </c>
      <c r="B31" s="5" t="s">
        <v>96</v>
      </c>
    </row>
    <row r="32" spans="1:2" x14ac:dyDescent="0.2">
      <c r="A32" s="5" t="s">
        <v>89</v>
      </c>
      <c r="B32" s="5" t="s">
        <v>88</v>
      </c>
    </row>
    <row r="33" spans="1:2" x14ac:dyDescent="0.2">
      <c r="A33" s="5" t="s">
        <v>101</v>
      </c>
      <c r="B33" s="5" t="s">
        <v>100</v>
      </c>
    </row>
    <row r="34" spans="1:2" x14ac:dyDescent="0.2">
      <c r="A34" s="5" t="s">
        <v>103</v>
      </c>
      <c r="B34" s="5" t="s">
        <v>102</v>
      </c>
    </row>
    <row r="35" spans="1:2" x14ac:dyDescent="0.2">
      <c r="A35" s="5" t="s">
        <v>105</v>
      </c>
      <c r="B35" s="5" t="s">
        <v>104</v>
      </c>
    </row>
    <row r="36" spans="1:2" x14ac:dyDescent="0.2">
      <c r="A36" s="5" t="s">
        <v>107</v>
      </c>
      <c r="B36" s="5" t="s">
        <v>106</v>
      </c>
    </row>
    <row r="37" spans="1:2" x14ac:dyDescent="0.2">
      <c r="A37" s="5" t="s">
        <v>111</v>
      </c>
      <c r="B37" s="5" t="s">
        <v>110</v>
      </c>
    </row>
    <row r="38" spans="1:2" x14ac:dyDescent="0.2">
      <c r="A38" s="5" t="s">
        <v>141</v>
      </c>
      <c r="B38" s="5" t="s">
        <v>140</v>
      </c>
    </row>
    <row r="39" spans="1:2" x14ac:dyDescent="0.2">
      <c r="A39" s="5" t="s">
        <v>143</v>
      </c>
      <c r="B39" s="5" t="s">
        <v>142</v>
      </c>
    </row>
    <row r="40" spans="1:2" x14ac:dyDescent="0.2">
      <c r="A40" s="5" t="s">
        <v>145</v>
      </c>
      <c r="B40" s="5" t="s">
        <v>144</v>
      </c>
    </row>
    <row r="41" spans="1:2" x14ac:dyDescent="0.2">
      <c r="A41" s="5" t="s">
        <v>147</v>
      </c>
      <c r="B41" s="5" t="s">
        <v>146</v>
      </c>
    </row>
    <row r="42" spans="1:2" x14ac:dyDescent="0.2">
      <c r="A42" s="5" t="s">
        <v>149</v>
      </c>
      <c r="B42" s="5" t="s">
        <v>148</v>
      </c>
    </row>
    <row r="43" spans="1:2" x14ac:dyDescent="0.2">
      <c r="A43" s="5" t="s">
        <v>151</v>
      </c>
      <c r="B43" s="5" t="s">
        <v>150</v>
      </c>
    </row>
    <row r="44" spans="1:2" x14ac:dyDescent="0.2">
      <c r="A44" s="5" t="s">
        <v>153</v>
      </c>
      <c r="B44" s="5" t="s">
        <v>152</v>
      </c>
    </row>
    <row r="45" spans="1:2" x14ac:dyDescent="0.2">
      <c r="A45" s="5" t="s">
        <v>155</v>
      </c>
      <c r="B45" s="5" t="s">
        <v>154</v>
      </c>
    </row>
    <row r="46" spans="1:2" x14ac:dyDescent="0.2">
      <c r="A46" s="5" t="s">
        <v>157</v>
      </c>
      <c r="B46" s="5" t="s">
        <v>156</v>
      </c>
    </row>
    <row r="47" spans="1:2" x14ac:dyDescent="0.2">
      <c r="A47" s="5" t="s">
        <v>159</v>
      </c>
      <c r="B47" s="5" t="s">
        <v>158</v>
      </c>
    </row>
    <row r="48" spans="1:2" x14ac:dyDescent="0.2">
      <c r="A48" s="5" t="s">
        <v>161</v>
      </c>
      <c r="B48" s="5" t="s">
        <v>160</v>
      </c>
    </row>
    <row r="49" spans="1:2" x14ac:dyDescent="0.2">
      <c r="A49" s="5" t="s">
        <v>163</v>
      </c>
      <c r="B49" s="5" t="s">
        <v>162</v>
      </c>
    </row>
    <row r="50" spans="1:2" x14ac:dyDescent="0.2">
      <c r="A50" s="5" t="s">
        <v>165</v>
      </c>
      <c r="B50" s="5" t="s">
        <v>164</v>
      </c>
    </row>
    <row r="51" spans="1:2" x14ac:dyDescent="0.2">
      <c r="A51" s="5" t="s">
        <v>167</v>
      </c>
      <c r="B51" s="5" t="s">
        <v>166</v>
      </c>
    </row>
    <row r="52" spans="1:2" x14ac:dyDescent="0.2">
      <c r="A52" s="5" t="s">
        <v>169</v>
      </c>
      <c r="B52" s="5" t="s">
        <v>168</v>
      </c>
    </row>
    <row r="53" spans="1:2" x14ac:dyDescent="0.2">
      <c r="A53" s="5" t="s">
        <v>171</v>
      </c>
      <c r="B53" s="5" t="s">
        <v>170</v>
      </c>
    </row>
    <row r="54" spans="1:2" x14ac:dyDescent="0.2">
      <c r="A54" s="5" t="s">
        <v>173</v>
      </c>
      <c r="B54" s="5" t="s">
        <v>172</v>
      </c>
    </row>
    <row r="55" spans="1:2" x14ac:dyDescent="0.2">
      <c r="A55" s="5" t="s">
        <v>61</v>
      </c>
      <c r="B55" s="5" t="s">
        <v>60</v>
      </c>
    </row>
    <row r="56" spans="1:2" x14ac:dyDescent="0.2">
      <c r="A56" s="5" t="s">
        <v>77</v>
      </c>
      <c r="B56" s="5" t="s">
        <v>76</v>
      </c>
    </row>
    <row r="57" spans="1:2" x14ac:dyDescent="0.2">
      <c r="A57" s="5" t="s">
        <v>65</v>
      </c>
      <c r="B57" s="5" t="s">
        <v>64</v>
      </c>
    </row>
    <row r="58" spans="1:2" x14ac:dyDescent="0.2">
      <c r="A58" s="5" t="s">
        <v>27</v>
      </c>
      <c r="B58" s="5" t="s">
        <v>26</v>
      </c>
    </row>
    <row r="59" spans="1:2" x14ac:dyDescent="0.2">
      <c r="A59" s="5" t="s">
        <v>29</v>
      </c>
      <c r="B59" s="5" t="s">
        <v>28</v>
      </c>
    </row>
    <row r="60" spans="1:2" x14ac:dyDescent="0.2">
      <c r="A60" s="5" t="s">
        <v>67</v>
      </c>
      <c r="B60" s="5" t="s">
        <v>66</v>
      </c>
    </row>
    <row r="61" spans="1:2" x14ac:dyDescent="0.2">
      <c r="A61" s="5" t="s">
        <v>69</v>
      </c>
      <c r="B61" s="5" t="s">
        <v>68</v>
      </c>
    </row>
    <row r="62" spans="1:2" x14ac:dyDescent="0.2">
      <c r="A62" s="5" t="s">
        <v>71</v>
      </c>
      <c r="B62" s="5" t="s">
        <v>70</v>
      </c>
    </row>
    <row r="63" spans="1:2" x14ac:dyDescent="0.2">
      <c r="A63" s="5" t="s">
        <v>109</v>
      </c>
      <c r="B63" s="5" t="s">
        <v>108</v>
      </c>
    </row>
    <row r="64" spans="1:2" x14ac:dyDescent="0.2">
      <c r="A64" s="5" t="s">
        <v>113</v>
      </c>
      <c r="B64" s="5" t="s">
        <v>112</v>
      </c>
    </row>
    <row r="65" spans="1:2" x14ac:dyDescent="0.2">
      <c r="A65" s="5" t="s">
        <v>115</v>
      </c>
      <c r="B65" s="5" t="s">
        <v>114</v>
      </c>
    </row>
    <row r="66" spans="1:2" x14ac:dyDescent="0.2">
      <c r="A66" s="5" t="s">
        <v>117</v>
      </c>
      <c r="B66" s="5" t="s">
        <v>116</v>
      </c>
    </row>
    <row r="67" spans="1:2" x14ac:dyDescent="0.2">
      <c r="A67" s="5" t="s">
        <v>119</v>
      </c>
      <c r="B67" s="5" t="s">
        <v>118</v>
      </c>
    </row>
    <row r="68" spans="1:2" x14ac:dyDescent="0.2">
      <c r="A68" s="5" t="s">
        <v>121</v>
      </c>
      <c r="B68" s="5" t="s">
        <v>120</v>
      </c>
    </row>
    <row r="69" spans="1:2" x14ac:dyDescent="0.2">
      <c r="A69" s="5" t="s">
        <v>123</v>
      </c>
      <c r="B69" s="5" t="s">
        <v>122</v>
      </c>
    </row>
    <row r="70" spans="1:2" x14ac:dyDescent="0.2">
      <c r="A70" s="5" t="s">
        <v>125</v>
      </c>
      <c r="B70" s="5" t="s">
        <v>124</v>
      </c>
    </row>
    <row r="71" spans="1:2" x14ac:dyDescent="0.2">
      <c r="A71" s="5" t="s">
        <v>127</v>
      </c>
      <c r="B71" s="5" t="s">
        <v>126</v>
      </c>
    </row>
    <row r="72" spans="1:2" x14ac:dyDescent="0.2">
      <c r="A72" s="5" t="s">
        <v>129</v>
      </c>
      <c r="B72" s="5" t="s">
        <v>128</v>
      </c>
    </row>
    <row r="73" spans="1:2" x14ac:dyDescent="0.2">
      <c r="A73" s="5" t="s">
        <v>131</v>
      </c>
      <c r="B73" s="5" t="s">
        <v>130</v>
      </c>
    </row>
    <row r="74" spans="1:2" x14ac:dyDescent="0.2">
      <c r="A74" s="5" t="s">
        <v>133</v>
      </c>
      <c r="B74" s="5" t="s">
        <v>132</v>
      </c>
    </row>
    <row r="75" spans="1:2" x14ac:dyDescent="0.2">
      <c r="A75" s="5" t="s">
        <v>135</v>
      </c>
      <c r="B75" s="5" t="s">
        <v>134</v>
      </c>
    </row>
    <row r="76" spans="1:2" x14ac:dyDescent="0.2">
      <c r="A76" s="5" t="s">
        <v>137</v>
      </c>
      <c r="B76" s="5" t="s">
        <v>136</v>
      </c>
    </row>
    <row r="77" spans="1:2" x14ac:dyDescent="0.2">
      <c r="A77" s="5" t="s">
        <v>139</v>
      </c>
      <c r="B77" s="5" t="s">
        <v>138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mapping_1</vt:lpstr>
      <vt:lpstr>mapping_2</vt:lpstr>
      <vt:lpstr>mapping_3</vt:lpstr>
      <vt:lpstr>Ductility</vt:lpstr>
      <vt:lpstr>Provinces_withHospitals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CamilaHoyos Ramirez</dc:creator>
  <dc:description/>
  <cp:lastModifiedBy>Microsoft Office User</cp:lastModifiedBy>
  <cp:revision>5</cp:revision>
  <dcterms:created xsi:type="dcterms:W3CDTF">2018-03-09T08:18:34Z</dcterms:created>
  <dcterms:modified xsi:type="dcterms:W3CDTF">2023-01-25T11:01:40Z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