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o/GEM/GRM/Global_Exposure_Model_Metadata/Southeast_Asia/Vietnam/Mappings/"/>
    </mc:Choice>
  </mc:AlternateContent>
  <xr:revisionPtr revIDLastSave="0" documentId="13_ncr:1_{6751BCAA-E46A-B946-9C1B-0060A158CCB4}" xr6:coauthVersionLast="47" xr6:coauthVersionMax="47" xr10:uidLastSave="{00000000-0000-0000-0000-000000000000}"/>
  <bookViews>
    <workbookView xWindow="0" yWindow="460" windowWidth="28800" windowHeight="17540" tabRatio="810" activeTab="1" xr2:uid="{00000000-000D-0000-FFFF-FFFF00000000}"/>
  </bookViews>
  <sheets>
    <sheet name="Establishments_by_province_2" sheetId="1" state="hidden" r:id="rId1"/>
    <sheet name="mapping_1var" sheetId="7" r:id="rId2"/>
    <sheet name="mapping_1" sheetId="10" r:id="rId3"/>
    <sheet name="mapping_2" sheetId="11" r:id="rId4"/>
    <sheet name="mapping_3" sheetId="12" r:id="rId5"/>
    <sheet name="Ductility" sheetId="13" r:id="rId6"/>
    <sheet name="mapping_1var_ind" sheetId="8" state="hidden" r:id="rId7"/>
    <sheet name="With_Religious" sheetId="9" state="hidden" r:id="rId8"/>
  </sheets>
  <externalReferences>
    <externalReference r:id="rId9"/>
  </externalReferences>
  <definedNames>
    <definedName name="Data" localSheetId="1">#REF!</definedName>
    <definedName name="Data" localSheetId="6">#REF!</definedName>
    <definedName name="Data" localSheetId="7">#REF!</definedName>
    <definedName name="Data">#REF!</definedName>
    <definedName name="DataEnd" localSheetId="1">#REF!</definedName>
    <definedName name="DataEnd" localSheetId="6">#REF!</definedName>
    <definedName name="DataEnd" localSheetId="7">#REF!</definedName>
    <definedName name="DataEnd">#REF!</definedName>
    <definedName name="Hyousoku" localSheetId="1">#REF!</definedName>
    <definedName name="Hyousoku" localSheetId="6">#REF!</definedName>
    <definedName name="Hyousoku" localSheetId="7">#REF!</definedName>
    <definedName name="Hyousoku">#REF!</definedName>
    <definedName name="HyousokuArea" localSheetId="1">#REF!</definedName>
    <definedName name="HyousokuArea" localSheetId="6">#REF!</definedName>
    <definedName name="HyousokuArea" localSheetId="7">#REF!</definedName>
    <definedName name="HyousokuArea">#REF!</definedName>
    <definedName name="HyousokuEnd" localSheetId="1">#REF!</definedName>
    <definedName name="HyousokuEnd" localSheetId="6">#REF!</definedName>
    <definedName name="HyousokuEnd" localSheetId="7">#REF!</definedName>
    <definedName name="HyousokuEnd">#REF!</definedName>
    <definedName name="Hyoutou" localSheetId="1">#REF!</definedName>
    <definedName name="Hyoutou" localSheetId="6">#REF!</definedName>
    <definedName name="Hyoutou" localSheetId="7">#REF!</definedName>
    <definedName name="Hyoutou">#REF!</definedName>
    <definedName name="personc08_クエリ" localSheetId="1">#REF!</definedName>
    <definedName name="personc08_クエリ" localSheetId="6">#REF!</definedName>
    <definedName name="personc08_クエリ" localSheetId="7">#REF!</definedName>
    <definedName name="personc08_クエリ">#REF!</definedName>
    <definedName name="Rangai0">'[1]定義（総数）'!$B$48:$J$48</definedName>
    <definedName name="Title" localSheetId="1">#REF!</definedName>
    <definedName name="Title" localSheetId="6">#REF!</definedName>
    <definedName name="Title" localSheetId="7">#REF!</definedName>
    <definedName name="Title">#REF!</definedName>
    <definedName name="TitleEnglish" localSheetId="1">#REF!</definedName>
    <definedName name="TitleEnglish" localSheetId="6">#REF!</definedName>
    <definedName name="TitleEnglish" localSheetId="7">#REF!</definedName>
    <definedName name="TitleEnglis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13" l="1"/>
  <c r="I3" i="13"/>
  <c r="K3" i="13"/>
  <c r="I4" i="13"/>
  <c r="J4" i="13"/>
  <c r="K4" i="13"/>
  <c r="L4" i="13"/>
  <c r="I5" i="13"/>
  <c r="J5" i="13"/>
  <c r="K5" i="13"/>
  <c r="L5" i="13"/>
  <c r="J6" i="13"/>
  <c r="I6" i="13"/>
  <c r="K6" i="13"/>
  <c r="I7" i="13"/>
  <c r="J7" i="13"/>
  <c r="L7" i="13" s="1"/>
  <c r="K7" i="13"/>
  <c r="L6" i="13" l="1"/>
  <c r="L3" i="13"/>
  <c r="I9" i="13" l="1"/>
  <c r="K9" i="13"/>
  <c r="I10" i="13"/>
  <c r="K10" i="13"/>
  <c r="I11" i="13"/>
  <c r="K11" i="13"/>
  <c r="I12" i="13"/>
  <c r="K12" i="13"/>
  <c r="I13" i="13"/>
  <c r="K13" i="13"/>
  <c r="I14" i="13"/>
  <c r="K14" i="13"/>
  <c r="I15" i="13"/>
  <c r="K15" i="13"/>
  <c r="I16" i="13"/>
  <c r="K16" i="13"/>
  <c r="I17" i="13"/>
  <c r="K17" i="13"/>
  <c r="I18" i="13"/>
  <c r="K18" i="13"/>
  <c r="I19" i="13"/>
  <c r="K19" i="13"/>
  <c r="I20" i="13"/>
  <c r="K20" i="13"/>
  <c r="I21" i="13"/>
  <c r="K21" i="13"/>
  <c r="I22" i="13"/>
  <c r="K22" i="13"/>
  <c r="I23" i="13"/>
  <c r="K23" i="13"/>
  <c r="I24" i="13"/>
  <c r="J24" i="13"/>
  <c r="K24" i="13"/>
  <c r="L24" i="13"/>
  <c r="I25" i="13"/>
  <c r="J25" i="13"/>
  <c r="K25" i="13"/>
  <c r="L25" i="13"/>
  <c r="I26" i="13"/>
  <c r="J26" i="13"/>
  <c r="K26" i="13"/>
  <c r="L26" i="13"/>
  <c r="I27" i="13"/>
  <c r="J27" i="13"/>
  <c r="K27" i="13"/>
  <c r="L27" i="13"/>
  <c r="I28" i="13"/>
  <c r="J28" i="13"/>
  <c r="K28" i="13"/>
  <c r="I29" i="13"/>
  <c r="J29" i="13"/>
  <c r="K29" i="13"/>
  <c r="I30" i="13"/>
  <c r="J30" i="13"/>
  <c r="K30" i="13"/>
  <c r="I31" i="13"/>
  <c r="J31" i="13"/>
  <c r="K31" i="13"/>
  <c r="I32" i="13"/>
  <c r="J32" i="13"/>
  <c r="K32" i="13"/>
  <c r="L32" i="13" s="1"/>
  <c r="I33" i="13"/>
  <c r="J33" i="13"/>
  <c r="K33" i="13"/>
  <c r="L33" i="13" s="1"/>
  <c r="I34" i="13"/>
  <c r="J34" i="13"/>
  <c r="K34" i="13"/>
  <c r="I35" i="13"/>
  <c r="J35" i="13"/>
  <c r="K35" i="13"/>
  <c r="I36" i="13"/>
  <c r="J36" i="13"/>
  <c r="K36" i="13"/>
  <c r="I37" i="13"/>
  <c r="L37" i="13" s="1"/>
  <c r="J37" i="13"/>
  <c r="K37" i="13"/>
  <c r="L28" i="13" l="1"/>
  <c r="L36" i="13"/>
  <c r="L29" i="13"/>
  <c r="L34" i="13"/>
  <c r="L30" i="13"/>
  <c r="L35" i="13"/>
  <c r="L31" i="13"/>
  <c r="G11" i="13"/>
  <c r="J11" i="13" s="1"/>
  <c r="L11" i="13" s="1"/>
  <c r="G10" i="13"/>
  <c r="J10" i="13" s="1"/>
  <c r="L10" i="13" s="1"/>
  <c r="G9" i="13"/>
  <c r="J9" i="13" s="1"/>
  <c r="L9" i="13" s="1"/>
  <c r="G8" i="13"/>
  <c r="G23" i="13" l="1"/>
  <c r="J23" i="13" s="1"/>
  <c r="L23" i="13" s="1"/>
  <c r="K8" i="13" l="1"/>
  <c r="I8" i="13"/>
  <c r="G22" i="13"/>
  <c r="J22" i="13" s="1"/>
  <c r="L22" i="13" s="1"/>
  <c r="G21" i="13"/>
  <c r="J21" i="13" s="1"/>
  <c r="L21" i="13" s="1"/>
  <c r="G20" i="13"/>
  <c r="J20" i="13" s="1"/>
  <c r="L20" i="13" s="1"/>
  <c r="G19" i="13"/>
  <c r="J19" i="13" s="1"/>
  <c r="L19" i="13" s="1"/>
  <c r="G18" i="13"/>
  <c r="J18" i="13" s="1"/>
  <c r="L18" i="13" s="1"/>
  <c r="G17" i="13"/>
  <c r="J17" i="13" s="1"/>
  <c r="L17" i="13" s="1"/>
  <c r="G16" i="13"/>
  <c r="J16" i="13" s="1"/>
  <c r="L16" i="13" s="1"/>
  <c r="G15" i="13"/>
  <c r="J15" i="13" s="1"/>
  <c r="L15" i="13" s="1"/>
  <c r="G14" i="13"/>
  <c r="J14" i="13" s="1"/>
  <c r="L14" i="13" s="1"/>
  <c r="G13" i="13"/>
  <c r="J13" i="13" s="1"/>
  <c r="L13" i="13" s="1"/>
  <c r="G12" i="13"/>
  <c r="J12" i="13" s="1"/>
  <c r="L12" i="13" s="1"/>
  <c r="J8" i="13"/>
  <c r="L8" i="13" l="1"/>
  <c r="C67" i="9" l="1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F4" i="9"/>
  <c r="C4" i="9" s="1"/>
  <c r="E4" i="1"/>
</calcChain>
</file>

<file path=xl/sharedStrings.xml><?xml version="1.0" encoding="utf-8"?>
<sst xmlns="http://schemas.openxmlformats.org/spreadsheetml/2006/main" count="489" uniqueCount="233">
  <si>
    <t>Code</t>
  </si>
  <si>
    <t>Province</t>
  </si>
  <si>
    <t>Divided by type of establishment</t>
  </si>
  <si>
    <t>Enterprises</t>
  </si>
  <si>
    <t>Cooperative</t>
  </si>
  <si>
    <t>From the non-farm</t>
  </si>
  <si>
    <t>Non-profit</t>
  </si>
  <si>
    <t>Rented</t>
  </si>
  <si>
    <t>Super market or Minimax</t>
  </si>
  <si>
    <t>Rented place in supermarket, shopping center</t>
  </si>
  <si>
    <t>At permanent market places</t>
  </si>
  <si>
    <t>Other business locations</t>
  </si>
  <si>
    <t>Total</t>
  </si>
  <si>
    <t>Ha Noi</t>
  </si>
  <si>
    <t>Ha Giang</t>
  </si>
  <si>
    <t>Cao Bang</t>
  </si>
  <si>
    <t>Bac Kan</t>
  </si>
  <si>
    <t>Tuyen Quang</t>
  </si>
  <si>
    <t>Lao Cai</t>
  </si>
  <si>
    <t>Dien Bien</t>
  </si>
  <si>
    <t>Lai Chau</t>
  </si>
  <si>
    <t>Son La</t>
  </si>
  <si>
    <t>Yen Bai</t>
  </si>
  <si>
    <t>Hoa Binh</t>
  </si>
  <si>
    <t>Thai Nguyen</t>
  </si>
  <si>
    <t>Lang Son</t>
  </si>
  <si>
    <t>Quang Ninh</t>
  </si>
  <si>
    <t>Bac Giang</t>
  </si>
  <si>
    <t>Phu Tho</t>
  </si>
  <si>
    <t>Vinh Phuc</t>
  </si>
  <si>
    <t>Bac Ninh</t>
  </si>
  <si>
    <t>Hai Duong</t>
  </si>
  <si>
    <t>Hai Phong</t>
  </si>
  <si>
    <t>Hung Yen</t>
  </si>
  <si>
    <t>Thai Binh</t>
  </si>
  <si>
    <t>Ha Nam</t>
  </si>
  <si>
    <t>Nam Dinh</t>
  </si>
  <si>
    <t>Ninh Binh</t>
  </si>
  <si>
    <t>Thanh Hoa</t>
  </si>
  <si>
    <t>Nghe An</t>
  </si>
  <si>
    <t>Ha Tinh</t>
  </si>
  <si>
    <t>Quang Binh</t>
  </si>
  <si>
    <t>Quang Tri</t>
  </si>
  <si>
    <t>Thua Thien Hue</t>
  </si>
  <si>
    <t>Da Nang</t>
  </si>
  <si>
    <t>Quang Nam</t>
  </si>
  <si>
    <t>Quang Ngai</t>
  </si>
  <si>
    <t>Binh Dinh</t>
  </si>
  <si>
    <t>Phu Yen</t>
  </si>
  <si>
    <t>Khan Hoa</t>
  </si>
  <si>
    <t>Ninh Thuan</t>
  </si>
  <si>
    <t>Binh Thuan</t>
  </si>
  <si>
    <t>Kon Tum</t>
  </si>
  <si>
    <t>Gia Lai</t>
  </si>
  <si>
    <t>Dak Lak</t>
  </si>
  <si>
    <t>Dak Nong</t>
  </si>
  <si>
    <t>Lam Dong</t>
  </si>
  <si>
    <t>Binh Phuoc</t>
  </si>
  <si>
    <t>Tay Ninh</t>
  </si>
  <si>
    <t>Binh Duong</t>
  </si>
  <si>
    <t>Dong Nai</t>
  </si>
  <si>
    <t>Ba Ria-Vung Tau</t>
  </si>
  <si>
    <t>Ho Chi Minh City</t>
  </si>
  <si>
    <t>Long An</t>
  </si>
  <si>
    <t>Tien Giang</t>
  </si>
  <si>
    <t>Ben Tre</t>
  </si>
  <si>
    <t>Tra Vinh</t>
  </si>
  <si>
    <t>Vinh Long</t>
  </si>
  <si>
    <t>Dong Thap</t>
  </si>
  <si>
    <t>An Giang</t>
  </si>
  <si>
    <t>Kien Giang</t>
  </si>
  <si>
    <t>Can Tho</t>
  </si>
  <si>
    <t>Hau Giang</t>
  </si>
  <si>
    <t>Soc Trang</t>
  </si>
  <si>
    <t>Bac Lieu</t>
  </si>
  <si>
    <t>Ca Mau</t>
  </si>
  <si>
    <t>Economic Activity</t>
  </si>
  <si>
    <t>Type of enterprise</t>
  </si>
  <si>
    <t>B - Mining and quarrying</t>
  </si>
  <si>
    <t>C - Manufacturing</t>
  </si>
  <si>
    <t>D - Electricity, gas, steam and air conditioning supply</t>
  </si>
  <si>
    <t>E - Water supply; sewerage, waste management and remediation activities</t>
  </si>
  <si>
    <t>F - Construction</t>
  </si>
  <si>
    <t>G - Wholesale and retail trade; repair of motor vehicles and motorcycles</t>
  </si>
  <si>
    <t>H - Transportation and storage</t>
  </si>
  <si>
    <t>I - Accommodation and food service activities</t>
  </si>
  <si>
    <t>J - Information and communication</t>
  </si>
  <si>
    <t>K - Financial and insurance activities</t>
  </si>
  <si>
    <t>L - Real estate activities</t>
  </si>
  <si>
    <t>M - Professional, scientific and technical activities</t>
  </si>
  <si>
    <t>N - Administrative and support service activities</t>
  </si>
  <si>
    <t>R - Arts, entertainment and recreation</t>
  </si>
  <si>
    <t>S - Other service activities</t>
  </si>
  <si>
    <t>15% IND_CR-PCPS_LWAL-DUC_H1
35% IND_S-SL_LFM-DNO_H1
20% IND_S-SR_LINF-DUC_H1
30% IND_S-SR_LFM-DUC_H1</t>
  </si>
  <si>
    <t>20% IND_CR-PCPS_LWAL-DUC_H1
40% IND_S-SR_LINF-DUC_H1
40% IND_S-SR_LFM-DUC_H1</t>
  </si>
  <si>
    <t>5% IND_CR-PCPS_LWAL-DUC_H1
15% IND_S-SR_LINF-DUC_H1
15% IND_S-SR_LFM-DUC_H1
65% IND_MCF_LWAL-DNO_H1</t>
  </si>
  <si>
    <t>20% IND_MCF_LWAL-DNO_H1
15% IND_CR_LFM-DNO_H1
10% IND_CR-PCPS_LWAL-DUC_H1
30% IND_S-SR_LINF-DUC_H1
25% IND_S-SR_LFM-DUC_H1</t>
  </si>
  <si>
    <t>15% COM_MCF_LWAL-DNO_H1
10% COM_MCF_LWAL-DNO_H2
5% COM_MCF_LWAL-DNO_H3
10% COM_CR_LFM-DNO_H1
10% COM_CR_LFM-DNO_H2
10% COM_CR-PCPS_LWAL-DUC_H2
30% COM_S-SL_LFM-DNO_H1
10% COM_S-SR_LINF-DUC_H1</t>
  </si>
  <si>
    <t>31% COM_W-WLI_LWAL-DNO_H2
40% COM_MCF_LWAL-DNO_H2
25% COM_MCF_LWAL-DNO_H3
1% COM_CR_LDUAL-DUC_H7
1% COM_CR_LDUAL-DUC_H12-24
1% COM_S-SR_LFBR-DUC _H7
1% COM_S-SR_LFBR-DUC _H12-24</t>
  </si>
  <si>
    <t>15% COM_W-WLI_LWAL-DNO_H2
30% COM_MCF_LWAL-DNO_H2
20% COM_MCF_LWAL-DNO_H3
3% COM_CR_LDUAL-DUC_H7
2% COM_CR_LDUAL-DUC_H12-24
3% COM_S-SR_LFBR-DUC _H7
2% COM_S-SR_LFBR-DUC _H12-24
25% COM_S-SL_LFM-DNO_H1</t>
  </si>
  <si>
    <t>33% COM_W-WLI_LWAL-DNO_H2
35% COM_MCF_LWAL-DNO_H2
30% COM_MCF_LWAL-DNO_H3
1% COM_CR_LDUAL-DUC_H7
1% COM_S-SR_LFBR-DUC _H7</t>
  </si>
  <si>
    <t>47% COM_MCF_LWAL-DNO_H2
51% COM_MCF_LWAL-DNO_H3
1% COM_CR_LDUAL-DUC_H7
1% COM_S-SR_LFBR-DUC _H7</t>
  </si>
  <si>
    <t>48% COM_MCF_LWAL-DNO_H1
30% COM_MCF_LWAL-DNO_H2
20% COM_MCF_LWAL-DNO_H3
1% COM_CR_LDUAL-DUC_H7
1% COM_S-SR_LFBR-DUC _H7</t>
  </si>
  <si>
    <t>43% COM_MCF_LWAL-DNO_H1
35% COM_MCF_LWAL-DNO_H2
20% COM_MCF_LWAL-DNO_H3
1% COM_CR_LDUAL-DUC_H7
1% COM_S-SR_LFBR-DUC _H7</t>
  </si>
  <si>
    <t>Religious</t>
  </si>
  <si>
    <t>15% COM/MUR/LWAL+DNO/H:1
15% COM/MUR/LWAL+DNO/H:2
10% COM/MCF/LWAL+DUL/H:1
10% COM/MCF/LWAL+DUL/H:2
10% COM/MCF/LWAL+DUL/H:3
15% COM/CR/LFINF+DUL/H:1
15% COM/CR/LFINF+DUL/H:2
10% COM/CR/LFINF+DUL/H:2</t>
  </si>
  <si>
    <t>10% COM/MUR/LWAL+DNO/H:1
10% COM/MUR/LWAL+DNO/H:2
10% COM/MCF/LWAL+DUL/H:1
10% COM/MCF/LWAL+DUL/H:2
10% COM/MCF/LWAL+DUL/H:3
15% COM/CR/LFINF+DUL/H:1
15% COM/CR/LFINF+DUL/H:2
10% COM/CR/LFINF+DUL/H:2
10% COM/CR/LDUAL+DUM/HBET:6-12</t>
  </si>
  <si>
    <t>15% COM/MUR/LWAL+DNO/H:1
15% COM/MUR/LWAL+DNO/H:2
10% COM/MCF/LWAL+DUL/H:1
10% COM/MCF/LWAL+DUL/H:2
10% COM/MCF/LWAL+DUL/H:3
10% COM/CR/LFINF+DUL/H:1
10% COM/CR/LFINF+DUL/H:2
10% COM/CR/LFINF+DUL/H:3
10% COM/CR/LDUAL+DUM/HBET:6-12</t>
  </si>
  <si>
    <t>3% IND/MCF/LWAL+DUL/H:1
10% IND/CR/LFM+DUM/H:1
5% IND/CR+PC/LWAL+DUM/H:1
5% IND/S+SL/LFM+DUL/H:1
5% IND/S+SR/LFINF+DUM/H:1
5% IND/S+SR/LFM+DUM/H:1
10% COM/MUR/LWAL+DNO/H:1
10% COM/MUR/LWAL+DNO/H:2
10% COM/MCF/LWAL+DUL/H:1
10% COM/MCF/LWAL+DUL/H:2
7% COM/MCF/LWAL+DUL/H:3
10% COM/CR/LFINF+DUL/H:1
10% COM/CR/LFINF+DUL/H:2</t>
  </si>
  <si>
    <t>5% IND/MCF/LWAL+DUL/H:1
5% IND/MCF/LWAL+DUL/H:2
3% IND/S+SL/LFINF+DUL/H:1
2% IND/S+SR/LFINF+DUM/H:1
10% COM/MCF/LWAL+DUL/H:1
10% COM/MCF/LWAL+DUL/H:2
10% COM/MCF/LWAL+DUL/H:3
10% COM/MCF/LWAL+DUL/H:1
10% COM/MCF/LWAL+DUL/H:2
10% COM/MCF/LWAL+DUL/H:3
5% COM/CR/LFINF+DUM/H:2
5% COM/CR/LFINF+DUM/H:3
5% COM/CR/LFINF+DUM/H:4
5% COM/CR/LFINF+DUM/H:5
3% COM/CR/LDUAL+DUM/HBET:6-12
2% COM/CR/LDUAL+DUM/HBET:13-</t>
  </si>
  <si>
    <t>15% IND/MCF/LWAL+DUL/H:1
15% IND/MCF/LWAL+DUL/H:2
15% IND/W+WBB/LPB+DNO/H:1
15% IND/W+WBB/LPB+DNO/H:2
4% IND/S+SL/LFINF+DUL/H:1
4% IND/S+SL/LFM+DUL/H:1
4% IND/S+SR/LFINF+DUM/H:1
4% IND/S+SR/LFM+DUM/H:1
5% COM/MCF/LWAL+DUL/H:1
5% COM/MCF/LWAL+DUL/H:2
5% COM/MCF/LWAL+DUL/H:3
2% COM/CR/LFINF+DUL/H:1
3% COM/CR/LFINF+DUL/H:2
4% COM/CR/LDUAL+DUM/HBET:6-12</t>
  </si>
  <si>
    <t>ADO</t>
  </si>
  <si>
    <t>MCF</t>
  </si>
  <si>
    <t>MIX</t>
  </si>
  <si>
    <t>OT</t>
  </si>
  <si>
    <t>RC</t>
  </si>
  <si>
    <t>RM</t>
  </si>
  <si>
    <t>URM</t>
  </si>
  <si>
    <t>W</t>
  </si>
  <si>
    <t>Retail trade</t>
  </si>
  <si>
    <t>Wholesale trade and storage (warehouse)</t>
  </si>
  <si>
    <t>Offices, professional/technical services</t>
  </si>
  <si>
    <t>Entertainment</t>
  </si>
  <si>
    <t>Hotels</t>
  </si>
  <si>
    <t>COM1</t>
  </si>
  <si>
    <t>COM2</t>
  </si>
  <si>
    <t>COM3</t>
  </si>
  <si>
    <t>COM5</t>
  </si>
  <si>
    <t>COM12</t>
  </si>
  <si>
    <t>30% MUR/LWAL/H:1/COM3
10% CR/LFINF/H:1/COM3
10% CR/LFINF/H:2/COM3
20% CR/LFINF/HBET:3-5/COM3
20% CR/LDUAL/HBET:6-12/COM3
10% CR/LDUAL/HBET:13-/COM3</t>
  </si>
  <si>
    <t>70% COM1
30% COM2</t>
  </si>
  <si>
    <t>MUR</t>
  </si>
  <si>
    <t>LWAL</t>
  </si>
  <si>
    <t>H:1</t>
  </si>
  <si>
    <t>CR</t>
  </si>
  <si>
    <t>LFINF</t>
  </si>
  <si>
    <t>H:2</t>
  </si>
  <si>
    <t>HBET:3-5</t>
  </si>
  <si>
    <t>MIX(M-W)</t>
  </si>
  <si>
    <t>MIX(CR-W)</t>
  </si>
  <si>
    <t>S</t>
  </si>
  <si>
    <t>LFM</t>
  </si>
  <si>
    <t>HBET:1-2</t>
  </si>
  <si>
    <t>LDUAL</t>
  </si>
  <si>
    <t>HBET:6-12</t>
  </si>
  <si>
    <t>HBET:13-</t>
  </si>
  <si>
    <t>MUR/LWAL/H:1/COM1</t>
  </si>
  <si>
    <t>CR/LFINF/H:1/COM1</t>
  </si>
  <si>
    <t>CR/LFINF/H:2/COM1</t>
  </si>
  <si>
    <t>CR/LFINF/HBET:3-5/COM1</t>
  </si>
  <si>
    <t>S/LFM/HBET:1-2/COM2</t>
  </si>
  <si>
    <t>MUR/LWAL/H:1/COM3</t>
  </si>
  <si>
    <t>CR/LFINF/H:1/COM3</t>
  </si>
  <si>
    <t>CR/LFINF/H:2/COM3</t>
  </si>
  <si>
    <t>CR/LFINF/HBET:3-5/COM3</t>
  </si>
  <si>
    <t>CR/LDUAL/HBET:6-12/COM3</t>
  </si>
  <si>
    <t>CR/LDUAL/HBET:13-/COM3</t>
  </si>
  <si>
    <t>MUR/LWAL/H:1/COM5</t>
  </si>
  <si>
    <t>CR/LFINF/H:1/COM5</t>
  </si>
  <si>
    <t>CR/LFINF/H:2/COM5</t>
  </si>
  <si>
    <t>MUR/LWAL/H:1/COM12</t>
  </si>
  <si>
    <t>CR/LFINF/H:2/COM12</t>
  </si>
  <si>
    <t>CR/LFINF/HBET:3-5/COM12</t>
  </si>
  <si>
    <t>CR/LDUAL/HBET:13-/COM12</t>
  </si>
  <si>
    <t>CR/LDUAL/HBET:6-12/COM12</t>
  </si>
  <si>
    <t>MIX(CR-W)/COM1</t>
  </si>
  <si>
    <t>MIX(CR-W)/COM5</t>
  </si>
  <si>
    <t>MIX(M-W)/COM1</t>
  </si>
  <si>
    <t>MIX(M-W)/COM5</t>
  </si>
  <si>
    <t>Ductility level</t>
  </si>
  <si>
    <t>TAXONOMY</t>
  </si>
  <si>
    <t>MATERIAL</t>
  </si>
  <si>
    <t>LLRS</t>
  </si>
  <si>
    <t>HEIGHT</t>
  </si>
  <si>
    <t>OCC</t>
  </si>
  <si>
    <t>DNO</t>
  </si>
  <si>
    <t>DUL</t>
  </si>
  <si>
    <t>DUM</t>
  </si>
  <si>
    <t>MAPPING DUCTILITY</t>
  </si>
  <si>
    <t>DUCTILITY</t>
  </si>
  <si>
    <t>MUR/LWAL+DNO/H:1/COM1</t>
  </si>
  <si>
    <t>MUR/LWAL+DNO/H:1/COM12</t>
  </si>
  <si>
    <t>MUR/LWAL+DNO/H:1/COM3</t>
  </si>
  <si>
    <t>MUR/LWAL+DNO/H:1/COM5</t>
  </si>
  <si>
    <t>MUR/LWAL/H:1/COM2</t>
  </si>
  <si>
    <t>MUR/LWAL+DNO/H:1/COM2</t>
  </si>
  <si>
    <t>CR/LFINF+DUL/H:1/COM1</t>
  </si>
  <si>
    <t>CR/LFINF+DUL/H:1/COM3</t>
  </si>
  <si>
    <t>CR/LFINF+DUL/H:1/COM5</t>
  </si>
  <si>
    <t>CR/LFINF+DUL/H:2/COM1</t>
  </si>
  <si>
    <t>CR/LFINF+DUL/H:2/COM12</t>
  </si>
  <si>
    <t>CR/LFINF+DUL/H:2/COM3</t>
  </si>
  <si>
    <t>CR/LFINF+DUL/H:2/COM5</t>
  </si>
  <si>
    <t>CR/LFINF+DUL/HBET:3-5/COM1</t>
  </si>
  <si>
    <t>CR/LFINF+DUL/HBET:3-5/COM12</t>
  </si>
  <si>
    <t>CR/LFINF+DUL/HBET:3-5/COM3</t>
  </si>
  <si>
    <t>40% MUR/LWAL/H:1/COM12
10% MUR/LWAL/H:2/COM12
25% CR/LFINF/H:2/COM12
15% CR/LFINF/HBET:3-5/COM12
5% CR/LDUAL/HBET:13-/COM12
5% CR/LDUAL/HBET:6-12/COM12</t>
  </si>
  <si>
    <t>40% MUR/LWAL/H:1/COM1
5% CR/LFINF/H:1/COM1
5% CR/LFINF/H:2/COM1
5% CR/LFINF/HBET:3-5/COM1
25% W/HBET:1-2/COM1
10% MIX(M-W)/COM1
10% MIX(CR-W)/COM1</t>
  </si>
  <si>
    <t>55% MUR/LWAL/H:1/COM2
25% W/HBET:1-2/COM2
20% S/LFM/HBET:1-2/COM2</t>
  </si>
  <si>
    <t>15% MUR/LWAL/H:1/COM5
20% CR/LFINF/H:1/COM5
15% CR/LFINF/H:2/COM5
10% CR/LFM/HBET:1-2/COM5
20% W/HBET:1-2/COM5
10% MIX(M-W)/COM5
5% MIX(CR-W)/COM5
5% CR/LFINF/HBET:3-5/COM5</t>
  </si>
  <si>
    <t>CR/LFINF/HBET:3-5/COM5</t>
  </si>
  <si>
    <t>CR/LFM/HBET:1-2/COM5</t>
  </si>
  <si>
    <t>MUR/LWAL/H:2/COM12</t>
  </si>
  <si>
    <t>W/HBET:1-2/COM1</t>
  </si>
  <si>
    <t>W/HBET:1-2/COM2</t>
  </si>
  <si>
    <t>W/HBET:1-2/COM5</t>
  </si>
  <si>
    <t>80% CR/LDUAL+DUL/HBET:13-/COM12
20% CR/LDUAL+DUM/HBET:13-/COM12</t>
  </si>
  <si>
    <t>80% CR/LDUAL+DUL/HBET:13-/COM3
20% CR/LDUAL+DUM/HBET:13-/COM3</t>
  </si>
  <si>
    <t>90% CR/LDUAL+DUL/HBET:6-12/COM12
10% CR/LDUAL+DUM/HBET:6-12/COM12</t>
  </si>
  <si>
    <t>90% CR/LDUAL+DUL/HBET:6-12/COM3
10% CR/LDUAL+DUM/HBET:6-12/COM3</t>
  </si>
  <si>
    <t>CR/LFINF+DUL/HBET:3-5/COM5</t>
  </si>
  <si>
    <t>CR/LFM+DUL/HBET:1-2/COM5</t>
  </si>
  <si>
    <t>MUR/LWAL+DNO/H:2/COM12</t>
  </si>
  <si>
    <t>S/LFM+DUL/HBET:1-2/COM2</t>
  </si>
  <si>
    <t>90% W/+DNO/HBET:1-2/COM1
10% W/+DUL/HBET:1-2/COM1</t>
  </si>
  <si>
    <t>90% W/+DNO/HBET:1-2/COM2
10% W/+DUL/HBET:1-2/COM2</t>
  </si>
  <si>
    <t>90% W/+DNO/HBET:1-2/COM5
10% W/+DUL/HBET:1-2/COM5</t>
  </si>
  <si>
    <t>20% IND2
40% COM1
40% COM2</t>
  </si>
  <si>
    <t>80% COM1
20% COM3</t>
  </si>
  <si>
    <t>50% IND2
25% COM1
25% COM2</t>
  </si>
  <si>
    <t>50% COM1
50% COM5</t>
  </si>
  <si>
    <t>60% COM3
40% COM12</t>
  </si>
  <si>
    <t xml:space="preserve"> Manufacturing</t>
  </si>
  <si>
    <t>IND2</t>
  </si>
  <si>
    <t>50% MUR/LWAL/H:1/IND2
15% MIX(M-W)/IND2
15% MIX(CR-W)/IND2
10% CR/LFM/HBET:1-2/IND2
10% S/LFM/HBET:1-2/IND2</t>
  </si>
  <si>
    <t>MUR/LWAL/H:1/IND2</t>
  </si>
  <si>
    <t>MIX(M-W)/IND2</t>
  </si>
  <si>
    <t>MIX(CR-W)/IND2</t>
  </si>
  <si>
    <t>CR/LFM/HBET:1-2/IND2</t>
  </si>
  <si>
    <t>S/LFM/HBET:1-2/IND2</t>
  </si>
  <si>
    <t>MUR/LWAL+DNO/H:1/IND2</t>
  </si>
  <si>
    <t>CR/LFM+DUL/HBET:1-2/IND2</t>
  </si>
  <si>
    <t>S/LFM+DUL/HBET:1-2/IND2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</si>
</sst>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2"/>
      <charset val="1"/>
    </font>
    <font>
      <sz val="10"/>
      <color rgb="FF000000"/>
      <name val="Times New Roman"/>
      <family val="1"/>
      <charset val="1"/>
    </font>
    <font>
      <sz val="11"/>
      <color rgb="FFFF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8"/>
      <color rgb="FF000000"/>
      <name val="Calibri"/>
      <family val="2"/>
      <charset val="1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FEB9C"/>
        <b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9" fontId="8" fillId="0" borderId="0" applyBorder="0" applyProtection="0"/>
    <xf numFmtId="0" fontId="8" fillId="2" borderId="0" applyBorder="0" applyProtection="0"/>
    <xf numFmtId="0" fontId="8" fillId="0" borderId="0"/>
    <xf numFmtId="0" fontId="7" fillId="3" borderId="0" applyBorder="0" applyProtection="0"/>
    <xf numFmtId="0" fontId="1" fillId="0" borderId="0"/>
  </cellStyleXfs>
  <cellXfs count="46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right" vertical="top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3" fontId="4" fillId="0" borderId="0" xfId="0" applyNumberFormat="1" applyFont="1" applyAlignment="1">
      <alignment horizontal="right" vertical="top" indent="1" shrinkToFit="1"/>
    </xf>
    <xf numFmtId="3" fontId="4" fillId="0" borderId="0" xfId="0" applyNumberFormat="1" applyFont="1" applyAlignment="1">
      <alignment vertical="top" shrinkToFit="1"/>
    </xf>
    <xf numFmtId="0" fontId="2" fillId="0" borderId="0" xfId="0" applyFont="1" applyAlignment="1">
      <alignment vertical="center"/>
    </xf>
    <xf numFmtId="0" fontId="5" fillId="0" borderId="0" xfId="0" applyFont="1"/>
    <xf numFmtId="0" fontId="3" fillId="0" borderId="0" xfId="0" applyFont="1"/>
    <xf numFmtId="0" fontId="2" fillId="0" borderId="1" xfId="0" applyFont="1" applyBorder="1" applyAlignment="1">
      <alignment vertical="center"/>
    </xf>
    <xf numFmtId="0" fontId="3" fillId="0" borderId="1" xfId="0" applyFont="1" applyBorder="1"/>
    <xf numFmtId="3" fontId="4" fillId="0" borderId="1" xfId="0" applyNumberFormat="1" applyFont="1" applyBorder="1" applyAlignment="1">
      <alignment horizontal="right" vertical="top" indent="1" shrinkToFit="1"/>
    </xf>
    <xf numFmtId="3" fontId="4" fillId="0" borderId="1" xfId="0" applyNumberFormat="1" applyFont="1" applyBorder="1" applyAlignment="1">
      <alignment vertical="top" shrinkToFit="1"/>
    </xf>
    <xf numFmtId="9" fontId="0" fillId="0" borderId="0" xfId="0" applyNumberFormat="1"/>
    <xf numFmtId="0" fontId="0" fillId="0" borderId="0" xfId="0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2" borderId="2" xfId="2" applyFont="1" applyBorder="1" applyAlignment="1" applyProtection="1">
      <alignment horizontal="center" vertical="center" wrapText="1"/>
    </xf>
    <xf numFmtId="3" fontId="4" fillId="0" borderId="3" xfId="0" applyNumberFormat="1" applyFont="1" applyBorder="1" applyAlignment="1">
      <alignment horizontal="right" vertical="top" indent="1" shrinkToFit="1"/>
    </xf>
    <xf numFmtId="3" fontId="4" fillId="0" borderId="4" xfId="0" applyNumberFormat="1" applyFont="1" applyBorder="1" applyAlignment="1">
      <alignment horizontal="right" vertical="top" indent="1" shrinkToFit="1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top"/>
    </xf>
    <xf numFmtId="9" fontId="0" fillId="0" borderId="2" xfId="1" applyFont="1" applyBorder="1"/>
    <xf numFmtId="0" fontId="7" fillId="3" borderId="5" xfId="4" applyBorder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0" fontId="8" fillId="0" borderId="0" xfId="3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2" fillId="5" borderId="0" xfId="0" applyFont="1" applyFill="1" applyAlignment="1">
      <alignment vertical="center"/>
    </xf>
    <xf numFmtId="0" fontId="12" fillId="5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1" fontId="8" fillId="0" borderId="0" xfId="1" applyNumberFormat="1" applyAlignment="1">
      <alignment horizontal="center"/>
    </xf>
    <xf numFmtId="0" fontId="0" fillId="0" borderId="0" xfId="0" applyAlignment="1">
      <alignment vertical="center"/>
    </xf>
    <xf numFmtId="0" fontId="12" fillId="5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1" fontId="8" fillId="0" borderId="0" xfId="1" applyNumberFormat="1" applyAlignment="1">
      <alignment horizontal="center" vertical="center"/>
    </xf>
    <xf numFmtId="0" fontId="9" fillId="0" borderId="0" xfId="0" applyFont="1"/>
    <xf numFmtId="0" fontId="7" fillId="3" borderId="6" xfId="4" applyBorder="1" applyAlignment="1">
      <alignment horizontal="center" vertical="center" wrapText="1"/>
    </xf>
    <xf numFmtId="0" fontId="15" fillId="6" borderId="0" xfId="5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</cellXfs>
  <cellStyles count="6">
    <cellStyle name="Explanatory Text" xfId="2" builtinId="53" customBuiltin="1"/>
    <cellStyle name="Explanatory Text 2" xfId="4" xr:uid="{8F1228DD-F6BA-49E7-87AB-9509A27690C6}"/>
    <cellStyle name="Normal" xfId="0" builtinId="0"/>
    <cellStyle name="Normal 2" xfId="3" xr:uid="{2AFCFA0A-7BE3-4843-AC1C-2BD681A169A0}"/>
    <cellStyle name="Normal 4" xfId="5" xr:uid="{15C88458-FA47-074F-86A1-131E1E82CE79}"/>
    <cellStyle name="Per 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180975</xdr:rowOff>
    </xdr:from>
    <xdr:to>
      <xdr:col>3</xdr:col>
      <xdr:colOff>56683</xdr:colOff>
      <xdr:row>12</xdr:row>
      <xdr:rowOff>104570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DF7765-7C7C-4DBF-80B6-8552FD96B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66975"/>
          <a:ext cx="3733333" cy="1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://&#26465;&#20214;&#38598;&#35336;&#12503;&#12525;&#12464;&#12521;&#12512;&#12497;&#12501;&#12457;&#12540;&#12510;&#12531;&#1247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定義（総数）"/>
      <sheetName val="パフォーマンステストの概要"/>
      <sheetName val="定義（日本人)"/>
      <sheetName val="定義（日本人以外) "/>
      <sheetName val="結果（総数）"/>
      <sheetName val="結果（日本人)"/>
      <sheetName val="結果（日本人以外) 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67"/>
  <sheetViews>
    <sheetView zoomScaleNormal="100" workbookViewId="0">
      <selection activeCellId="1" sqref="A3:A65 A1"/>
    </sheetView>
  </sheetViews>
  <sheetFormatPr baseColWidth="10" defaultColWidth="9.1640625" defaultRowHeight="15" x14ac:dyDescent="0.2"/>
  <cols>
    <col min="1" max="1" width="11.5" style="1"/>
    <col min="2" max="2" width="14.5" style="1" customWidth="1"/>
    <col min="3" max="3" width="12.5" style="1" customWidth="1"/>
    <col min="4" max="1023" width="11.5" style="1"/>
    <col min="1024" max="1025" width="11.5"/>
  </cols>
  <sheetData>
    <row r="1" spans="1:10" ht="15" customHeight="1" x14ac:dyDescent="0.2">
      <c r="A1" s="43" t="s">
        <v>0</v>
      </c>
      <c r="B1" s="43" t="s">
        <v>1</v>
      </c>
      <c r="C1" s="44" t="s">
        <v>2</v>
      </c>
      <c r="D1" s="44"/>
      <c r="E1" s="44"/>
      <c r="F1" s="44"/>
      <c r="G1" s="44"/>
      <c r="H1" s="44"/>
      <c r="I1" s="44"/>
      <c r="J1" s="44"/>
    </row>
    <row r="2" spans="1:10" ht="12.75" customHeight="1" x14ac:dyDescent="0.2">
      <c r="A2" s="43"/>
      <c r="B2" s="43"/>
      <c r="C2" s="44" t="s">
        <v>3</v>
      </c>
      <c r="D2" s="44" t="s">
        <v>4</v>
      </c>
      <c r="E2" s="44" t="s">
        <v>5</v>
      </c>
      <c r="F2" s="44"/>
      <c r="G2" s="44"/>
      <c r="H2" s="44"/>
      <c r="I2" s="44"/>
      <c r="J2" s="44" t="s">
        <v>6</v>
      </c>
    </row>
    <row r="3" spans="1:10" ht="56" x14ac:dyDescent="0.2">
      <c r="A3" s="43"/>
      <c r="B3" s="43"/>
      <c r="C3" s="44"/>
      <c r="D3" s="44"/>
      <c r="E3" s="3" t="s">
        <v>7</v>
      </c>
      <c r="F3" s="3" t="s">
        <v>8</v>
      </c>
      <c r="G3" s="2" t="s">
        <v>9</v>
      </c>
      <c r="H3" s="2" t="s">
        <v>10</v>
      </c>
      <c r="I3" s="2" t="s">
        <v>11</v>
      </c>
      <c r="J3" s="44"/>
    </row>
    <row r="4" spans="1:10" x14ac:dyDescent="0.2">
      <c r="A4" s="4"/>
      <c r="B4" s="5" t="s">
        <v>12</v>
      </c>
      <c r="C4" s="6">
        <v>341601</v>
      </c>
      <c r="D4" s="7">
        <v>13574</v>
      </c>
      <c r="E4" s="7">
        <f>SUM(E5:E67)</f>
        <v>424467</v>
      </c>
      <c r="F4" s="6">
        <v>1443</v>
      </c>
      <c r="G4" s="6">
        <v>13737</v>
      </c>
      <c r="H4" s="6">
        <v>512479</v>
      </c>
      <c r="I4" s="6">
        <v>80811</v>
      </c>
      <c r="J4" s="6">
        <v>146616</v>
      </c>
    </row>
    <row r="5" spans="1:10" x14ac:dyDescent="0.2">
      <c r="A5" s="8">
        <v>1</v>
      </c>
      <c r="B5" s="9" t="s">
        <v>13</v>
      </c>
      <c r="C5" s="6">
        <v>76218</v>
      </c>
      <c r="D5" s="7">
        <v>1432</v>
      </c>
      <c r="E5" s="7">
        <v>43458</v>
      </c>
      <c r="F5" s="6">
        <v>123</v>
      </c>
      <c r="G5" s="6">
        <v>300</v>
      </c>
      <c r="H5" s="6">
        <v>25451</v>
      </c>
      <c r="I5" s="6">
        <v>4417</v>
      </c>
      <c r="J5" s="6">
        <v>8642</v>
      </c>
    </row>
    <row r="6" spans="1:10" x14ac:dyDescent="0.2">
      <c r="A6" s="8">
        <v>2</v>
      </c>
      <c r="B6" s="9" t="s">
        <v>14</v>
      </c>
      <c r="C6" s="6">
        <v>690</v>
      </c>
      <c r="D6" s="7">
        <v>364</v>
      </c>
      <c r="E6" s="7">
        <v>1364</v>
      </c>
      <c r="F6" s="6">
        <v>9</v>
      </c>
      <c r="G6" s="6">
        <v>4</v>
      </c>
      <c r="H6" s="6">
        <v>1735</v>
      </c>
      <c r="I6" s="6">
        <v>97</v>
      </c>
      <c r="J6" s="6">
        <v>2243</v>
      </c>
    </row>
    <row r="7" spans="1:10" x14ac:dyDescent="0.2">
      <c r="A7" s="8">
        <v>4</v>
      </c>
      <c r="B7" s="9" t="s">
        <v>15</v>
      </c>
      <c r="C7" s="6">
        <v>708</v>
      </c>
      <c r="D7" s="7">
        <v>244</v>
      </c>
      <c r="E7" s="7">
        <v>1326</v>
      </c>
      <c r="F7" s="6">
        <v>4</v>
      </c>
      <c r="G7" s="6">
        <v>0</v>
      </c>
      <c r="H7" s="6">
        <v>3912</v>
      </c>
      <c r="I7" s="6">
        <v>671</v>
      </c>
      <c r="J7" s="6">
        <v>2272</v>
      </c>
    </row>
    <row r="8" spans="1:10" x14ac:dyDescent="0.2">
      <c r="A8" s="8">
        <v>6</v>
      </c>
      <c r="B8" s="9" t="s">
        <v>16</v>
      </c>
      <c r="C8" s="6">
        <v>507</v>
      </c>
      <c r="D8" s="7">
        <v>34</v>
      </c>
      <c r="E8" s="7">
        <v>605</v>
      </c>
      <c r="F8" s="6">
        <v>2</v>
      </c>
      <c r="G8" s="6">
        <v>1</v>
      </c>
      <c r="H8" s="6">
        <v>1697</v>
      </c>
      <c r="I8" s="6">
        <v>276</v>
      </c>
      <c r="J8" s="6">
        <v>1577</v>
      </c>
    </row>
    <row r="9" spans="1:10" x14ac:dyDescent="0.2">
      <c r="A9" s="8">
        <v>8</v>
      </c>
      <c r="B9" s="9" t="s">
        <v>17</v>
      </c>
      <c r="C9" s="6">
        <v>786</v>
      </c>
      <c r="D9" s="7">
        <v>196</v>
      </c>
      <c r="E9" s="7">
        <v>1487</v>
      </c>
      <c r="F9" s="6">
        <v>13</v>
      </c>
      <c r="G9" s="6">
        <v>3</v>
      </c>
      <c r="H9" s="6">
        <v>1698</v>
      </c>
      <c r="I9" s="6">
        <v>301</v>
      </c>
      <c r="J9" s="6">
        <v>1604</v>
      </c>
    </row>
    <row r="10" spans="1:10" x14ac:dyDescent="0.2">
      <c r="A10" s="8">
        <v>10</v>
      </c>
      <c r="B10" s="9" t="s">
        <v>18</v>
      </c>
      <c r="C10" s="6">
        <v>1098</v>
      </c>
      <c r="D10" s="7">
        <v>94</v>
      </c>
      <c r="E10" s="7">
        <v>1727</v>
      </c>
      <c r="F10" s="6">
        <v>13</v>
      </c>
      <c r="G10" s="6">
        <v>1</v>
      </c>
      <c r="H10" s="6">
        <v>4025</v>
      </c>
      <c r="I10" s="6">
        <v>283</v>
      </c>
      <c r="J10" s="6">
        <v>2142</v>
      </c>
    </row>
    <row r="11" spans="1:10" x14ac:dyDescent="0.2">
      <c r="A11" s="8">
        <v>11</v>
      </c>
      <c r="B11" s="9" t="s">
        <v>19</v>
      </c>
      <c r="C11" s="6">
        <v>697</v>
      </c>
      <c r="D11" s="7">
        <v>64</v>
      </c>
      <c r="E11" s="7">
        <v>1238</v>
      </c>
      <c r="F11" s="6">
        <v>1</v>
      </c>
      <c r="G11" s="6">
        <v>10</v>
      </c>
      <c r="H11" s="6">
        <v>1575</v>
      </c>
      <c r="I11" s="6">
        <v>232</v>
      </c>
      <c r="J11" s="6">
        <v>1584</v>
      </c>
    </row>
    <row r="12" spans="1:10" x14ac:dyDescent="0.2">
      <c r="A12" s="8">
        <v>12</v>
      </c>
      <c r="B12" s="9" t="s">
        <v>20</v>
      </c>
      <c r="C12" s="6">
        <v>609</v>
      </c>
      <c r="D12" s="7">
        <v>135</v>
      </c>
      <c r="E12" s="7">
        <v>995</v>
      </c>
      <c r="F12" s="6">
        <v>3</v>
      </c>
      <c r="G12" s="6">
        <v>2</v>
      </c>
      <c r="H12" s="6">
        <v>1058</v>
      </c>
      <c r="I12" s="6">
        <v>111</v>
      </c>
      <c r="J12" s="6">
        <v>1379</v>
      </c>
    </row>
    <row r="13" spans="1:10" x14ac:dyDescent="0.2">
      <c r="A13" s="8">
        <v>14</v>
      </c>
      <c r="B13" s="9" t="s">
        <v>21</v>
      </c>
      <c r="C13" s="6">
        <v>747</v>
      </c>
      <c r="D13" s="7">
        <v>44</v>
      </c>
      <c r="E13" s="7">
        <v>2049</v>
      </c>
      <c r="F13" s="6">
        <v>0</v>
      </c>
      <c r="G13" s="6">
        <v>1</v>
      </c>
      <c r="H13" s="6">
        <v>2234</v>
      </c>
      <c r="I13" s="6">
        <v>202</v>
      </c>
      <c r="J13" s="6">
        <v>2488</v>
      </c>
    </row>
    <row r="14" spans="1:10" x14ac:dyDescent="0.2">
      <c r="A14" s="8">
        <v>15</v>
      </c>
      <c r="B14" s="9" t="s">
        <v>22</v>
      </c>
      <c r="C14" s="6">
        <v>986</v>
      </c>
      <c r="D14" s="7">
        <v>155</v>
      </c>
      <c r="E14" s="7">
        <v>2001</v>
      </c>
      <c r="F14" s="6">
        <v>0</v>
      </c>
      <c r="G14" s="6">
        <v>0</v>
      </c>
      <c r="H14" s="6">
        <v>2194</v>
      </c>
      <c r="I14" s="6">
        <v>179</v>
      </c>
      <c r="J14" s="6">
        <v>2126</v>
      </c>
    </row>
    <row r="15" spans="1:10" x14ac:dyDescent="0.2">
      <c r="A15" s="8">
        <v>17</v>
      </c>
      <c r="B15" s="9" t="s">
        <v>23</v>
      </c>
      <c r="C15" s="6">
        <v>1221</v>
      </c>
      <c r="D15" s="7">
        <v>205</v>
      </c>
      <c r="E15" s="7">
        <v>1999</v>
      </c>
      <c r="F15" s="6">
        <v>10</v>
      </c>
      <c r="G15" s="6">
        <v>2</v>
      </c>
      <c r="H15" s="6">
        <v>2830</v>
      </c>
      <c r="I15" s="6">
        <v>330</v>
      </c>
      <c r="J15" s="6">
        <v>2359</v>
      </c>
    </row>
    <row r="16" spans="1:10" x14ac:dyDescent="0.2">
      <c r="A16" s="8">
        <v>19</v>
      </c>
      <c r="B16" s="9" t="s">
        <v>24</v>
      </c>
      <c r="C16" s="6">
        <v>2006</v>
      </c>
      <c r="D16" s="7">
        <v>127</v>
      </c>
      <c r="E16" s="7">
        <v>4051</v>
      </c>
      <c r="F16" s="6">
        <v>28</v>
      </c>
      <c r="G16" s="6">
        <v>2</v>
      </c>
      <c r="H16" s="6">
        <v>7270</v>
      </c>
      <c r="I16" s="6">
        <v>856</v>
      </c>
      <c r="J16" s="6">
        <v>2345</v>
      </c>
    </row>
    <row r="17" spans="1:10" x14ac:dyDescent="0.2">
      <c r="A17" s="8">
        <v>20</v>
      </c>
      <c r="B17" s="9" t="s">
        <v>25</v>
      </c>
      <c r="C17" s="6">
        <v>807</v>
      </c>
      <c r="D17" s="7">
        <v>48</v>
      </c>
      <c r="E17" s="7">
        <v>2790</v>
      </c>
      <c r="F17" s="6">
        <v>31</v>
      </c>
      <c r="G17" s="6">
        <v>7</v>
      </c>
      <c r="H17" s="6">
        <v>4749</v>
      </c>
      <c r="I17" s="6">
        <v>290</v>
      </c>
      <c r="J17" s="6">
        <v>2404</v>
      </c>
    </row>
    <row r="18" spans="1:10" x14ac:dyDescent="0.2">
      <c r="A18" s="8">
        <v>22</v>
      </c>
      <c r="B18" s="10" t="s">
        <v>26</v>
      </c>
      <c r="C18" s="6">
        <v>3641</v>
      </c>
      <c r="D18" s="6">
        <v>118</v>
      </c>
      <c r="E18" s="7">
        <v>4205</v>
      </c>
      <c r="F18" s="6">
        <v>35</v>
      </c>
      <c r="G18" s="6">
        <v>44</v>
      </c>
      <c r="H18" s="6">
        <v>17806</v>
      </c>
      <c r="I18" s="6">
        <v>1385</v>
      </c>
      <c r="J18" s="6">
        <v>2399</v>
      </c>
    </row>
    <row r="19" spans="1:10" x14ac:dyDescent="0.2">
      <c r="A19" s="8">
        <v>24</v>
      </c>
      <c r="B19" s="10" t="s">
        <v>27</v>
      </c>
      <c r="C19" s="6">
        <v>1770</v>
      </c>
      <c r="D19" s="7">
        <v>268</v>
      </c>
      <c r="E19" s="7">
        <v>2527</v>
      </c>
      <c r="F19" s="6">
        <v>19</v>
      </c>
      <c r="G19" s="6">
        <v>0</v>
      </c>
      <c r="H19" s="6">
        <v>5209</v>
      </c>
      <c r="I19" s="6">
        <v>481</v>
      </c>
      <c r="J19" s="6">
        <v>2612</v>
      </c>
    </row>
    <row r="20" spans="1:10" x14ac:dyDescent="0.2">
      <c r="A20" s="8">
        <v>25</v>
      </c>
      <c r="B20" s="10" t="s">
        <v>28</v>
      </c>
      <c r="C20" s="6">
        <v>2316</v>
      </c>
      <c r="D20" s="7">
        <v>373</v>
      </c>
      <c r="E20" s="7">
        <v>2735</v>
      </c>
      <c r="F20" s="6">
        <v>5</v>
      </c>
      <c r="G20" s="6">
        <v>1</v>
      </c>
      <c r="H20" s="6">
        <v>5256</v>
      </c>
      <c r="I20" s="6">
        <v>497</v>
      </c>
      <c r="J20" s="6">
        <v>3540</v>
      </c>
    </row>
    <row r="21" spans="1:10" x14ac:dyDescent="0.2">
      <c r="A21" s="8">
        <v>26</v>
      </c>
      <c r="B21" s="10" t="s">
        <v>29</v>
      </c>
      <c r="C21" s="6">
        <v>2625</v>
      </c>
      <c r="D21" s="7">
        <v>351</v>
      </c>
      <c r="E21" s="7">
        <v>3773</v>
      </c>
      <c r="F21" s="6">
        <v>16</v>
      </c>
      <c r="G21" s="6">
        <v>4</v>
      </c>
      <c r="H21" s="6">
        <v>7042</v>
      </c>
      <c r="I21" s="6">
        <v>1218</v>
      </c>
      <c r="J21" s="6">
        <v>1996</v>
      </c>
    </row>
    <row r="22" spans="1:10" x14ac:dyDescent="0.2">
      <c r="A22" s="8">
        <v>27</v>
      </c>
      <c r="B22" s="10" t="s">
        <v>30</v>
      </c>
      <c r="C22" s="6">
        <v>3863</v>
      </c>
      <c r="D22" s="7">
        <v>660</v>
      </c>
      <c r="E22" s="7">
        <v>5126</v>
      </c>
      <c r="F22" s="6">
        <v>13</v>
      </c>
      <c r="G22" s="6">
        <v>56</v>
      </c>
      <c r="H22" s="6">
        <v>8472</v>
      </c>
      <c r="I22" s="6">
        <v>449</v>
      </c>
      <c r="J22" s="6">
        <v>1711</v>
      </c>
    </row>
    <row r="23" spans="1:10" x14ac:dyDescent="0.2">
      <c r="A23" s="8">
        <v>30</v>
      </c>
      <c r="B23" s="9" t="s">
        <v>31</v>
      </c>
      <c r="C23" s="6">
        <v>4000</v>
      </c>
      <c r="D23" s="7">
        <v>570</v>
      </c>
      <c r="E23" s="7">
        <v>4481</v>
      </c>
      <c r="F23" s="6">
        <v>80</v>
      </c>
      <c r="G23" s="6">
        <v>1482</v>
      </c>
      <c r="H23" s="6">
        <v>8928</v>
      </c>
      <c r="I23" s="6">
        <v>823</v>
      </c>
      <c r="J23" s="6">
        <v>2989</v>
      </c>
    </row>
    <row r="24" spans="1:10" x14ac:dyDescent="0.2">
      <c r="A24" s="8">
        <v>31</v>
      </c>
      <c r="B24" s="9" t="s">
        <v>32</v>
      </c>
      <c r="C24" s="6">
        <v>8159</v>
      </c>
      <c r="D24" s="7">
        <v>343</v>
      </c>
      <c r="E24" s="7">
        <v>6509</v>
      </c>
      <c r="F24" s="6">
        <v>23</v>
      </c>
      <c r="G24" s="6">
        <v>54</v>
      </c>
      <c r="H24" s="6">
        <v>9371</v>
      </c>
      <c r="I24" s="6">
        <v>3516</v>
      </c>
      <c r="J24" s="6">
        <v>2793</v>
      </c>
    </row>
    <row r="25" spans="1:10" x14ac:dyDescent="0.2">
      <c r="A25" s="8">
        <v>33</v>
      </c>
      <c r="B25" s="9" t="s">
        <v>33</v>
      </c>
      <c r="C25" s="6">
        <v>2138</v>
      </c>
      <c r="D25" s="7">
        <v>243</v>
      </c>
      <c r="E25" s="7">
        <v>2674</v>
      </c>
      <c r="F25" s="6">
        <v>4</v>
      </c>
      <c r="G25" s="6">
        <v>0</v>
      </c>
      <c r="H25" s="6">
        <v>4627</v>
      </c>
      <c r="I25" s="6">
        <v>186</v>
      </c>
      <c r="J25" s="6">
        <v>1902</v>
      </c>
    </row>
    <row r="26" spans="1:10" x14ac:dyDescent="0.2">
      <c r="A26" s="8">
        <v>34</v>
      </c>
      <c r="B26" s="9" t="s">
        <v>34</v>
      </c>
      <c r="C26" s="6">
        <v>2370</v>
      </c>
      <c r="D26" s="7">
        <v>529</v>
      </c>
      <c r="E26" s="7">
        <v>4069</v>
      </c>
      <c r="F26" s="6">
        <v>40</v>
      </c>
      <c r="G26" s="6">
        <v>10</v>
      </c>
      <c r="H26" s="6">
        <v>5666</v>
      </c>
      <c r="I26" s="6">
        <v>1311</v>
      </c>
      <c r="J26" s="6">
        <v>2815</v>
      </c>
    </row>
    <row r="27" spans="1:10" x14ac:dyDescent="0.2">
      <c r="A27" s="8">
        <v>35</v>
      </c>
      <c r="B27" s="9" t="s">
        <v>35</v>
      </c>
      <c r="C27" s="6">
        <v>1685</v>
      </c>
      <c r="D27" s="7">
        <v>184</v>
      </c>
      <c r="E27" s="7">
        <v>2069</v>
      </c>
      <c r="F27" s="6">
        <v>10</v>
      </c>
      <c r="G27" s="6">
        <v>0</v>
      </c>
      <c r="H27" s="6">
        <v>3173</v>
      </c>
      <c r="I27" s="6">
        <v>36</v>
      </c>
      <c r="J27" s="6">
        <v>1440</v>
      </c>
    </row>
    <row r="28" spans="1:10" x14ac:dyDescent="0.2">
      <c r="A28" s="8">
        <v>36</v>
      </c>
      <c r="B28" s="9" t="s">
        <v>36</v>
      </c>
      <c r="C28" s="6">
        <v>2840</v>
      </c>
      <c r="D28" s="7">
        <v>414</v>
      </c>
      <c r="E28" s="7">
        <v>2236</v>
      </c>
      <c r="F28" s="6">
        <v>207</v>
      </c>
      <c r="G28" s="6">
        <v>2</v>
      </c>
      <c r="H28" s="6">
        <v>4513</v>
      </c>
      <c r="I28" s="6">
        <v>6355</v>
      </c>
      <c r="J28" s="6">
        <v>2625</v>
      </c>
    </row>
    <row r="29" spans="1:10" x14ac:dyDescent="0.2">
      <c r="A29" s="8">
        <v>37</v>
      </c>
      <c r="B29" s="10" t="s">
        <v>37</v>
      </c>
      <c r="C29" s="6">
        <v>2487</v>
      </c>
      <c r="D29" s="7">
        <v>336</v>
      </c>
      <c r="E29" s="7">
        <v>2264</v>
      </c>
      <c r="F29" s="6">
        <v>4</v>
      </c>
      <c r="G29" s="6">
        <v>0</v>
      </c>
      <c r="H29" s="6">
        <v>6155</v>
      </c>
      <c r="I29" s="6">
        <v>869</v>
      </c>
      <c r="J29" s="6">
        <v>1751</v>
      </c>
    </row>
    <row r="30" spans="1:10" x14ac:dyDescent="0.2">
      <c r="A30" s="8">
        <v>38</v>
      </c>
      <c r="B30" s="9" t="s">
        <v>38</v>
      </c>
      <c r="C30" s="6">
        <v>4779</v>
      </c>
      <c r="D30" s="7">
        <v>770</v>
      </c>
      <c r="E30" s="7">
        <v>4164</v>
      </c>
      <c r="F30" s="6">
        <v>45</v>
      </c>
      <c r="G30" s="6">
        <v>205</v>
      </c>
      <c r="H30" s="6">
        <v>15806</v>
      </c>
      <c r="I30" s="6">
        <v>2763</v>
      </c>
      <c r="J30" s="6">
        <v>7181</v>
      </c>
    </row>
    <row r="31" spans="1:10" x14ac:dyDescent="0.2">
      <c r="A31" s="8">
        <v>40</v>
      </c>
      <c r="B31" s="9" t="s">
        <v>39</v>
      </c>
      <c r="C31" s="6">
        <v>5373</v>
      </c>
      <c r="D31" s="7">
        <v>534</v>
      </c>
      <c r="E31" s="7">
        <v>10707</v>
      </c>
      <c r="F31" s="6">
        <v>20</v>
      </c>
      <c r="G31" s="6">
        <v>106</v>
      </c>
      <c r="H31" s="6">
        <v>18252</v>
      </c>
      <c r="I31" s="6">
        <v>7796</v>
      </c>
      <c r="J31" s="6">
        <v>5172</v>
      </c>
    </row>
    <row r="32" spans="1:10" x14ac:dyDescent="0.2">
      <c r="A32" s="8">
        <v>42</v>
      </c>
      <c r="B32" s="9" t="s">
        <v>40</v>
      </c>
      <c r="C32" s="6">
        <v>2216</v>
      </c>
      <c r="D32" s="7">
        <v>399</v>
      </c>
      <c r="E32" s="7">
        <v>4585</v>
      </c>
      <c r="F32" s="6">
        <v>0</v>
      </c>
      <c r="G32" s="6">
        <v>7</v>
      </c>
      <c r="H32" s="6">
        <v>12775</v>
      </c>
      <c r="I32" s="6">
        <v>2021</v>
      </c>
      <c r="J32" s="6">
        <v>2808</v>
      </c>
    </row>
    <row r="33" spans="1:10" x14ac:dyDescent="0.2">
      <c r="A33" s="8">
        <v>44</v>
      </c>
      <c r="B33" s="9" t="s">
        <v>41</v>
      </c>
      <c r="C33" s="6">
        <v>2249</v>
      </c>
      <c r="D33" s="7">
        <v>248</v>
      </c>
      <c r="E33" s="7">
        <v>3529</v>
      </c>
      <c r="F33" s="6">
        <v>8</v>
      </c>
      <c r="G33" s="6">
        <v>0</v>
      </c>
      <c r="H33" s="6">
        <v>10714</v>
      </c>
      <c r="I33" s="6">
        <v>1737</v>
      </c>
      <c r="J33" s="6">
        <v>1921</v>
      </c>
    </row>
    <row r="34" spans="1:10" x14ac:dyDescent="0.2">
      <c r="A34" s="8">
        <v>45</v>
      </c>
      <c r="B34" s="9" t="s">
        <v>42</v>
      </c>
      <c r="C34" s="6">
        <v>1656</v>
      </c>
      <c r="D34" s="7">
        <v>298</v>
      </c>
      <c r="E34" s="7">
        <v>4221</v>
      </c>
      <c r="F34" s="6">
        <v>4</v>
      </c>
      <c r="G34" s="6">
        <v>1</v>
      </c>
      <c r="H34" s="6">
        <v>7993</v>
      </c>
      <c r="I34" s="6">
        <v>834</v>
      </c>
      <c r="J34" s="6">
        <v>1826</v>
      </c>
    </row>
    <row r="35" spans="1:10" x14ac:dyDescent="0.2">
      <c r="A35" s="8">
        <v>46</v>
      </c>
      <c r="B35" s="9" t="s">
        <v>43</v>
      </c>
      <c r="C35" s="6">
        <v>3147</v>
      </c>
      <c r="D35" s="7">
        <v>215</v>
      </c>
      <c r="E35" s="7">
        <v>6460</v>
      </c>
      <c r="F35" s="6">
        <v>0</v>
      </c>
      <c r="G35" s="6">
        <v>7</v>
      </c>
      <c r="H35" s="6">
        <v>14911</v>
      </c>
      <c r="I35" s="6">
        <v>600</v>
      </c>
      <c r="J35" s="6">
        <v>2099</v>
      </c>
    </row>
    <row r="36" spans="1:10" x14ac:dyDescent="0.2">
      <c r="A36" s="8">
        <v>48</v>
      </c>
      <c r="B36" s="9" t="s">
        <v>44</v>
      </c>
      <c r="C36" s="6">
        <v>8391</v>
      </c>
      <c r="D36" s="7">
        <v>65</v>
      </c>
      <c r="E36" s="7">
        <v>7454</v>
      </c>
      <c r="F36" s="6">
        <v>9</v>
      </c>
      <c r="G36" s="6">
        <v>44</v>
      </c>
      <c r="H36" s="6">
        <v>14233</v>
      </c>
      <c r="I36" s="6">
        <v>2415</v>
      </c>
      <c r="J36" s="6">
        <v>1162</v>
      </c>
    </row>
    <row r="37" spans="1:10" x14ac:dyDescent="0.2">
      <c r="A37" s="8">
        <v>49</v>
      </c>
      <c r="B37" s="9" t="s">
        <v>45</v>
      </c>
      <c r="C37" s="6">
        <v>2777</v>
      </c>
      <c r="D37" s="7">
        <v>157</v>
      </c>
      <c r="E37" s="7">
        <v>5901</v>
      </c>
      <c r="F37" s="6">
        <v>12</v>
      </c>
      <c r="G37" s="6">
        <v>12</v>
      </c>
      <c r="H37" s="6">
        <v>11026</v>
      </c>
      <c r="I37" s="6">
        <v>805</v>
      </c>
      <c r="J37" s="6">
        <v>2984</v>
      </c>
    </row>
    <row r="38" spans="1:10" x14ac:dyDescent="0.2">
      <c r="A38" s="8">
        <v>51</v>
      </c>
      <c r="B38" s="9" t="s">
        <v>46</v>
      </c>
      <c r="C38" s="6">
        <v>2361</v>
      </c>
      <c r="D38" s="7">
        <v>209</v>
      </c>
      <c r="E38" s="7">
        <v>4847</v>
      </c>
      <c r="F38" s="6">
        <v>41</v>
      </c>
      <c r="G38" s="6">
        <v>1</v>
      </c>
      <c r="H38" s="6">
        <v>7653</v>
      </c>
      <c r="I38" s="6">
        <v>1241</v>
      </c>
      <c r="J38" s="6">
        <v>2426</v>
      </c>
    </row>
    <row r="39" spans="1:10" x14ac:dyDescent="0.2">
      <c r="A39" s="8">
        <v>52</v>
      </c>
      <c r="B39" s="9" t="s">
        <v>47</v>
      </c>
      <c r="C39" s="6">
        <v>3125</v>
      </c>
      <c r="D39" s="7">
        <v>223</v>
      </c>
      <c r="E39" s="7">
        <v>4413</v>
      </c>
      <c r="F39" s="6">
        <v>2</v>
      </c>
      <c r="G39" s="6">
        <v>302</v>
      </c>
      <c r="H39" s="6">
        <v>15298</v>
      </c>
      <c r="I39" s="6">
        <v>2243</v>
      </c>
      <c r="J39" s="6">
        <v>2198</v>
      </c>
    </row>
    <row r="40" spans="1:10" x14ac:dyDescent="0.2">
      <c r="A40" s="8">
        <v>54</v>
      </c>
      <c r="B40" s="9" t="s">
        <v>48</v>
      </c>
      <c r="C40" s="6">
        <v>1432</v>
      </c>
      <c r="D40" s="7">
        <v>145</v>
      </c>
      <c r="E40" s="7">
        <v>1802</v>
      </c>
      <c r="F40" s="6">
        <v>15</v>
      </c>
      <c r="G40" s="6">
        <v>5</v>
      </c>
      <c r="H40" s="6">
        <v>8301</v>
      </c>
      <c r="I40" s="6">
        <v>1143</v>
      </c>
      <c r="J40" s="6">
        <v>1581</v>
      </c>
    </row>
    <row r="41" spans="1:10" x14ac:dyDescent="0.2">
      <c r="A41" s="8">
        <v>56</v>
      </c>
      <c r="B41" s="9" t="s">
        <v>49</v>
      </c>
      <c r="C41" s="6">
        <v>4141</v>
      </c>
      <c r="D41" s="7">
        <v>102</v>
      </c>
      <c r="E41" s="7">
        <v>6466</v>
      </c>
      <c r="F41" s="6">
        <v>24</v>
      </c>
      <c r="G41" s="6">
        <v>24</v>
      </c>
      <c r="H41" s="6">
        <v>10045</v>
      </c>
      <c r="I41" s="6">
        <v>814</v>
      </c>
      <c r="J41" s="6">
        <v>1826</v>
      </c>
    </row>
    <row r="42" spans="1:10" x14ac:dyDescent="0.2">
      <c r="A42" s="8">
        <v>58</v>
      </c>
      <c r="B42" s="9" t="s">
        <v>50</v>
      </c>
      <c r="C42" s="6">
        <v>1074</v>
      </c>
      <c r="D42" s="7">
        <v>33</v>
      </c>
      <c r="E42" s="7">
        <v>1747</v>
      </c>
      <c r="F42" s="6">
        <v>6</v>
      </c>
      <c r="G42" s="6">
        <v>0</v>
      </c>
      <c r="H42" s="6">
        <v>3922</v>
      </c>
      <c r="I42" s="6">
        <v>2282</v>
      </c>
      <c r="J42" s="6">
        <v>1091</v>
      </c>
    </row>
    <row r="43" spans="1:10" x14ac:dyDescent="0.2">
      <c r="A43" s="8">
        <v>60</v>
      </c>
      <c r="B43" s="10" t="s">
        <v>51</v>
      </c>
      <c r="C43" s="6">
        <v>2835</v>
      </c>
      <c r="D43" s="7">
        <v>147</v>
      </c>
      <c r="E43" s="7">
        <v>4215</v>
      </c>
      <c r="F43" s="6">
        <v>13</v>
      </c>
      <c r="G43" s="6">
        <v>2</v>
      </c>
      <c r="H43" s="6">
        <v>8049</v>
      </c>
      <c r="I43" s="6">
        <v>696</v>
      </c>
      <c r="J43" s="6">
        <v>1897</v>
      </c>
    </row>
    <row r="44" spans="1:10" x14ac:dyDescent="0.2">
      <c r="A44" s="8">
        <v>62</v>
      </c>
      <c r="B44" s="10" t="s">
        <v>52</v>
      </c>
      <c r="C44" s="6">
        <v>1117</v>
      </c>
      <c r="D44" s="7">
        <v>36</v>
      </c>
      <c r="E44" s="7">
        <v>1933</v>
      </c>
      <c r="F44" s="6">
        <v>4</v>
      </c>
      <c r="G44" s="6">
        <v>82</v>
      </c>
      <c r="H44" s="6">
        <v>1860</v>
      </c>
      <c r="I44" s="6">
        <v>467</v>
      </c>
      <c r="J44" s="6">
        <v>1424</v>
      </c>
    </row>
    <row r="45" spans="1:10" x14ac:dyDescent="0.2">
      <c r="A45" s="8">
        <v>64</v>
      </c>
      <c r="B45" s="10" t="s">
        <v>53</v>
      </c>
      <c r="C45" s="6">
        <v>2070</v>
      </c>
      <c r="D45" s="7">
        <v>90</v>
      </c>
      <c r="E45" s="7">
        <v>4405</v>
      </c>
      <c r="F45" s="6">
        <v>30</v>
      </c>
      <c r="G45" s="6">
        <v>1204</v>
      </c>
      <c r="H45" s="6">
        <v>4702</v>
      </c>
      <c r="I45" s="6">
        <v>331</v>
      </c>
      <c r="J45" s="6">
        <v>2785</v>
      </c>
    </row>
    <row r="46" spans="1:10" x14ac:dyDescent="0.2">
      <c r="A46" s="8">
        <v>66</v>
      </c>
      <c r="B46" s="10" t="s">
        <v>54</v>
      </c>
      <c r="C46" s="6">
        <v>2801</v>
      </c>
      <c r="D46" s="7">
        <v>184</v>
      </c>
      <c r="E46" s="7">
        <v>8612</v>
      </c>
      <c r="F46" s="6">
        <v>19</v>
      </c>
      <c r="G46" s="6">
        <v>1</v>
      </c>
      <c r="H46" s="6">
        <v>11515</v>
      </c>
      <c r="I46" s="6">
        <v>396</v>
      </c>
      <c r="J46" s="6">
        <v>2813</v>
      </c>
    </row>
    <row r="47" spans="1:10" x14ac:dyDescent="0.2">
      <c r="A47" s="8">
        <v>67</v>
      </c>
      <c r="B47" s="10" t="s">
        <v>55</v>
      </c>
      <c r="C47" s="6">
        <v>674</v>
      </c>
      <c r="D47" s="7">
        <v>40</v>
      </c>
      <c r="E47" s="7">
        <v>3056</v>
      </c>
      <c r="F47" s="6">
        <v>6</v>
      </c>
      <c r="G47" s="6">
        <v>15</v>
      </c>
      <c r="H47" s="6">
        <v>2261</v>
      </c>
      <c r="I47" s="6">
        <v>85</v>
      </c>
      <c r="J47" s="6">
        <v>1137</v>
      </c>
    </row>
    <row r="48" spans="1:10" x14ac:dyDescent="0.2">
      <c r="A48" s="8">
        <v>68</v>
      </c>
      <c r="B48" s="10" t="s">
        <v>56</v>
      </c>
      <c r="C48" s="6">
        <v>2565</v>
      </c>
      <c r="D48" s="7">
        <v>79</v>
      </c>
      <c r="E48" s="7">
        <v>9529</v>
      </c>
      <c r="F48" s="6">
        <v>5</v>
      </c>
      <c r="G48" s="6">
        <v>0</v>
      </c>
      <c r="H48" s="6">
        <v>6706</v>
      </c>
      <c r="I48" s="6">
        <v>766</v>
      </c>
      <c r="J48" s="6">
        <v>2470</v>
      </c>
    </row>
    <row r="49" spans="1:10" x14ac:dyDescent="0.2">
      <c r="A49" s="8">
        <v>70</v>
      </c>
      <c r="B49" s="10" t="s">
        <v>57</v>
      </c>
      <c r="C49" s="6">
        <v>2002</v>
      </c>
      <c r="D49" s="7">
        <v>31</v>
      </c>
      <c r="E49" s="7">
        <v>6828</v>
      </c>
      <c r="F49" s="6">
        <v>5</v>
      </c>
      <c r="G49" s="6">
        <v>15</v>
      </c>
      <c r="H49" s="6">
        <v>4904</v>
      </c>
      <c r="I49" s="6">
        <v>362</v>
      </c>
      <c r="J49" s="6">
        <v>1569</v>
      </c>
    </row>
    <row r="50" spans="1:10" x14ac:dyDescent="0.2">
      <c r="A50" s="8">
        <v>72</v>
      </c>
      <c r="B50" s="10" t="s">
        <v>58</v>
      </c>
      <c r="C50" s="6">
        <v>2189</v>
      </c>
      <c r="D50" s="7">
        <v>72</v>
      </c>
      <c r="E50" s="7">
        <v>4891</v>
      </c>
      <c r="F50" s="6">
        <v>18</v>
      </c>
      <c r="G50" s="6">
        <v>829</v>
      </c>
      <c r="H50" s="6">
        <v>7264</v>
      </c>
      <c r="I50" s="6">
        <v>225</v>
      </c>
      <c r="J50" s="6">
        <v>1539</v>
      </c>
    </row>
    <row r="51" spans="1:10" x14ac:dyDescent="0.2">
      <c r="A51" s="8">
        <v>74</v>
      </c>
      <c r="B51" s="10" t="s">
        <v>59</v>
      </c>
      <c r="C51" s="6">
        <v>10100</v>
      </c>
      <c r="D51" s="7">
        <v>74</v>
      </c>
      <c r="E51" s="7">
        <v>20726</v>
      </c>
      <c r="F51" s="6">
        <v>3</v>
      </c>
      <c r="G51" s="6">
        <v>32</v>
      </c>
      <c r="H51" s="6">
        <v>6122</v>
      </c>
      <c r="I51" s="6">
        <v>103</v>
      </c>
      <c r="J51" s="6">
        <v>1370</v>
      </c>
    </row>
    <row r="52" spans="1:10" x14ac:dyDescent="0.2">
      <c r="A52" s="8">
        <v>75</v>
      </c>
      <c r="B52" s="10" t="s">
        <v>60</v>
      </c>
      <c r="C52" s="6">
        <v>8200</v>
      </c>
      <c r="D52" s="7">
        <v>168</v>
      </c>
      <c r="E52" s="7">
        <v>18287</v>
      </c>
      <c r="F52" s="6">
        <v>43</v>
      </c>
      <c r="G52" s="6">
        <v>125</v>
      </c>
      <c r="H52" s="6">
        <v>12745</v>
      </c>
      <c r="I52" s="6">
        <v>1034</v>
      </c>
      <c r="J52" s="6">
        <v>2382</v>
      </c>
    </row>
    <row r="53" spans="1:10" x14ac:dyDescent="0.2">
      <c r="A53" s="8">
        <v>77</v>
      </c>
      <c r="B53" s="10" t="s">
        <v>61</v>
      </c>
      <c r="C53" s="6">
        <v>3997</v>
      </c>
      <c r="D53" s="7">
        <v>38</v>
      </c>
      <c r="E53" s="7">
        <v>9699</v>
      </c>
      <c r="F53" s="6">
        <v>28</v>
      </c>
      <c r="G53" s="6">
        <v>1723</v>
      </c>
      <c r="H53" s="6">
        <v>9535</v>
      </c>
      <c r="I53" s="6">
        <v>725</v>
      </c>
      <c r="J53" s="6">
        <v>1468</v>
      </c>
    </row>
    <row r="54" spans="1:10" x14ac:dyDescent="0.2">
      <c r="A54" s="8">
        <v>79</v>
      </c>
      <c r="B54" s="10" t="s">
        <v>62</v>
      </c>
      <c r="C54" s="6">
        <v>106483</v>
      </c>
      <c r="D54" s="7">
        <v>372</v>
      </c>
      <c r="E54" s="7">
        <v>88159</v>
      </c>
      <c r="F54" s="6">
        <v>194</v>
      </c>
      <c r="G54" s="6">
        <v>3535</v>
      </c>
      <c r="H54" s="6">
        <v>41775</v>
      </c>
      <c r="I54" s="6">
        <v>4698</v>
      </c>
      <c r="J54" s="6">
        <v>5423</v>
      </c>
    </row>
    <row r="55" spans="1:10" x14ac:dyDescent="0.2">
      <c r="A55" s="8">
        <v>80</v>
      </c>
      <c r="B55" s="10" t="s">
        <v>63</v>
      </c>
      <c r="C55" s="6">
        <v>3796</v>
      </c>
      <c r="D55" s="7">
        <v>43</v>
      </c>
      <c r="E55" s="7">
        <v>5474</v>
      </c>
      <c r="F55" s="6">
        <v>23</v>
      </c>
      <c r="G55" s="6">
        <v>46</v>
      </c>
      <c r="H55" s="6">
        <v>6453</v>
      </c>
      <c r="I55" s="6">
        <v>259</v>
      </c>
      <c r="J55" s="6">
        <v>3245</v>
      </c>
    </row>
    <row r="56" spans="1:10" x14ac:dyDescent="0.2">
      <c r="A56" s="8">
        <v>82</v>
      </c>
      <c r="B56" s="10" t="s">
        <v>64</v>
      </c>
      <c r="C56" s="6">
        <v>2978</v>
      </c>
      <c r="D56" s="7">
        <v>93</v>
      </c>
      <c r="E56" s="7">
        <v>8784</v>
      </c>
      <c r="F56" s="6">
        <v>0</v>
      </c>
      <c r="G56" s="6">
        <v>148</v>
      </c>
      <c r="H56" s="6">
        <v>10156</v>
      </c>
      <c r="I56" s="6">
        <v>1344</v>
      </c>
      <c r="J56" s="6">
        <v>2041</v>
      </c>
    </row>
    <row r="57" spans="1:10" x14ac:dyDescent="0.2">
      <c r="A57" s="8">
        <v>83</v>
      </c>
      <c r="B57" s="10" t="s">
        <v>65</v>
      </c>
      <c r="C57" s="6">
        <v>1795</v>
      </c>
      <c r="D57" s="7">
        <v>61</v>
      </c>
      <c r="E57" s="7">
        <v>6083</v>
      </c>
      <c r="F57" s="6">
        <v>1</v>
      </c>
      <c r="G57" s="6">
        <v>162</v>
      </c>
      <c r="H57" s="6">
        <v>9232</v>
      </c>
      <c r="I57" s="6">
        <v>751</v>
      </c>
      <c r="J57" s="6">
        <v>1903</v>
      </c>
    </row>
    <row r="58" spans="1:10" x14ac:dyDescent="0.2">
      <c r="A58" s="8">
        <v>84</v>
      </c>
      <c r="B58" s="10" t="s">
        <v>66</v>
      </c>
      <c r="C58" s="6">
        <v>1096</v>
      </c>
      <c r="D58" s="7">
        <v>83</v>
      </c>
      <c r="E58" s="7">
        <v>3511</v>
      </c>
      <c r="F58" s="6">
        <v>38</v>
      </c>
      <c r="G58" s="6">
        <v>0</v>
      </c>
      <c r="H58" s="6">
        <v>7487</v>
      </c>
      <c r="I58" s="6">
        <v>613</v>
      </c>
      <c r="J58" s="6">
        <v>1674</v>
      </c>
    </row>
    <row r="59" spans="1:10" x14ac:dyDescent="0.2">
      <c r="A59" s="8">
        <v>86</v>
      </c>
      <c r="B59" s="10" t="s">
        <v>67</v>
      </c>
      <c r="C59" s="6">
        <v>1618</v>
      </c>
      <c r="D59" s="7">
        <v>75</v>
      </c>
      <c r="E59" s="7">
        <v>6341</v>
      </c>
      <c r="F59" s="6">
        <v>13</v>
      </c>
      <c r="G59" s="6">
        <v>35</v>
      </c>
      <c r="H59" s="6">
        <v>8813</v>
      </c>
      <c r="I59" s="6">
        <v>1542</v>
      </c>
      <c r="J59" s="6">
        <v>1727</v>
      </c>
    </row>
    <row r="60" spans="1:10" x14ac:dyDescent="0.2">
      <c r="A60" s="8">
        <v>87</v>
      </c>
      <c r="B60" s="10" t="s">
        <v>68</v>
      </c>
      <c r="C60" s="6">
        <v>1757</v>
      </c>
      <c r="D60" s="7">
        <v>172</v>
      </c>
      <c r="E60" s="7">
        <v>6194</v>
      </c>
      <c r="F60" s="6">
        <v>36</v>
      </c>
      <c r="G60" s="6">
        <v>13</v>
      </c>
      <c r="H60" s="6">
        <v>15968</v>
      </c>
      <c r="I60" s="6">
        <v>1306</v>
      </c>
      <c r="J60" s="6">
        <v>2197</v>
      </c>
    </row>
    <row r="61" spans="1:10" x14ac:dyDescent="0.2">
      <c r="A61" s="8">
        <v>89</v>
      </c>
      <c r="B61" s="10" t="s">
        <v>69</v>
      </c>
      <c r="C61" s="6">
        <v>2307</v>
      </c>
      <c r="D61" s="7">
        <v>133</v>
      </c>
      <c r="E61" s="7">
        <v>5207</v>
      </c>
      <c r="F61" s="6">
        <v>10</v>
      </c>
      <c r="G61" s="6">
        <v>152</v>
      </c>
      <c r="H61" s="6">
        <v>16372</v>
      </c>
      <c r="I61" s="6">
        <v>4414</v>
      </c>
      <c r="J61" s="6">
        <v>2271</v>
      </c>
    </row>
    <row r="62" spans="1:10" x14ac:dyDescent="0.2">
      <c r="A62" s="8">
        <v>91</v>
      </c>
      <c r="B62" s="10" t="s">
        <v>70</v>
      </c>
      <c r="C62" s="6">
        <v>3571</v>
      </c>
      <c r="D62" s="7">
        <v>173</v>
      </c>
      <c r="E62" s="7">
        <v>6334</v>
      </c>
      <c r="F62" s="6">
        <v>15</v>
      </c>
      <c r="G62" s="6">
        <v>1608</v>
      </c>
      <c r="H62" s="6">
        <v>5243</v>
      </c>
      <c r="I62" s="6">
        <v>570</v>
      </c>
      <c r="J62" s="6">
        <v>2138</v>
      </c>
    </row>
    <row r="63" spans="1:10" x14ac:dyDescent="0.2">
      <c r="A63" s="8">
        <v>92</v>
      </c>
      <c r="B63" s="10" t="s">
        <v>71</v>
      </c>
      <c r="C63" s="6">
        <v>4374</v>
      </c>
      <c r="D63" s="7">
        <v>131</v>
      </c>
      <c r="E63" s="7">
        <v>7809</v>
      </c>
      <c r="F63" s="6">
        <v>8</v>
      </c>
      <c r="G63" s="6">
        <v>1239</v>
      </c>
      <c r="H63" s="6">
        <v>6547</v>
      </c>
      <c r="I63" s="6">
        <v>2912</v>
      </c>
      <c r="J63" s="6">
        <v>1610</v>
      </c>
    </row>
    <row r="64" spans="1:10" x14ac:dyDescent="0.2">
      <c r="A64" s="8">
        <v>93</v>
      </c>
      <c r="B64" s="10" t="s">
        <v>72</v>
      </c>
      <c r="C64" s="6">
        <v>945</v>
      </c>
      <c r="D64" s="7">
        <v>94</v>
      </c>
      <c r="E64" s="7">
        <v>3142</v>
      </c>
      <c r="F64" s="6">
        <v>6</v>
      </c>
      <c r="G64" s="6">
        <v>13</v>
      </c>
      <c r="H64" s="6">
        <v>3362</v>
      </c>
      <c r="I64" s="6">
        <v>274</v>
      </c>
      <c r="J64" s="6">
        <v>1154</v>
      </c>
    </row>
    <row r="65" spans="1:10" x14ac:dyDescent="0.2">
      <c r="A65" s="8">
        <v>94</v>
      </c>
      <c r="B65" s="10" t="s">
        <v>73</v>
      </c>
      <c r="C65" s="6">
        <v>1332</v>
      </c>
      <c r="D65" s="7">
        <v>84</v>
      </c>
      <c r="E65" s="7">
        <v>5306</v>
      </c>
      <c r="F65" s="6">
        <v>18</v>
      </c>
      <c r="G65" s="6">
        <v>13</v>
      </c>
      <c r="H65" s="6">
        <v>3545</v>
      </c>
      <c r="I65" s="6">
        <v>1664</v>
      </c>
      <c r="J65" s="6">
        <v>1712</v>
      </c>
    </row>
    <row r="66" spans="1:10" x14ac:dyDescent="0.2">
      <c r="A66" s="8">
        <v>95</v>
      </c>
      <c r="B66" s="10" t="s">
        <v>74</v>
      </c>
      <c r="C66" s="6">
        <v>933</v>
      </c>
      <c r="D66" s="7">
        <v>80</v>
      </c>
      <c r="E66" s="7">
        <v>1940</v>
      </c>
      <c r="F66" s="6">
        <v>20</v>
      </c>
      <c r="G66" s="6">
        <v>35</v>
      </c>
      <c r="H66" s="6">
        <v>2644</v>
      </c>
      <c r="I66" s="6">
        <v>1129</v>
      </c>
      <c r="J66" s="6">
        <v>1090</v>
      </c>
    </row>
    <row r="67" spans="1:10" x14ac:dyDescent="0.2">
      <c r="A67" s="11">
        <v>96</v>
      </c>
      <c r="B67" s="12" t="s">
        <v>75</v>
      </c>
      <c r="C67" s="13">
        <v>2252</v>
      </c>
      <c r="D67" s="14">
        <v>92</v>
      </c>
      <c r="E67" s="14">
        <v>3948</v>
      </c>
      <c r="F67" s="13">
        <v>8</v>
      </c>
      <c r="G67" s="13">
        <v>10</v>
      </c>
      <c r="H67" s="13">
        <v>1644</v>
      </c>
      <c r="I67" s="13">
        <v>2080</v>
      </c>
      <c r="J67" s="13">
        <v>1564</v>
      </c>
    </row>
  </sheetData>
  <mergeCells count="7">
    <mergeCell ref="A1:A3"/>
    <mergeCell ref="B1:B3"/>
    <mergeCell ref="C1:J1"/>
    <mergeCell ref="C2:C3"/>
    <mergeCell ref="D2:D3"/>
    <mergeCell ref="E2:I2"/>
    <mergeCell ref="J2:J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tabSelected="1" zoomScale="85" zoomScaleNormal="85" workbookViewId="0"/>
  </sheetViews>
  <sheetFormatPr baseColWidth="10" defaultColWidth="9.1640625" defaultRowHeight="15" x14ac:dyDescent="0.2"/>
  <cols>
    <col min="1" max="1" width="34.6640625" style="16" customWidth="1"/>
    <col min="2" max="2" width="33.5" style="16" customWidth="1"/>
    <col min="3" max="3" width="34.1640625" style="16" customWidth="1"/>
    <col min="4" max="4" width="35.5" style="16" customWidth="1"/>
    <col min="5" max="5" width="35" style="16" customWidth="1"/>
    <col min="6" max="6" width="34.33203125" style="16" customWidth="1"/>
    <col min="7" max="7" width="38.5" style="16" customWidth="1"/>
    <col min="8" max="8" width="36.33203125" style="16" customWidth="1"/>
    <col min="9" max="1025" width="9.1640625" customWidth="1"/>
  </cols>
  <sheetData>
    <row r="1" spans="1:8" ht="16" x14ac:dyDescent="0.2">
      <c r="A1" s="21" t="s">
        <v>77</v>
      </c>
    </row>
    <row r="2" spans="1:8" ht="32" x14ac:dyDescent="0.2">
      <c r="A2" s="17" t="s">
        <v>3</v>
      </c>
      <c r="B2" s="17" t="s">
        <v>4</v>
      </c>
      <c r="C2" s="17" t="s">
        <v>7</v>
      </c>
      <c r="D2" s="17" t="s">
        <v>8</v>
      </c>
      <c r="E2" s="17" t="s">
        <v>9</v>
      </c>
      <c r="F2" s="17" t="s">
        <v>10</v>
      </c>
      <c r="G2" s="17" t="s">
        <v>11</v>
      </c>
      <c r="H2" s="17" t="s">
        <v>6</v>
      </c>
    </row>
    <row r="3" spans="1:8" ht="256" x14ac:dyDescent="0.2">
      <c r="A3" s="22" t="s">
        <v>109</v>
      </c>
      <c r="B3" s="16" t="s">
        <v>110</v>
      </c>
      <c r="C3" s="22" t="s">
        <v>109</v>
      </c>
      <c r="D3" s="16" t="s">
        <v>105</v>
      </c>
      <c r="E3" s="16" t="s">
        <v>106</v>
      </c>
      <c r="F3" s="22" t="s">
        <v>106</v>
      </c>
      <c r="G3" s="16" t="s">
        <v>108</v>
      </c>
      <c r="H3" s="16" t="s">
        <v>107</v>
      </c>
    </row>
    <row r="6" spans="1:8" x14ac:dyDescent="0.2">
      <c r="A6" s="23" t="s">
        <v>111</v>
      </c>
      <c r="B6" s="24">
        <v>2.355305768624406E-2</v>
      </c>
    </row>
    <row r="7" spans="1:8" x14ac:dyDescent="0.2">
      <c r="A7" s="23" t="s">
        <v>112</v>
      </c>
      <c r="B7" s="24">
        <v>0</v>
      </c>
    </row>
    <row r="8" spans="1:8" x14ac:dyDescent="0.2">
      <c r="A8" s="23" t="s">
        <v>113</v>
      </c>
      <c r="B8" s="24">
        <v>0.13664921508667122</v>
      </c>
    </row>
    <row r="9" spans="1:8" x14ac:dyDescent="0.2">
      <c r="A9" s="23" t="s">
        <v>114</v>
      </c>
      <c r="B9" s="24">
        <v>3.2648645022792869E-2</v>
      </c>
    </row>
    <row r="10" spans="1:8" x14ac:dyDescent="0.2">
      <c r="A10" s="23" t="s">
        <v>115</v>
      </c>
      <c r="B10" s="24">
        <v>8.1373764237197541E-2</v>
      </c>
    </row>
    <row r="11" spans="1:8" x14ac:dyDescent="0.2">
      <c r="A11" s="23" t="s">
        <v>116</v>
      </c>
      <c r="B11" s="24">
        <v>0</v>
      </c>
    </row>
    <row r="12" spans="1:8" x14ac:dyDescent="0.2">
      <c r="A12" s="23" t="s">
        <v>117</v>
      </c>
      <c r="B12" s="24">
        <v>0.6170278855227731</v>
      </c>
    </row>
    <row r="13" spans="1:8" x14ac:dyDescent="0.2">
      <c r="A13" s="23" t="s">
        <v>118</v>
      </c>
      <c r="B13" s="24">
        <v>0.10874743244432117</v>
      </c>
    </row>
  </sheetData>
  <conditionalFormatting sqref="B6:B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{8AB7DE9D-F63E-4935-9F27-AC4D71C8B8A2}</x14:id>
        </ext>
      </extLst>
    </cfRule>
  </conditionalFormatting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7DE9D-F63E-4935-9F27-AC4D71C8B8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B6:B13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52C4-7CE1-40F9-8911-B02D702BA14F}">
  <dimension ref="A1:H3"/>
  <sheetViews>
    <sheetView workbookViewId="0">
      <selection activeCell="F14" sqref="F14"/>
    </sheetView>
  </sheetViews>
  <sheetFormatPr baseColWidth="10" defaultColWidth="30.6640625" defaultRowHeight="15" x14ac:dyDescent="0.2"/>
  <cols>
    <col min="1" max="1" width="17.5" bestFit="1" customWidth="1"/>
    <col min="2" max="2" width="11.83203125" bestFit="1" customWidth="1"/>
    <col min="3" max="3" width="12.6640625" customWidth="1"/>
    <col min="4" max="4" width="20.33203125" bestFit="1" customWidth="1"/>
    <col min="5" max="5" width="23.33203125" bestFit="1" customWidth="1"/>
    <col min="6" max="6" width="22.5" bestFit="1" customWidth="1"/>
    <col min="7" max="7" width="19.6640625" bestFit="1" customWidth="1"/>
    <col min="8" max="8" width="10.5" bestFit="1" customWidth="1"/>
  </cols>
  <sheetData>
    <row r="1" spans="1:8" ht="16" x14ac:dyDescent="0.2">
      <c r="A1" s="21" t="s">
        <v>77</v>
      </c>
      <c r="B1" s="16"/>
      <c r="C1" s="16"/>
      <c r="D1" s="16"/>
      <c r="E1" s="16"/>
      <c r="F1" s="16"/>
      <c r="G1" s="16"/>
      <c r="H1" s="16"/>
    </row>
    <row r="2" spans="1:8" ht="32" x14ac:dyDescent="0.2">
      <c r="A2" s="17" t="s">
        <v>3</v>
      </c>
      <c r="B2" s="17" t="s">
        <v>4</v>
      </c>
      <c r="C2" s="17" t="s">
        <v>7</v>
      </c>
      <c r="D2" s="17" t="s">
        <v>8</v>
      </c>
      <c r="E2" s="17" t="s">
        <v>9</v>
      </c>
      <c r="F2" s="17" t="s">
        <v>10</v>
      </c>
      <c r="G2" s="17" t="s">
        <v>11</v>
      </c>
      <c r="H2" s="17" t="s">
        <v>6</v>
      </c>
    </row>
    <row r="3" spans="1:8" ht="48" x14ac:dyDescent="0.2">
      <c r="A3" s="16" t="s">
        <v>217</v>
      </c>
      <c r="B3" s="16" t="s">
        <v>219</v>
      </c>
      <c r="C3" s="16" t="s">
        <v>218</v>
      </c>
      <c r="D3" s="16" t="s">
        <v>130</v>
      </c>
      <c r="E3" s="16" t="s">
        <v>220</v>
      </c>
      <c r="F3" s="29" t="s">
        <v>124</v>
      </c>
      <c r="G3" s="16" t="s">
        <v>221</v>
      </c>
      <c r="H3" s="29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510F-EF5E-46E0-B7CA-2AF67CDA6DD5}">
  <dimension ref="A1:F12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30.83203125" customWidth="1"/>
    <col min="2" max="2" width="28.33203125" bestFit="1" customWidth="1"/>
    <col min="3" max="3" width="26.83203125" bestFit="1" customWidth="1"/>
    <col min="4" max="4" width="30.1640625" bestFit="1" customWidth="1"/>
    <col min="5" max="5" width="25.1640625" bestFit="1" customWidth="1"/>
    <col min="6" max="6" width="30.1640625" bestFit="1" customWidth="1"/>
  </cols>
  <sheetData>
    <row r="1" spans="1:6" ht="32" x14ac:dyDescent="0.2">
      <c r="A1" s="42" t="s">
        <v>222</v>
      </c>
      <c r="B1" s="41" t="s">
        <v>119</v>
      </c>
      <c r="C1" s="25" t="s">
        <v>120</v>
      </c>
      <c r="D1" s="25" t="s">
        <v>121</v>
      </c>
      <c r="E1" s="25" t="s">
        <v>122</v>
      </c>
      <c r="F1" s="25" t="s">
        <v>123</v>
      </c>
    </row>
    <row r="2" spans="1:6" ht="16" x14ac:dyDescent="0.2">
      <c r="A2" s="42" t="s">
        <v>223</v>
      </c>
      <c r="B2" s="26" t="s">
        <v>124</v>
      </c>
      <c r="C2" s="26" t="s">
        <v>125</v>
      </c>
      <c r="D2" s="26" t="s">
        <v>126</v>
      </c>
      <c r="E2" s="26" t="s">
        <v>127</v>
      </c>
      <c r="F2" s="26" t="s">
        <v>128</v>
      </c>
    </row>
    <row r="3" spans="1:6" ht="128" x14ac:dyDescent="0.2">
      <c r="A3" s="27" t="s">
        <v>224</v>
      </c>
      <c r="B3" s="27" t="s">
        <v>197</v>
      </c>
      <c r="C3" s="27" t="s">
        <v>198</v>
      </c>
      <c r="D3" s="27" t="s">
        <v>129</v>
      </c>
      <c r="E3" s="27" t="s">
        <v>199</v>
      </c>
      <c r="F3" s="27" t="s">
        <v>196</v>
      </c>
    </row>
    <row r="4" spans="1:6" x14ac:dyDescent="0.2">
      <c r="B4" s="27"/>
      <c r="C4" s="27"/>
      <c r="D4" s="27"/>
      <c r="E4" s="27"/>
    </row>
    <row r="5" spans="1:6" x14ac:dyDescent="0.2">
      <c r="B5" s="23"/>
      <c r="C5" s="24"/>
    </row>
    <row r="6" spans="1:6" x14ac:dyDescent="0.2">
      <c r="B6" s="23"/>
      <c r="C6" s="24"/>
    </row>
    <row r="7" spans="1:6" x14ac:dyDescent="0.2">
      <c r="B7" s="23"/>
      <c r="C7" s="24"/>
    </row>
    <row r="8" spans="1:6" x14ac:dyDescent="0.2">
      <c r="B8" s="23"/>
      <c r="C8" s="24"/>
    </row>
    <row r="9" spans="1:6" x14ac:dyDescent="0.2">
      <c r="B9" s="23"/>
      <c r="C9" s="24"/>
    </row>
    <row r="10" spans="1:6" x14ac:dyDescent="0.2">
      <c r="B10" s="23"/>
      <c r="C10" s="24"/>
    </row>
    <row r="11" spans="1:6" x14ac:dyDescent="0.2">
      <c r="B11" s="23"/>
      <c r="C11" s="24"/>
    </row>
    <row r="12" spans="1:6" x14ac:dyDescent="0.2">
      <c r="B12" s="23"/>
      <c r="C12" s="24"/>
    </row>
  </sheetData>
  <conditionalFormatting sqref="C5:C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{03975E4C-9E1B-4367-B122-7147164357F0}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975E4C-9E1B-4367-B122-7147164357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C5:C12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B8A26-3311-4A35-A415-EA310DE64448}">
  <dimension ref="A1:AI38"/>
  <sheetViews>
    <sheetView workbookViewId="0">
      <selection activeCell="F11" sqref="F11"/>
    </sheetView>
  </sheetViews>
  <sheetFormatPr baseColWidth="10" defaultColWidth="40.6640625" defaultRowHeight="15" x14ac:dyDescent="0.2"/>
  <cols>
    <col min="1" max="1" width="22.33203125" bestFit="1" customWidth="1"/>
    <col min="2" max="2" width="13.83203125" bestFit="1" customWidth="1"/>
    <col min="3" max="3" width="14.1640625" bestFit="1" customWidth="1"/>
    <col min="4" max="4" width="23.33203125" bestFit="1" customWidth="1"/>
    <col min="5" max="5" width="22.1640625" bestFit="1" customWidth="1"/>
    <col min="6" max="7" width="31.33203125" customWidth="1"/>
    <col min="8" max="8" width="32.6640625" bestFit="1" customWidth="1"/>
    <col min="9" max="9" width="31.33203125" customWidth="1"/>
    <col min="10" max="13" width="20.83203125" bestFit="1" customWidth="1"/>
    <col min="14" max="14" width="22" bestFit="1" customWidth="1"/>
    <col min="15" max="16" width="20.83203125" bestFit="1" customWidth="1"/>
    <col min="17" max="20" width="25.1640625" customWidth="1"/>
    <col min="21" max="21" width="24.1640625" bestFit="1" customWidth="1"/>
    <col min="22" max="23" width="15.1640625" bestFit="1" customWidth="1"/>
    <col min="24" max="25" width="14.83203125" bestFit="1" customWidth="1"/>
    <col min="26" max="26" width="23.1640625" bestFit="1" customWidth="1"/>
    <col min="27" max="27" width="24.1640625" bestFit="1" customWidth="1"/>
    <col min="28" max="30" width="23.1640625" bestFit="1" customWidth="1"/>
    <col min="31" max="31" width="24.1640625" bestFit="1" customWidth="1"/>
    <col min="32" max="32" width="23" bestFit="1" customWidth="1"/>
    <col min="33" max="35" width="24.6640625" bestFit="1" customWidth="1"/>
  </cols>
  <sheetData>
    <row r="1" spans="1:35" ht="21" x14ac:dyDescent="0.2">
      <c r="A1" s="38" t="s">
        <v>179</v>
      </c>
    </row>
    <row r="2" spans="1:35" x14ac:dyDescent="0.2">
      <c r="A2" s="40" t="s">
        <v>225</v>
      </c>
      <c r="B2" s="40" t="s">
        <v>226</v>
      </c>
      <c r="C2" s="40" t="s">
        <v>227</v>
      </c>
      <c r="D2" s="40" t="s">
        <v>228</v>
      </c>
      <c r="E2" s="40" t="s">
        <v>229</v>
      </c>
      <c r="F2" s="40" t="s">
        <v>163</v>
      </c>
      <c r="G2" s="40" t="s">
        <v>156</v>
      </c>
      <c r="H2" s="40" t="s">
        <v>164</v>
      </c>
      <c r="I2" s="40" t="s">
        <v>155</v>
      </c>
      <c r="J2" s="40" t="s">
        <v>147</v>
      </c>
      <c r="K2" s="40" t="s">
        <v>152</v>
      </c>
      <c r="L2" s="40" t="s">
        <v>158</v>
      </c>
      <c r="M2" s="40" t="s">
        <v>148</v>
      </c>
      <c r="N2" s="40" t="s">
        <v>161</v>
      </c>
      <c r="O2" s="40" t="s">
        <v>153</v>
      </c>
      <c r="P2" s="40" t="s">
        <v>159</v>
      </c>
      <c r="Q2" s="40" t="s">
        <v>149</v>
      </c>
      <c r="R2" s="40" t="s">
        <v>162</v>
      </c>
      <c r="S2" s="40" t="s">
        <v>154</v>
      </c>
      <c r="T2" s="40" t="s">
        <v>200</v>
      </c>
      <c r="U2" s="40" t="s">
        <v>201</v>
      </c>
      <c r="V2" s="40" t="s">
        <v>165</v>
      </c>
      <c r="W2" s="40" t="s">
        <v>166</v>
      </c>
      <c r="X2" s="40" t="s">
        <v>167</v>
      </c>
      <c r="Y2" s="40" t="s">
        <v>168</v>
      </c>
      <c r="Z2" s="40" t="s">
        <v>146</v>
      </c>
      <c r="AA2" s="40" t="s">
        <v>160</v>
      </c>
      <c r="AB2" s="40" t="s">
        <v>184</v>
      </c>
      <c r="AC2" s="40" t="s">
        <v>151</v>
      </c>
      <c r="AD2" s="40" t="s">
        <v>157</v>
      </c>
      <c r="AE2" s="40" t="s">
        <v>202</v>
      </c>
      <c r="AF2" s="40" t="s">
        <v>150</v>
      </c>
      <c r="AG2" s="40" t="s">
        <v>203</v>
      </c>
      <c r="AH2" s="40" t="s">
        <v>204</v>
      </c>
      <c r="AI2" s="40" t="s">
        <v>205</v>
      </c>
    </row>
    <row r="3" spans="1:35" ht="48" x14ac:dyDescent="0.2">
      <c r="A3" s="16" t="s">
        <v>230</v>
      </c>
      <c r="B3" s="16" t="s">
        <v>226</v>
      </c>
      <c r="C3" s="16" t="s">
        <v>227</v>
      </c>
      <c r="D3" s="16" t="s">
        <v>231</v>
      </c>
      <c r="E3" s="16" t="s">
        <v>232</v>
      </c>
      <c r="F3" s="16" t="s">
        <v>206</v>
      </c>
      <c r="G3" s="16" t="s">
        <v>207</v>
      </c>
      <c r="H3" s="16" t="s">
        <v>208</v>
      </c>
      <c r="I3" s="16" t="s">
        <v>209</v>
      </c>
      <c r="J3" s="16" t="s">
        <v>186</v>
      </c>
      <c r="K3" s="16" t="s">
        <v>187</v>
      </c>
      <c r="L3" s="16" t="s">
        <v>188</v>
      </c>
      <c r="M3" s="16" t="s">
        <v>189</v>
      </c>
      <c r="N3" s="16" t="s">
        <v>190</v>
      </c>
      <c r="O3" s="16" t="s">
        <v>191</v>
      </c>
      <c r="P3" s="16" t="s">
        <v>192</v>
      </c>
      <c r="Q3" s="16" t="s">
        <v>193</v>
      </c>
      <c r="R3" s="16" t="s">
        <v>194</v>
      </c>
      <c r="S3" s="16" t="s">
        <v>195</v>
      </c>
      <c r="T3" s="16" t="s">
        <v>210</v>
      </c>
      <c r="U3" s="16" t="s">
        <v>211</v>
      </c>
      <c r="V3" s="16" t="s">
        <v>165</v>
      </c>
      <c r="W3" s="16" t="s">
        <v>166</v>
      </c>
      <c r="X3" s="16" t="s">
        <v>167</v>
      </c>
      <c r="Y3" s="16" t="s">
        <v>168</v>
      </c>
      <c r="Z3" s="16" t="s">
        <v>180</v>
      </c>
      <c r="AA3" s="16" t="s">
        <v>181</v>
      </c>
      <c r="AB3" s="16" t="s">
        <v>185</v>
      </c>
      <c r="AC3" s="16" t="s">
        <v>182</v>
      </c>
      <c r="AD3" s="16" t="s">
        <v>183</v>
      </c>
      <c r="AE3" s="16" t="s">
        <v>212</v>
      </c>
      <c r="AF3" s="16" t="s">
        <v>213</v>
      </c>
      <c r="AG3" s="16" t="s">
        <v>214</v>
      </c>
      <c r="AH3" s="16" t="s">
        <v>215</v>
      </c>
      <c r="AI3" s="16" t="s">
        <v>216</v>
      </c>
    </row>
    <row r="6" spans="1:35" x14ac:dyDescent="0.2">
      <c r="A6" s="15"/>
    </row>
    <row r="7" spans="1:35" x14ac:dyDescent="0.2">
      <c r="A7" s="15"/>
    </row>
    <row r="8" spans="1:35" x14ac:dyDescent="0.2">
      <c r="A8" s="15"/>
    </row>
    <row r="9" spans="1:35" x14ac:dyDescent="0.2">
      <c r="A9" s="15"/>
    </row>
    <row r="10" spans="1:35" x14ac:dyDescent="0.2">
      <c r="A10" s="15"/>
    </row>
    <row r="11" spans="1:35" x14ac:dyDescent="0.2">
      <c r="A11" s="15"/>
    </row>
    <row r="12" spans="1:35" x14ac:dyDescent="0.2">
      <c r="A12" s="15"/>
    </row>
    <row r="13" spans="1:35" x14ac:dyDescent="0.2">
      <c r="A13" s="15"/>
    </row>
    <row r="14" spans="1:35" x14ac:dyDescent="0.2">
      <c r="A14" s="15"/>
    </row>
    <row r="15" spans="1:35" x14ac:dyDescent="0.2">
      <c r="A15" s="15"/>
    </row>
    <row r="16" spans="1:35" x14ac:dyDescent="0.2">
      <c r="A16" s="15"/>
    </row>
    <row r="17" spans="1:1" x14ac:dyDescent="0.2">
      <c r="A17" s="15"/>
    </row>
    <row r="18" spans="1:1" x14ac:dyDescent="0.2">
      <c r="A18" s="15"/>
    </row>
    <row r="19" spans="1:1" x14ac:dyDescent="0.2">
      <c r="A19" s="15"/>
    </row>
    <row r="20" spans="1:1" x14ac:dyDescent="0.2">
      <c r="A20" s="15"/>
    </row>
    <row r="21" spans="1:1" x14ac:dyDescent="0.2">
      <c r="A21" s="15"/>
    </row>
    <row r="22" spans="1:1" x14ac:dyDescent="0.2">
      <c r="A22" s="15"/>
    </row>
    <row r="23" spans="1:1" x14ac:dyDescent="0.2">
      <c r="A23" s="15"/>
    </row>
    <row r="24" spans="1:1" x14ac:dyDescent="0.2">
      <c r="A24" s="15"/>
    </row>
    <row r="25" spans="1:1" x14ac:dyDescent="0.2">
      <c r="A25" s="15"/>
    </row>
    <row r="26" spans="1:1" x14ac:dyDescent="0.2">
      <c r="A26" s="15"/>
    </row>
    <row r="27" spans="1:1" x14ac:dyDescent="0.2">
      <c r="A27" s="15"/>
    </row>
    <row r="28" spans="1:1" x14ac:dyDescent="0.2">
      <c r="A28" s="15"/>
    </row>
    <row r="29" spans="1:1" x14ac:dyDescent="0.2">
      <c r="A29" s="15"/>
    </row>
    <row r="30" spans="1:1" x14ac:dyDescent="0.2">
      <c r="A30" s="15"/>
    </row>
    <row r="31" spans="1:1" x14ac:dyDescent="0.2">
      <c r="A31" s="15"/>
    </row>
    <row r="32" spans="1:1" x14ac:dyDescent="0.2">
      <c r="A32" s="15"/>
    </row>
    <row r="33" spans="1:1" x14ac:dyDescent="0.2">
      <c r="A33" s="15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</sheetData>
  <sortState xmlns:xlrd2="http://schemas.microsoft.com/office/spreadsheetml/2017/richdata2" ref="F6:F38">
    <sortCondition ref="F6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9D4E-C679-4CF2-86B9-460E3CF91EC2}">
  <dimension ref="A1:O65"/>
  <sheetViews>
    <sheetView workbookViewId="0">
      <selection activeCell="A3" sqref="A3:A37"/>
    </sheetView>
  </sheetViews>
  <sheetFormatPr baseColWidth="10" defaultColWidth="11.5" defaultRowHeight="15" x14ac:dyDescent="0.2"/>
  <cols>
    <col min="1" max="1" width="22.1640625" style="36" bestFit="1" customWidth="1"/>
    <col min="2" max="5" width="9.83203125" style="28" customWidth="1"/>
    <col min="6" max="8" width="11.5" style="28"/>
    <col min="9" max="9" width="24.1640625" style="28" bestFit="1" customWidth="1"/>
    <col min="10" max="10" width="31.5" bestFit="1" customWidth="1"/>
    <col min="11" max="11" width="30.83203125" bestFit="1" customWidth="1"/>
    <col min="12" max="12" width="33.83203125" style="16" customWidth="1"/>
  </cols>
  <sheetData>
    <row r="1" spans="1:15" ht="24" x14ac:dyDescent="0.3">
      <c r="A1" s="30" t="s">
        <v>169</v>
      </c>
      <c r="B1" s="31"/>
      <c r="C1" s="31"/>
      <c r="D1" s="31"/>
    </row>
    <row r="2" spans="1:15" s="34" customFormat="1" ht="33" customHeight="1" x14ac:dyDescent="0.2">
      <c r="A2" s="32" t="s">
        <v>170</v>
      </c>
      <c r="B2" s="33" t="s">
        <v>171</v>
      </c>
      <c r="C2" s="33" t="s">
        <v>172</v>
      </c>
      <c r="D2" s="33" t="s">
        <v>173</v>
      </c>
      <c r="E2" s="33" t="s">
        <v>174</v>
      </c>
      <c r="F2" s="33" t="s">
        <v>175</v>
      </c>
      <c r="G2" s="33" t="s">
        <v>176</v>
      </c>
      <c r="H2" s="33" t="s">
        <v>177</v>
      </c>
      <c r="I2" s="33" t="s">
        <v>175</v>
      </c>
      <c r="J2" s="33" t="s">
        <v>176</v>
      </c>
      <c r="K2" s="33" t="s">
        <v>177</v>
      </c>
      <c r="L2" s="37" t="s">
        <v>178</v>
      </c>
      <c r="O2"/>
    </row>
    <row r="3" spans="1:15" ht="16" x14ac:dyDescent="0.2">
      <c r="A3" t="s">
        <v>225</v>
      </c>
      <c r="B3" t="s">
        <v>131</v>
      </c>
      <c r="C3" s="28" t="s">
        <v>132</v>
      </c>
      <c r="D3" s="28" t="s">
        <v>133</v>
      </c>
      <c r="E3" s="28" t="s">
        <v>223</v>
      </c>
      <c r="F3" s="35">
        <v>100</v>
      </c>
      <c r="G3" s="39"/>
      <c r="H3" s="39"/>
      <c r="I3" s="35" t="str">
        <f t="shared" ref="I3:I7" si="0">IF(F3="","",IF(F3=100,$B3&amp;"/"&amp;$C3&amp;"+"&amp;I$2&amp;"/"&amp;$D3&amp;"/"&amp;$E3,IF(F3&gt;0,F3&amp;"% "&amp;$B3&amp;"/"&amp;$C3&amp;"+"&amp;I$2&amp;"/"&amp;$D3&amp;"/"&amp;$E3,"")))</f>
        <v>MUR/LWAL+DNO/H:1/IND2</v>
      </c>
      <c r="J3" s="35" t="str">
        <f t="shared" ref="J3:J7" si="1">IF(G3="","",IF(G3=100,$B3&amp;"/"&amp;$C3&amp;"+"&amp;J$2&amp;"/"&amp;$D3&amp;"/"&amp;$E3,IF(G3&gt;0,G3&amp;"% "&amp;$B3&amp;"/"&amp;$C3&amp;"+"&amp;J$2&amp;"/"&amp;$D3&amp;"/"&amp;$E3,"")))</f>
        <v/>
      </c>
      <c r="K3" s="35" t="str">
        <f t="shared" ref="K3:K7" si="2">IF(H3="","",IF(H3=100,$B3&amp;"/"&amp;$C3&amp;"+"&amp;K$2&amp;"/"&amp;$D3&amp;"/"&amp;$E3,IF(H3&gt;0,H3&amp;"% "&amp;$B3&amp;"/"&amp;$C3&amp;"+"&amp;K$2&amp;"/"&amp;$D3&amp;"/"&amp;$E3,"")))</f>
        <v/>
      </c>
      <c r="L3" s="16" t="str">
        <f t="shared" ref="L3:L7" si="3">IF(D3="",A3,I3&amp;IF(J3="","",IF(I3="",J3,CHAR(10)&amp;J3))&amp;IF(K3="","",IF(J3="",K3,CHAR(10)&amp;K3)))</f>
        <v>MUR/LWAL+DNO/H:1/IND2</v>
      </c>
    </row>
    <row r="4" spans="1:15" ht="16" x14ac:dyDescent="0.2">
      <c r="A4" t="s">
        <v>226</v>
      </c>
      <c r="B4" t="s">
        <v>138</v>
      </c>
      <c r="E4" s="28" t="s">
        <v>223</v>
      </c>
      <c r="F4" s="35"/>
      <c r="G4" s="39"/>
      <c r="H4" s="39"/>
      <c r="I4" s="35" t="str">
        <f t="shared" si="0"/>
        <v/>
      </c>
      <c r="J4" s="35" t="str">
        <f t="shared" si="1"/>
        <v/>
      </c>
      <c r="K4" s="35" t="str">
        <f t="shared" si="2"/>
        <v/>
      </c>
      <c r="L4" s="16" t="str">
        <f t="shared" si="3"/>
        <v>MIX(M-W)/IND2</v>
      </c>
    </row>
    <row r="5" spans="1:15" ht="16" x14ac:dyDescent="0.2">
      <c r="A5" t="s">
        <v>227</v>
      </c>
      <c r="B5" t="s">
        <v>139</v>
      </c>
      <c r="E5" s="28" t="s">
        <v>223</v>
      </c>
      <c r="F5" s="35"/>
      <c r="G5" s="39"/>
      <c r="H5" s="39"/>
      <c r="I5" s="35" t="str">
        <f t="shared" si="0"/>
        <v/>
      </c>
      <c r="J5" s="35" t="str">
        <f t="shared" si="1"/>
        <v/>
      </c>
      <c r="K5" s="35" t="str">
        <f t="shared" si="2"/>
        <v/>
      </c>
      <c r="L5" s="16" t="str">
        <f t="shared" si="3"/>
        <v>MIX(CR-W)/IND2</v>
      </c>
    </row>
    <row r="6" spans="1:15" ht="16" x14ac:dyDescent="0.2">
      <c r="A6" t="s">
        <v>228</v>
      </c>
      <c r="B6" t="s">
        <v>134</v>
      </c>
      <c r="C6" s="28" t="s">
        <v>141</v>
      </c>
      <c r="D6" s="28" t="s">
        <v>142</v>
      </c>
      <c r="E6" s="28" t="s">
        <v>223</v>
      </c>
      <c r="F6" s="35"/>
      <c r="G6" s="39">
        <v>100</v>
      </c>
      <c r="H6" s="39"/>
      <c r="I6" s="35" t="str">
        <f t="shared" si="0"/>
        <v/>
      </c>
      <c r="J6" s="35" t="str">
        <f t="shared" si="1"/>
        <v>CR/LFM+DUL/HBET:1-2/IND2</v>
      </c>
      <c r="K6" s="35" t="str">
        <f t="shared" si="2"/>
        <v/>
      </c>
      <c r="L6" s="16" t="str">
        <f t="shared" si="3"/>
        <v>CR/LFM+DUL/HBET:1-2/IND2</v>
      </c>
    </row>
    <row r="7" spans="1:15" ht="16" x14ac:dyDescent="0.2">
      <c r="A7" t="s">
        <v>229</v>
      </c>
      <c r="B7" t="s">
        <v>140</v>
      </c>
      <c r="C7" s="28" t="s">
        <v>141</v>
      </c>
      <c r="D7" s="28" t="s">
        <v>142</v>
      </c>
      <c r="E7" s="28" t="s">
        <v>223</v>
      </c>
      <c r="F7" s="35"/>
      <c r="G7" s="39">
        <v>100</v>
      </c>
      <c r="H7" s="39"/>
      <c r="I7" s="35" t="str">
        <f t="shared" si="0"/>
        <v/>
      </c>
      <c r="J7" s="35" t="str">
        <f t="shared" si="1"/>
        <v>S/LFM+DUL/HBET:1-2/IND2</v>
      </c>
      <c r="K7" s="35" t="str">
        <f t="shared" si="2"/>
        <v/>
      </c>
      <c r="L7" s="16" t="str">
        <f t="shared" si="3"/>
        <v>S/LFM+DUL/HBET:1-2/IND2</v>
      </c>
    </row>
    <row r="8" spans="1:15" ht="32" x14ac:dyDescent="0.2">
      <c r="A8" t="s">
        <v>163</v>
      </c>
      <c r="B8" t="s">
        <v>134</v>
      </c>
      <c r="C8" t="s">
        <v>143</v>
      </c>
      <c r="D8" s="28" t="s">
        <v>145</v>
      </c>
      <c r="E8" s="28" t="s">
        <v>128</v>
      </c>
      <c r="F8" s="35"/>
      <c r="G8" s="39">
        <f>100-SUM(H8:H8)</f>
        <v>80</v>
      </c>
      <c r="H8" s="39">
        <v>20</v>
      </c>
      <c r="I8" s="35" t="str">
        <f>IF(F8="","",IF(F8=100,$B8&amp;"/"&amp;$C8&amp;"+"&amp;I$2&amp;"/"&amp;$D8&amp;"/"&amp;$E8,IF(F8&gt;0,F8&amp;"% "&amp;$B8&amp;"/"&amp;$C8&amp;"+"&amp;I$2&amp;"/"&amp;$D8&amp;"/"&amp;$E8,"")))</f>
        <v/>
      </c>
      <c r="J8" s="35" t="str">
        <f>IF(G8="","",IF(G8=100,$B8&amp;"/"&amp;$C8&amp;"+"&amp;J$2&amp;"/"&amp;$D8&amp;"/"&amp;$E8,IF(G8&gt;0,G8&amp;"% "&amp;$B8&amp;"/"&amp;$C8&amp;"+"&amp;J$2&amp;"/"&amp;$D8&amp;"/"&amp;$E8,"")))</f>
        <v>80% CR/LDUAL+DUL/HBET:13-/COM12</v>
      </c>
      <c r="K8" s="35" t="str">
        <f>IF(H8="","",IF(H8=100,$B8&amp;"/"&amp;$C8&amp;"+"&amp;K$2&amp;"/"&amp;$D8&amp;"/"&amp;$E8,IF(H8&gt;0,H8&amp;"% "&amp;$B8&amp;"/"&amp;$C8&amp;"+"&amp;K$2&amp;"/"&amp;$D8&amp;"/"&amp;$E8,"")))</f>
        <v>20% CR/LDUAL+DUM/HBET:13-/COM12</v>
      </c>
      <c r="L8" s="16" t="str">
        <f>IF(D8="",A8,I8&amp;IF(J8="","",IF(I8="",J8,CHAR(10)&amp;J8))&amp;IF(K8="","",IF(J8="",K8,CHAR(10)&amp;K8)))</f>
        <v>80% CR/LDUAL+DUL/HBET:13-/COM12
20% CR/LDUAL+DUM/HBET:13-/COM12</v>
      </c>
    </row>
    <row r="9" spans="1:15" ht="32" x14ac:dyDescent="0.2">
      <c r="A9" t="s">
        <v>156</v>
      </c>
      <c r="B9" t="s">
        <v>134</v>
      </c>
      <c r="C9" t="s">
        <v>143</v>
      </c>
      <c r="D9" s="28" t="s">
        <v>145</v>
      </c>
      <c r="E9" s="28" t="s">
        <v>126</v>
      </c>
      <c r="F9" s="35"/>
      <c r="G9" s="39">
        <f t="shared" ref="G9" si="4">100-SUM(H9:H9)</f>
        <v>80</v>
      </c>
      <c r="H9" s="39">
        <v>20</v>
      </c>
      <c r="I9" s="35" t="str">
        <f t="shared" ref="I9:I37" si="5">IF(F9="","",IF(F9=100,$B9&amp;"/"&amp;$C9&amp;"+"&amp;I$2&amp;"/"&amp;$D9&amp;"/"&amp;$E9,IF(F9&gt;0,F9&amp;"% "&amp;$B9&amp;"/"&amp;$C9&amp;"+"&amp;I$2&amp;"/"&amp;$D9&amp;"/"&amp;$E9,"")))</f>
        <v/>
      </c>
      <c r="J9" s="35" t="str">
        <f t="shared" ref="J9:J37" si="6">IF(G9="","",IF(G9=100,$B9&amp;"/"&amp;$C9&amp;"+"&amp;J$2&amp;"/"&amp;$D9&amp;"/"&amp;$E9,IF(G9&gt;0,G9&amp;"% "&amp;$B9&amp;"/"&amp;$C9&amp;"+"&amp;J$2&amp;"/"&amp;$D9&amp;"/"&amp;$E9,"")))</f>
        <v>80% CR/LDUAL+DUL/HBET:13-/COM3</v>
      </c>
      <c r="K9" s="35" t="str">
        <f t="shared" ref="K9:K37" si="7">IF(H9="","",IF(H9=100,$B9&amp;"/"&amp;$C9&amp;"+"&amp;K$2&amp;"/"&amp;$D9&amp;"/"&amp;$E9,IF(H9&gt;0,H9&amp;"% "&amp;$B9&amp;"/"&amp;$C9&amp;"+"&amp;K$2&amp;"/"&amp;$D9&amp;"/"&amp;$E9,"")))</f>
        <v>20% CR/LDUAL+DUM/HBET:13-/COM3</v>
      </c>
      <c r="L9" s="16" t="str">
        <f t="shared" ref="L9:L37" si="8">IF(D9="",A9,I9&amp;IF(J9="","",IF(I9="",J9,CHAR(10)&amp;J9))&amp;IF(K9="","",IF(J9="",K9,CHAR(10)&amp;K9)))</f>
        <v>80% CR/LDUAL+DUL/HBET:13-/COM3
20% CR/LDUAL+DUM/HBET:13-/COM3</v>
      </c>
    </row>
    <row r="10" spans="1:15" ht="32" x14ac:dyDescent="0.2">
      <c r="A10" t="s">
        <v>164</v>
      </c>
      <c r="B10" t="s">
        <v>134</v>
      </c>
      <c r="C10" t="s">
        <v>143</v>
      </c>
      <c r="D10" s="28" t="s">
        <v>144</v>
      </c>
      <c r="E10" s="28" t="s">
        <v>128</v>
      </c>
      <c r="F10" s="35"/>
      <c r="G10" s="39">
        <f t="shared" ref="G10" si="9">100-SUM(H10:H10)</f>
        <v>90</v>
      </c>
      <c r="H10" s="39">
        <v>10</v>
      </c>
      <c r="I10" s="35" t="str">
        <f t="shared" si="5"/>
        <v/>
      </c>
      <c r="J10" s="35" t="str">
        <f t="shared" si="6"/>
        <v>90% CR/LDUAL+DUL/HBET:6-12/COM12</v>
      </c>
      <c r="K10" s="35" t="str">
        <f t="shared" si="7"/>
        <v>10% CR/LDUAL+DUM/HBET:6-12/COM12</v>
      </c>
      <c r="L10" s="16" t="str">
        <f t="shared" si="8"/>
        <v>90% CR/LDUAL+DUL/HBET:6-12/COM12
10% CR/LDUAL+DUM/HBET:6-12/COM12</v>
      </c>
    </row>
    <row r="11" spans="1:15" ht="32" x14ac:dyDescent="0.2">
      <c r="A11" t="s">
        <v>155</v>
      </c>
      <c r="B11" t="s">
        <v>134</v>
      </c>
      <c r="C11" t="s">
        <v>143</v>
      </c>
      <c r="D11" s="28" t="s">
        <v>144</v>
      </c>
      <c r="E11" s="28" t="s">
        <v>126</v>
      </c>
      <c r="F11" s="35"/>
      <c r="G11" s="39">
        <f t="shared" ref="G11" si="10">100-SUM(H11:H11)</f>
        <v>90</v>
      </c>
      <c r="H11" s="39">
        <v>10</v>
      </c>
      <c r="I11" s="35" t="str">
        <f t="shared" si="5"/>
        <v/>
      </c>
      <c r="J11" s="35" t="str">
        <f t="shared" si="6"/>
        <v>90% CR/LDUAL+DUL/HBET:6-12/COM3</v>
      </c>
      <c r="K11" s="35" t="str">
        <f t="shared" si="7"/>
        <v>10% CR/LDUAL+DUM/HBET:6-12/COM3</v>
      </c>
      <c r="L11" s="16" t="str">
        <f t="shared" si="8"/>
        <v>90% CR/LDUAL+DUL/HBET:6-12/COM3
10% CR/LDUAL+DUM/HBET:6-12/COM3</v>
      </c>
    </row>
    <row r="12" spans="1:15" ht="16" x14ac:dyDescent="0.2">
      <c r="A12" t="s">
        <v>147</v>
      </c>
      <c r="B12" t="s">
        <v>134</v>
      </c>
      <c r="C12" t="s">
        <v>135</v>
      </c>
      <c r="D12" s="28" t="s">
        <v>133</v>
      </c>
      <c r="E12" s="28" t="s">
        <v>124</v>
      </c>
      <c r="F12" s="35"/>
      <c r="G12" s="35">
        <f t="shared" ref="G12:G16" si="11">10000%-SUM(H12:H12)</f>
        <v>100</v>
      </c>
      <c r="H12" s="35">
        <v>0</v>
      </c>
      <c r="I12" s="35" t="str">
        <f t="shared" si="5"/>
        <v/>
      </c>
      <c r="J12" s="35" t="str">
        <f t="shared" si="6"/>
        <v>CR/LFINF+DUL/H:1/COM1</v>
      </c>
      <c r="K12" s="35" t="str">
        <f t="shared" si="7"/>
        <v/>
      </c>
      <c r="L12" s="16" t="str">
        <f t="shared" si="8"/>
        <v>CR/LFINF+DUL/H:1/COM1</v>
      </c>
    </row>
    <row r="13" spans="1:15" ht="16" x14ac:dyDescent="0.2">
      <c r="A13" t="s">
        <v>152</v>
      </c>
      <c r="B13" t="s">
        <v>134</v>
      </c>
      <c r="C13" t="s">
        <v>135</v>
      </c>
      <c r="D13" s="28" t="s">
        <v>133</v>
      </c>
      <c r="E13" s="28" t="s">
        <v>126</v>
      </c>
      <c r="F13" s="35"/>
      <c r="G13" s="35">
        <f t="shared" si="11"/>
        <v>100</v>
      </c>
      <c r="H13" s="35">
        <v>0</v>
      </c>
      <c r="I13" s="35" t="str">
        <f t="shared" si="5"/>
        <v/>
      </c>
      <c r="J13" s="35" t="str">
        <f t="shared" si="6"/>
        <v>CR/LFINF+DUL/H:1/COM3</v>
      </c>
      <c r="K13" s="35" t="str">
        <f t="shared" si="7"/>
        <v/>
      </c>
      <c r="L13" s="16" t="str">
        <f t="shared" si="8"/>
        <v>CR/LFINF+DUL/H:1/COM3</v>
      </c>
    </row>
    <row r="14" spans="1:15" ht="16" x14ac:dyDescent="0.2">
      <c r="A14" t="s">
        <v>158</v>
      </c>
      <c r="B14" t="s">
        <v>134</v>
      </c>
      <c r="C14" t="s">
        <v>135</v>
      </c>
      <c r="D14" s="28" t="s">
        <v>133</v>
      </c>
      <c r="E14" s="28" t="s">
        <v>127</v>
      </c>
      <c r="F14" s="35"/>
      <c r="G14" s="35">
        <f t="shared" si="11"/>
        <v>100</v>
      </c>
      <c r="H14" s="35">
        <v>0</v>
      </c>
      <c r="I14" s="35" t="str">
        <f t="shared" si="5"/>
        <v/>
      </c>
      <c r="J14" s="35" t="str">
        <f t="shared" si="6"/>
        <v>CR/LFINF+DUL/H:1/COM5</v>
      </c>
      <c r="K14" s="35" t="str">
        <f t="shared" si="7"/>
        <v/>
      </c>
      <c r="L14" s="16" t="str">
        <f t="shared" si="8"/>
        <v>CR/LFINF+DUL/H:1/COM5</v>
      </c>
    </row>
    <row r="15" spans="1:15" ht="16" x14ac:dyDescent="0.2">
      <c r="A15" t="s">
        <v>148</v>
      </c>
      <c r="B15" t="s">
        <v>134</v>
      </c>
      <c r="C15" t="s">
        <v>135</v>
      </c>
      <c r="D15" s="28" t="s">
        <v>136</v>
      </c>
      <c r="E15" s="28" t="s">
        <v>124</v>
      </c>
      <c r="F15" s="35"/>
      <c r="G15" s="35">
        <f>10000%-SUM(H15:H15)</f>
        <v>100</v>
      </c>
      <c r="H15" s="35">
        <v>0</v>
      </c>
      <c r="I15" s="35" t="str">
        <f t="shared" si="5"/>
        <v/>
      </c>
      <c r="J15" s="35" t="str">
        <f t="shared" si="6"/>
        <v>CR/LFINF+DUL/H:2/COM1</v>
      </c>
      <c r="K15" s="35" t="str">
        <f t="shared" si="7"/>
        <v/>
      </c>
      <c r="L15" s="16" t="str">
        <f t="shared" si="8"/>
        <v>CR/LFINF+DUL/H:2/COM1</v>
      </c>
    </row>
    <row r="16" spans="1:15" ht="16" x14ac:dyDescent="0.2">
      <c r="A16" t="s">
        <v>161</v>
      </c>
      <c r="B16" t="s">
        <v>134</v>
      </c>
      <c r="C16" t="s">
        <v>135</v>
      </c>
      <c r="D16" s="28" t="s">
        <v>136</v>
      </c>
      <c r="E16" s="28" t="s">
        <v>128</v>
      </c>
      <c r="F16" s="35"/>
      <c r="G16" s="35">
        <f t="shared" si="11"/>
        <v>100</v>
      </c>
      <c r="H16" s="35">
        <v>0</v>
      </c>
      <c r="I16" s="35" t="str">
        <f t="shared" si="5"/>
        <v/>
      </c>
      <c r="J16" s="35" t="str">
        <f t="shared" si="6"/>
        <v>CR/LFINF+DUL/H:2/COM12</v>
      </c>
      <c r="K16" s="35" t="str">
        <f t="shared" si="7"/>
        <v/>
      </c>
      <c r="L16" s="16" t="str">
        <f t="shared" si="8"/>
        <v>CR/LFINF+DUL/H:2/COM12</v>
      </c>
    </row>
    <row r="17" spans="1:12" ht="16" x14ac:dyDescent="0.2">
      <c r="A17" t="s">
        <v>153</v>
      </c>
      <c r="B17" t="s">
        <v>134</v>
      </c>
      <c r="C17" t="s">
        <v>135</v>
      </c>
      <c r="D17" s="28" t="s">
        <v>136</v>
      </c>
      <c r="E17" s="28" t="s">
        <v>126</v>
      </c>
      <c r="F17" s="35"/>
      <c r="G17" s="35">
        <f t="shared" ref="G17:G22" si="12">10000%-SUM(H17:H17)</f>
        <v>100</v>
      </c>
      <c r="H17" s="35">
        <v>0</v>
      </c>
      <c r="I17" s="35" t="str">
        <f t="shared" si="5"/>
        <v/>
      </c>
      <c r="J17" s="35" t="str">
        <f t="shared" si="6"/>
        <v>CR/LFINF+DUL/H:2/COM3</v>
      </c>
      <c r="K17" s="35" t="str">
        <f t="shared" si="7"/>
        <v/>
      </c>
      <c r="L17" s="16" t="str">
        <f t="shared" si="8"/>
        <v>CR/LFINF+DUL/H:2/COM3</v>
      </c>
    </row>
    <row r="18" spans="1:12" ht="16" x14ac:dyDescent="0.2">
      <c r="A18" t="s">
        <v>159</v>
      </c>
      <c r="B18" t="s">
        <v>134</v>
      </c>
      <c r="C18" t="s">
        <v>135</v>
      </c>
      <c r="D18" s="28" t="s">
        <v>136</v>
      </c>
      <c r="E18" s="28" t="s">
        <v>127</v>
      </c>
      <c r="F18" s="35"/>
      <c r="G18" s="35">
        <f t="shared" si="12"/>
        <v>100</v>
      </c>
      <c r="H18" s="35">
        <v>0</v>
      </c>
      <c r="I18" s="35" t="str">
        <f t="shared" si="5"/>
        <v/>
      </c>
      <c r="J18" s="35" t="str">
        <f t="shared" si="6"/>
        <v>CR/LFINF+DUL/H:2/COM5</v>
      </c>
      <c r="K18" s="35" t="str">
        <f t="shared" si="7"/>
        <v/>
      </c>
      <c r="L18" s="16" t="str">
        <f t="shared" si="8"/>
        <v>CR/LFINF+DUL/H:2/COM5</v>
      </c>
    </row>
    <row r="19" spans="1:12" ht="16" x14ac:dyDescent="0.2">
      <c r="A19" t="s">
        <v>149</v>
      </c>
      <c r="B19" t="s">
        <v>134</v>
      </c>
      <c r="C19" t="s">
        <v>135</v>
      </c>
      <c r="D19" s="28" t="s">
        <v>137</v>
      </c>
      <c r="E19" s="28" t="s">
        <v>124</v>
      </c>
      <c r="F19" s="35"/>
      <c r="G19" s="35">
        <f t="shared" si="12"/>
        <v>100</v>
      </c>
      <c r="H19" s="35">
        <v>0</v>
      </c>
      <c r="I19" s="35" t="str">
        <f t="shared" si="5"/>
        <v/>
      </c>
      <c r="J19" s="35" t="str">
        <f t="shared" si="6"/>
        <v>CR/LFINF+DUL/HBET:3-5/COM1</v>
      </c>
      <c r="K19" s="35" t="str">
        <f t="shared" si="7"/>
        <v/>
      </c>
      <c r="L19" s="16" t="str">
        <f t="shared" si="8"/>
        <v>CR/LFINF+DUL/HBET:3-5/COM1</v>
      </c>
    </row>
    <row r="20" spans="1:12" ht="16" x14ac:dyDescent="0.2">
      <c r="A20" t="s">
        <v>162</v>
      </c>
      <c r="B20" t="s">
        <v>134</v>
      </c>
      <c r="C20" t="s">
        <v>135</v>
      </c>
      <c r="D20" s="28" t="s">
        <v>137</v>
      </c>
      <c r="E20" s="28" t="s">
        <v>128</v>
      </c>
      <c r="F20" s="35"/>
      <c r="G20" s="35">
        <f t="shared" si="12"/>
        <v>100</v>
      </c>
      <c r="H20" s="35">
        <v>0</v>
      </c>
      <c r="I20" s="35" t="str">
        <f t="shared" si="5"/>
        <v/>
      </c>
      <c r="J20" s="35" t="str">
        <f t="shared" si="6"/>
        <v>CR/LFINF+DUL/HBET:3-5/COM12</v>
      </c>
      <c r="K20" s="35" t="str">
        <f t="shared" si="7"/>
        <v/>
      </c>
      <c r="L20" s="16" t="str">
        <f t="shared" si="8"/>
        <v>CR/LFINF+DUL/HBET:3-5/COM12</v>
      </c>
    </row>
    <row r="21" spans="1:12" ht="16" x14ac:dyDescent="0.2">
      <c r="A21" t="s">
        <v>154</v>
      </c>
      <c r="B21" t="s">
        <v>134</v>
      </c>
      <c r="C21" t="s">
        <v>135</v>
      </c>
      <c r="D21" s="28" t="s">
        <v>137</v>
      </c>
      <c r="E21" s="28" t="s">
        <v>126</v>
      </c>
      <c r="F21" s="35"/>
      <c r="G21" s="35">
        <f t="shared" si="12"/>
        <v>100</v>
      </c>
      <c r="H21" s="35">
        <v>0</v>
      </c>
      <c r="I21" s="35" t="str">
        <f t="shared" si="5"/>
        <v/>
      </c>
      <c r="J21" s="35" t="str">
        <f t="shared" si="6"/>
        <v>CR/LFINF+DUL/HBET:3-5/COM3</v>
      </c>
      <c r="K21" s="35" t="str">
        <f t="shared" si="7"/>
        <v/>
      </c>
      <c r="L21" s="16" t="str">
        <f t="shared" si="8"/>
        <v>CR/LFINF+DUL/HBET:3-5/COM3</v>
      </c>
    </row>
    <row r="22" spans="1:12" ht="16" x14ac:dyDescent="0.2">
      <c r="A22" t="s">
        <v>200</v>
      </c>
      <c r="B22" t="s">
        <v>134</v>
      </c>
      <c r="C22" t="s">
        <v>135</v>
      </c>
      <c r="D22" s="28" t="s">
        <v>137</v>
      </c>
      <c r="E22" s="28" t="s">
        <v>127</v>
      </c>
      <c r="F22" s="35"/>
      <c r="G22" s="35">
        <f t="shared" si="12"/>
        <v>100</v>
      </c>
      <c r="H22" s="35">
        <v>0</v>
      </c>
      <c r="I22" s="35" t="str">
        <f t="shared" si="5"/>
        <v/>
      </c>
      <c r="J22" s="35" t="str">
        <f t="shared" si="6"/>
        <v>CR/LFINF+DUL/HBET:3-5/COM5</v>
      </c>
      <c r="K22" s="35" t="str">
        <f t="shared" si="7"/>
        <v/>
      </c>
      <c r="L22" s="16" t="str">
        <f t="shared" si="8"/>
        <v>CR/LFINF+DUL/HBET:3-5/COM5</v>
      </c>
    </row>
    <row r="23" spans="1:12" ht="16" x14ac:dyDescent="0.2">
      <c r="A23" t="s">
        <v>201</v>
      </c>
      <c r="B23" t="s">
        <v>134</v>
      </c>
      <c r="C23" t="s">
        <v>141</v>
      </c>
      <c r="D23" s="28" t="s">
        <v>142</v>
      </c>
      <c r="E23" s="28" t="s">
        <v>127</v>
      </c>
      <c r="F23" s="35"/>
      <c r="G23" s="35">
        <f t="shared" ref="G23" si="13">10000%-SUM(H23:H23)</f>
        <v>100</v>
      </c>
      <c r="H23" s="35">
        <v>0</v>
      </c>
      <c r="I23" s="35" t="str">
        <f t="shared" si="5"/>
        <v/>
      </c>
      <c r="J23" s="35" t="str">
        <f t="shared" si="6"/>
        <v>CR/LFM+DUL/HBET:1-2/COM5</v>
      </c>
      <c r="K23" s="35" t="str">
        <f t="shared" si="7"/>
        <v/>
      </c>
      <c r="L23" s="16" t="str">
        <f t="shared" si="8"/>
        <v>CR/LFM+DUL/HBET:1-2/COM5</v>
      </c>
    </row>
    <row r="24" spans="1:12" ht="16" x14ac:dyDescent="0.2">
      <c r="A24" t="s">
        <v>165</v>
      </c>
      <c r="B24" t="s">
        <v>139</v>
      </c>
      <c r="E24" t="s">
        <v>124</v>
      </c>
      <c r="F24" s="35"/>
      <c r="G24" s="35"/>
      <c r="H24" s="35">
        <v>0</v>
      </c>
      <c r="I24" s="35" t="str">
        <f t="shared" si="5"/>
        <v/>
      </c>
      <c r="J24" s="35" t="str">
        <f t="shared" si="6"/>
        <v/>
      </c>
      <c r="K24" s="35" t="str">
        <f t="shared" si="7"/>
        <v/>
      </c>
      <c r="L24" s="16" t="str">
        <f t="shared" si="8"/>
        <v>MIX(CR-W)/COM1</v>
      </c>
    </row>
    <row r="25" spans="1:12" ht="16" x14ac:dyDescent="0.2">
      <c r="A25" t="s">
        <v>166</v>
      </c>
      <c r="B25" t="s">
        <v>139</v>
      </c>
      <c r="E25" t="s">
        <v>127</v>
      </c>
      <c r="F25" s="35"/>
      <c r="G25" s="35"/>
      <c r="H25" s="35">
        <v>0</v>
      </c>
      <c r="I25" s="35" t="str">
        <f t="shared" si="5"/>
        <v/>
      </c>
      <c r="J25" s="35" t="str">
        <f t="shared" si="6"/>
        <v/>
      </c>
      <c r="K25" s="35" t="str">
        <f t="shared" si="7"/>
        <v/>
      </c>
      <c r="L25" s="16" t="str">
        <f t="shared" si="8"/>
        <v>MIX(CR-W)/COM5</v>
      </c>
    </row>
    <row r="26" spans="1:12" ht="17" customHeight="1" x14ac:dyDescent="0.2">
      <c r="A26" t="s">
        <v>167</v>
      </c>
      <c r="B26" t="s">
        <v>138</v>
      </c>
      <c r="E26" t="s">
        <v>124</v>
      </c>
      <c r="F26" s="35"/>
      <c r="G26" s="35"/>
      <c r="H26" s="35"/>
      <c r="I26" s="35" t="str">
        <f t="shared" si="5"/>
        <v/>
      </c>
      <c r="J26" s="35" t="str">
        <f t="shared" si="6"/>
        <v/>
      </c>
      <c r="K26" s="35" t="str">
        <f t="shared" si="7"/>
        <v/>
      </c>
      <c r="L26" s="16" t="str">
        <f t="shared" si="8"/>
        <v>MIX(M-W)/COM1</v>
      </c>
    </row>
    <row r="27" spans="1:12" ht="17" customHeight="1" x14ac:dyDescent="0.2">
      <c r="A27" t="s">
        <v>168</v>
      </c>
      <c r="B27" t="s">
        <v>138</v>
      </c>
      <c r="E27" t="s">
        <v>127</v>
      </c>
      <c r="F27" s="35"/>
      <c r="G27" s="35"/>
      <c r="H27" s="35"/>
      <c r="I27" s="35" t="str">
        <f t="shared" si="5"/>
        <v/>
      </c>
      <c r="J27" s="35" t="str">
        <f t="shared" si="6"/>
        <v/>
      </c>
      <c r="K27" s="35" t="str">
        <f t="shared" si="7"/>
        <v/>
      </c>
      <c r="L27" s="16" t="str">
        <f t="shared" si="8"/>
        <v>MIX(M-W)/COM5</v>
      </c>
    </row>
    <row r="28" spans="1:12" ht="17" customHeight="1" x14ac:dyDescent="0.2">
      <c r="A28" t="s">
        <v>146</v>
      </c>
      <c r="B28" t="s">
        <v>131</v>
      </c>
      <c r="C28" t="s">
        <v>132</v>
      </c>
      <c r="D28" s="28" t="s">
        <v>133</v>
      </c>
      <c r="E28" s="28" t="s">
        <v>124</v>
      </c>
      <c r="F28" s="35">
        <v>100</v>
      </c>
      <c r="G28" s="35"/>
      <c r="H28" s="35"/>
      <c r="I28" s="35" t="str">
        <f t="shared" si="5"/>
        <v>MUR/LWAL+DNO/H:1/COM1</v>
      </c>
      <c r="J28" s="35" t="str">
        <f t="shared" si="6"/>
        <v/>
      </c>
      <c r="K28" s="35" t="str">
        <f t="shared" si="7"/>
        <v/>
      </c>
      <c r="L28" s="16" t="str">
        <f t="shared" si="8"/>
        <v>MUR/LWAL+DNO/H:1/COM1</v>
      </c>
    </row>
    <row r="29" spans="1:12" ht="17" customHeight="1" x14ac:dyDescent="0.2">
      <c r="A29" t="s">
        <v>160</v>
      </c>
      <c r="B29" t="s">
        <v>131</v>
      </c>
      <c r="C29" t="s">
        <v>132</v>
      </c>
      <c r="D29" s="28" t="s">
        <v>133</v>
      </c>
      <c r="E29" s="28" t="s">
        <v>128</v>
      </c>
      <c r="F29" s="35">
        <v>100</v>
      </c>
      <c r="G29" s="35"/>
      <c r="H29" s="35"/>
      <c r="I29" s="35" t="str">
        <f t="shared" si="5"/>
        <v>MUR/LWAL+DNO/H:1/COM12</v>
      </c>
      <c r="J29" s="35" t="str">
        <f t="shared" si="6"/>
        <v/>
      </c>
      <c r="K29" s="35" t="str">
        <f t="shared" si="7"/>
        <v/>
      </c>
      <c r="L29" s="16" t="str">
        <f t="shared" si="8"/>
        <v>MUR/LWAL+DNO/H:1/COM12</v>
      </c>
    </row>
    <row r="30" spans="1:12" ht="17" customHeight="1" x14ac:dyDescent="0.2">
      <c r="A30" t="s">
        <v>184</v>
      </c>
      <c r="B30" t="s">
        <v>131</v>
      </c>
      <c r="C30" t="s">
        <v>132</v>
      </c>
      <c r="D30" s="28" t="s">
        <v>133</v>
      </c>
      <c r="E30" s="28" t="s">
        <v>125</v>
      </c>
      <c r="F30" s="35">
        <v>100</v>
      </c>
      <c r="G30" s="35"/>
      <c r="H30" s="35"/>
      <c r="I30" s="35" t="str">
        <f t="shared" si="5"/>
        <v>MUR/LWAL+DNO/H:1/COM2</v>
      </c>
      <c r="J30" s="35" t="str">
        <f t="shared" si="6"/>
        <v/>
      </c>
      <c r="K30" s="35" t="str">
        <f t="shared" si="7"/>
        <v/>
      </c>
      <c r="L30" s="16" t="str">
        <f t="shared" si="8"/>
        <v>MUR/LWAL+DNO/H:1/COM2</v>
      </c>
    </row>
    <row r="31" spans="1:12" ht="17" customHeight="1" x14ac:dyDescent="0.2">
      <c r="A31" t="s">
        <v>151</v>
      </c>
      <c r="B31" t="s">
        <v>131</v>
      </c>
      <c r="C31" t="s">
        <v>132</v>
      </c>
      <c r="D31" s="28" t="s">
        <v>133</v>
      </c>
      <c r="E31" s="28" t="s">
        <v>126</v>
      </c>
      <c r="F31" s="35">
        <v>100</v>
      </c>
      <c r="G31" s="35"/>
      <c r="H31" s="35"/>
      <c r="I31" s="35" t="str">
        <f t="shared" si="5"/>
        <v>MUR/LWAL+DNO/H:1/COM3</v>
      </c>
      <c r="J31" s="35" t="str">
        <f t="shared" si="6"/>
        <v/>
      </c>
      <c r="K31" s="35" t="str">
        <f t="shared" si="7"/>
        <v/>
      </c>
      <c r="L31" s="16" t="str">
        <f t="shared" si="8"/>
        <v>MUR/LWAL+DNO/H:1/COM3</v>
      </c>
    </row>
    <row r="32" spans="1:12" ht="17" customHeight="1" x14ac:dyDescent="0.2">
      <c r="A32" t="s">
        <v>157</v>
      </c>
      <c r="B32" t="s">
        <v>131</v>
      </c>
      <c r="C32" t="s">
        <v>132</v>
      </c>
      <c r="D32" s="28" t="s">
        <v>133</v>
      </c>
      <c r="E32" s="28" t="s">
        <v>127</v>
      </c>
      <c r="F32" s="35">
        <v>100</v>
      </c>
      <c r="G32" s="35"/>
      <c r="H32" s="35"/>
      <c r="I32" s="35" t="str">
        <f t="shared" si="5"/>
        <v>MUR/LWAL+DNO/H:1/COM5</v>
      </c>
      <c r="J32" s="35" t="str">
        <f t="shared" si="6"/>
        <v/>
      </c>
      <c r="K32" s="35" t="str">
        <f t="shared" si="7"/>
        <v/>
      </c>
      <c r="L32" s="16" t="str">
        <f t="shared" si="8"/>
        <v>MUR/LWAL+DNO/H:1/COM5</v>
      </c>
    </row>
    <row r="33" spans="1:12" ht="17" customHeight="1" x14ac:dyDescent="0.2">
      <c r="A33" t="s">
        <v>202</v>
      </c>
      <c r="B33" t="s">
        <v>131</v>
      </c>
      <c r="C33" t="s">
        <v>132</v>
      </c>
      <c r="D33" s="28" t="s">
        <v>136</v>
      </c>
      <c r="E33" s="28" t="s">
        <v>128</v>
      </c>
      <c r="F33" s="35">
        <v>100</v>
      </c>
      <c r="G33" s="35"/>
      <c r="H33" s="35"/>
      <c r="I33" s="35" t="str">
        <f t="shared" si="5"/>
        <v>MUR/LWAL+DNO/H:2/COM12</v>
      </c>
      <c r="J33" s="35" t="str">
        <f t="shared" si="6"/>
        <v/>
      </c>
      <c r="K33" s="35" t="str">
        <f t="shared" si="7"/>
        <v/>
      </c>
      <c r="L33" s="16" t="str">
        <f t="shared" si="8"/>
        <v>MUR/LWAL+DNO/H:2/COM12</v>
      </c>
    </row>
    <row r="34" spans="1:12" ht="16" x14ac:dyDescent="0.2">
      <c r="A34" t="s">
        <v>150</v>
      </c>
      <c r="B34" t="s">
        <v>140</v>
      </c>
      <c r="C34" t="s">
        <v>141</v>
      </c>
      <c r="D34" s="28" t="s">
        <v>142</v>
      </c>
      <c r="E34" s="28" t="s">
        <v>125</v>
      </c>
      <c r="G34" s="35">
        <v>100</v>
      </c>
      <c r="H34" s="35"/>
      <c r="I34" s="35" t="str">
        <f t="shared" si="5"/>
        <v/>
      </c>
      <c r="J34" s="35" t="str">
        <f t="shared" si="6"/>
        <v>S/LFM+DUL/HBET:1-2/COM2</v>
      </c>
      <c r="K34" s="35" t="str">
        <f t="shared" si="7"/>
        <v/>
      </c>
      <c r="L34" s="16" t="str">
        <f t="shared" si="8"/>
        <v>S/LFM+DUL/HBET:1-2/COM2</v>
      </c>
    </row>
    <row r="35" spans="1:12" ht="32" x14ac:dyDescent="0.2">
      <c r="A35" t="s">
        <v>203</v>
      </c>
      <c r="B35" t="s">
        <v>118</v>
      </c>
      <c r="D35" t="s">
        <v>142</v>
      </c>
      <c r="E35" s="28" t="s">
        <v>124</v>
      </c>
      <c r="F35" s="28">
        <v>90</v>
      </c>
      <c r="G35" s="35">
        <v>10</v>
      </c>
      <c r="H35" s="35"/>
      <c r="I35" s="35" t="str">
        <f t="shared" si="5"/>
        <v>90% W/+DNO/HBET:1-2/COM1</v>
      </c>
      <c r="J35" s="35" t="str">
        <f t="shared" si="6"/>
        <v>10% W/+DUL/HBET:1-2/COM1</v>
      </c>
      <c r="K35" s="35" t="str">
        <f t="shared" si="7"/>
        <v/>
      </c>
      <c r="L35" s="16" t="str">
        <f t="shared" si="8"/>
        <v>90% W/+DNO/HBET:1-2/COM1
10% W/+DUL/HBET:1-2/COM1</v>
      </c>
    </row>
    <row r="36" spans="1:12" ht="32" x14ac:dyDescent="0.2">
      <c r="A36" t="s">
        <v>204</v>
      </c>
      <c r="B36" t="s">
        <v>118</v>
      </c>
      <c r="D36" s="28" t="s">
        <v>142</v>
      </c>
      <c r="E36" s="28" t="s">
        <v>125</v>
      </c>
      <c r="F36" s="28">
        <v>90</v>
      </c>
      <c r="G36" s="35">
        <v>10</v>
      </c>
      <c r="H36" s="35"/>
      <c r="I36" s="35" t="str">
        <f t="shared" si="5"/>
        <v>90% W/+DNO/HBET:1-2/COM2</v>
      </c>
      <c r="J36" s="35" t="str">
        <f t="shared" si="6"/>
        <v>10% W/+DUL/HBET:1-2/COM2</v>
      </c>
      <c r="K36" s="35" t="str">
        <f t="shared" si="7"/>
        <v/>
      </c>
      <c r="L36" s="16" t="str">
        <f t="shared" si="8"/>
        <v>90% W/+DNO/HBET:1-2/COM2
10% W/+DUL/HBET:1-2/COM2</v>
      </c>
    </row>
    <row r="37" spans="1:12" ht="32" x14ac:dyDescent="0.2">
      <c r="A37" t="s">
        <v>205</v>
      </c>
      <c r="B37" t="s">
        <v>118</v>
      </c>
      <c r="D37" s="28" t="s">
        <v>142</v>
      </c>
      <c r="E37" s="28" t="s">
        <v>127</v>
      </c>
      <c r="F37" s="28">
        <v>90</v>
      </c>
      <c r="G37" s="35">
        <v>10</v>
      </c>
      <c r="H37" s="35"/>
      <c r="I37" s="35" t="str">
        <f t="shared" si="5"/>
        <v>90% W/+DNO/HBET:1-2/COM5</v>
      </c>
      <c r="J37" s="35" t="str">
        <f t="shared" si="6"/>
        <v>10% W/+DUL/HBET:1-2/COM5</v>
      </c>
      <c r="K37" s="35" t="str">
        <f t="shared" si="7"/>
        <v/>
      </c>
      <c r="L37" s="16" t="str">
        <f t="shared" si="8"/>
        <v>90% W/+DNO/HBET:1-2/COM5
10% W/+DUL/HBET:1-2/COM5</v>
      </c>
    </row>
    <row r="38" spans="1:12" x14ac:dyDescent="0.2">
      <c r="A38"/>
      <c r="B38"/>
    </row>
    <row r="39" spans="1:12" x14ac:dyDescent="0.2">
      <c r="A39"/>
      <c r="B39"/>
    </row>
    <row r="40" spans="1:12" x14ac:dyDescent="0.2">
      <c r="A40"/>
      <c r="B40"/>
    </row>
    <row r="41" spans="1:12" x14ac:dyDescent="0.2">
      <c r="A41"/>
      <c r="B41"/>
    </row>
    <row r="42" spans="1:12" x14ac:dyDescent="0.2">
      <c r="A42"/>
      <c r="B42"/>
    </row>
    <row r="43" spans="1:12" x14ac:dyDescent="0.2">
      <c r="A43"/>
      <c r="B43"/>
    </row>
    <row r="44" spans="1:12" x14ac:dyDescent="0.2">
      <c r="A44"/>
      <c r="B44"/>
    </row>
    <row r="45" spans="1:12" x14ac:dyDescent="0.2">
      <c r="A45"/>
      <c r="B45"/>
    </row>
    <row r="46" spans="1:12" x14ac:dyDescent="0.2">
      <c r="A46"/>
      <c r="B46"/>
    </row>
    <row r="47" spans="1:12" x14ac:dyDescent="0.2">
      <c r="A47"/>
      <c r="B47"/>
    </row>
    <row r="48" spans="1:12" x14ac:dyDescent="0.2">
      <c r="A48"/>
      <c r="B48"/>
    </row>
    <row r="49" spans="1:4" x14ac:dyDescent="0.2">
      <c r="A49"/>
      <c r="B49"/>
    </row>
    <row r="50" spans="1:4" x14ac:dyDescent="0.2">
      <c r="A50"/>
      <c r="B50"/>
    </row>
    <row r="51" spans="1:4" x14ac:dyDescent="0.2">
      <c r="A51"/>
      <c r="B51"/>
    </row>
    <row r="52" spans="1:4" x14ac:dyDescent="0.2">
      <c r="A52"/>
      <c r="D52"/>
    </row>
    <row r="53" spans="1:4" x14ac:dyDescent="0.2">
      <c r="A53"/>
      <c r="D53"/>
    </row>
    <row r="54" spans="1:4" x14ac:dyDescent="0.2">
      <c r="A54"/>
      <c r="D54"/>
    </row>
    <row r="55" spans="1:4" x14ac:dyDescent="0.2">
      <c r="A55"/>
      <c r="D55"/>
    </row>
    <row r="56" spans="1:4" x14ac:dyDescent="0.2">
      <c r="A56"/>
      <c r="B56"/>
    </row>
    <row r="57" spans="1:4" x14ac:dyDescent="0.2">
      <c r="A57"/>
      <c r="B57"/>
    </row>
    <row r="58" spans="1:4" x14ac:dyDescent="0.2">
      <c r="A58"/>
      <c r="B58"/>
    </row>
    <row r="59" spans="1:4" x14ac:dyDescent="0.2">
      <c r="A59"/>
      <c r="B59"/>
    </row>
    <row r="60" spans="1:4" x14ac:dyDescent="0.2">
      <c r="A60"/>
      <c r="B60"/>
    </row>
    <row r="61" spans="1:4" x14ac:dyDescent="0.2">
      <c r="A61"/>
      <c r="B61"/>
    </row>
    <row r="62" spans="1:4" x14ac:dyDescent="0.2">
      <c r="A62"/>
      <c r="B62"/>
    </row>
    <row r="63" spans="1:4" x14ac:dyDescent="0.2">
      <c r="A63"/>
      <c r="C63"/>
    </row>
    <row r="64" spans="1:4" x14ac:dyDescent="0.2">
      <c r="A64"/>
    </row>
    <row r="65" spans="1:1" x14ac:dyDescent="0.2">
      <c r="A65"/>
    </row>
  </sheetData>
  <conditionalFormatting sqref="F12:H33 G34:H35 H36:H37 F3:F11">
    <cfRule type="colorScale" priority="15">
      <colorScale>
        <cfvo type="min"/>
        <cfvo type="max"/>
        <color rgb="FFFCFCFF"/>
        <color rgb="FFF8696B"/>
      </colorScale>
    </cfRule>
  </conditionalFormatting>
  <conditionalFormatting sqref="I3:K37">
    <cfRule type="colorScale" priority="16">
      <colorScale>
        <cfvo type="min"/>
        <cfvo type="max"/>
        <color rgb="FFFCFCFF"/>
        <color rgb="FFF8696B"/>
      </colorScale>
    </cfRule>
  </conditionalFormatting>
  <conditionalFormatting sqref="G3:H11">
    <cfRule type="colorScale" priority="3">
      <colorScale>
        <cfvo type="min"/>
        <cfvo type="max"/>
        <color rgb="FFFCFCFF"/>
        <color rgb="FFF8696B"/>
      </colorScale>
    </cfRule>
  </conditionalFormatting>
  <conditionalFormatting sqref="G36:G37">
    <cfRule type="colorScale" priority="2">
      <colorScale>
        <cfvo type="min"/>
        <cfvo type="max"/>
        <color rgb="FFFCFCFF"/>
        <color rgb="FFF8696B"/>
      </colorScale>
    </cfRule>
  </conditionalFormatting>
  <conditionalFormatting sqref="G34:G37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"/>
  <sheetViews>
    <sheetView zoomScale="85" zoomScaleNormal="85" workbookViewId="0">
      <selection activeCell="A3" sqref="A3:A65"/>
    </sheetView>
  </sheetViews>
  <sheetFormatPr baseColWidth="10" defaultColWidth="9.1640625" defaultRowHeight="15" x14ac:dyDescent="0.2"/>
  <cols>
    <col min="1" max="1" width="34.6640625" style="16" customWidth="1"/>
    <col min="2" max="2" width="33.5" style="16" customWidth="1"/>
    <col min="3" max="3" width="34.1640625" style="16" customWidth="1"/>
    <col min="4" max="4" width="35.5" style="16" customWidth="1"/>
    <col min="5" max="5" width="32.6640625" style="16" customWidth="1"/>
    <col min="6" max="6" width="33.5" style="16" customWidth="1"/>
    <col min="7" max="7" width="38.5" style="16" customWidth="1"/>
    <col min="8" max="8" width="36.33203125" style="16" customWidth="1"/>
    <col min="9" max="9" width="33.6640625" style="16" customWidth="1"/>
    <col min="10" max="10" width="34.33203125" style="16" customWidth="1"/>
    <col min="11" max="11" width="32.33203125" style="16" customWidth="1"/>
    <col min="12" max="12" width="30.6640625" style="16" customWidth="1"/>
    <col min="13" max="13" width="33.5" style="16" customWidth="1"/>
    <col min="14" max="14" width="37.1640625" style="16" customWidth="1"/>
    <col min="15" max="15" width="33.83203125" style="16" customWidth="1"/>
    <col min="16" max="1025" width="9.1640625" customWidth="1"/>
  </cols>
  <sheetData>
    <row r="1" spans="1:15" ht="16" x14ac:dyDescent="0.2">
      <c r="A1" s="16" t="s">
        <v>76</v>
      </c>
    </row>
    <row r="2" spans="1:15" ht="32" x14ac:dyDescent="0.2">
      <c r="A2" s="18" t="s">
        <v>78</v>
      </c>
      <c r="B2" s="18" t="s">
        <v>79</v>
      </c>
      <c r="C2" s="18" t="s">
        <v>80</v>
      </c>
      <c r="D2" s="18" t="s">
        <v>81</v>
      </c>
      <c r="E2" s="18" t="s">
        <v>82</v>
      </c>
      <c r="F2" s="17" t="s">
        <v>83</v>
      </c>
      <c r="G2" s="17" t="s">
        <v>84</v>
      </c>
      <c r="H2" s="17" t="s">
        <v>85</v>
      </c>
      <c r="I2" s="17" t="s">
        <v>86</v>
      </c>
      <c r="J2" s="17" t="s">
        <v>87</v>
      </c>
      <c r="K2" s="17" t="s">
        <v>88</v>
      </c>
      <c r="L2" s="17" t="s">
        <v>89</v>
      </c>
      <c r="M2" s="17" t="s">
        <v>90</v>
      </c>
      <c r="N2" s="17" t="s">
        <v>91</v>
      </c>
      <c r="O2" s="17" t="s">
        <v>92</v>
      </c>
    </row>
    <row r="3" spans="1:15" ht="128" x14ac:dyDescent="0.2">
      <c r="A3" s="16" t="s">
        <v>93</v>
      </c>
      <c r="B3" s="16" t="s">
        <v>93</v>
      </c>
      <c r="C3" s="16" t="s">
        <v>94</v>
      </c>
      <c r="D3" s="16" t="s">
        <v>95</v>
      </c>
      <c r="E3" s="16" t="s">
        <v>96</v>
      </c>
      <c r="F3" s="16" t="s">
        <v>97</v>
      </c>
      <c r="G3" s="16" t="s">
        <v>97</v>
      </c>
      <c r="H3" s="16" t="s">
        <v>98</v>
      </c>
      <c r="I3" s="16" t="s">
        <v>99</v>
      </c>
      <c r="J3" s="16" t="s">
        <v>100</v>
      </c>
      <c r="K3" s="16" t="s">
        <v>101</v>
      </c>
      <c r="L3" s="16" t="s">
        <v>101</v>
      </c>
      <c r="M3" s="16" t="s">
        <v>102</v>
      </c>
      <c r="N3" s="16" t="s">
        <v>103</v>
      </c>
      <c r="O3" s="16" t="s">
        <v>103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67"/>
  <sheetViews>
    <sheetView zoomScaleNormal="100" workbookViewId="0">
      <selection activeCell="O13" activeCellId="1" sqref="A3:A65 O13"/>
    </sheetView>
  </sheetViews>
  <sheetFormatPr baseColWidth="10" defaultColWidth="9.1640625" defaultRowHeight="15" x14ac:dyDescent="0.2"/>
  <cols>
    <col min="1" max="1" width="11.5" style="1"/>
    <col min="2" max="2" width="14.5" style="1" customWidth="1"/>
    <col min="3" max="3" width="11.5" style="1"/>
    <col min="4" max="4" width="12.5" style="1" customWidth="1"/>
    <col min="5" max="1025" width="11.5" style="1"/>
  </cols>
  <sheetData>
    <row r="1" spans="1:12" ht="15" customHeight="1" x14ac:dyDescent="0.2">
      <c r="A1" s="43" t="s">
        <v>0</v>
      </c>
      <c r="B1" s="43" t="s">
        <v>1</v>
      </c>
      <c r="C1" s="45" t="s">
        <v>12</v>
      </c>
      <c r="D1" s="44" t="s">
        <v>2</v>
      </c>
      <c r="E1" s="44"/>
      <c r="F1" s="44"/>
      <c r="G1" s="44"/>
      <c r="H1" s="44"/>
      <c r="I1" s="44"/>
      <c r="J1" s="44"/>
      <c r="K1" s="44"/>
      <c r="L1" s="44"/>
    </row>
    <row r="2" spans="1:12" ht="12.75" customHeight="1" x14ac:dyDescent="0.2">
      <c r="A2" s="43"/>
      <c r="B2" s="43"/>
      <c r="C2" s="45"/>
      <c r="D2" s="44" t="s">
        <v>3</v>
      </c>
      <c r="E2" s="44" t="s">
        <v>4</v>
      </c>
      <c r="F2" s="44" t="s">
        <v>5</v>
      </c>
      <c r="G2" s="44"/>
      <c r="H2" s="44"/>
      <c r="I2" s="44"/>
      <c r="J2" s="44"/>
      <c r="K2" s="44" t="s">
        <v>6</v>
      </c>
      <c r="L2" s="44" t="s">
        <v>104</v>
      </c>
    </row>
    <row r="3" spans="1:12" ht="56" x14ac:dyDescent="0.2">
      <c r="A3" s="43"/>
      <c r="B3" s="43"/>
      <c r="C3" s="45"/>
      <c r="D3" s="44"/>
      <c r="E3" s="44"/>
      <c r="F3" s="3" t="s">
        <v>7</v>
      </c>
      <c r="G3" s="3" t="s">
        <v>8</v>
      </c>
      <c r="H3" s="2" t="s">
        <v>9</v>
      </c>
      <c r="I3" s="2" t="s">
        <v>10</v>
      </c>
      <c r="J3" s="2" t="s">
        <v>11</v>
      </c>
      <c r="K3" s="44"/>
      <c r="L3" s="44"/>
    </row>
    <row r="4" spans="1:12" x14ac:dyDescent="0.2">
      <c r="A4" s="4"/>
      <c r="B4" s="5" t="s">
        <v>12</v>
      </c>
      <c r="C4" s="6">
        <f t="shared" ref="C4:C35" si="0">SUM(D4:L4)</f>
        <v>1570471</v>
      </c>
      <c r="D4" s="6">
        <v>341601</v>
      </c>
      <c r="E4" s="7">
        <v>13574</v>
      </c>
      <c r="F4" s="7">
        <f>SUM(F5:F67)</f>
        <v>424467</v>
      </c>
      <c r="G4" s="6">
        <v>1443</v>
      </c>
      <c r="H4" s="6">
        <v>13737</v>
      </c>
      <c r="I4" s="6">
        <v>512479</v>
      </c>
      <c r="J4" s="6">
        <v>80811</v>
      </c>
      <c r="K4" s="6">
        <v>146616</v>
      </c>
      <c r="L4" s="19">
        <v>35743</v>
      </c>
    </row>
    <row r="5" spans="1:12" x14ac:dyDescent="0.2">
      <c r="A5" s="8">
        <v>1</v>
      </c>
      <c r="B5" s="9" t="s">
        <v>13</v>
      </c>
      <c r="C5" s="6">
        <f t="shared" si="0"/>
        <v>163950</v>
      </c>
      <c r="D5" s="6">
        <v>76218</v>
      </c>
      <c r="E5" s="7">
        <v>1432</v>
      </c>
      <c r="F5" s="7">
        <v>43458</v>
      </c>
      <c r="G5" s="6">
        <v>123</v>
      </c>
      <c r="H5" s="6">
        <v>300</v>
      </c>
      <c r="I5" s="6">
        <v>25451</v>
      </c>
      <c r="J5" s="6">
        <v>4417</v>
      </c>
      <c r="K5" s="6">
        <v>8642</v>
      </c>
      <c r="L5" s="19">
        <v>3909</v>
      </c>
    </row>
    <row r="6" spans="1:12" x14ac:dyDescent="0.2">
      <c r="A6" s="8">
        <v>2</v>
      </c>
      <c r="B6" s="9" t="s">
        <v>14</v>
      </c>
      <c r="C6" s="6">
        <f t="shared" si="0"/>
        <v>6528</v>
      </c>
      <c r="D6" s="6">
        <v>690</v>
      </c>
      <c r="E6" s="7">
        <v>364</v>
      </c>
      <c r="F6" s="7">
        <v>1364</v>
      </c>
      <c r="G6" s="6">
        <v>9</v>
      </c>
      <c r="H6" s="6">
        <v>4</v>
      </c>
      <c r="I6" s="6">
        <v>1735</v>
      </c>
      <c r="J6" s="6">
        <v>97</v>
      </c>
      <c r="K6" s="6">
        <v>2243</v>
      </c>
      <c r="L6" s="19">
        <v>22</v>
      </c>
    </row>
    <row r="7" spans="1:12" x14ac:dyDescent="0.2">
      <c r="A7" s="8">
        <v>4</v>
      </c>
      <c r="B7" s="9" t="s">
        <v>15</v>
      </c>
      <c r="C7" s="6">
        <f t="shared" si="0"/>
        <v>9160</v>
      </c>
      <c r="D7" s="6">
        <v>708</v>
      </c>
      <c r="E7" s="7">
        <v>244</v>
      </c>
      <c r="F7" s="7">
        <v>1326</v>
      </c>
      <c r="G7" s="6">
        <v>4</v>
      </c>
      <c r="H7" s="6">
        <v>0</v>
      </c>
      <c r="I7" s="6">
        <v>3912</v>
      </c>
      <c r="J7" s="6">
        <v>671</v>
      </c>
      <c r="K7" s="6">
        <v>2272</v>
      </c>
      <c r="L7" s="19">
        <v>23</v>
      </c>
    </row>
    <row r="8" spans="1:12" x14ac:dyDescent="0.2">
      <c r="A8" s="8">
        <v>6</v>
      </c>
      <c r="B8" s="9" t="s">
        <v>16</v>
      </c>
      <c r="C8" s="6">
        <f t="shared" si="0"/>
        <v>4710</v>
      </c>
      <c r="D8" s="6">
        <v>507</v>
      </c>
      <c r="E8" s="7">
        <v>34</v>
      </c>
      <c r="F8" s="7">
        <v>605</v>
      </c>
      <c r="G8" s="6">
        <v>2</v>
      </c>
      <c r="H8" s="6">
        <v>1</v>
      </c>
      <c r="I8" s="6">
        <v>1697</v>
      </c>
      <c r="J8" s="6">
        <v>276</v>
      </c>
      <c r="K8" s="6">
        <v>1577</v>
      </c>
      <c r="L8" s="19">
        <v>11</v>
      </c>
    </row>
    <row r="9" spans="1:12" x14ac:dyDescent="0.2">
      <c r="A9" s="8">
        <v>8</v>
      </c>
      <c r="B9" s="9" t="s">
        <v>17</v>
      </c>
      <c r="C9" s="6">
        <f t="shared" si="0"/>
        <v>6230</v>
      </c>
      <c r="D9" s="6">
        <v>786</v>
      </c>
      <c r="E9" s="7">
        <v>196</v>
      </c>
      <c r="F9" s="7">
        <v>1487</v>
      </c>
      <c r="G9" s="6">
        <v>13</v>
      </c>
      <c r="H9" s="6">
        <v>3</v>
      </c>
      <c r="I9" s="6">
        <v>1698</v>
      </c>
      <c r="J9" s="6">
        <v>301</v>
      </c>
      <c r="K9" s="6">
        <v>1604</v>
      </c>
      <c r="L9" s="19">
        <v>142</v>
      </c>
    </row>
    <row r="10" spans="1:12" x14ac:dyDescent="0.2">
      <c r="A10" s="8">
        <v>10</v>
      </c>
      <c r="B10" s="9" t="s">
        <v>18</v>
      </c>
      <c r="C10" s="6">
        <f t="shared" si="0"/>
        <v>9411</v>
      </c>
      <c r="D10" s="6">
        <v>1098</v>
      </c>
      <c r="E10" s="7">
        <v>94</v>
      </c>
      <c r="F10" s="7">
        <v>1727</v>
      </c>
      <c r="G10" s="6">
        <v>13</v>
      </c>
      <c r="H10" s="6">
        <v>1</v>
      </c>
      <c r="I10" s="6">
        <v>4025</v>
      </c>
      <c r="J10" s="6">
        <v>283</v>
      </c>
      <c r="K10" s="6">
        <v>2142</v>
      </c>
      <c r="L10" s="19">
        <v>28</v>
      </c>
    </row>
    <row r="11" spans="1:12" x14ac:dyDescent="0.2">
      <c r="A11" s="8">
        <v>11</v>
      </c>
      <c r="B11" s="9" t="s">
        <v>19</v>
      </c>
      <c r="C11" s="6">
        <f t="shared" si="0"/>
        <v>5402</v>
      </c>
      <c r="D11" s="6">
        <v>697</v>
      </c>
      <c r="E11" s="7">
        <v>64</v>
      </c>
      <c r="F11" s="7">
        <v>1238</v>
      </c>
      <c r="G11" s="6">
        <v>1</v>
      </c>
      <c r="H11" s="6">
        <v>10</v>
      </c>
      <c r="I11" s="6">
        <v>1575</v>
      </c>
      <c r="J11" s="6">
        <v>232</v>
      </c>
      <c r="K11" s="6">
        <v>1584</v>
      </c>
      <c r="L11" s="19">
        <v>1</v>
      </c>
    </row>
    <row r="12" spans="1:12" x14ac:dyDescent="0.2">
      <c r="A12" s="8">
        <v>12</v>
      </c>
      <c r="B12" s="9" t="s">
        <v>20</v>
      </c>
      <c r="C12" s="6">
        <f t="shared" si="0"/>
        <v>4294</v>
      </c>
      <c r="D12" s="6">
        <v>609</v>
      </c>
      <c r="E12" s="7">
        <v>135</v>
      </c>
      <c r="F12" s="7">
        <v>995</v>
      </c>
      <c r="G12" s="6">
        <v>3</v>
      </c>
      <c r="H12" s="6">
        <v>2</v>
      </c>
      <c r="I12" s="6">
        <v>1058</v>
      </c>
      <c r="J12" s="6">
        <v>111</v>
      </c>
      <c r="K12" s="6">
        <v>1379</v>
      </c>
      <c r="L12" s="19">
        <v>2</v>
      </c>
    </row>
    <row r="13" spans="1:12" x14ac:dyDescent="0.2">
      <c r="A13" s="8">
        <v>14</v>
      </c>
      <c r="B13" s="9" t="s">
        <v>21</v>
      </c>
      <c r="C13" s="6">
        <f t="shared" si="0"/>
        <v>7766</v>
      </c>
      <c r="D13" s="6">
        <v>747</v>
      </c>
      <c r="E13" s="7">
        <v>44</v>
      </c>
      <c r="F13" s="7">
        <v>2049</v>
      </c>
      <c r="G13" s="6">
        <v>0</v>
      </c>
      <c r="H13" s="6">
        <v>1</v>
      </c>
      <c r="I13" s="6">
        <v>2234</v>
      </c>
      <c r="J13" s="6">
        <v>202</v>
      </c>
      <c r="K13" s="6">
        <v>2488</v>
      </c>
      <c r="L13" s="19">
        <v>1</v>
      </c>
    </row>
    <row r="14" spans="1:12" x14ac:dyDescent="0.2">
      <c r="A14" s="8">
        <v>15</v>
      </c>
      <c r="B14" s="9" t="s">
        <v>22</v>
      </c>
      <c r="C14" s="6">
        <f t="shared" si="0"/>
        <v>7747</v>
      </c>
      <c r="D14" s="6">
        <v>986</v>
      </c>
      <c r="E14" s="7">
        <v>155</v>
      </c>
      <c r="F14" s="7">
        <v>2001</v>
      </c>
      <c r="G14" s="6">
        <v>0</v>
      </c>
      <c r="H14" s="6">
        <v>0</v>
      </c>
      <c r="I14" s="6">
        <v>2194</v>
      </c>
      <c r="J14" s="6">
        <v>179</v>
      </c>
      <c r="K14" s="6">
        <v>2126</v>
      </c>
      <c r="L14" s="19">
        <v>106</v>
      </c>
    </row>
    <row r="15" spans="1:12" x14ac:dyDescent="0.2">
      <c r="A15" s="8">
        <v>17</v>
      </c>
      <c r="B15" s="9" t="s">
        <v>23</v>
      </c>
      <c r="C15" s="6">
        <f t="shared" si="0"/>
        <v>8968</v>
      </c>
      <c r="D15" s="6">
        <v>1221</v>
      </c>
      <c r="E15" s="7">
        <v>205</v>
      </c>
      <c r="F15" s="7">
        <v>1999</v>
      </c>
      <c r="G15" s="6">
        <v>10</v>
      </c>
      <c r="H15" s="6">
        <v>2</v>
      </c>
      <c r="I15" s="6">
        <v>2830</v>
      </c>
      <c r="J15" s="6">
        <v>330</v>
      </c>
      <c r="K15" s="6">
        <v>2359</v>
      </c>
      <c r="L15" s="19">
        <v>12</v>
      </c>
    </row>
    <row r="16" spans="1:12" x14ac:dyDescent="0.2">
      <c r="A16" s="8">
        <v>19</v>
      </c>
      <c r="B16" s="9" t="s">
        <v>24</v>
      </c>
      <c r="C16" s="6">
        <f t="shared" si="0"/>
        <v>17163</v>
      </c>
      <c r="D16" s="6">
        <v>2006</v>
      </c>
      <c r="E16" s="7">
        <v>127</v>
      </c>
      <c r="F16" s="7">
        <v>4051</v>
      </c>
      <c r="G16" s="6">
        <v>28</v>
      </c>
      <c r="H16" s="6">
        <v>2</v>
      </c>
      <c r="I16" s="6">
        <v>7270</v>
      </c>
      <c r="J16" s="6">
        <v>856</v>
      </c>
      <c r="K16" s="6">
        <v>2345</v>
      </c>
      <c r="L16" s="19">
        <v>478</v>
      </c>
    </row>
    <row r="17" spans="1:12" x14ac:dyDescent="0.2">
      <c r="A17" s="8">
        <v>20</v>
      </c>
      <c r="B17" s="9" t="s">
        <v>25</v>
      </c>
      <c r="C17" s="6">
        <f t="shared" si="0"/>
        <v>11182</v>
      </c>
      <c r="D17" s="6">
        <v>807</v>
      </c>
      <c r="E17" s="7">
        <v>48</v>
      </c>
      <c r="F17" s="7">
        <v>2790</v>
      </c>
      <c r="G17" s="6">
        <v>31</v>
      </c>
      <c r="H17" s="6">
        <v>7</v>
      </c>
      <c r="I17" s="6">
        <v>4749</v>
      </c>
      <c r="J17" s="6">
        <v>290</v>
      </c>
      <c r="K17" s="6">
        <v>2404</v>
      </c>
      <c r="L17" s="19">
        <v>56</v>
      </c>
    </row>
    <row r="18" spans="1:12" x14ac:dyDescent="0.2">
      <c r="A18" s="8">
        <v>22</v>
      </c>
      <c r="B18" s="10" t="s">
        <v>26</v>
      </c>
      <c r="C18" s="6">
        <f t="shared" si="0"/>
        <v>29829</v>
      </c>
      <c r="D18" s="6">
        <v>3641</v>
      </c>
      <c r="E18" s="6">
        <v>118</v>
      </c>
      <c r="F18" s="7">
        <v>4205</v>
      </c>
      <c r="G18" s="6">
        <v>35</v>
      </c>
      <c r="H18" s="6">
        <v>44</v>
      </c>
      <c r="I18" s="6">
        <v>17806</v>
      </c>
      <c r="J18" s="6">
        <v>1385</v>
      </c>
      <c r="K18" s="6">
        <v>2399</v>
      </c>
      <c r="L18" s="19">
        <v>196</v>
      </c>
    </row>
    <row r="19" spans="1:12" x14ac:dyDescent="0.2">
      <c r="A19" s="8">
        <v>24</v>
      </c>
      <c r="B19" s="10" t="s">
        <v>27</v>
      </c>
      <c r="C19" s="6">
        <f t="shared" si="0"/>
        <v>12984</v>
      </c>
      <c r="D19" s="6">
        <v>1770</v>
      </c>
      <c r="E19" s="7">
        <v>268</v>
      </c>
      <c r="F19" s="7">
        <v>2527</v>
      </c>
      <c r="G19" s="6">
        <v>19</v>
      </c>
      <c r="H19" s="6">
        <v>0</v>
      </c>
      <c r="I19" s="6">
        <v>5209</v>
      </c>
      <c r="J19" s="6">
        <v>481</v>
      </c>
      <c r="K19" s="6">
        <v>2612</v>
      </c>
      <c r="L19" s="19">
        <v>98</v>
      </c>
    </row>
    <row r="20" spans="1:12" x14ac:dyDescent="0.2">
      <c r="A20" s="8">
        <v>25</v>
      </c>
      <c r="B20" s="10" t="s">
        <v>28</v>
      </c>
      <c r="C20" s="6">
        <f t="shared" si="0"/>
        <v>15291</v>
      </c>
      <c r="D20" s="6">
        <v>2316</v>
      </c>
      <c r="E20" s="7">
        <v>373</v>
      </c>
      <c r="F20" s="7">
        <v>2735</v>
      </c>
      <c r="G20" s="6">
        <v>5</v>
      </c>
      <c r="H20" s="6">
        <v>1</v>
      </c>
      <c r="I20" s="6">
        <v>5256</v>
      </c>
      <c r="J20" s="6">
        <v>497</v>
      </c>
      <c r="K20" s="6">
        <v>3540</v>
      </c>
      <c r="L20" s="19">
        <v>568</v>
      </c>
    </row>
    <row r="21" spans="1:12" x14ac:dyDescent="0.2">
      <c r="A21" s="8">
        <v>26</v>
      </c>
      <c r="B21" s="10" t="s">
        <v>29</v>
      </c>
      <c r="C21" s="6">
        <f t="shared" si="0"/>
        <v>17770</v>
      </c>
      <c r="D21" s="6">
        <v>2625</v>
      </c>
      <c r="E21" s="7">
        <v>351</v>
      </c>
      <c r="F21" s="7">
        <v>3773</v>
      </c>
      <c r="G21" s="6">
        <v>16</v>
      </c>
      <c r="H21" s="6">
        <v>4</v>
      </c>
      <c r="I21" s="6">
        <v>7042</v>
      </c>
      <c r="J21" s="6">
        <v>1218</v>
      </c>
      <c r="K21" s="6">
        <v>1996</v>
      </c>
      <c r="L21" s="19">
        <v>745</v>
      </c>
    </row>
    <row r="22" spans="1:12" x14ac:dyDescent="0.2">
      <c r="A22" s="8">
        <v>27</v>
      </c>
      <c r="B22" s="10" t="s">
        <v>30</v>
      </c>
      <c r="C22" s="6">
        <f t="shared" si="0"/>
        <v>21239</v>
      </c>
      <c r="D22" s="6">
        <v>3863</v>
      </c>
      <c r="E22" s="7">
        <v>660</v>
      </c>
      <c r="F22" s="7">
        <v>5126</v>
      </c>
      <c r="G22" s="6">
        <v>13</v>
      </c>
      <c r="H22" s="6">
        <v>56</v>
      </c>
      <c r="I22" s="6">
        <v>8472</v>
      </c>
      <c r="J22" s="6">
        <v>449</v>
      </c>
      <c r="K22" s="6">
        <v>1711</v>
      </c>
      <c r="L22" s="19">
        <v>889</v>
      </c>
    </row>
    <row r="23" spans="1:12" x14ac:dyDescent="0.2">
      <c r="A23" s="8">
        <v>30</v>
      </c>
      <c r="B23" s="9" t="s">
        <v>31</v>
      </c>
      <c r="C23" s="6">
        <f t="shared" si="0"/>
        <v>24890</v>
      </c>
      <c r="D23" s="6">
        <v>4000</v>
      </c>
      <c r="E23" s="7">
        <v>570</v>
      </c>
      <c r="F23" s="7">
        <v>4481</v>
      </c>
      <c r="G23" s="6">
        <v>80</v>
      </c>
      <c r="H23" s="6">
        <v>1482</v>
      </c>
      <c r="I23" s="6">
        <v>8928</v>
      </c>
      <c r="J23" s="6">
        <v>823</v>
      </c>
      <c r="K23" s="6">
        <v>2989</v>
      </c>
      <c r="L23" s="19">
        <v>1537</v>
      </c>
    </row>
    <row r="24" spans="1:12" x14ac:dyDescent="0.2">
      <c r="A24" s="8">
        <v>31</v>
      </c>
      <c r="B24" s="9" t="s">
        <v>32</v>
      </c>
      <c r="C24" s="6">
        <f t="shared" si="0"/>
        <v>31896</v>
      </c>
      <c r="D24" s="6">
        <v>8159</v>
      </c>
      <c r="E24" s="7">
        <v>343</v>
      </c>
      <c r="F24" s="7">
        <v>6509</v>
      </c>
      <c r="G24" s="6">
        <v>23</v>
      </c>
      <c r="H24" s="6">
        <v>54</v>
      </c>
      <c r="I24" s="6">
        <v>9371</v>
      </c>
      <c r="J24" s="6">
        <v>3516</v>
      </c>
      <c r="K24" s="6">
        <v>2793</v>
      </c>
      <c r="L24" s="19">
        <v>1128</v>
      </c>
    </row>
    <row r="25" spans="1:12" x14ac:dyDescent="0.2">
      <c r="A25" s="8">
        <v>33</v>
      </c>
      <c r="B25" s="9" t="s">
        <v>33</v>
      </c>
      <c r="C25" s="6">
        <f t="shared" si="0"/>
        <v>12868</v>
      </c>
      <c r="D25" s="6">
        <v>2138</v>
      </c>
      <c r="E25" s="7">
        <v>243</v>
      </c>
      <c r="F25" s="7">
        <v>2674</v>
      </c>
      <c r="G25" s="6">
        <v>4</v>
      </c>
      <c r="H25" s="6">
        <v>0</v>
      </c>
      <c r="I25" s="6">
        <v>4627</v>
      </c>
      <c r="J25" s="6">
        <v>186</v>
      </c>
      <c r="K25" s="6">
        <v>1902</v>
      </c>
      <c r="L25" s="19">
        <v>1094</v>
      </c>
    </row>
    <row r="26" spans="1:12" x14ac:dyDescent="0.2">
      <c r="A26" s="8">
        <v>34</v>
      </c>
      <c r="B26" s="9" t="s">
        <v>34</v>
      </c>
      <c r="C26" s="6">
        <f t="shared" si="0"/>
        <v>18462</v>
      </c>
      <c r="D26" s="6">
        <v>2370</v>
      </c>
      <c r="E26" s="7">
        <v>529</v>
      </c>
      <c r="F26" s="7">
        <v>4069</v>
      </c>
      <c r="G26" s="6">
        <v>40</v>
      </c>
      <c r="H26" s="6">
        <v>10</v>
      </c>
      <c r="I26" s="6">
        <v>5666</v>
      </c>
      <c r="J26" s="6">
        <v>1311</v>
      </c>
      <c r="K26" s="6">
        <v>2815</v>
      </c>
      <c r="L26" s="19">
        <v>1652</v>
      </c>
    </row>
    <row r="27" spans="1:12" x14ac:dyDescent="0.2">
      <c r="A27" s="8">
        <v>35</v>
      </c>
      <c r="B27" s="9" t="s">
        <v>35</v>
      </c>
      <c r="C27" s="6">
        <f t="shared" si="0"/>
        <v>9932</v>
      </c>
      <c r="D27" s="6">
        <v>1685</v>
      </c>
      <c r="E27" s="7">
        <v>184</v>
      </c>
      <c r="F27" s="7">
        <v>2069</v>
      </c>
      <c r="G27" s="6">
        <v>10</v>
      </c>
      <c r="H27" s="6">
        <v>0</v>
      </c>
      <c r="I27" s="6">
        <v>3173</v>
      </c>
      <c r="J27" s="6">
        <v>36</v>
      </c>
      <c r="K27" s="6">
        <v>1440</v>
      </c>
      <c r="L27" s="19">
        <v>1335</v>
      </c>
    </row>
    <row r="28" spans="1:12" x14ac:dyDescent="0.2">
      <c r="A28" s="8">
        <v>36</v>
      </c>
      <c r="B28" s="9" t="s">
        <v>36</v>
      </c>
      <c r="C28" s="6">
        <f t="shared" si="0"/>
        <v>21314</v>
      </c>
      <c r="D28" s="6">
        <v>2840</v>
      </c>
      <c r="E28" s="7">
        <v>414</v>
      </c>
      <c r="F28" s="7">
        <v>2236</v>
      </c>
      <c r="G28" s="6">
        <v>207</v>
      </c>
      <c r="H28" s="6">
        <v>2</v>
      </c>
      <c r="I28" s="6">
        <v>4513</v>
      </c>
      <c r="J28" s="6">
        <v>6355</v>
      </c>
      <c r="K28" s="6">
        <v>2625</v>
      </c>
      <c r="L28" s="19">
        <v>2122</v>
      </c>
    </row>
    <row r="29" spans="1:12" x14ac:dyDescent="0.2">
      <c r="A29" s="8">
        <v>37</v>
      </c>
      <c r="B29" s="10" t="s">
        <v>37</v>
      </c>
      <c r="C29" s="6">
        <f t="shared" si="0"/>
        <v>15118</v>
      </c>
      <c r="D29" s="6">
        <v>2487</v>
      </c>
      <c r="E29" s="7">
        <v>336</v>
      </c>
      <c r="F29" s="7">
        <v>2264</v>
      </c>
      <c r="G29" s="6">
        <v>4</v>
      </c>
      <c r="H29" s="6">
        <v>0</v>
      </c>
      <c r="I29" s="6">
        <v>6155</v>
      </c>
      <c r="J29" s="6">
        <v>869</v>
      </c>
      <c r="K29" s="6">
        <v>1751</v>
      </c>
      <c r="L29" s="19">
        <v>1252</v>
      </c>
    </row>
    <row r="30" spans="1:12" x14ac:dyDescent="0.2">
      <c r="A30" s="8">
        <v>38</v>
      </c>
      <c r="B30" s="9" t="s">
        <v>38</v>
      </c>
      <c r="C30" s="6">
        <f t="shared" si="0"/>
        <v>36363</v>
      </c>
      <c r="D30" s="6">
        <v>4779</v>
      </c>
      <c r="E30" s="7">
        <v>770</v>
      </c>
      <c r="F30" s="7">
        <v>4164</v>
      </c>
      <c r="G30" s="6">
        <v>45</v>
      </c>
      <c r="H30" s="6">
        <v>205</v>
      </c>
      <c r="I30" s="6">
        <v>15806</v>
      </c>
      <c r="J30" s="6">
        <v>2763</v>
      </c>
      <c r="K30" s="6">
        <v>7181</v>
      </c>
      <c r="L30" s="19">
        <v>650</v>
      </c>
    </row>
    <row r="31" spans="1:12" x14ac:dyDescent="0.2">
      <c r="A31" s="8">
        <v>40</v>
      </c>
      <c r="B31" s="9" t="s">
        <v>39</v>
      </c>
      <c r="C31" s="6">
        <f t="shared" si="0"/>
        <v>48392</v>
      </c>
      <c r="D31" s="6">
        <v>5373</v>
      </c>
      <c r="E31" s="7">
        <v>534</v>
      </c>
      <c r="F31" s="7">
        <v>10707</v>
      </c>
      <c r="G31" s="6">
        <v>20</v>
      </c>
      <c r="H31" s="6">
        <v>106</v>
      </c>
      <c r="I31" s="6">
        <v>18252</v>
      </c>
      <c r="J31" s="6">
        <v>7796</v>
      </c>
      <c r="K31" s="6">
        <v>5172</v>
      </c>
      <c r="L31" s="19">
        <v>432</v>
      </c>
    </row>
    <row r="32" spans="1:12" x14ac:dyDescent="0.2">
      <c r="A32" s="8">
        <v>42</v>
      </c>
      <c r="B32" s="9" t="s">
        <v>40</v>
      </c>
      <c r="C32" s="6">
        <f t="shared" si="0"/>
        <v>25205</v>
      </c>
      <c r="D32" s="6">
        <v>2216</v>
      </c>
      <c r="E32" s="7">
        <v>399</v>
      </c>
      <c r="F32" s="7">
        <v>4585</v>
      </c>
      <c r="G32" s="6">
        <v>0</v>
      </c>
      <c r="H32" s="6">
        <v>7</v>
      </c>
      <c r="I32" s="6">
        <v>12775</v>
      </c>
      <c r="J32" s="6">
        <v>2021</v>
      </c>
      <c r="K32" s="6">
        <v>2808</v>
      </c>
      <c r="L32" s="19">
        <v>394</v>
      </c>
    </row>
    <row r="33" spans="1:12" x14ac:dyDescent="0.2">
      <c r="A33" s="8">
        <v>44</v>
      </c>
      <c r="B33" s="9" t="s">
        <v>41</v>
      </c>
      <c r="C33" s="6">
        <f t="shared" si="0"/>
        <v>20518</v>
      </c>
      <c r="D33" s="6">
        <v>2249</v>
      </c>
      <c r="E33" s="7">
        <v>248</v>
      </c>
      <c r="F33" s="7">
        <v>3529</v>
      </c>
      <c r="G33" s="6">
        <v>8</v>
      </c>
      <c r="H33" s="6">
        <v>0</v>
      </c>
      <c r="I33" s="6">
        <v>10714</v>
      </c>
      <c r="J33" s="6">
        <v>1737</v>
      </c>
      <c r="K33" s="6">
        <v>1921</v>
      </c>
      <c r="L33" s="19">
        <v>112</v>
      </c>
    </row>
    <row r="34" spans="1:12" x14ac:dyDescent="0.2">
      <c r="A34" s="8">
        <v>45</v>
      </c>
      <c r="B34" s="9" t="s">
        <v>42</v>
      </c>
      <c r="C34" s="6">
        <f t="shared" si="0"/>
        <v>16987</v>
      </c>
      <c r="D34" s="6">
        <v>1656</v>
      </c>
      <c r="E34" s="7">
        <v>298</v>
      </c>
      <c r="F34" s="7">
        <v>4221</v>
      </c>
      <c r="G34" s="6">
        <v>4</v>
      </c>
      <c r="H34" s="6">
        <v>1</v>
      </c>
      <c r="I34" s="6">
        <v>7993</v>
      </c>
      <c r="J34" s="6">
        <v>834</v>
      </c>
      <c r="K34" s="6">
        <v>1826</v>
      </c>
      <c r="L34" s="19">
        <v>154</v>
      </c>
    </row>
    <row r="35" spans="1:12" x14ac:dyDescent="0.2">
      <c r="A35" s="8">
        <v>46</v>
      </c>
      <c r="B35" s="9" t="s">
        <v>43</v>
      </c>
      <c r="C35" s="6">
        <f t="shared" si="0"/>
        <v>28078</v>
      </c>
      <c r="D35" s="6">
        <v>3147</v>
      </c>
      <c r="E35" s="7">
        <v>215</v>
      </c>
      <c r="F35" s="7">
        <v>6460</v>
      </c>
      <c r="G35" s="6">
        <v>0</v>
      </c>
      <c r="H35" s="6">
        <v>7</v>
      </c>
      <c r="I35" s="6">
        <v>14911</v>
      </c>
      <c r="J35" s="6">
        <v>600</v>
      </c>
      <c r="K35" s="6">
        <v>2099</v>
      </c>
      <c r="L35" s="19">
        <v>639</v>
      </c>
    </row>
    <row r="36" spans="1:12" x14ac:dyDescent="0.2">
      <c r="A36" s="8">
        <v>48</v>
      </c>
      <c r="B36" s="9" t="s">
        <v>44</v>
      </c>
      <c r="C36" s="6">
        <f t="shared" ref="C36:C67" si="1">SUM(D36:L36)</f>
        <v>34009</v>
      </c>
      <c r="D36" s="6">
        <v>8391</v>
      </c>
      <c r="E36" s="7">
        <v>65</v>
      </c>
      <c r="F36" s="7">
        <v>7454</v>
      </c>
      <c r="G36" s="6">
        <v>9</v>
      </c>
      <c r="H36" s="6">
        <v>44</v>
      </c>
      <c r="I36" s="6">
        <v>14233</v>
      </c>
      <c r="J36" s="6">
        <v>2415</v>
      </c>
      <c r="K36" s="6">
        <v>1162</v>
      </c>
      <c r="L36" s="19">
        <v>236</v>
      </c>
    </row>
    <row r="37" spans="1:12" x14ac:dyDescent="0.2">
      <c r="A37" s="8">
        <v>49</v>
      </c>
      <c r="B37" s="9" t="s">
        <v>45</v>
      </c>
      <c r="C37" s="6">
        <f t="shared" si="1"/>
        <v>24065</v>
      </c>
      <c r="D37" s="6">
        <v>2777</v>
      </c>
      <c r="E37" s="7">
        <v>157</v>
      </c>
      <c r="F37" s="7">
        <v>5901</v>
      </c>
      <c r="G37" s="6">
        <v>12</v>
      </c>
      <c r="H37" s="6">
        <v>12</v>
      </c>
      <c r="I37" s="6">
        <v>11026</v>
      </c>
      <c r="J37" s="6">
        <v>805</v>
      </c>
      <c r="K37" s="6">
        <v>2984</v>
      </c>
      <c r="L37" s="19">
        <v>391</v>
      </c>
    </row>
    <row r="38" spans="1:12" x14ac:dyDescent="0.2">
      <c r="A38" s="8">
        <v>51</v>
      </c>
      <c r="B38" s="9" t="s">
        <v>46</v>
      </c>
      <c r="C38" s="6">
        <f t="shared" si="1"/>
        <v>19084</v>
      </c>
      <c r="D38" s="6">
        <v>2361</v>
      </c>
      <c r="E38" s="7">
        <v>209</v>
      </c>
      <c r="F38" s="7">
        <v>4847</v>
      </c>
      <c r="G38" s="6">
        <v>41</v>
      </c>
      <c r="H38" s="6">
        <v>1</v>
      </c>
      <c r="I38" s="6">
        <v>7653</v>
      </c>
      <c r="J38" s="6">
        <v>1241</v>
      </c>
      <c r="K38" s="6">
        <v>2426</v>
      </c>
      <c r="L38" s="19">
        <v>305</v>
      </c>
    </row>
    <row r="39" spans="1:12" x14ac:dyDescent="0.2">
      <c r="A39" s="8">
        <v>52</v>
      </c>
      <c r="B39" s="9" t="s">
        <v>47</v>
      </c>
      <c r="C39" s="6">
        <f t="shared" si="1"/>
        <v>28328</v>
      </c>
      <c r="D39" s="6">
        <v>3125</v>
      </c>
      <c r="E39" s="7">
        <v>223</v>
      </c>
      <c r="F39" s="7">
        <v>4413</v>
      </c>
      <c r="G39" s="6">
        <v>2</v>
      </c>
      <c r="H39" s="6">
        <v>302</v>
      </c>
      <c r="I39" s="6">
        <v>15298</v>
      </c>
      <c r="J39" s="6">
        <v>2243</v>
      </c>
      <c r="K39" s="6">
        <v>2198</v>
      </c>
      <c r="L39" s="19">
        <v>524</v>
      </c>
    </row>
    <row r="40" spans="1:12" x14ac:dyDescent="0.2">
      <c r="A40" s="8">
        <v>54</v>
      </c>
      <c r="B40" s="9" t="s">
        <v>48</v>
      </c>
      <c r="C40" s="6">
        <f t="shared" si="1"/>
        <v>14727</v>
      </c>
      <c r="D40" s="6">
        <v>1432</v>
      </c>
      <c r="E40" s="7">
        <v>145</v>
      </c>
      <c r="F40" s="7">
        <v>1802</v>
      </c>
      <c r="G40" s="6">
        <v>15</v>
      </c>
      <c r="H40" s="6">
        <v>5</v>
      </c>
      <c r="I40" s="6">
        <v>8301</v>
      </c>
      <c r="J40" s="6">
        <v>1143</v>
      </c>
      <c r="K40" s="6">
        <v>1581</v>
      </c>
      <c r="L40" s="19">
        <v>303</v>
      </c>
    </row>
    <row r="41" spans="1:12" x14ac:dyDescent="0.2">
      <c r="A41" s="8">
        <v>56</v>
      </c>
      <c r="B41" s="9" t="s">
        <v>49</v>
      </c>
      <c r="C41" s="6">
        <f t="shared" si="1"/>
        <v>24202</v>
      </c>
      <c r="D41" s="6">
        <v>4141</v>
      </c>
      <c r="E41" s="7">
        <v>102</v>
      </c>
      <c r="F41" s="7">
        <v>6466</v>
      </c>
      <c r="G41" s="6">
        <v>24</v>
      </c>
      <c r="H41" s="6">
        <v>24</v>
      </c>
      <c r="I41" s="6">
        <v>10045</v>
      </c>
      <c r="J41" s="6">
        <v>814</v>
      </c>
      <c r="K41" s="6">
        <v>1826</v>
      </c>
      <c r="L41" s="19">
        <v>760</v>
      </c>
    </row>
    <row r="42" spans="1:12" x14ac:dyDescent="0.2">
      <c r="A42" s="8">
        <v>58</v>
      </c>
      <c r="B42" s="9" t="s">
        <v>50</v>
      </c>
      <c r="C42" s="6">
        <f t="shared" si="1"/>
        <v>10408</v>
      </c>
      <c r="D42" s="6">
        <v>1074</v>
      </c>
      <c r="E42" s="7">
        <v>33</v>
      </c>
      <c r="F42" s="7">
        <v>1747</v>
      </c>
      <c r="G42" s="6">
        <v>6</v>
      </c>
      <c r="H42" s="6">
        <v>0</v>
      </c>
      <c r="I42" s="6">
        <v>3922</v>
      </c>
      <c r="J42" s="6">
        <v>2282</v>
      </c>
      <c r="K42" s="6">
        <v>1091</v>
      </c>
      <c r="L42" s="19">
        <v>253</v>
      </c>
    </row>
    <row r="43" spans="1:12" x14ac:dyDescent="0.2">
      <c r="A43" s="8">
        <v>60</v>
      </c>
      <c r="B43" s="10" t="s">
        <v>51</v>
      </c>
      <c r="C43" s="6">
        <f t="shared" si="1"/>
        <v>18451</v>
      </c>
      <c r="D43" s="6">
        <v>2835</v>
      </c>
      <c r="E43" s="7">
        <v>147</v>
      </c>
      <c r="F43" s="7">
        <v>4215</v>
      </c>
      <c r="G43" s="6">
        <v>13</v>
      </c>
      <c r="H43" s="6">
        <v>2</v>
      </c>
      <c r="I43" s="6">
        <v>8049</v>
      </c>
      <c r="J43" s="6">
        <v>696</v>
      </c>
      <c r="K43" s="6">
        <v>1897</v>
      </c>
      <c r="L43" s="19">
        <v>597</v>
      </c>
    </row>
    <row r="44" spans="1:12" x14ac:dyDescent="0.2">
      <c r="A44" s="8">
        <v>62</v>
      </c>
      <c r="B44" s="10" t="s">
        <v>52</v>
      </c>
      <c r="C44" s="6">
        <f t="shared" si="1"/>
        <v>7037</v>
      </c>
      <c r="D44" s="6">
        <v>1117</v>
      </c>
      <c r="E44" s="7">
        <v>36</v>
      </c>
      <c r="F44" s="7">
        <v>1933</v>
      </c>
      <c r="G44" s="6">
        <v>4</v>
      </c>
      <c r="H44" s="6">
        <v>82</v>
      </c>
      <c r="I44" s="6">
        <v>1860</v>
      </c>
      <c r="J44" s="6">
        <v>467</v>
      </c>
      <c r="K44" s="6">
        <v>1424</v>
      </c>
      <c r="L44" s="19">
        <v>114</v>
      </c>
    </row>
    <row r="45" spans="1:12" x14ac:dyDescent="0.2">
      <c r="A45" s="8">
        <v>64</v>
      </c>
      <c r="B45" s="10" t="s">
        <v>53</v>
      </c>
      <c r="C45" s="6">
        <f t="shared" si="1"/>
        <v>15794</v>
      </c>
      <c r="D45" s="6">
        <v>2070</v>
      </c>
      <c r="E45" s="7">
        <v>90</v>
      </c>
      <c r="F45" s="7">
        <v>4405</v>
      </c>
      <c r="G45" s="6">
        <v>30</v>
      </c>
      <c r="H45" s="6">
        <v>1204</v>
      </c>
      <c r="I45" s="6">
        <v>4702</v>
      </c>
      <c r="J45" s="6">
        <v>331</v>
      </c>
      <c r="K45" s="6">
        <v>2785</v>
      </c>
      <c r="L45" s="19">
        <v>177</v>
      </c>
    </row>
    <row r="46" spans="1:12" x14ac:dyDescent="0.2">
      <c r="A46" s="8">
        <v>66</v>
      </c>
      <c r="B46" s="10" t="s">
        <v>54</v>
      </c>
      <c r="C46" s="6">
        <f t="shared" si="1"/>
        <v>26623</v>
      </c>
      <c r="D46" s="6">
        <v>2801</v>
      </c>
      <c r="E46" s="7">
        <v>184</v>
      </c>
      <c r="F46" s="7">
        <v>8612</v>
      </c>
      <c r="G46" s="6">
        <v>19</v>
      </c>
      <c r="H46" s="6">
        <v>1</v>
      </c>
      <c r="I46" s="6">
        <v>11515</v>
      </c>
      <c r="J46" s="6">
        <v>396</v>
      </c>
      <c r="K46" s="6">
        <v>2813</v>
      </c>
      <c r="L46" s="19">
        <v>282</v>
      </c>
    </row>
    <row r="47" spans="1:12" x14ac:dyDescent="0.2">
      <c r="A47" s="8">
        <v>67</v>
      </c>
      <c r="B47" s="10" t="s">
        <v>55</v>
      </c>
      <c r="C47" s="6">
        <f t="shared" si="1"/>
        <v>7401</v>
      </c>
      <c r="D47" s="6">
        <v>674</v>
      </c>
      <c r="E47" s="7">
        <v>40</v>
      </c>
      <c r="F47" s="7">
        <v>3056</v>
      </c>
      <c r="G47" s="6">
        <v>6</v>
      </c>
      <c r="H47" s="6">
        <v>15</v>
      </c>
      <c r="I47" s="6">
        <v>2261</v>
      </c>
      <c r="J47" s="6">
        <v>85</v>
      </c>
      <c r="K47" s="6">
        <v>1137</v>
      </c>
      <c r="L47" s="19">
        <v>127</v>
      </c>
    </row>
    <row r="48" spans="1:12" x14ac:dyDescent="0.2">
      <c r="A48" s="8">
        <v>68</v>
      </c>
      <c r="B48" s="10" t="s">
        <v>56</v>
      </c>
      <c r="C48" s="6">
        <f t="shared" si="1"/>
        <v>22742</v>
      </c>
      <c r="D48" s="6">
        <v>2565</v>
      </c>
      <c r="E48" s="7">
        <v>79</v>
      </c>
      <c r="F48" s="7">
        <v>9529</v>
      </c>
      <c r="G48" s="6">
        <v>5</v>
      </c>
      <c r="H48" s="6">
        <v>0</v>
      </c>
      <c r="I48" s="6">
        <v>6706</v>
      </c>
      <c r="J48" s="6">
        <v>766</v>
      </c>
      <c r="K48" s="6">
        <v>2470</v>
      </c>
      <c r="L48" s="19">
        <v>622</v>
      </c>
    </row>
    <row r="49" spans="1:12" x14ac:dyDescent="0.2">
      <c r="A49" s="8">
        <v>70</v>
      </c>
      <c r="B49" s="10" t="s">
        <v>57</v>
      </c>
      <c r="C49" s="6">
        <f t="shared" si="1"/>
        <v>15994</v>
      </c>
      <c r="D49" s="6">
        <v>2002</v>
      </c>
      <c r="E49" s="7">
        <v>31</v>
      </c>
      <c r="F49" s="7">
        <v>6828</v>
      </c>
      <c r="G49" s="6">
        <v>5</v>
      </c>
      <c r="H49" s="6">
        <v>15</v>
      </c>
      <c r="I49" s="6">
        <v>4904</v>
      </c>
      <c r="J49" s="6">
        <v>362</v>
      </c>
      <c r="K49" s="6">
        <v>1569</v>
      </c>
      <c r="L49" s="19">
        <v>278</v>
      </c>
    </row>
    <row r="50" spans="1:12" x14ac:dyDescent="0.2">
      <c r="A50" s="8">
        <v>72</v>
      </c>
      <c r="B50" s="10" t="s">
        <v>58</v>
      </c>
      <c r="C50" s="6">
        <f t="shared" si="1"/>
        <v>17386</v>
      </c>
      <c r="D50" s="6">
        <v>2189</v>
      </c>
      <c r="E50" s="7">
        <v>72</v>
      </c>
      <c r="F50" s="7">
        <v>4891</v>
      </c>
      <c r="G50" s="6">
        <v>18</v>
      </c>
      <c r="H50" s="6">
        <v>829</v>
      </c>
      <c r="I50" s="6">
        <v>7264</v>
      </c>
      <c r="J50" s="6">
        <v>225</v>
      </c>
      <c r="K50" s="6">
        <v>1539</v>
      </c>
      <c r="L50" s="19">
        <v>359</v>
      </c>
    </row>
    <row r="51" spans="1:12" x14ac:dyDescent="0.2">
      <c r="A51" s="8">
        <v>74</v>
      </c>
      <c r="B51" s="10" t="s">
        <v>59</v>
      </c>
      <c r="C51" s="6">
        <f t="shared" si="1"/>
        <v>38917</v>
      </c>
      <c r="D51" s="6">
        <v>10100</v>
      </c>
      <c r="E51" s="7">
        <v>74</v>
      </c>
      <c r="F51" s="7">
        <v>20726</v>
      </c>
      <c r="G51" s="6">
        <v>3</v>
      </c>
      <c r="H51" s="6">
        <v>32</v>
      </c>
      <c r="I51" s="6">
        <v>6122</v>
      </c>
      <c r="J51" s="6">
        <v>103</v>
      </c>
      <c r="K51" s="6">
        <v>1370</v>
      </c>
      <c r="L51" s="19">
        <v>387</v>
      </c>
    </row>
    <row r="52" spans="1:12" x14ac:dyDescent="0.2">
      <c r="A52" s="8">
        <v>75</v>
      </c>
      <c r="B52" s="10" t="s">
        <v>60</v>
      </c>
      <c r="C52" s="6">
        <f t="shared" si="1"/>
        <v>44098</v>
      </c>
      <c r="D52" s="6">
        <v>8200</v>
      </c>
      <c r="E52" s="7">
        <v>168</v>
      </c>
      <c r="F52" s="7">
        <v>18287</v>
      </c>
      <c r="G52" s="6">
        <v>43</v>
      </c>
      <c r="H52" s="6">
        <v>125</v>
      </c>
      <c r="I52" s="6">
        <v>12745</v>
      </c>
      <c r="J52" s="6">
        <v>1034</v>
      </c>
      <c r="K52" s="6">
        <v>2382</v>
      </c>
      <c r="L52" s="19">
        <v>1114</v>
      </c>
    </row>
    <row r="53" spans="1:12" x14ac:dyDescent="0.2">
      <c r="A53" s="8">
        <v>77</v>
      </c>
      <c r="B53" s="10" t="s">
        <v>61</v>
      </c>
      <c r="C53" s="6">
        <f t="shared" si="1"/>
        <v>27865</v>
      </c>
      <c r="D53" s="6">
        <v>3997</v>
      </c>
      <c r="E53" s="7">
        <v>38</v>
      </c>
      <c r="F53" s="7">
        <v>9699</v>
      </c>
      <c r="G53" s="6">
        <v>28</v>
      </c>
      <c r="H53" s="6">
        <v>1723</v>
      </c>
      <c r="I53" s="6">
        <v>9535</v>
      </c>
      <c r="J53" s="6">
        <v>725</v>
      </c>
      <c r="K53" s="6">
        <v>1468</v>
      </c>
      <c r="L53" s="19">
        <v>652</v>
      </c>
    </row>
    <row r="54" spans="1:12" x14ac:dyDescent="0.2">
      <c r="A54" s="8">
        <v>79</v>
      </c>
      <c r="B54" s="10" t="s">
        <v>62</v>
      </c>
      <c r="C54" s="6">
        <f t="shared" si="1"/>
        <v>252633</v>
      </c>
      <c r="D54" s="6">
        <v>106483</v>
      </c>
      <c r="E54" s="7">
        <v>372</v>
      </c>
      <c r="F54" s="7">
        <v>88159</v>
      </c>
      <c r="G54" s="6">
        <v>194</v>
      </c>
      <c r="H54" s="6">
        <v>3535</v>
      </c>
      <c r="I54" s="6">
        <v>41775</v>
      </c>
      <c r="J54" s="6">
        <v>4698</v>
      </c>
      <c r="K54" s="6">
        <v>5423</v>
      </c>
      <c r="L54" s="19">
        <v>1994</v>
      </c>
    </row>
    <row r="55" spans="1:12" x14ac:dyDescent="0.2">
      <c r="A55" s="8">
        <v>80</v>
      </c>
      <c r="B55" s="10" t="s">
        <v>63</v>
      </c>
      <c r="C55" s="6">
        <f t="shared" si="1"/>
        <v>20002</v>
      </c>
      <c r="D55" s="6">
        <v>3796</v>
      </c>
      <c r="E55" s="7">
        <v>43</v>
      </c>
      <c r="F55" s="7">
        <v>5474</v>
      </c>
      <c r="G55" s="6">
        <v>23</v>
      </c>
      <c r="H55" s="6">
        <v>46</v>
      </c>
      <c r="I55" s="6">
        <v>6453</v>
      </c>
      <c r="J55" s="6">
        <v>259</v>
      </c>
      <c r="K55" s="6">
        <v>3245</v>
      </c>
      <c r="L55" s="19">
        <v>663</v>
      </c>
    </row>
    <row r="56" spans="1:12" x14ac:dyDescent="0.2">
      <c r="A56" s="8">
        <v>82</v>
      </c>
      <c r="B56" s="10" t="s">
        <v>64</v>
      </c>
      <c r="C56" s="6">
        <f t="shared" si="1"/>
        <v>26289</v>
      </c>
      <c r="D56" s="6">
        <v>2978</v>
      </c>
      <c r="E56" s="7">
        <v>93</v>
      </c>
      <c r="F56" s="7">
        <v>8784</v>
      </c>
      <c r="G56" s="6">
        <v>0</v>
      </c>
      <c r="H56" s="6">
        <v>148</v>
      </c>
      <c r="I56" s="6">
        <v>10156</v>
      </c>
      <c r="J56" s="6">
        <v>1344</v>
      </c>
      <c r="K56" s="6">
        <v>2041</v>
      </c>
      <c r="L56" s="19">
        <v>745</v>
      </c>
    </row>
    <row r="57" spans="1:12" x14ac:dyDescent="0.2">
      <c r="A57" s="8">
        <v>83</v>
      </c>
      <c r="B57" s="10" t="s">
        <v>65</v>
      </c>
      <c r="C57" s="6">
        <f t="shared" si="1"/>
        <v>20731</v>
      </c>
      <c r="D57" s="6">
        <v>1795</v>
      </c>
      <c r="E57" s="7">
        <v>61</v>
      </c>
      <c r="F57" s="7">
        <v>6083</v>
      </c>
      <c r="G57" s="6">
        <v>1</v>
      </c>
      <c r="H57" s="6">
        <v>162</v>
      </c>
      <c r="I57" s="6">
        <v>9232</v>
      </c>
      <c r="J57" s="6">
        <v>751</v>
      </c>
      <c r="K57" s="6">
        <v>1903</v>
      </c>
      <c r="L57" s="19">
        <v>743</v>
      </c>
    </row>
    <row r="58" spans="1:12" x14ac:dyDescent="0.2">
      <c r="A58" s="8">
        <v>84</v>
      </c>
      <c r="B58" s="10" t="s">
        <v>66</v>
      </c>
      <c r="C58" s="6">
        <f t="shared" si="1"/>
        <v>14981</v>
      </c>
      <c r="D58" s="6">
        <v>1096</v>
      </c>
      <c r="E58" s="7">
        <v>83</v>
      </c>
      <c r="F58" s="7">
        <v>3511</v>
      </c>
      <c r="G58" s="6">
        <v>38</v>
      </c>
      <c r="H58" s="6">
        <v>0</v>
      </c>
      <c r="I58" s="6">
        <v>7487</v>
      </c>
      <c r="J58" s="6">
        <v>613</v>
      </c>
      <c r="K58" s="6">
        <v>1674</v>
      </c>
      <c r="L58" s="19">
        <v>479</v>
      </c>
    </row>
    <row r="59" spans="1:12" x14ac:dyDescent="0.2">
      <c r="A59" s="8">
        <v>86</v>
      </c>
      <c r="B59" s="10" t="s">
        <v>67</v>
      </c>
      <c r="C59" s="6">
        <f t="shared" si="1"/>
        <v>20777</v>
      </c>
      <c r="D59" s="6">
        <v>1618</v>
      </c>
      <c r="E59" s="7">
        <v>75</v>
      </c>
      <c r="F59" s="7">
        <v>6341</v>
      </c>
      <c r="G59" s="6">
        <v>13</v>
      </c>
      <c r="H59" s="6">
        <v>35</v>
      </c>
      <c r="I59" s="6">
        <v>8813</v>
      </c>
      <c r="J59" s="6">
        <v>1542</v>
      </c>
      <c r="K59" s="6">
        <v>1727</v>
      </c>
      <c r="L59" s="19">
        <v>613</v>
      </c>
    </row>
    <row r="60" spans="1:12" x14ac:dyDescent="0.2">
      <c r="A60" s="8">
        <v>87</v>
      </c>
      <c r="B60" s="10" t="s">
        <v>68</v>
      </c>
      <c r="C60" s="6">
        <f t="shared" si="1"/>
        <v>28182</v>
      </c>
      <c r="D60" s="6">
        <v>1757</v>
      </c>
      <c r="E60" s="7">
        <v>172</v>
      </c>
      <c r="F60" s="7">
        <v>6194</v>
      </c>
      <c r="G60" s="6">
        <v>36</v>
      </c>
      <c r="H60" s="6">
        <v>13</v>
      </c>
      <c r="I60" s="6">
        <v>15968</v>
      </c>
      <c r="J60" s="6">
        <v>1306</v>
      </c>
      <c r="K60" s="6">
        <v>2197</v>
      </c>
      <c r="L60" s="19">
        <v>539</v>
      </c>
    </row>
    <row r="61" spans="1:12" x14ac:dyDescent="0.2">
      <c r="A61" s="8">
        <v>89</v>
      </c>
      <c r="B61" s="10" t="s">
        <v>69</v>
      </c>
      <c r="C61" s="6">
        <f t="shared" si="1"/>
        <v>31621</v>
      </c>
      <c r="D61" s="6">
        <v>2307</v>
      </c>
      <c r="E61" s="7">
        <v>133</v>
      </c>
      <c r="F61" s="7">
        <v>5207</v>
      </c>
      <c r="G61" s="6">
        <v>10</v>
      </c>
      <c r="H61" s="6">
        <v>152</v>
      </c>
      <c r="I61" s="6">
        <v>16372</v>
      </c>
      <c r="J61" s="6">
        <v>4414</v>
      </c>
      <c r="K61" s="6">
        <v>2271</v>
      </c>
      <c r="L61" s="19">
        <v>755</v>
      </c>
    </row>
    <row r="62" spans="1:12" x14ac:dyDescent="0.2">
      <c r="A62" s="8">
        <v>91</v>
      </c>
      <c r="B62" s="10" t="s">
        <v>70</v>
      </c>
      <c r="C62" s="6">
        <f t="shared" si="1"/>
        <v>20156</v>
      </c>
      <c r="D62" s="6">
        <v>3571</v>
      </c>
      <c r="E62" s="7">
        <v>173</v>
      </c>
      <c r="F62" s="7">
        <v>6334</v>
      </c>
      <c r="G62" s="6">
        <v>15</v>
      </c>
      <c r="H62" s="6">
        <v>1608</v>
      </c>
      <c r="I62" s="6">
        <v>5243</v>
      </c>
      <c r="J62" s="6">
        <v>570</v>
      </c>
      <c r="K62" s="6">
        <v>2138</v>
      </c>
      <c r="L62" s="19">
        <v>504</v>
      </c>
    </row>
    <row r="63" spans="1:12" x14ac:dyDescent="0.2">
      <c r="A63" s="8">
        <v>92</v>
      </c>
      <c r="B63" s="10" t="s">
        <v>71</v>
      </c>
      <c r="C63" s="6">
        <f t="shared" si="1"/>
        <v>25082</v>
      </c>
      <c r="D63" s="6">
        <v>4374</v>
      </c>
      <c r="E63" s="7">
        <v>131</v>
      </c>
      <c r="F63" s="7">
        <v>7809</v>
      </c>
      <c r="G63" s="6">
        <v>8</v>
      </c>
      <c r="H63" s="6">
        <v>1239</v>
      </c>
      <c r="I63" s="6">
        <v>6547</v>
      </c>
      <c r="J63" s="6">
        <v>2912</v>
      </c>
      <c r="K63" s="6">
        <v>1610</v>
      </c>
      <c r="L63" s="19">
        <v>452</v>
      </c>
    </row>
    <row r="64" spans="1:12" x14ac:dyDescent="0.2">
      <c r="A64" s="8">
        <v>93</v>
      </c>
      <c r="B64" s="10" t="s">
        <v>72</v>
      </c>
      <c r="C64" s="6">
        <f t="shared" si="1"/>
        <v>9170</v>
      </c>
      <c r="D64" s="6">
        <v>945</v>
      </c>
      <c r="E64" s="7">
        <v>94</v>
      </c>
      <c r="F64" s="7">
        <v>3142</v>
      </c>
      <c r="G64" s="6">
        <v>6</v>
      </c>
      <c r="H64" s="6">
        <v>13</v>
      </c>
      <c r="I64" s="6">
        <v>3362</v>
      </c>
      <c r="J64" s="6">
        <v>274</v>
      </c>
      <c r="K64" s="6">
        <v>1154</v>
      </c>
      <c r="L64" s="19">
        <v>180</v>
      </c>
    </row>
    <row r="65" spans="1:12" x14ac:dyDescent="0.2">
      <c r="A65" s="8">
        <v>94</v>
      </c>
      <c r="B65" s="10" t="s">
        <v>73</v>
      </c>
      <c r="C65" s="6">
        <f t="shared" si="1"/>
        <v>14106</v>
      </c>
      <c r="D65" s="6">
        <v>1332</v>
      </c>
      <c r="E65" s="7">
        <v>84</v>
      </c>
      <c r="F65" s="7">
        <v>5306</v>
      </c>
      <c r="G65" s="6">
        <v>18</v>
      </c>
      <c r="H65" s="6">
        <v>13</v>
      </c>
      <c r="I65" s="6">
        <v>3545</v>
      </c>
      <c r="J65" s="6">
        <v>1664</v>
      </c>
      <c r="K65" s="6">
        <v>1712</v>
      </c>
      <c r="L65" s="19">
        <v>432</v>
      </c>
    </row>
    <row r="66" spans="1:12" x14ac:dyDescent="0.2">
      <c r="A66" s="8">
        <v>95</v>
      </c>
      <c r="B66" s="10" t="s">
        <v>74</v>
      </c>
      <c r="C66" s="6">
        <f t="shared" si="1"/>
        <v>8091</v>
      </c>
      <c r="D66" s="6">
        <v>933</v>
      </c>
      <c r="E66" s="7">
        <v>80</v>
      </c>
      <c r="F66" s="7">
        <v>1940</v>
      </c>
      <c r="G66" s="6">
        <v>20</v>
      </c>
      <c r="H66" s="6">
        <v>35</v>
      </c>
      <c r="I66" s="6">
        <v>2644</v>
      </c>
      <c r="J66" s="6">
        <v>1129</v>
      </c>
      <c r="K66" s="6">
        <v>1090</v>
      </c>
      <c r="L66" s="19">
        <v>220</v>
      </c>
    </row>
    <row r="67" spans="1:12" x14ac:dyDescent="0.2">
      <c r="A67" s="11">
        <v>96</v>
      </c>
      <c r="B67" s="12" t="s">
        <v>75</v>
      </c>
      <c r="C67" s="6">
        <f t="shared" si="1"/>
        <v>11753</v>
      </c>
      <c r="D67" s="13">
        <v>2252</v>
      </c>
      <c r="E67" s="14">
        <v>92</v>
      </c>
      <c r="F67" s="14">
        <v>3948</v>
      </c>
      <c r="G67" s="13">
        <v>8</v>
      </c>
      <c r="H67" s="13">
        <v>10</v>
      </c>
      <c r="I67" s="13">
        <v>1644</v>
      </c>
      <c r="J67" s="13">
        <v>2080</v>
      </c>
      <c r="K67" s="13">
        <v>1564</v>
      </c>
      <c r="L67" s="20">
        <v>155</v>
      </c>
    </row>
  </sheetData>
  <mergeCells count="9">
    <mergeCell ref="A1:A3"/>
    <mergeCell ref="B1:B3"/>
    <mergeCell ref="C1:C3"/>
    <mergeCell ref="D1:L1"/>
    <mergeCell ref="D2:D3"/>
    <mergeCell ref="E2:E3"/>
    <mergeCell ref="F2:J2"/>
    <mergeCell ref="K2:K3"/>
    <mergeCell ref="L2:L3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Establishments_by_province_2</vt:lpstr>
      <vt:lpstr>mapping_1var</vt:lpstr>
      <vt:lpstr>mapping_1</vt:lpstr>
      <vt:lpstr>mapping_2</vt:lpstr>
      <vt:lpstr>mapping_3</vt:lpstr>
      <vt:lpstr>Ductility</vt:lpstr>
      <vt:lpstr>mapping_1var_ind</vt:lpstr>
      <vt:lpstr>With_Religious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CamilaHoyos Ramirez</dc:creator>
  <dc:description/>
  <cp:lastModifiedBy>Microsoft Office User</cp:lastModifiedBy>
  <cp:revision>14</cp:revision>
  <dcterms:created xsi:type="dcterms:W3CDTF">2018-02-15T13:54:21Z</dcterms:created>
  <dcterms:modified xsi:type="dcterms:W3CDTF">2023-01-25T11:01:23Z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