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booboo\Desktop\Data-Gurus\"/>
    </mc:Choice>
  </mc:AlternateContent>
  <xr:revisionPtr revIDLastSave="0" documentId="13_ncr:1_{B37CB7A8-3A35-4313-95F5-9F579C6CE262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Final Data" sheetId="1" r:id="rId1"/>
    <sheet name="Analysis" sheetId="4" r:id="rId2"/>
    <sheet name="Summary Page" sheetId="5" r:id="rId3"/>
  </sheets>
  <definedNames>
    <definedName name="_xlnm._FilterDatabase" localSheetId="0" hidden="1">'Final Data'!$K$1:$K$248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5" l="1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3" i="4"/>
  <c r="F4" i="4"/>
  <c r="F5" i="4"/>
  <c r="F6" i="4"/>
  <c r="F7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3" i="4"/>
  <c r="B1" i="5"/>
  <c r="B8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3" i="4"/>
  <c r="B2" i="5" l="1"/>
  <c r="B6" i="5" s="1"/>
</calcChain>
</file>

<file path=xl/sharedStrings.xml><?xml version="1.0" encoding="utf-8"?>
<sst xmlns="http://schemas.openxmlformats.org/spreadsheetml/2006/main" count="1668" uniqueCount="708">
  <si>
    <t>Name</t>
  </si>
  <si>
    <t>Latitude</t>
  </si>
  <si>
    <t>Longitude</t>
  </si>
  <si>
    <t>Street1</t>
  </si>
  <si>
    <t>Street2</t>
  </si>
  <si>
    <t>Street3</t>
  </si>
  <si>
    <t>City</t>
  </si>
  <si>
    <t>CountrySubdivisionCode</t>
  </si>
  <si>
    <t>Income</t>
  </si>
  <si>
    <t>Population</t>
  </si>
  <si>
    <t>Galloway</t>
  </si>
  <si>
    <t>405 S. Pitney Road</t>
  </si>
  <si>
    <t>Galloway Village Square Shopping Center</t>
  </si>
  <si>
    <t>Absecon</t>
  </si>
  <si>
    <t>NJ</t>
  </si>
  <si>
    <t>Acme - Allendale #1095</t>
  </si>
  <si>
    <t>45 Demercurio Dr</t>
  </si>
  <si>
    <t>Allendale</t>
  </si>
  <si>
    <t>Target Ocean T-1378</t>
  </si>
  <si>
    <t>2331 State Route 66</t>
  </si>
  <si>
    <t>Asbury Park</t>
  </si>
  <si>
    <t>Tropicana Marketplace</t>
  </si>
  <si>
    <t>2831 Boardwalk</t>
  </si>
  <si>
    <t>Atlantic City</t>
  </si>
  <si>
    <t>Atlantic City, The Walk</t>
  </si>
  <si>
    <t>120 North Michigan Avenue</t>
  </si>
  <si>
    <t>Trump Taj Mahal-Atlantic City-Main</t>
  </si>
  <si>
    <t>1000 Boardwalk at Virginia Ave</t>
  </si>
  <si>
    <t>Golden Nugget-Atlantic City</t>
  </si>
  <si>
    <t>1 Castle Blvd</t>
  </si>
  <si>
    <t>Acme - Barnegat #7921</t>
  </si>
  <si>
    <t>912 W Bay Ave</t>
  </si>
  <si>
    <t>Barnegat</t>
  </si>
  <si>
    <t>Bernards-Riverwalk</t>
  </si>
  <si>
    <t>655 Martinsville Road</t>
  </si>
  <si>
    <t>Basking Ridge</t>
  </si>
  <si>
    <t>Stop &amp; Shop - Bayonne #853</t>
  </si>
  <si>
    <t>1 Lefante Way</t>
  </si>
  <si>
    <t>Bayonne</t>
  </si>
  <si>
    <t>Village at Bedminster</t>
  </si>
  <si>
    <t>432 US Highway 202/206</t>
  </si>
  <si>
    <t>Bedminster</t>
  </si>
  <si>
    <t>NJ Monmouth Travel Plaza</t>
  </si>
  <si>
    <t>Garden State Pkwy, Mile Marker 100</t>
  </si>
  <si>
    <t>Bellmar</t>
  </si>
  <si>
    <t>Paramus Park Mall Center Court</t>
  </si>
  <si>
    <t>700 Paramus Park</t>
  </si>
  <si>
    <t>Bergen</t>
  </si>
  <si>
    <t>Bernardsville Center</t>
  </si>
  <si>
    <t>80 Morristown Rd.</t>
  </si>
  <si>
    <t>Unit 10</t>
  </si>
  <si>
    <t>Bernardsville</t>
  </si>
  <si>
    <t>Gloucester Premium Outlets</t>
  </si>
  <si>
    <t>1125 S Black Horse Pike</t>
  </si>
  <si>
    <t>Space 575</t>
  </si>
  <si>
    <t>Blackwood</t>
  </si>
  <si>
    <t>Acme - Boonton #1582</t>
  </si>
  <si>
    <t>550 Myrtle Avenue</t>
  </si>
  <si>
    <t>Boonton</t>
  </si>
  <si>
    <t>Bordentown</t>
  </si>
  <si>
    <t>282 Dunns Mill Road</t>
  </si>
  <si>
    <t>ACME Commons at Bordentown</t>
  </si>
  <si>
    <t>Whitehouse Station</t>
  </si>
  <si>
    <t>531 Route 22 East #8</t>
  </si>
  <si>
    <t>Branchburg</t>
  </si>
  <si>
    <t>240 Raritan Valley College Drive</t>
  </si>
  <si>
    <t>Shoppes at Branchburg</t>
  </si>
  <si>
    <t>Target Brick T-1153</t>
  </si>
  <si>
    <t>570 Rte. 70 West</t>
  </si>
  <si>
    <t>Brick</t>
  </si>
  <si>
    <t>Bridgewater Commons</t>
  </si>
  <si>
    <t>Bridgewater</t>
  </si>
  <si>
    <t>The Village at Bridgewater Commons</t>
  </si>
  <si>
    <t>610 Commons Way 4300</t>
  </si>
  <si>
    <t>Bridgewater Mall-Level 1 Side</t>
  </si>
  <si>
    <t>400 Commons Way</t>
  </si>
  <si>
    <t>Target Bridgewater T-1224</t>
  </si>
  <si>
    <t>200 Promenade Blvd</t>
  </si>
  <si>
    <t>Target Burlington T-1158</t>
  </si>
  <si>
    <t>2703 Route 541</t>
  </si>
  <si>
    <t>Burlington</t>
  </si>
  <si>
    <t>Rutgers U/Camden-Student Union</t>
  </si>
  <si>
    <t>326 Penn St</t>
  </si>
  <si>
    <t>Camden</t>
  </si>
  <si>
    <t>Cedar Knolls Hanover</t>
  </si>
  <si>
    <t>178 Hanover Avenue</t>
  </si>
  <si>
    <t>Cedar Knolls</t>
  </si>
  <si>
    <t>Chatham</t>
  </si>
  <si>
    <t>640 Shunpike Rd.</t>
  </si>
  <si>
    <t>NJ Walt Whitman Travel Plaza</t>
  </si>
  <si>
    <t>NJPK MM 32.3</t>
  </si>
  <si>
    <t>Cherry Hill</t>
  </si>
  <si>
    <t>Rt. 70 West, Cherry Hill</t>
  </si>
  <si>
    <t>1192 East Rt. 70</t>
  </si>
  <si>
    <t>#12</t>
  </si>
  <si>
    <t>Kinko's Plaza</t>
  </si>
  <si>
    <t>Garden State Park</t>
  </si>
  <si>
    <t>2026 Route 70 West</t>
  </si>
  <si>
    <t>Suite A</t>
  </si>
  <si>
    <t>2000 Route 38</t>
  </si>
  <si>
    <t>Target Cherry Hill T-1085</t>
  </si>
  <si>
    <t>2137 SR-38</t>
  </si>
  <si>
    <t>Macy's - Cherry Hill Mall</t>
  </si>
  <si>
    <t>600 Route 38 Cherry Hill</t>
  </si>
  <si>
    <t>600 Rt 38</t>
  </si>
  <si>
    <t>480 Evesham Road</t>
  </si>
  <si>
    <t>Short Hills Towne Centre</t>
  </si>
  <si>
    <t>Chapel &amp; Haddonfield</t>
  </si>
  <si>
    <t>512 Haddonfield Road</t>
  </si>
  <si>
    <t>Chester Springs Shopping Center</t>
  </si>
  <si>
    <t>537 Route 206 South</t>
  </si>
  <si>
    <t>Chester</t>
  </si>
  <si>
    <t>Target Clark T-1467</t>
  </si>
  <si>
    <t>45 Central Ave</t>
  </si>
  <si>
    <t>Clark</t>
  </si>
  <si>
    <t>1490 Blackwood-Clementon Road</t>
  </si>
  <si>
    <t>1490 Blackwood-Clementon Rd.</t>
  </si>
  <si>
    <t>Gloucester Township</t>
  </si>
  <si>
    <t>Cherrywood Plaza</t>
  </si>
  <si>
    <t>Clementon</t>
  </si>
  <si>
    <t>Clifton Route 3</t>
  </si>
  <si>
    <t>360 Rt 3</t>
  </si>
  <si>
    <t>Clifton</t>
  </si>
  <si>
    <t>Stop &amp; Shop-Clifton #813</t>
  </si>
  <si>
    <t>160 Kingsland Rd</t>
  </si>
  <si>
    <t>Closter</t>
  </si>
  <si>
    <t>234 Closter Dock Road</t>
  </si>
  <si>
    <t>Heidenberg Plaza</t>
  </si>
  <si>
    <t>Target Closter T-3235</t>
  </si>
  <si>
    <t>6 Vervalan St</t>
  </si>
  <si>
    <t>CLOSTER</t>
  </si>
  <si>
    <t>NJ TP - Molly Pitcher Mobile Truck</t>
  </si>
  <si>
    <t>New Jersey Turnpike</t>
  </si>
  <si>
    <t>Cranbury</t>
  </si>
  <si>
    <t>Molly Pitcher Adj Snackbar</t>
  </si>
  <si>
    <t>MM-71.7 S New Jersey Tpke</t>
  </si>
  <si>
    <t>Stop &amp; Shop-Monroe Township #810</t>
  </si>
  <si>
    <t>1600 Perrineville Road</t>
  </si>
  <si>
    <t>Cranford N Ave E - Drive Thru Only</t>
  </si>
  <si>
    <t>345 N Ave E</t>
  </si>
  <si>
    <t>Cranford</t>
  </si>
  <si>
    <t>Cranford Train Station</t>
  </si>
  <si>
    <t>200 South Ave.</t>
  </si>
  <si>
    <t>Suite 101</t>
  </si>
  <si>
    <t>Delran</t>
  </si>
  <si>
    <t>1340 Fairview Boulevard</t>
  </si>
  <si>
    <t>Hartford Corners</t>
  </si>
  <si>
    <t>Route 10 Denville</t>
  </si>
  <si>
    <t>3056 Route 10 West</t>
  </si>
  <si>
    <t>Denville</t>
  </si>
  <si>
    <t>Denville Plaza</t>
  </si>
  <si>
    <t>2-28 West Main Street</t>
  </si>
  <si>
    <t>Deptford Mall</t>
  </si>
  <si>
    <t>1750 Deptford Center Road</t>
  </si>
  <si>
    <t>KI08</t>
  </si>
  <si>
    <t>Deptford</t>
  </si>
  <si>
    <t>Route 18 &amp; Tices, East Brunswick</t>
  </si>
  <si>
    <t>300 Route 18 North</t>
  </si>
  <si>
    <t>East Brunswick</t>
  </si>
  <si>
    <t>Target East Hanover T-1491</t>
  </si>
  <si>
    <t>130 State Rte 10</t>
  </si>
  <si>
    <t>East Hanover</t>
  </si>
  <si>
    <t>East Hanover - Rt 10</t>
  </si>
  <si>
    <t>405 Route 10 East</t>
  </si>
  <si>
    <t>NJ TP Vince Lombardi Travel Plaza</t>
  </si>
  <si>
    <t>NJTP MM 116</t>
  </si>
  <si>
    <t>East Ridgefield</t>
  </si>
  <si>
    <t>Hilton Meadowlands</t>
  </si>
  <si>
    <t>2 Meadowlands Plaza</t>
  </si>
  <si>
    <t>East Rutherford</t>
  </si>
  <si>
    <t>East Rutherford, Rt. 17</t>
  </si>
  <si>
    <t>10 State Route 17</t>
  </si>
  <si>
    <t>Eatontown</t>
  </si>
  <si>
    <t>178 Route 35</t>
  </si>
  <si>
    <t>Edgewater</t>
  </si>
  <si>
    <t>457 River Road</t>
  </si>
  <si>
    <t>Edgewater Commons</t>
  </si>
  <si>
    <t>Target Edgewater T-1263</t>
  </si>
  <si>
    <t>543 River Rd</t>
  </si>
  <si>
    <t>Edison</t>
  </si>
  <si>
    <t>1-11 Lincoln Highway</t>
  </si>
  <si>
    <t>Colonial Village</t>
  </si>
  <si>
    <t>Target Edison T-1055</t>
  </si>
  <si>
    <t>100 Parsonage Rd</t>
  </si>
  <si>
    <t>Sheraton Edison</t>
  </si>
  <si>
    <t>125 Raritan Center Pkwy</t>
  </si>
  <si>
    <t>Macy's-Menlo Park #8</t>
  </si>
  <si>
    <t>275 Menlo Park Mall</t>
  </si>
  <si>
    <t>Menlo Park Mall</t>
  </si>
  <si>
    <t>100 Menol Park Dr.</t>
  </si>
  <si>
    <t>Jersey Gardens Mall</t>
  </si>
  <si>
    <t>651 Kapkowski Road</t>
  </si>
  <si>
    <t>Jersey Gardens</t>
  </si>
  <si>
    <t>Elizabeth</t>
  </si>
  <si>
    <t>Englewood</t>
  </si>
  <si>
    <t>17 E. Palisades Avenue</t>
  </si>
  <si>
    <t>Marlton</t>
  </si>
  <si>
    <t>300 State Route 73</t>
  </si>
  <si>
    <t>Space A</t>
  </si>
  <si>
    <t>Evesham</t>
  </si>
  <si>
    <t>Target - Fairfield T-1175</t>
  </si>
  <si>
    <t>632 US Highway 46</t>
  </si>
  <si>
    <t>Fairfield</t>
  </si>
  <si>
    <t>Fair Lawn Promanade</t>
  </si>
  <si>
    <t>16-31 state route 208</t>
  </si>
  <si>
    <t>Fairlawn</t>
  </si>
  <si>
    <t>240 Route 202 - Flemington</t>
  </si>
  <si>
    <t>240 Route 202</t>
  </si>
  <si>
    <t>Flemington</t>
  </si>
  <si>
    <t>Florham Park</t>
  </si>
  <si>
    <t>184 Columbia Turnpike</t>
  </si>
  <si>
    <t>Forked River Travel Plaza-Gdn St. P</t>
  </si>
  <si>
    <t>Garden State Parkway</t>
  </si>
  <si>
    <t>Mile Marker 74.5</t>
  </si>
  <si>
    <t>Forked River</t>
  </si>
  <si>
    <t>Acme - Fort Lee #1065</t>
  </si>
  <si>
    <t>2160 Lemoine Ave</t>
  </si>
  <si>
    <t>Fort Lee</t>
  </si>
  <si>
    <t>Lemoine Ave.</t>
  </si>
  <si>
    <t>1605 Lemoine Ave.</t>
  </si>
  <si>
    <t>Whitman Plaza</t>
  </si>
  <si>
    <t>Fort Lee, Route 4 E</t>
  </si>
  <si>
    <t>2215 SR-4 East</t>
  </si>
  <si>
    <t>Fort Lee, Bergen Blvd.</t>
  </si>
  <si>
    <t>1616 Bergen Blvd.</t>
  </si>
  <si>
    <t>Fort Lee - Linwood Plaza</t>
  </si>
  <si>
    <t>136-38 Linwood Plaza</t>
  </si>
  <si>
    <t>Linwood Plaza Shopping Center</t>
  </si>
  <si>
    <t>Franklin, NJ</t>
  </si>
  <si>
    <t>111 Rt. 23 South</t>
  </si>
  <si>
    <t>Franklin</t>
  </si>
  <si>
    <t>Franklin Lakes</t>
  </si>
  <si>
    <t>816 High Mountain Rd.</t>
  </si>
  <si>
    <t>Urban Farms Shopping Center</t>
  </si>
  <si>
    <t>Stop &amp; Shop-Franklin #802</t>
  </si>
  <si>
    <t>3333 Rt. 27</t>
  </si>
  <si>
    <t>Franklin Park</t>
  </si>
  <si>
    <t>Freehold Raceway Mall</t>
  </si>
  <si>
    <t>3710 Route 9</t>
  </si>
  <si>
    <t>Freehold</t>
  </si>
  <si>
    <t>Freehold (B&amp;N)</t>
  </si>
  <si>
    <t>3981 US Highway 9</t>
  </si>
  <si>
    <t>Route 537 Freehold</t>
  </si>
  <si>
    <t>11 Village Center Drive</t>
  </si>
  <si>
    <t>621 U.S Highway 9</t>
  </si>
  <si>
    <t>Galloway Township</t>
  </si>
  <si>
    <t>68 W. Jimmie Leeds Rd</t>
  </si>
  <si>
    <t>B1</t>
  </si>
  <si>
    <t>Gillette</t>
  </si>
  <si>
    <t>977 Valley Road</t>
  </si>
  <si>
    <t>Valley Mall Shopping Center</t>
  </si>
  <si>
    <t>Glen Ridge</t>
  </si>
  <si>
    <t>710 Bloomfield Ave.</t>
  </si>
  <si>
    <t>Glen Rock</t>
  </si>
  <si>
    <t>224 Rock Road</t>
  </si>
  <si>
    <t>Green Brook, NJ</t>
  </si>
  <si>
    <t>287 Route 22</t>
  </si>
  <si>
    <t>Green Brook</t>
  </si>
  <si>
    <t>Hackensack</t>
  </si>
  <si>
    <t>360 Essex Street</t>
  </si>
  <si>
    <t>Sanzari Medical Arts Building</t>
  </si>
  <si>
    <t>Target Hackensack T-1330</t>
  </si>
  <si>
    <t>630 Main St</t>
  </si>
  <si>
    <t>Target Washington Township T-2446</t>
  </si>
  <si>
    <t>68 US Highway 46 W</t>
  </si>
  <si>
    <t>Hackettstown</t>
  </si>
  <si>
    <t>Hackettstown, NJ</t>
  </si>
  <si>
    <t>1885 Route 57</t>
  </si>
  <si>
    <t>Haddonfield</t>
  </si>
  <si>
    <t>214-216 Kings Highway</t>
  </si>
  <si>
    <t>Hamilton Trenton</t>
  </si>
  <si>
    <t>1150 Whitehorse-Mercerville Road</t>
  </si>
  <si>
    <t>Hamilton</t>
  </si>
  <si>
    <t>Farley Travel Plaza</t>
  </si>
  <si>
    <t>Atlantic City Expressway Mile Marker 20</t>
  </si>
  <si>
    <t>Hammonton</t>
  </si>
  <si>
    <t>Hasbrouck Heights</t>
  </si>
  <si>
    <t>201-211 Route 17 South</t>
  </si>
  <si>
    <t>Hillsborough</t>
  </si>
  <si>
    <t>601 Route 206 &amp; 514</t>
  </si>
  <si>
    <t>Suite #21</t>
  </si>
  <si>
    <t>Nelsons Corner Shopping Center</t>
  </si>
  <si>
    <t>Hillsdale</t>
  </si>
  <si>
    <t>126 Broadway</t>
  </si>
  <si>
    <t>Newark St. Hoboken</t>
  </si>
  <si>
    <t>51 Newark Street</t>
  </si>
  <si>
    <t>Hoboken</t>
  </si>
  <si>
    <t>Hoboken - 12th &amp; Hudson</t>
  </si>
  <si>
    <t>1205 N. Hudson Street</t>
  </si>
  <si>
    <t>The Shipyards at 12th &amp; Hudson</t>
  </si>
  <si>
    <t>Hoboken, Washington St.</t>
  </si>
  <si>
    <t>314  Washington Ave.</t>
  </si>
  <si>
    <t>Howell - Route 9</t>
  </si>
  <si>
    <t>4701 Rte. 9 No.</t>
  </si>
  <si>
    <t>Space T1B10</t>
  </si>
  <si>
    <t>Howell</t>
  </si>
  <si>
    <t>Rt. 1 North Woodbridge</t>
  </si>
  <si>
    <t>774 Route 1 N</t>
  </si>
  <si>
    <t>Iselin</t>
  </si>
  <si>
    <t>Newport Centre</t>
  </si>
  <si>
    <t>Jersey City</t>
  </si>
  <si>
    <t>111 Town Square Place</t>
  </si>
  <si>
    <t>Jersey City, Exchange Place</t>
  </si>
  <si>
    <t>15 Exchange Place</t>
  </si>
  <si>
    <t>Suite 110</t>
  </si>
  <si>
    <t>Grove Point</t>
  </si>
  <si>
    <t>98 Christopher Columbus Drive</t>
  </si>
  <si>
    <t>Target Jersey City T-1886</t>
  </si>
  <si>
    <t>100 14th St</t>
  </si>
  <si>
    <t>Newport Mall</t>
  </si>
  <si>
    <t>30 Mall Drive West</t>
  </si>
  <si>
    <t>A-36</t>
  </si>
  <si>
    <t>Acme - Kenilworth #1096</t>
  </si>
  <si>
    <t>801 Kenilworth Blvd</t>
  </si>
  <si>
    <t>Kenilworth</t>
  </si>
  <si>
    <t>Lakewood, NJ</t>
  </si>
  <si>
    <t>1865 Route 70</t>
  </si>
  <si>
    <t>Lakewood Hilton Gardens Project</t>
  </si>
  <si>
    <t>Lakewood</t>
  </si>
  <si>
    <t>Quaker Bridge</t>
  </si>
  <si>
    <t>150 Quaker Bridge Mall RD</t>
  </si>
  <si>
    <t>Quaker Bridge Mall</t>
  </si>
  <si>
    <t>Lawrenceville</t>
  </si>
  <si>
    <t>Mercer Mall</t>
  </si>
  <si>
    <t>301 Mercer Mall</t>
  </si>
  <si>
    <t>Rider University/Student Rec Center</t>
  </si>
  <si>
    <t>2083 Lawrenceville Rd</t>
  </si>
  <si>
    <t>2673 Main St</t>
  </si>
  <si>
    <t>Acme - Lincroft #7932</t>
  </si>
  <si>
    <t>619 Newman Springs Road</t>
  </si>
  <si>
    <t>Lincroft</t>
  </si>
  <si>
    <t>Linden</t>
  </si>
  <si>
    <t>693 West Edgar Road</t>
  </si>
  <si>
    <t>Aviation Plaza at Linden</t>
  </si>
  <si>
    <t>Rte 46 W, Little Ferry</t>
  </si>
  <si>
    <t>300 Route 46 West</t>
  </si>
  <si>
    <t>Little Ferry</t>
  </si>
  <si>
    <t>Livingston</t>
  </si>
  <si>
    <t>1 West Mt. Pleasant Avenue</t>
  </si>
  <si>
    <t>Madison</t>
  </si>
  <si>
    <t>309 Main Street</t>
  </si>
  <si>
    <t>Acme - Mahwah #1058</t>
  </si>
  <si>
    <t>125 Franklin Tpke</t>
  </si>
  <si>
    <t>Mahwah</t>
  </si>
  <si>
    <t>Target Stafford Township T-2392</t>
  </si>
  <si>
    <t>209 Stafford Park Blvd</t>
  </si>
  <si>
    <t>Manahawkin</t>
  </si>
  <si>
    <t>Route 9 Manalapan</t>
  </si>
  <si>
    <t>310 Route 9 North</t>
  </si>
  <si>
    <t>Manalapan</t>
  </si>
  <si>
    <t>Margate NJ</t>
  </si>
  <si>
    <t>8005 Ventnor Ave</t>
  </si>
  <si>
    <t>Margate City</t>
  </si>
  <si>
    <t>Matawan</t>
  </si>
  <si>
    <t>265 Main Street</t>
  </si>
  <si>
    <t>Main Street Village</t>
  </si>
  <si>
    <t>Mays Landing Wrangleboro</t>
  </si>
  <si>
    <t>760 Consumer Square</t>
  </si>
  <si>
    <t>Wrangleboro Consumer Center</t>
  </si>
  <si>
    <t>Mays Landing</t>
  </si>
  <si>
    <t>Medford</t>
  </si>
  <si>
    <t>560 Stokes Road</t>
  </si>
  <si>
    <t>Ironstone Village Shoppes</t>
  </si>
  <si>
    <t>Rte 35-Middletown</t>
  </si>
  <si>
    <t>2011 Route 35</t>
  </si>
  <si>
    <t>Middletown</t>
  </si>
  <si>
    <t>Midland Park Shopping Center</t>
  </si>
  <si>
    <t>85 Godwin Ave</t>
  </si>
  <si>
    <t>Midland Park</t>
  </si>
  <si>
    <t>Millburn</t>
  </si>
  <si>
    <t>343 Millburn Avenue</t>
  </si>
  <si>
    <t>Joyce Kilmer Travel Plaza</t>
  </si>
  <si>
    <t>Milepost 78.7 NB, NJ Turnpike</t>
  </si>
  <si>
    <t>Milltown</t>
  </si>
  <si>
    <t>Target Millville T-2170</t>
  </si>
  <si>
    <t>2116 N 2nd St</t>
  </si>
  <si>
    <t>Millville</t>
  </si>
  <si>
    <t>Montclair - Church &amp; South Park</t>
  </si>
  <si>
    <t>40 South Park St</t>
  </si>
  <si>
    <t>The Siena</t>
  </si>
  <si>
    <t>Montclair</t>
  </si>
  <si>
    <t>Upper Montclair</t>
  </si>
  <si>
    <t>572 Valley Road</t>
  </si>
  <si>
    <t>NJ Montvale Travel Plaza.</t>
  </si>
  <si>
    <t>Montvale Service Area mile 173 Garden St</t>
  </si>
  <si>
    <t>Montvale</t>
  </si>
  <si>
    <t>Moorestown Mall Kiosk</t>
  </si>
  <si>
    <t>400 New Jersey 38</t>
  </si>
  <si>
    <t>Moorestown</t>
  </si>
  <si>
    <t>Moorestown-Wright's Hardware</t>
  </si>
  <si>
    <t>41 East Main Street</t>
  </si>
  <si>
    <t>Rte 9, Marlboro</t>
  </si>
  <si>
    <t>67 Route 9 South</t>
  </si>
  <si>
    <t>Morganville</t>
  </si>
  <si>
    <t>Stop &amp; Shop-Morris Plains # 893</t>
  </si>
  <si>
    <t>245 Littleton Road</t>
  </si>
  <si>
    <t>Morris Plains</t>
  </si>
  <si>
    <t>Morristown Medical Ctr - Main Locat</t>
  </si>
  <si>
    <t>100 Madison Ave</t>
  </si>
  <si>
    <t>Morristown</t>
  </si>
  <si>
    <t>Morristown, Park Place</t>
  </si>
  <si>
    <t>40 Park Place</t>
  </si>
  <si>
    <t>Target Mount Laurel T-1917</t>
  </si>
  <si>
    <t>4 Centerton Rd</t>
  </si>
  <si>
    <t>Mount Laurel</t>
  </si>
  <si>
    <t>Route 73 &amp; Fellowship Road</t>
  </si>
  <si>
    <t>550 Fellowship Road</t>
  </si>
  <si>
    <t>NJ James Cooper Travel Plaza</t>
  </si>
  <si>
    <t>5 Hartford Rd</t>
  </si>
  <si>
    <t>Mount Laurel Centerton Square</t>
  </si>
  <si>
    <t>10 Centerton Road</t>
  </si>
  <si>
    <t>Suite D</t>
  </si>
  <si>
    <t>Centerton Square Shopping Center</t>
  </si>
  <si>
    <t>Rt. 66 &amp; S. Seaview Square Drive</t>
  </si>
  <si>
    <t>2301 Rt 66</t>
  </si>
  <si>
    <t>Neptune</t>
  </si>
  <si>
    <t>New Brunswick</t>
  </si>
  <si>
    <t>391 George Street</t>
  </si>
  <si>
    <t>Kilmer Square</t>
  </si>
  <si>
    <t>Rutgers University-The Yard</t>
  </si>
  <si>
    <t>38 Colllege Ave.</t>
  </si>
  <si>
    <t>New Providence Village Center</t>
  </si>
  <si>
    <t>1260 Springfield Avenue</t>
  </si>
  <si>
    <t>New Providence</t>
  </si>
  <si>
    <t>EWR - Newark Concourse C, Space 86</t>
  </si>
  <si>
    <t>Terminal C, Space 86</t>
  </si>
  <si>
    <t>Newark</t>
  </si>
  <si>
    <t>EWR - Newark Term C, Space B-50</t>
  </si>
  <si>
    <t>Terminal C, Space B-50</t>
  </si>
  <si>
    <t>Rutgers U/Newark Robeson Stdnt Ctr</t>
  </si>
  <si>
    <t>350 Martin Luther King Blvd</t>
  </si>
  <si>
    <t>Shoppes on Broad</t>
  </si>
  <si>
    <t>Broad Street</t>
  </si>
  <si>
    <t>Target North Bergen Commons T-1865</t>
  </si>
  <si>
    <t>7101 Tonnelle Ave</t>
  </si>
  <si>
    <t>North Bergen</t>
  </si>
  <si>
    <t>North Bergen, River Rd.</t>
  </si>
  <si>
    <t>7301 River Rd.</t>
  </si>
  <si>
    <t>North Brunswick, NJ</t>
  </si>
  <si>
    <t>522 Shoppes Boulevard</t>
  </si>
  <si>
    <t>Shoppes at North Brunswick</t>
  </si>
  <si>
    <t>North Brunswick</t>
  </si>
  <si>
    <t>Target North Brunswick T-2853</t>
  </si>
  <si>
    <t>101 Grand Ave</t>
  </si>
  <si>
    <t>Northvale, NJ</t>
  </si>
  <si>
    <t>271B Livingston St.</t>
  </si>
  <si>
    <t>Daibes Square at Northvale</t>
  </si>
  <si>
    <t>Northvale</t>
  </si>
  <si>
    <t>Nutley</t>
  </si>
  <si>
    <t>483 Franklin Avenue</t>
  </si>
  <si>
    <t>Route 35 - Oakhurst</t>
  </si>
  <si>
    <t>2100 Highway 35</t>
  </si>
  <si>
    <t>Oakhurst</t>
  </si>
  <si>
    <t>Oakland</t>
  </si>
  <si>
    <t>411 Rampo Valley Rd</t>
  </si>
  <si>
    <t>Ocean City, NJ - Asbury Ave.</t>
  </si>
  <si>
    <t>1061 Asbury Ave</t>
  </si>
  <si>
    <t>Ocean City</t>
  </si>
  <si>
    <t>Acme - Old Bridge #2827</t>
  </si>
  <si>
    <t>3500 US-9</t>
  </si>
  <si>
    <t>Old Bridge</t>
  </si>
  <si>
    <t>Old Tappan</t>
  </si>
  <si>
    <t>216 Old Tappan Road</t>
  </si>
  <si>
    <t>Paramus</t>
  </si>
  <si>
    <t>Rt. 4 - Paramus</t>
  </si>
  <si>
    <t>65 Route 4 West</t>
  </si>
  <si>
    <t>Target Paramus T-2381</t>
  </si>
  <si>
    <t>900 Bergen Town Center</t>
  </si>
  <si>
    <t>Garden State Plaza - Lower level</t>
  </si>
  <si>
    <t>1 Garden State Plaza</t>
  </si>
  <si>
    <t>Space #9145</t>
  </si>
  <si>
    <t>Rte 17N - Paramus</t>
  </si>
  <si>
    <t>370 Route 17 N</t>
  </si>
  <si>
    <t>The Container Store Project</t>
  </si>
  <si>
    <t>Rt 17 South Paramus</t>
  </si>
  <si>
    <t>177 Route 17 South</t>
  </si>
  <si>
    <t>Park Ridge</t>
  </si>
  <si>
    <t>191 Kinderkamack Road</t>
  </si>
  <si>
    <t>Hopewell</t>
  </si>
  <si>
    <t>800 A Denow Road</t>
  </si>
  <si>
    <t>Pennington</t>
  </si>
  <si>
    <t>John Fenwick Travel Plaza</t>
  </si>
  <si>
    <t>Milepost 5.4 NB, NJ Turnpike</t>
  </si>
  <si>
    <t>Penns Grove</t>
  </si>
  <si>
    <t>NJ Clara Barton TP</t>
  </si>
  <si>
    <t>NJTP Mile Marker 5.4 Southbound</t>
  </si>
  <si>
    <t>Pennsgrove</t>
  </si>
  <si>
    <t>Stop &amp; Shop - Phillipsburg #816</t>
  </si>
  <si>
    <t>1278 US Hwy 22</t>
  </si>
  <si>
    <t>Phillipsburg</t>
  </si>
  <si>
    <t>1198 US Highway 22</t>
  </si>
  <si>
    <t>Target Phillipsburg T-1464</t>
  </si>
  <si>
    <t>1204 New Brunswick Ave</t>
  </si>
  <si>
    <t>Rutgers University Truck</t>
  </si>
  <si>
    <t>110 Ethel Rd West</t>
  </si>
  <si>
    <t>Suite B</t>
  </si>
  <si>
    <t>Piscataway</t>
  </si>
  <si>
    <t>Rutgers University-Plaza at Livings</t>
  </si>
  <si>
    <t>105 Joyce Kilmer Ave</t>
  </si>
  <si>
    <t>#30</t>
  </si>
  <si>
    <t>1364 Centennial Way</t>
  </si>
  <si>
    <t>Centennial Plaza</t>
  </si>
  <si>
    <t>Absecon Travel Plaza - NJ Turnpike</t>
  </si>
  <si>
    <t>Garden State Pkwy Mile Marker 41.3</t>
  </si>
  <si>
    <t>Pomona</t>
  </si>
  <si>
    <t>Pompton Lakes</t>
  </si>
  <si>
    <t>45 Wanaque Avenue</t>
  </si>
  <si>
    <t>Pompton Lakes Town Square</t>
  </si>
  <si>
    <t>Princeton</t>
  </si>
  <si>
    <t>100 Nassau Street</t>
  </si>
  <si>
    <t>Princeton Market Fair</t>
  </si>
  <si>
    <t>3535 Rt. 1 Ste. 426</t>
  </si>
  <si>
    <t>Ramsey Train Station</t>
  </si>
  <si>
    <t>8 West Main Street</t>
  </si>
  <si>
    <t>Ramsey</t>
  </si>
  <si>
    <t>Franklin Square - Ramsey</t>
  </si>
  <si>
    <t>561 North Franklin Turnpike</t>
  </si>
  <si>
    <t>Franklin Square</t>
  </si>
  <si>
    <t>Red Bank</t>
  </si>
  <si>
    <t>4-6 White Street</t>
  </si>
  <si>
    <t>Northeast Ridgewood</t>
  </si>
  <si>
    <t>363 RT 17 South</t>
  </si>
  <si>
    <t>Ridgewood</t>
  </si>
  <si>
    <t>Ridgewood Downtown</t>
  </si>
  <si>
    <t>193 E Ridgewood Ave</t>
  </si>
  <si>
    <t>Rio Grande</t>
  </si>
  <si>
    <t>3301 Route 9 South</t>
  </si>
  <si>
    <t>Unit T-1A</t>
  </si>
  <si>
    <t>Rio Grande Shopping Center</t>
  </si>
  <si>
    <t>Target Riverdale - T2247</t>
  </si>
  <si>
    <t>94 SR-23</t>
  </si>
  <si>
    <t>Riverdale</t>
  </si>
  <si>
    <t>Target Delran T-2104</t>
  </si>
  <si>
    <t>4000 Route 130</t>
  </si>
  <si>
    <t>Riverside</t>
  </si>
  <si>
    <t>Target Rockaway T-1864</t>
  </si>
  <si>
    <t>381 Mt. Hope Ave</t>
  </si>
  <si>
    <t>Rockaway</t>
  </si>
  <si>
    <t>Rockaway, Ring Road</t>
  </si>
  <si>
    <t>395 Mount Hope Avenue</t>
  </si>
  <si>
    <t>Rockaway Townsquare Mall</t>
  </si>
  <si>
    <t>301 Mt. Hope Avenue</t>
  </si>
  <si>
    <t>Roseland</t>
  </si>
  <si>
    <t>43 Eisenhower Parkway</t>
  </si>
  <si>
    <t>Eagle Rock Plaza</t>
  </si>
  <si>
    <t>96 Meadow Road</t>
  </si>
  <si>
    <t>Rutherford</t>
  </si>
  <si>
    <t>Sea Girt</t>
  </si>
  <si>
    <t>2150 Highway 35</t>
  </si>
  <si>
    <t>#E-18</t>
  </si>
  <si>
    <t>Brook 35 Plaza</t>
  </si>
  <si>
    <t>NJ Alexander Hamilton Travel Plaza</t>
  </si>
  <si>
    <t>NJ Turnpike, Milemarker 111.6 S</t>
  </si>
  <si>
    <t>Secaucus</t>
  </si>
  <si>
    <t>Secaucus, Harmon Meadow</t>
  </si>
  <si>
    <t>700 Plaza Drive</t>
  </si>
  <si>
    <t>The Plaza at the Meadows</t>
  </si>
  <si>
    <t>Sewell Washington Center</t>
  </si>
  <si>
    <t>304 Greentree Road</t>
  </si>
  <si>
    <t>Washington Center</t>
  </si>
  <si>
    <t>Sewell</t>
  </si>
  <si>
    <t>Target Mantua T-2384</t>
  </si>
  <si>
    <t>675 Woodbury Glassboro Rd</t>
  </si>
  <si>
    <t>The Mall at Short Hills</t>
  </si>
  <si>
    <t>1200 Morris Turnpike</t>
  </si>
  <si>
    <t>Shorthills</t>
  </si>
  <si>
    <t>Shrewsbury</t>
  </si>
  <si>
    <t>551 Route 35</t>
  </si>
  <si>
    <t>The Grove</t>
  </si>
  <si>
    <t>Sicklerville, NJ</t>
  </si>
  <si>
    <t>611 Berlin Cross Keys Rd.</t>
  </si>
  <si>
    <t>Sicklerville</t>
  </si>
  <si>
    <t>Target Gloucester T-2181</t>
  </si>
  <si>
    <t>1615 Berlin Cross Keys Rd</t>
  </si>
  <si>
    <t>Somers Point</t>
  </si>
  <si>
    <t>55 Bethel Road</t>
  </si>
  <si>
    <t>Ocean Heights Plaza</t>
  </si>
  <si>
    <t>Somerset</t>
  </si>
  <si>
    <t>120 Cedar Grove Lane</t>
  </si>
  <si>
    <t>Cedar Grove Shopping Center</t>
  </si>
  <si>
    <t>Somerville Town Ctr.</t>
  </si>
  <si>
    <t>145 W. Main St, unit A-1</t>
  </si>
  <si>
    <t>Unit A1</t>
  </si>
  <si>
    <t>Somerville</t>
  </si>
  <si>
    <t>Sayreville, NJ</t>
  </si>
  <si>
    <t>957 Route 9 N</t>
  </si>
  <si>
    <t>South Amboy</t>
  </si>
  <si>
    <t>Cheesequake Travel Plaza</t>
  </si>
  <si>
    <t>Garden State Parkway Mile Post 124</t>
  </si>
  <si>
    <t>PO Box 307</t>
  </si>
  <si>
    <t>Target South Brunswick NJ T-2256</t>
  </si>
  <si>
    <t>4190 Rt 1 N</t>
  </si>
  <si>
    <t>South Brunswick</t>
  </si>
  <si>
    <t>South Orange</t>
  </si>
  <si>
    <t>11 Sloan Street</t>
  </si>
  <si>
    <t>Target South Plainfield T-1929</t>
  </si>
  <si>
    <t>5000 Hadley Center Dr</t>
  </si>
  <si>
    <t>South Plainfield</t>
  </si>
  <si>
    <t>Acme - Wall Township #780</t>
  </si>
  <si>
    <t>2007 Route 35</t>
  </si>
  <si>
    <t>Spring Lake</t>
  </si>
  <si>
    <t>Summit</t>
  </si>
  <si>
    <t>2 Beechwood Road</t>
  </si>
  <si>
    <t>Jersey Shore Premium Outlets</t>
  </si>
  <si>
    <t>1 Premium Outlet Blvd.</t>
  </si>
  <si>
    <t>Tinton Falls</t>
  </si>
  <si>
    <t>Stop &amp; Shop-Toms River #811</t>
  </si>
  <si>
    <t>353 Route 37 East</t>
  </si>
  <si>
    <t>Toms River</t>
  </si>
  <si>
    <t>Toms River Route 9</t>
  </si>
  <si>
    <t>2360 Lakewood Rd</t>
  </si>
  <si>
    <t>Ocean County Mall</t>
  </si>
  <si>
    <t>1201 HOOPER AVE</t>
  </si>
  <si>
    <t>Richard Stockton Travel Plaza</t>
  </si>
  <si>
    <t>200 Uncle Petes Rd</t>
  </si>
  <si>
    <t>Trenton</t>
  </si>
  <si>
    <t>Target Turnersville T-1132</t>
  </si>
  <si>
    <t>4001 Black Horse Pike</t>
  </si>
  <si>
    <t>Turnersville</t>
  </si>
  <si>
    <t>5340 Route 42 Turnersville</t>
  </si>
  <si>
    <t>5340 Route 42</t>
  </si>
  <si>
    <t>Rt. 22 - Center Island</t>
  </si>
  <si>
    <t>2698 Route 22 East</t>
  </si>
  <si>
    <t>Union</t>
  </si>
  <si>
    <t>Kean University-Thompson Library</t>
  </si>
  <si>
    <t>1000 Morris Ave</t>
  </si>
  <si>
    <t>Target Union T-2141</t>
  </si>
  <si>
    <t>2235 Springfield Ave</t>
  </si>
  <si>
    <t>Acme - Vernon #2820</t>
  </si>
  <si>
    <t>530 CR-515</t>
  </si>
  <si>
    <t>Vernon</t>
  </si>
  <si>
    <t>Vineland Cumberland Mall</t>
  </si>
  <si>
    <t>3849 S. Delsea Road</t>
  </si>
  <si>
    <t>Space #A0013</t>
  </si>
  <si>
    <t>Cumberland Mall</t>
  </si>
  <si>
    <t>Vineland</t>
  </si>
  <si>
    <t>Cedar Hill Shopping Center,Voorhees</t>
  </si>
  <si>
    <t>148 Route 73</t>
  </si>
  <si>
    <t>Cedar Hill Shopping Center</t>
  </si>
  <si>
    <t>Voorhees</t>
  </si>
  <si>
    <t>Warren</t>
  </si>
  <si>
    <t>4 Mount Bethel Rd</t>
  </si>
  <si>
    <t>Target Watchung</t>
  </si>
  <si>
    <t>1515 US Highway 22</t>
  </si>
  <si>
    <t>Watchung</t>
  </si>
  <si>
    <t>Paterson-Hamburg Tpke - Wayne</t>
  </si>
  <si>
    <t>183 Hamburg Turnpike</t>
  </si>
  <si>
    <t>Wayne</t>
  </si>
  <si>
    <t>Wayne Rt. 23</t>
  </si>
  <si>
    <t>1606 Route 23 North</t>
  </si>
  <si>
    <t>Willowbrook Mall Food Court</t>
  </si>
  <si>
    <t>1400 Willowbrook Mall</t>
  </si>
  <si>
    <t>Willowbrook Mall</t>
  </si>
  <si>
    <t>Wayne West Belt Plaza</t>
  </si>
  <si>
    <t>57 state route 23</t>
  </si>
  <si>
    <t>Berdan Ave &amp; Hamburg Turnpike</t>
  </si>
  <si>
    <t>1118 Hamburg Turnpike</t>
  </si>
  <si>
    <t>Macy's - Willowbrook</t>
  </si>
  <si>
    <t>1100 Willowbrook Blvd</t>
  </si>
  <si>
    <t>West Caldwell</t>
  </si>
  <si>
    <t>546 Passaic Ave.</t>
  </si>
  <si>
    <t>West New York</t>
  </si>
  <si>
    <t>55-1 Riverwalk Place</t>
  </si>
  <si>
    <t>Westfield</t>
  </si>
  <si>
    <t>117 Central Avenue</t>
  </si>
  <si>
    <t>Westwood Avenue</t>
  </si>
  <si>
    <t>102 Westwood Avenue</t>
  </si>
  <si>
    <t>Meisel Building</t>
  </si>
  <si>
    <t>Westwood</t>
  </si>
  <si>
    <t>Woodbridge Mall</t>
  </si>
  <si>
    <t>250 Woodbridge Center Drive</t>
  </si>
  <si>
    <t>Woodbridge Center</t>
  </si>
  <si>
    <t>Woodbridge</t>
  </si>
  <si>
    <t>NJ Grover Cleveland Travel Plaza</t>
  </si>
  <si>
    <t>Mile Marker 92.9</t>
  </si>
  <si>
    <t>Thomas Edison Travel Plza</t>
  </si>
  <si>
    <t>New Jersey Turnpike, Mile Post 92.9 S</t>
  </si>
  <si>
    <t>Acme - Woodcliff Lake #1069</t>
  </si>
  <si>
    <t>520 Chestnut Ridge Rd</t>
  </si>
  <si>
    <t>Woodcliff Lake</t>
  </si>
  <si>
    <t>Wyckoff</t>
  </si>
  <si>
    <t>325 Franklin Avenue</t>
  </si>
  <si>
    <t>Woodrow Wilson Travel Plaza - N6</t>
  </si>
  <si>
    <t>Mile post 57.8-North, NJ Turnpike</t>
  </si>
  <si>
    <t>Yardville</t>
  </si>
  <si>
    <t>Cities</t>
  </si>
  <si>
    <t># of Cities:</t>
  </si>
  <si>
    <t># of locations:</t>
  </si>
  <si>
    <t>Cities by # Locations</t>
  </si>
  <si>
    <t>#</t>
  </si>
  <si>
    <t>Median Income</t>
  </si>
  <si>
    <t>Top 20 :</t>
  </si>
  <si>
    <t>locations</t>
  </si>
  <si>
    <t>of all Starbucks in NJ</t>
  </si>
  <si>
    <t>(3 or more locations)</t>
  </si>
  <si>
    <t>of the cities make up 33% of all Starbucks in NJ</t>
  </si>
  <si>
    <t>Location Type</t>
  </si>
  <si>
    <t>Grocery Store</t>
  </si>
  <si>
    <t>Department Store</t>
  </si>
  <si>
    <t>Casino</t>
  </si>
  <si>
    <t>Mall</t>
  </si>
  <si>
    <t>University</t>
  </si>
  <si>
    <t>Hotel</t>
  </si>
  <si>
    <t>Hospital</t>
  </si>
  <si>
    <t>Airport</t>
  </si>
  <si>
    <t>Highway Rest Area</t>
  </si>
  <si>
    <t>Train Station</t>
  </si>
  <si>
    <t>Shopping Centers/ StandAlone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</si>
</sst>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9" fontId="0" fillId="0" borderId="0" xfId="2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0" fillId="33" borderId="0" xfId="0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34" borderId="0" xfId="1" applyNumberFormat="1" applyFont="1" applyFill="1"/>
    <xf numFmtId="164" fontId="0" fillId="0" borderId="0" xfId="1" applyNumberFormat="1" applyFont="1" applyFill="1"/>
    <xf numFmtId="164" fontId="0" fillId="35" borderId="0" xfId="1" applyNumberFormat="1" applyFont="1" applyFill="1"/>
    <xf numFmtId="0" fontId="18" fillId="0" borderId="0" xfId="0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8"/>
  <sheetViews>
    <sheetView tabSelected="1" topLeftCell="C1" workbookViewId="0">
      <selection activeCell="K1" sqref="K1"/>
    </sheetView>
  </sheetViews>
  <sheetFormatPr defaultRowHeight="14.5" x14ac:dyDescent="0.35"/>
  <cols>
    <col min="1" max="1" width="33.08984375" bestFit="1" customWidth="1"/>
    <col min="4" max="4" width="36" bestFit="1" customWidth="1"/>
    <col min="6" max="6" width="35.26953125" bestFit="1" customWidth="1"/>
    <col min="7" max="7" width="16.36328125" bestFit="1" customWidth="1"/>
    <col min="10" max="10" width="11.36328125" customWidth="1"/>
    <col min="11" max="11" width="26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696</v>
      </c>
    </row>
    <row r="2" spans="1:11" x14ac:dyDescent="0.35">
      <c r="A2" t="s">
        <v>10</v>
      </c>
      <c r="B2">
        <v>39.46</v>
      </c>
      <c r="C2">
        <v>-74.489999999999995</v>
      </c>
      <c r="D2" t="s">
        <v>11</v>
      </c>
      <c r="F2" t="s">
        <v>12</v>
      </c>
      <c r="G2" t="s">
        <v>13</v>
      </c>
      <c r="H2" t="s">
        <v>14</v>
      </c>
      <c r="I2">
        <v>63887</v>
      </c>
      <c r="J2">
        <v>8370</v>
      </c>
      <c r="K2" t="s">
        <v>707</v>
      </c>
    </row>
    <row r="3" spans="1:11" x14ac:dyDescent="0.35">
      <c r="A3" t="s">
        <v>15</v>
      </c>
      <c r="B3">
        <v>41.03</v>
      </c>
      <c r="C3">
        <v>-74.13</v>
      </c>
      <c r="D3" t="s">
        <v>16</v>
      </c>
      <c r="G3" t="s">
        <v>17</v>
      </c>
      <c r="H3" t="s">
        <v>14</v>
      </c>
      <c r="I3">
        <v>151875</v>
      </c>
      <c r="J3">
        <v>6820</v>
      </c>
      <c r="K3" t="s">
        <v>697</v>
      </c>
    </row>
    <row r="4" spans="1:11" x14ac:dyDescent="0.35">
      <c r="A4" t="s">
        <v>18</v>
      </c>
      <c r="B4">
        <v>40.229999999999997</v>
      </c>
      <c r="C4">
        <v>-74.05</v>
      </c>
      <c r="D4" t="s">
        <v>19</v>
      </c>
      <c r="G4" t="s">
        <v>20</v>
      </c>
      <c r="H4" t="s">
        <v>14</v>
      </c>
      <c r="I4">
        <v>39324</v>
      </c>
      <c r="J4">
        <v>15830</v>
      </c>
      <c r="K4" t="s">
        <v>698</v>
      </c>
    </row>
    <row r="5" spans="1:11" x14ac:dyDescent="0.35">
      <c r="A5" t="s">
        <v>24</v>
      </c>
      <c r="B5">
        <v>39.36</v>
      </c>
      <c r="C5">
        <v>-74.44</v>
      </c>
      <c r="D5" t="s">
        <v>25</v>
      </c>
      <c r="G5" t="s">
        <v>23</v>
      </c>
      <c r="H5" t="s">
        <v>14</v>
      </c>
      <c r="I5">
        <v>26006</v>
      </c>
      <c r="J5">
        <v>39075</v>
      </c>
      <c r="K5" t="s">
        <v>707</v>
      </c>
    </row>
    <row r="6" spans="1:11" x14ac:dyDescent="0.35">
      <c r="A6" t="s">
        <v>28</v>
      </c>
      <c r="B6">
        <v>39.380000000000003</v>
      </c>
      <c r="C6">
        <v>-74.430000000000007</v>
      </c>
      <c r="D6" t="s">
        <v>29</v>
      </c>
      <c r="G6" t="s">
        <v>23</v>
      </c>
      <c r="H6" t="s">
        <v>14</v>
      </c>
      <c r="I6">
        <v>26006</v>
      </c>
      <c r="J6">
        <v>39075</v>
      </c>
      <c r="K6" t="s">
        <v>699</v>
      </c>
    </row>
    <row r="7" spans="1:11" x14ac:dyDescent="0.35">
      <c r="A7" t="s">
        <v>21</v>
      </c>
      <c r="B7">
        <v>39.35</v>
      </c>
      <c r="C7">
        <v>-74.45</v>
      </c>
      <c r="D7" t="s">
        <v>22</v>
      </c>
      <c r="G7" t="s">
        <v>23</v>
      </c>
      <c r="H7" t="s">
        <v>14</v>
      </c>
      <c r="I7">
        <v>26006</v>
      </c>
      <c r="J7">
        <v>39075</v>
      </c>
      <c r="K7" t="s">
        <v>699</v>
      </c>
    </row>
    <row r="8" spans="1:11" x14ac:dyDescent="0.35">
      <c r="A8" t="s">
        <v>26</v>
      </c>
      <c r="B8">
        <v>39.36</v>
      </c>
      <c r="C8">
        <v>-74.42</v>
      </c>
      <c r="D8" t="s">
        <v>27</v>
      </c>
      <c r="G8" t="s">
        <v>23</v>
      </c>
      <c r="H8" t="s">
        <v>14</v>
      </c>
      <c r="I8">
        <v>26006</v>
      </c>
      <c r="J8">
        <v>39075</v>
      </c>
      <c r="K8" t="s">
        <v>699</v>
      </c>
    </row>
    <row r="9" spans="1:11" x14ac:dyDescent="0.35">
      <c r="A9" t="s">
        <v>30</v>
      </c>
      <c r="B9">
        <v>39.76</v>
      </c>
      <c r="C9">
        <v>-74.25</v>
      </c>
      <c r="D9" t="s">
        <v>31</v>
      </c>
      <c r="G9" t="s">
        <v>32</v>
      </c>
      <c r="H9" t="s">
        <v>14</v>
      </c>
      <c r="I9">
        <v>69877</v>
      </c>
      <c r="J9">
        <v>22141</v>
      </c>
      <c r="K9" t="s">
        <v>697</v>
      </c>
    </row>
    <row r="10" spans="1:11" x14ac:dyDescent="0.35">
      <c r="A10" t="s">
        <v>33</v>
      </c>
      <c r="B10">
        <v>40.65</v>
      </c>
      <c r="C10">
        <v>-74.58</v>
      </c>
      <c r="D10" t="s">
        <v>34</v>
      </c>
      <c r="G10" t="s">
        <v>35</v>
      </c>
      <c r="H10" t="s">
        <v>14</v>
      </c>
      <c r="K10" t="s">
        <v>707</v>
      </c>
    </row>
    <row r="11" spans="1:11" x14ac:dyDescent="0.35">
      <c r="A11" t="s">
        <v>36</v>
      </c>
      <c r="B11">
        <v>40.67</v>
      </c>
      <c r="C11">
        <v>-74.11</v>
      </c>
      <c r="D11" t="s">
        <v>37</v>
      </c>
      <c r="G11" t="s">
        <v>38</v>
      </c>
      <c r="H11" t="s">
        <v>14</v>
      </c>
      <c r="I11">
        <v>56701</v>
      </c>
      <c r="J11">
        <v>66719</v>
      </c>
      <c r="K11" t="s">
        <v>697</v>
      </c>
    </row>
    <row r="12" spans="1:11" x14ac:dyDescent="0.35">
      <c r="A12" t="s">
        <v>39</v>
      </c>
      <c r="B12">
        <v>40.65</v>
      </c>
      <c r="C12">
        <v>-74.64</v>
      </c>
      <c r="D12" t="s">
        <v>40</v>
      </c>
      <c r="F12" t="s">
        <v>39</v>
      </c>
      <c r="G12" t="s">
        <v>41</v>
      </c>
      <c r="H12" t="s">
        <v>14</v>
      </c>
      <c r="I12">
        <v>104452</v>
      </c>
      <c r="J12">
        <v>8244</v>
      </c>
      <c r="K12" t="s">
        <v>707</v>
      </c>
    </row>
    <row r="13" spans="1:11" x14ac:dyDescent="0.35">
      <c r="A13" t="s">
        <v>42</v>
      </c>
      <c r="B13">
        <v>40.020000000000003</v>
      </c>
      <c r="C13">
        <v>-74.27</v>
      </c>
      <c r="D13" t="s">
        <v>43</v>
      </c>
      <c r="G13" t="s">
        <v>44</v>
      </c>
      <c r="H13" t="s">
        <v>14</v>
      </c>
      <c r="K13" t="s">
        <v>705</v>
      </c>
    </row>
    <row r="14" spans="1:11" x14ac:dyDescent="0.35">
      <c r="A14" t="s">
        <v>45</v>
      </c>
      <c r="B14">
        <v>40.96</v>
      </c>
      <c r="C14">
        <v>-74.069999999999993</v>
      </c>
      <c r="D14" t="s">
        <v>46</v>
      </c>
      <c r="G14" t="s">
        <v>47</v>
      </c>
      <c r="H14" t="s">
        <v>14</v>
      </c>
      <c r="K14" t="s">
        <v>700</v>
      </c>
    </row>
    <row r="15" spans="1:11" x14ac:dyDescent="0.35">
      <c r="A15" t="s">
        <v>48</v>
      </c>
      <c r="B15">
        <v>40.72</v>
      </c>
      <c r="C15">
        <v>-74.56</v>
      </c>
      <c r="D15" t="s">
        <v>49</v>
      </c>
      <c r="E15" t="s">
        <v>50</v>
      </c>
      <c r="G15" t="s">
        <v>51</v>
      </c>
      <c r="H15" t="s">
        <v>14</v>
      </c>
      <c r="I15">
        <v>150635</v>
      </c>
      <c r="J15">
        <v>7792</v>
      </c>
      <c r="K15" t="s">
        <v>707</v>
      </c>
    </row>
    <row r="16" spans="1:11" x14ac:dyDescent="0.35">
      <c r="A16" t="s">
        <v>52</v>
      </c>
      <c r="B16">
        <v>39.78</v>
      </c>
      <c r="C16">
        <v>-75.05</v>
      </c>
      <c r="D16" t="s">
        <v>53</v>
      </c>
      <c r="E16" t="s">
        <v>54</v>
      </c>
      <c r="G16" t="s">
        <v>55</v>
      </c>
      <c r="H16" t="s">
        <v>14</v>
      </c>
      <c r="K16" t="s">
        <v>700</v>
      </c>
    </row>
    <row r="17" spans="1:11" x14ac:dyDescent="0.35">
      <c r="A17" t="s">
        <v>56</v>
      </c>
      <c r="B17">
        <v>40.909999999999997</v>
      </c>
      <c r="C17">
        <v>-74.400000000000006</v>
      </c>
      <c r="D17" t="s">
        <v>57</v>
      </c>
      <c r="G17" t="s">
        <v>58</v>
      </c>
      <c r="H17" t="s">
        <v>14</v>
      </c>
      <c r="I17">
        <v>91055</v>
      </c>
      <c r="J17">
        <v>8390</v>
      </c>
      <c r="K17" t="s">
        <v>697</v>
      </c>
    </row>
    <row r="18" spans="1:11" x14ac:dyDescent="0.35">
      <c r="A18" t="s">
        <v>59</v>
      </c>
      <c r="B18">
        <v>40.130000000000003</v>
      </c>
      <c r="C18">
        <v>-74.72</v>
      </c>
      <c r="D18" t="s">
        <v>60</v>
      </c>
      <c r="F18" t="s">
        <v>61</v>
      </c>
      <c r="G18" t="s">
        <v>59</v>
      </c>
      <c r="H18" t="s">
        <v>14</v>
      </c>
      <c r="I18">
        <v>85640</v>
      </c>
      <c r="J18">
        <v>11808</v>
      </c>
      <c r="K18" t="s">
        <v>707</v>
      </c>
    </row>
    <row r="19" spans="1:11" x14ac:dyDescent="0.35">
      <c r="A19" t="s">
        <v>64</v>
      </c>
      <c r="B19">
        <v>40.61</v>
      </c>
      <c r="C19">
        <v>-74.69</v>
      </c>
      <c r="D19" t="s">
        <v>65</v>
      </c>
      <c r="F19" t="s">
        <v>66</v>
      </c>
      <c r="G19" t="s">
        <v>64</v>
      </c>
      <c r="H19" t="s">
        <v>14</v>
      </c>
      <c r="I19">
        <v>129237</v>
      </c>
      <c r="J19">
        <v>14683</v>
      </c>
      <c r="K19" t="s">
        <v>707</v>
      </c>
    </row>
    <row r="20" spans="1:11" x14ac:dyDescent="0.35">
      <c r="A20" t="s">
        <v>62</v>
      </c>
      <c r="B20">
        <v>40.619999999999997</v>
      </c>
      <c r="C20">
        <v>-74.760000000000005</v>
      </c>
      <c r="D20" t="s">
        <v>63</v>
      </c>
      <c r="G20" t="s">
        <v>64</v>
      </c>
      <c r="H20" t="s">
        <v>14</v>
      </c>
      <c r="I20">
        <v>129237</v>
      </c>
      <c r="J20">
        <v>14683</v>
      </c>
      <c r="K20" t="s">
        <v>707</v>
      </c>
    </row>
    <row r="21" spans="1:11" x14ac:dyDescent="0.35">
      <c r="A21" t="s">
        <v>67</v>
      </c>
      <c r="B21">
        <v>40.06</v>
      </c>
      <c r="C21">
        <v>-74.150000000000006</v>
      </c>
      <c r="D21" t="s">
        <v>68</v>
      </c>
      <c r="G21" t="s">
        <v>69</v>
      </c>
      <c r="H21" t="s">
        <v>14</v>
      </c>
      <c r="I21">
        <v>73051</v>
      </c>
      <c r="J21">
        <v>75118</v>
      </c>
      <c r="K21" t="s">
        <v>698</v>
      </c>
    </row>
    <row r="22" spans="1:11" x14ac:dyDescent="0.35">
      <c r="A22" t="s">
        <v>74</v>
      </c>
      <c r="B22">
        <v>40.590000000000003</v>
      </c>
      <c r="C22">
        <v>-74.62</v>
      </c>
      <c r="D22" t="s">
        <v>75</v>
      </c>
      <c r="E22">
        <v>2475</v>
      </c>
      <c r="F22" t="s">
        <v>70</v>
      </c>
      <c r="G22" t="s">
        <v>71</v>
      </c>
      <c r="H22" t="s">
        <v>14</v>
      </c>
      <c r="I22">
        <v>122684</v>
      </c>
      <c r="J22">
        <v>45336</v>
      </c>
      <c r="K22" t="s">
        <v>700</v>
      </c>
    </row>
    <row r="23" spans="1:11" x14ac:dyDescent="0.35">
      <c r="A23" t="s">
        <v>76</v>
      </c>
      <c r="B23">
        <v>40.56</v>
      </c>
      <c r="C23">
        <v>-74.56</v>
      </c>
      <c r="D23" t="s">
        <v>77</v>
      </c>
      <c r="G23" t="s">
        <v>71</v>
      </c>
      <c r="H23" t="s">
        <v>14</v>
      </c>
      <c r="I23">
        <v>122684</v>
      </c>
      <c r="J23">
        <v>45336</v>
      </c>
      <c r="K23" t="s">
        <v>698</v>
      </c>
    </row>
    <row r="24" spans="1:11" x14ac:dyDescent="0.35">
      <c r="A24" t="s">
        <v>72</v>
      </c>
      <c r="B24">
        <v>40.58</v>
      </c>
      <c r="C24">
        <v>-74.61</v>
      </c>
      <c r="D24" t="s">
        <v>73</v>
      </c>
      <c r="F24" t="s">
        <v>72</v>
      </c>
      <c r="G24" t="s">
        <v>71</v>
      </c>
      <c r="H24" t="s">
        <v>14</v>
      </c>
      <c r="I24">
        <v>122684</v>
      </c>
      <c r="J24">
        <v>45336</v>
      </c>
      <c r="K24" t="s">
        <v>707</v>
      </c>
    </row>
    <row r="25" spans="1:11" x14ac:dyDescent="0.35">
      <c r="A25" t="s">
        <v>78</v>
      </c>
      <c r="B25">
        <v>40.04</v>
      </c>
      <c r="C25">
        <v>-74.819999999999993</v>
      </c>
      <c r="D25" t="s">
        <v>79</v>
      </c>
      <c r="G25" t="s">
        <v>80</v>
      </c>
      <c r="H25" t="s">
        <v>14</v>
      </c>
      <c r="I25">
        <v>50709</v>
      </c>
      <c r="J25">
        <v>9835</v>
      </c>
      <c r="K25" t="s">
        <v>698</v>
      </c>
    </row>
    <row r="26" spans="1:11" x14ac:dyDescent="0.35">
      <c r="A26" t="s">
        <v>81</v>
      </c>
      <c r="B26">
        <v>39.950000000000003</v>
      </c>
      <c r="C26">
        <v>-75.12</v>
      </c>
      <c r="D26" t="s">
        <v>82</v>
      </c>
      <c r="G26" t="s">
        <v>83</v>
      </c>
      <c r="H26" t="s">
        <v>14</v>
      </c>
      <c r="I26">
        <v>26105</v>
      </c>
      <c r="J26">
        <v>75550</v>
      </c>
      <c r="K26" t="s">
        <v>701</v>
      </c>
    </row>
    <row r="27" spans="1:11" x14ac:dyDescent="0.35">
      <c r="A27" t="s">
        <v>84</v>
      </c>
      <c r="B27">
        <v>40.81</v>
      </c>
      <c r="C27">
        <v>-74.47</v>
      </c>
      <c r="D27" t="s">
        <v>85</v>
      </c>
      <c r="E27">
        <v>101</v>
      </c>
      <c r="G27" t="s">
        <v>86</v>
      </c>
      <c r="H27" t="s">
        <v>14</v>
      </c>
      <c r="K27" t="s">
        <v>707</v>
      </c>
    </row>
    <row r="28" spans="1:11" x14ac:dyDescent="0.35">
      <c r="A28" t="s">
        <v>87</v>
      </c>
      <c r="B28">
        <v>40.75</v>
      </c>
      <c r="C28">
        <v>-74.430000000000007</v>
      </c>
      <c r="D28" t="s">
        <v>88</v>
      </c>
      <c r="G28" t="s">
        <v>87</v>
      </c>
      <c r="H28" t="s">
        <v>14</v>
      </c>
      <c r="I28">
        <v>176364</v>
      </c>
      <c r="J28">
        <v>10507</v>
      </c>
      <c r="K28" t="s">
        <v>707</v>
      </c>
    </row>
    <row r="29" spans="1:11" x14ac:dyDescent="0.35">
      <c r="A29" t="s">
        <v>105</v>
      </c>
      <c r="B29">
        <v>39.86</v>
      </c>
      <c r="C29">
        <v>-74.97</v>
      </c>
      <c r="D29" t="s">
        <v>105</v>
      </c>
      <c r="F29" t="s">
        <v>106</v>
      </c>
      <c r="G29" t="s">
        <v>91</v>
      </c>
      <c r="H29" t="s">
        <v>14</v>
      </c>
      <c r="I29">
        <v>97069</v>
      </c>
      <c r="J29">
        <v>71204</v>
      </c>
      <c r="K29" t="s">
        <v>707</v>
      </c>
    </row>
    <row r="30" spans="1:11" x14ac:dyDescent="0.35">
      <c r="A30" t="s">
        <v>103</v>
      </c>
      <c r="B30">
        <v>39.94</v>
      </c>
      <c r="C30">
        <v>-75.05</v>
      </c>
      <c r="D30" t="s">
        <v>104</v>
      </c>
      <c r="G30" t="s">
        <v>91</v>
      </c>
      <c r="H30" t="s">
        <v>14</v>
      </c>
      <c r="I30">
        <v>97069</v>
      </c>
      <c r="J30">
        <v>71204</v>
      </c>
      <c r="K30" t="s">
        <v>707</v>
      </c>
    </row>
    <row r="31" spans="1:11" x14ac:dyDescent="0.35">
      <c r="A31" t="s">
        <v>107</v>
      </c>
      <c r="B31">
        <v>39.93</v>
      </c>
      <c r="C31">
        <v>-75.03</v>
      </c>
      <c r="D31" t="s">
        <v>108</v>
      </c>
      <c r="G31" t="s">
        <v>91</v>
      </c>
      <c r="H31" t="s">
        <v>14</v>
      </c>
      <c r="I31">
        <v>97069</v>
      </c>
      <c r="J31">
        <v>71204</v>
      </c>
      <c r="K31" t="s">
        <v>707</v>
      </c>
    </row>
    <row r="32" spans="1:11" x14ac:dyDescent="0.35">
      <c r="A32" t="s">
        <v>96</v>
      </c>
      <c r="B32">
        <v>39.92</v>
      </c>
      <c r="C32">
        <v>-75.040000000000006</v>
      </c>
      <c r="D32" t="s">
        <v>97</v>
      </c>
      <c r="E32" t="s">
        <v>98</v>
      </c>
      <c r="F32" t="s">
        <v>96</v>
      </c>
      <c r="G32" t="s">
        <v>91</v>
      </c>
      <c r="H32" t="s">
        <v>14</v>
      </c>
      <c r="I32">
        <v>97069</v>
      </c>
      <c r="J32">
        <v>71204</v>
      </c>
      <c r="K32" t="s">
        <v>707</v>
      </c>
    </row>
    <row r="33" spans="1:11" x14ac:dyDescent="0.35">
      <c r="A33" t="s">
        <v>102</v>
      </c>
      <c r="B33">
        <v>39.94</v>
      </c>
      <c r="C33">
        <v>-75.02</v>
      </c>
      <c r="D33" t="s">
        <v>99</v>
      </c>
      <c r="G33" t="s">
        <v>91</v>
      </c>
      <c r="H33" t="s">
        <v>14</v>
      </c>
      <c r="I33">
        <v>97069</v>
      </c>
      <c r="J33">
        <v>71204</v>
      </c>
      <c r="K33" t="s">
        <v>700</v>
      </c>
    </row>
    <row r="34" spans="1:11" x14ac:dyDescent="0.35">
      <c r="A34" t="s">
        <v>89</v>
      </c>
      <c r="B34">
        <v>39.89</v>
      </c>
      <c r="C34">
        <v>-75</v>
      </c>
      <c r="D34" t="s">
        <v>90</v>
      </c>
      <c r="G34" t="s">
        <v>91</v>
      </c>
      <c r="H34" t="s">
        <v>14</v>
      </c>
      <c r="I34">
        <v>97069</v>
      </c>
      <c r="J34">
        <v>71204</v>
      </c>
      <c r="K34" t="s">
        <v>705</v>
      </c>
    </row>
    <row r="35" spans="1:11" x14ac:dyDescent="0.35">
      <c r="A35" t="s">
        <v>92</v>
      </c>
      <c r="B35">
        <v>39.909999999999997</v>
      </c>
      <c r="C35">
        <v>-75</v>
      </c>
      <c r="D35" t="s">
        <v>93</v>
      </c>
      <c r="E35" t="s">
        <v>94</v>
      </c>
      <c r="F35" t="s">
        <v>95</v>
      </c>
      <c r="G35" t="s">
        <v>91</v>
      </c>
      <c r="H35" t="s">
        <v>14</v>
      </c>
      <c r="I35">
        <v>97069</v>
      </c>
      <c r="J35">
        <v>71204</v>
      </c>
      <c r="K35" t="s">
        <v>707</v>
      </c>
    </row>
    <row r="36" spans="1:11" x14ac:dyDescent="0.35">
      <c r="A36" t="s">
        <v>100</v>
      </c>
      <c r="B36">
        <v>39.93</v>
      </c>
      <c r="C36">
        <v>-75.03</v>
      </c>
      <c r="D36" t="s">
        <v>101</v>
      </c>
      <c r="G36" t="s">
        <v>91</v>
      </c>
      <c r="H36" t="s">
        <v>14</v>
      </c>
      <c r="I36">
        <v>97069</v>
      </c>
      <c r="J36">
        <v>71204</v>
      </c>
      <c r="K36" t="s">
        <v>698</v>
      </c>
    </row>
    <row r="37" spans="1:11" x14ac:dyDescent="0.35">
      <c r="A37" t="s">
        <v>109</v>
      </c>
      <c r="B37">
        <v>40.78</v>
      </c>
      <c r="C37">
        <v>-74.69</v>
      </c>
      <c r="D37" t="s">
        <v>110</v>
      </c>
      <c r="F37" t="s">
        <v>109</v>
      </c>
      <c r="G37" t="s">
        <v>111</v>
      </c>
      <c r="H37" t="s">
        <v>14</v>
      </c>
      <c r="I37">
        <v>101375</v>
      </c>
      <c r="J37">
        <v>1540</v>
      </c>
      <c r="K37" t="s">
        <v>707</v>
      </c>
    </row>
    <row r="38" spans="1:11" x14ac:dyDescent="0.35">
      <c r="A38" t="s">
        <v>112</v>
      </c>
      <c r="B38">
        <v>40.630000000000003</v>
      </c>
      <c r="C38">
        <v>-74.31</v>
      </c>
      <c r="D38" t="s">
        <v>113</v>
      </c>
      <c r="G38" t="s">
        <v>114</v>
      </c>
      <c r="H38" t="s">
        <v>14</v>
      </c>
      <c r="I38">
        <v>100192</v>
      </c>
      <c r="J38">
        <v>15607</v>
      </c>
      <c r="K38" t="s">
        <v>698</v>
      </c>
    </row>
    <row r="39" spans="1:11" x14ac:dyDescent="0.35">
      <c r="A39" t="s">
        <v>115</v>
      </c>
      <c r="B39">
        <v>39.799999999999997</v>
      </c>
      <c r="C39">
        <v>-75.040000000000006</v>
      </c>
      <c r="D39" t="s">
        <v>116</v>
      </c>
      <c r="E39" t="s">
        <v>117</v>
      </c>
      <c r="F39" t="s">
        <v>118</v>
      </c>
      <c r="G39" t="s">
        <v>119</v>
      </c>
      <c r="H39" t="s">
        <v>14</v>
      </c>
      <c r="I39">
        <v>52634</v>
      </c>
      <c r="J39">
        <v>4933</v>
      </c>
      <c r="K39" t="s">
        <v>707</v>
      </c>
    </row>
    <row r="40" spans="1:11" x14ac:dyDescent="0.35">
      <c r="A40" t="s">
        <v>120</v>
      </c>
      <c r="B40">
        <v>40.83</v>
      </c>
      <c r="C40">
        <v>-74.14</v>
      </c>
      <c r="D40" t="s">
        <v>121</v>
      </c>
      <c r="G40" t="s">
        <v>122</v>
      </c>
      <c r="H40" t="s">
        <v>14</v>
      </c>
      <c r="I40">
        <v>74963</v>
      </c>
      <c r="J40">
        <v>86207</v>
      </c>
      <c r="K40" t="s">
        <v>707</v>
      </c>
    </row>
    <row r="41" spans="1:11" x14ac:dyDescent="0.35">
      <c r="A41" t="s">
        <v>123</v>
      </c>
      <c r="B41">
        <v>40.83</v>
      </c>
      <c r="C41">
        <v>-74.14</v>
      </c>
      <c r="D41" t="s">
        <v>124</v>
      </c>
      <c r="G41" t="s">
        <v>122</v>
      </c>
      <c r="H41" t="s">
        <v>14</v>
      </c>
      <c r="I41">
        <v>74963</v>
      </c>
      <c r="J41">
        <v>86207</v>
      </c>
      <c r="K41" t="s">
        <v>697</v>
      </c>
    </row>
    <row r="42" spans="1:11" x14ac:dyDescent="0.35">
      <c r="A42" t="s">
        <v>125</v>
      </c>
      <c r="B42">
        <v>40.97</v>
      </c>
      <c r="C42">
        <v>-73.959999999999994</v>
      </c>
      <c r="D42" t="s">
        <v>126</v>
      </c>
      <c r="F42" t="s">
        <v>127</v>
      </c>
      <c r="G42" t="s">
        <v>125</v>
      </c>
      <c r="H42" t="s">
        <v>14</v>
      </c>
      <c r="I42">
        <v>130670</v>
      </c>
      <c r="J42">
        <v>8710</v>
      </c>
      <c r="K42" t="s">
        <v>707</v>
      </c>
    </row>
    <row r="43" spans="1:11" x14ac:dyDescent="0.35">
      <c r="A43" t="s">
        <v>128</v>
      </c>
      <c r="B43">
        <v>40.97</v>
      </c>
      <c r="C43">
        <v>-73.959999999999994</v>
      </c>
      <c r="D43" t="s">
        <v>129</v>
      </c>
      <c r="G43" t="s">
        <v>130</v>
      </c>
      <c r="H43" t="s">
        <v>14</v>
      </c>
      <c r="K43" t="s">
        <v>698</v>
      </c>
    </row>
    <row r="44" spans="1:11" x14ac:dyDescent="0.35">
      <c r="A44" t="s">
        <v>134</v>
      </c>
      <c r="B44">
        <v>40.32</v>
      </c>
      <c r="C44">
        <v>-74.489999999999995</v>
      </c>
      <c r="D44" t="s">
        <v>135</v>
      </c>
      <c r="G44" t="s">
        <v>133</v>
      </c>
      <c r="H44" t="s">
        <v>14</v>
      </c>
      <c r="I44">
        <v>138906</v>
      </c>
      <c r="J44">
        <v>3844</v>
      </c>
      <c r="K44" t="s">
        <v>707</v>
      </c>
    </row>
    <row r="45" spans="1:11" x14ac:dyDescent="0.35">
      <c r="A45" t="s">
        <v>131</v>
      </c>
      <c r="B45">
        <v>40.32</v>
      </c>
      <c r="C45">
        <v>-74.489999999999995</v>
      </c>
      <c r="D45" t="s">
        <v>132</v>
      </c>
      <c r="G45" t="s">
        <v>133</v>
      </c>
      <c r="H45" t="s">
        <v>14</v>
      </c>
      <c r="I45">
        <v>138906</v>
      </c>
      <c r="J45">
        <v>3844</v>
      </c>
      <c r="K45" t="s">
        <v>705</v>
      </c>
    </row>
    <row r="46" spans="1:11" x14ac:dyDescent="0.35">
      <c r="A46" t="s">
        <v>136</v>
      </c>
      <c r="B46">
        <v>40.32</v>
      </c>
      <c r="C46">
        <v>-74.44</v>
      </c>
      <c r="D46" t="s">
        <v>137</v>
      </c>
      <c r="G46" t="s">
        <v>133</v>
      </c>
      <c r="H46" t="s">
        <v>14</v>
      </c>
      <c r="I46">
        <v>138906</v>
      </c>
      <c r="J46">
        <v>3844</v>
      </c>
      <c r="K46" t="s">
        <v>697</v>
      </c>
    </row>
    <row r="47" spans="1:11" x14ac:dyDescent="0.35">
      <c r="A47" t="s">
        <v>138</v>
      </c>
      <c r="B47">
        <v>40.659999999999997</v>
      </c>
      <c r="C47">
        <v>-74.290000000000006</v>
      </c>
      <c r="D47" t="s">
        <v>139</v>
      </c>
      <c r="G47" t="s">
        <v>140</v>
      </c>
      <c r="H47" t="s">
        <v>14</v>
      </c>
      <c r="I47">
        <v>122848</v>
      </c>
      <c r="J47">
        <v>23972</v>
      </c>
      <c r="K47" t="s">
        <v>707</v>
      </c>
    </row>
    <row r="48" spans="1:11" x14ac:dyDescent="0.35">
      <c r="A48" t="s">
        <v>141</v>
      </c>
      <c r="B48">
        <v>40.65</v>
      </c>
      <c r="C48">
        <v>-74.3</v>
      </c>
      <c r="D48" t="s">
        <v>142</v>
      </c>
      <c r="E48" t="s">
        <v>143</v>
      </c>
      <c r="G48" t="s">
        <v>140</v>
      </c>
      <c r="H48" t="s">
        <v>14</v>
      </c>
      <c r="I48">
        <v>122848</v>
      </c>
      <c r="J48">
        <v>23972</v>
      </c>
      <c r="K48" t="s">
        <v>706</v>
      </c>
    </row>
    <row r="49" spans="1:11" x14ac:dyDescent="0.35">
      <c r="A49" t="s">
        <v>144</v>
      </c>
      <c r="B49">
        <v>40.020000000000003</v>
      </c>
      <c r="C49">
        <v>-74.94</v>
      </c>
      <c r="D49" t="s">
        <v>145</v>
      </c>
      <c r="F49" t="s">
        <v>146</v>
      </c>
      <c r="G49" t="s">
        <v>144</v>
      </c>
      <c r="H49" t="s">
        <v>14</v>
      </c>
      <c r="I49">
        <v>94321</v>
      </c>
      <c r="J49">
        <v>16747</v>
      </c>
      <c r="K49" t="s">
        <v>707</v>
      </c>
    </row>
    <row r="50" spans="1:11" x14ac:dyDescent="0.35">
      <c r="A50" t="s">
        <v>150</v>
      </c>
      <c r="B50">
        <v>40.89</v>
      </c>
      <c r="C50">
        <v>-74.48</v>
      </c>
      <c r="D50" t="s">
        <v>151</v>
      </c>
      <c r="F50" t="s">
        <v>150</v>
      </c>
      <c r="G50" t="s">
        <v>149</v>
      </c>
      <c r="H50" t="s">
        <v>14</v>
      </c>
      <c r="I50">
        <v>116078</v>
      </c>
      <c r="J50">
        <v>16822</v>
      </c>
      <c r="K50" t="s">
        <v>707</v>
      </c>
    </row>
    <row r="51" spans="1:11" x14ac:dyDescent="0.35">
      <c r="A51" t="s">
        <v>147</v>
      </c>
      <c r="B51">
        <v>40.869999999999997</v>
      </c>
      <c r="C51">
        <v>-74.510000000000005</v>
      </c>
      <c r="D51" t="s">
        <v>148</v>
      </c>
      <c r="G51" t="s">
        <v>149</v>
      </c>
      <c r="H51" t="s">
        <v>14</v>
      </c>
      <c r="I51">
        <v>116078</v>
      </c>
      <c r="J51">
        <v>16822</v>
      </c>
      <c r="K51" t="s">
        <v>707</v>
      </c>
    </row>
    <row r="52" spans="1:11" x14ac:dyDescent="0.35">
      <c r="A52" t="s">
        <v>152</v>
      </c>
      <c r="B52">
        <v>39.83</v>
      </c>
      <c r="C52">
        <v>-75.099999999999994</v>
      </c>
      <c r="D52" t="s">
        <v>153</v>
      </c>
      <c r="E52" t="s">
        <v>154</v>
      </c>
      <c r="G52" t="s">
        <v>155</v>
      </c>
      <c r="H52" t="s">
        <v>14</v>
      </c>
      <c r="I52">
        <v>67983</v>
      </c>
      <c r="J52">
        <v>30556</v>
      </c>
      <c r="K52" t="s">
        <v>700</v>
      </c>
    </row>
    <row r="53" spans="1:11" x14ac:dyDescent="0.35">
      <c r="A53" t="s">
        <v>156</v>
      </c>
      <c r="B53">
        <v>40.46</v>
      </c>
      <c r="C53">
        <v>-74.400000000000006</v>
      </c>
      <c r="D53" t="s">
        <v>157</v>
      </c>
      <c r="G53" t="s">
        <v>158</v>
      </c>
      <c r="H53" t="s">
        <v>14</v>
      </c>
      <c r="I53">
        <v>105959</v>
      </c>
      <c r="J53">
        <v>48673</v>
      </c>
      <c r="K53" t="s">
        <v>707</v>
      </c>
    </row>
    <row r="54" spans="1:11" x14ac:dyDescent="0.35">
      <c r="A54" t="s">
        <v>162</v>
      </c>
      <c r="B54">
        <v>40.799999999999997</v>
      </c>
      <c r="C54">
        <v>-74.36</v>
      </c>
      <c r="D54" t="s">
        <v>163</v>
      </c>
      <c r="G54" t="s">
        <v>161</v>
      </c>
      <c r="H54" t="s">
        <v>14</v>
      </c>
      <c r="I54">
        <v>121769</v>
      </c>
      <c r="J54">
        <v>11241</v>
      </c>
      <c r="K54" t="s">
        <v>707</v>
      </c>
    </row>
    <row r="55" spans="1:11" x14ac:dyDescent="0.35">
      <c r="A55" t="s">
        <v>159</v>
      </c>
      <c r="B55">
        <v>40.81</v>
      </c>
      <c r="C55">
        <v>-74.38</v>
      </c>
      <c r="D55" t="s">
        <v>160</v>
      </c>
      <c r="G55" t="s">
        <v>161</v>
      </c>
      <c r="H55" t="s">
        <v>14</v>
      </c>
      <c r="I55">
        <v>121769</v>
      </c>
      <c r="J55">
        <v>11241</v>
      </c>
      <c r="K55" t="s">
        <v>698</v>
      </c>
    </row>
    <row r="56" spans="1:11" x14ac:dyDescent="0.35">
      <c r="A56" t="s">
        <v>164</v>
      </c>
      <c r="B56">
        <v>40.83</v>
      </c>
      <c r="C56">
        <v>-74</v>
      </c>
      <c r="D56" t="s">
        <v>165</v>
      </c>
      <c r="G56" t="s">
        <v>166</v>
      </c>
      <c r="H56" t="s">
        <v>14</v>
      </c>
      <c r="K56" t="s">
        <v>705</v>
      </c>
    </row>
    <row r="57" spans="1:11" x14ac:dyDescent="0.35">
      <c r="A57" t="s">
        <v>170</v>
      </c>
      <c r="B57">
        <v>40.83</v>
      </c>
      <c r="C57">
        <v>-74.09</v>
      </c>
      <c r="D57" t="s">
        <v>171</v>
      </c>
      <c r="G57" t="s">
        <v>169</v>
      </c>
      <c r="H57" t="s">
        <v>14</v>
      </c>
      <c r="I57">
        <v>77400</v>
      </c>
      <c r="J57">
        <v>9433</v>
      </c>
      <c r="K57" t="s">
        <v>707</v>
      </c>
    </row>
    <row r="58" spans="1:11" x14ac:dyDescent="0.35">
      <c r="A58" t="s">
        <v>167</v>
      </c>
      <c r="B58">
        <v>40.81</v>
      </c>
      <c r="C58">
        <v>-74.08</v>
      </c>
      <c r="D58" t="s">
        <v>168</v>
      </c>
      <c r="G58" t="s">
        <v>169</v>
      </c>
      <c r="H58" t="s">
        <v>14</v>
      </c>
      <c r="I58">
        <v>77400</v>
      </c>
      <c r="J58">
        <v>9433</v>
      </c>
      <c r="K58" t="s">
        <v>702</v>
      </c>
    </row>
    <row r="59" spans="1:11" x14ac:dyDescent="0.35">
      <c r="A59" t="s">
        <v>172</v>
      </c>
      <c r="B59">
        <v>40.29</v>
      </c>
      <c r="C59">
        <v>-74.05</v>
      </c>
      <c r="D59" t="s">
        <v>173</v>
      </c>
      <c r="G59" t="s">
        <v>172</v>
      </c>
      <c r="H59" t="s">
        <v>14</v>
      </c>
      <c r="I59">
        <v>66470</v>
      </c>
      <c r="J59">
        <v>12258</v>
      </c>
      <c r="K59" t="s">
        <v>707</v>
      </c>
    </row>
    <row r="60" spans="1:11" x14ac:dyDescent="0.35">
      <c r="A60" t="s">
        <v>174</v>
      </c>
      <c r="B60">
        <v>40.81</v>
      </c>
      <c r="C60">
        <v>-73.98</v>
      </c>
      <c r="D60" t="s">
        <v>175</v>
      </c>
      <c r="F60" t="s">
        <v>176</v>
      </c>
      <c r="G60" t="s">
        <v>174</v>
      </c>
      <c r="H60" t="s">
        <v>14</v>
      </c>
      <c r="I60">
        <v>103505</v>
      </c>
      <c r="J60">
        <v>12165</v>
      </c>
      <c r="K60" t="s">
        <v>700</v>
      </c>
    </row>
    <row r="61" spans="1:11" x14ac:dyDescent="0.35">
      <c r="A61" t="s">
        <v>177</v>
      </c>
      <c r="B61">
        <v>40.81</v>
      </c>
      <c r="C61">
        <v>-73.98</v>
      </c>
      <c r="D61" t="s">
        <v>178</v>
      </c>
      <c r="G61" t="s">
        <v>174</v>
      </c>
      <c r="H61" t="s">
        <v>14</v>
      </c>
      <c r="I61">
        <v>103505</v>
      </c>
      <c r="J61">
        <v>12165</v>
      </c>
      <c r="K61" t="s">
        <v>698</v>
      </c>
    </row>
    <row r="62" spans="1:11" x14ac:dyDescent="0.35">
      <c r="A62" t="s">
        <v>179</v>
      </c>
      <c r="B62">
        <v>40.56</v>
      </c>
      <c r="C62">
        <v>-74.349999999999994</v>
      </c>
      <c r="D62" t="s">
        <v>180</v>
      </c>
      <c r="F62" t="s">
        <v>181</v>
      </c>
      <c r="G62" t="s">
        <v>179</v>
      </c>
      <c r="H62" t="s">
        <v>14</v>
      </c>
      <c r="I62">
        <v>95622</v>
      </c>
      <c r="J62">
        <v>102304</v>
      </c>
      <c r="K62" t="s">
        <v>707</v>
      </c>
    </row>
    <row r="63" spans="1:11" x14ac:dyDescent="0.35">
      <c r="A63" t="s">
        <v>186</v>
      </c>
      <c r="B63">
        <v>40.54</v>
      </c>
      <c r="C63">
        <v>-74.33</v>
      </c>
      <c r="D63" t="s">
        <v>187</v>
      </c>
      <c r="G63" t="s">
        <v>179</v>
      </c>
      <c r="H63" t="s">
        <v>14</v>
      </c>
      <c r="I63">
        <v>95622</v>
      </c>
      <c r="J63">
        <v>102304</v>
      </c>
      <c r="K63" t="s">
        <v>700</v>
      </c>
    </row>
    <row r="64" spans="1:11" x14ac:dyDescent="0.35">
      <c r="A64" t="s">
        <v>188</v>
      </c>
      <c r="B64">
        <v>40.549999999999997</v>
      </c>
      <c r="C64">
        <v>-74.34</v>
      </c>
      <c r="D64" t="s">
        <v>189</v>
      </c>
      <c r="F64" t="s">
        <v>188</v>
      </c>
      <c r="G64" t="s">
        <v>179</v>
      </c>
      <c r="H64" t="s">
        <v>14</v>
      </c>
      <c r="I64">
        <v>95622</v>
      </c>
      <c r="J64">
        <v>102304</v>
      </c>
      <c r="K64" t="s">
        <v>700</v>
      </c>
    </row>
    <row r="65" spans="1:11" x14ac:dyDescent="0.35">
      <c r="A65" t="s">
        <v>184</v>
      </c>
      <c r="B65">
        <v>40.520000000000003</v>
      </c>
      <c r="C65">
        <v>-74.34</v>
      </c>
      <c r="D65" t="s">
        <v>185</v>
      </c>
      <c r="G65" t="s">
        <v>179</v>
      </c>
      <c r="H65" t="s">
        <v>14</v>
      </c>
      <c r="I65">
        <v>95622</v>
      </c>
      <c r="J65">
        <v>102304</v>
      </c>
      <c r="K65" t="s">
        <v>702</v>
      </c>
    </row>
    <row r="66" spans="1:11" x14ac:dyDescent="0.35">
      <c r="A66" t="s">
        <v>182</v>
      </c>
      <c r="B66">
        <v>40.549999999999997</v>
      </c>
      <c r="C66">
        <v>-74.34</v>
      </c>
      <c r="D66" t="s">
        <v>183</v>
      </c>
      <c r="G66" t="s">
        <v>179</v>
      </c>
      <c r="H66" t="s">
        <v>14</v>
      </c>
      <c r="I66">
        <v>95622</v>
      </c>
      <c r="J66">
        <v>102304</v>
      </c>
      <c r="K66" t="s">
        <v>698</v>
      </c>
    </row>
    <row r="67" spans="1:11" x14ac:dyDescent="0.35">
      <c r="A67" t="s">
        <v>190</v>
      </c>
      <c r="B67">
        <v>40.659999999999997</v>
      </c>
      <c r="C67">
        <v>-74.17</v>
      </c>
      <c r="D67" t="s">
        <v>191</v>
      </c>
      <c r="E67">
        <v>1456</v>
      </c>
      <c r="F67" t="s">
        <v>192</v>
      </c>
      <c r="G67" t="s">
        <v>193</v>
      </c>
      <c r="H67" t="s">
        <v>14</v>
      </c>
      <c r="I67">
        <v>45186</v>
      </c>
      <c r="J67">
        <v>129363</v>
      </c>
      <c r="K67" t="s">
        <v>700</v>
      </c>
    </row>
    <row r="68" spans="1:11" x14ac:dyDescent="0.35">
      <c r="A68" t="s">
        <v>194</v>
      </c>
      <c r="B68">
        <v>40.89</v>
      </c>
      <c r="C68">
        <v>-73.97</v>
      </c>
      <c r="D68" t="s">
        <v>195</v>
      </c>
      <c r="G68" t="s">
        <v>194</v>
      </c>
      <c r="H68" t="s">
        <v>14</v>
      </c>
      <c r="I68">
        <v>80670</v>
      </c>
      <c r="J68">
        <v>28509</v>
      </c>
      <c r="K68" t="s">
        <v>707</v>
      </c>
    </row>
    <row r="69" spans="1:11" x14ac:dyDescent="0.35">
      <c r="A69" t="s">
        <v>196</v>
      </c>
      <c r="B69">
        <v>39.89</v>
      </c>
      <c r="C69">
        <v>-74.930000000000007</v>
      </c>
      <c r="D69" t="s">
        <v>197</v>
      </c>
      <c r="E69" t="s">
        <v>198</v>
      </c>
      <c r="G69" t="s">
        <v>199</v>
      </c>
      <c r="H69" t="s">
        <v>14</v>
      </c>
      <c r="I69">
        <v>94395</v>
      </c>
      <c r="J69">
        <v>45489</v>
      </c>
      <c r="K69" t="s">
        <v>707</v>
      </c>
    </row>
    <row r="70" spans="1:11" x14ac:dyDescent="0.35">
      <c r="A70" t="s">
        <v>200</v>
      </c>
      <c r="B70">
        <v>40.89</v>
      </c>
      <c r="C70">
        <v>-74.27</v>
      </c>
      <c r="D70" t="s">
        <v>201</v>
      </c>
      <c r="G70" t="s">
        <v>202</v>
      </c>
      <c r="H70" t="s">
        <v>14</v>
      </c>
      <c r="I70">
        <v>52602</v>
      </c>
      <c r="J70">
        <v>6300</v>
      </c>
      <c r="K70" t="s">
        <v>698</v>
      </c>
    </row>
    <row r="71" spans="1:11" x14ac:dyDescent="0.35">
      <c r="A71" t="s">
        <v>203</v>
      </c>
      <c r="B71">
        <v>40.94</v>
      </c>
      <c r="C71">
        <v>-74.13</v>
      </c>
      <c r="D71" t="s">
        <v>204</v>
      </c>
      <c r="G71" t="s">
        <v>205</v>
      </c>
      <c r="H71" t="s">
        <v>14</v>
      </c>
      <c r="K71" t="s">
        <v>707</v>
      </c>
    </row>
    <row r="72" spans="1:11" x14ac:dyDescent="0.35">
      <c r="A72" t="s">
        <v>206</v>
      </c>
      <c r="B72">
        <v>40.49</v>
      </c>
      <c r="C72">
        <v>-74.86</v>
      </c>
      <c r="D72" t="s">
        <v>207</v>
      </c>
      <c r="G72" t="s">
        <v>208</v>
      </c>
      <c r="H72" t="s">
        <v>14</v>
      </c>
      <c r="I72">
        <v>60869</v>
      </c>
      <c r="J72">
        <v>4650</v>
      </c>
      <c r="K72" t="s">
        <v>707</v>
      </c>
    </row>
    <row r="73" spans="1:11" x14ac:dyDescent="0.35">
      <c r="A73" t="s">
        <v>209</v>
      </c>
      <c r="B73">
        <v>40.79</v>
      </c>
      <c r="C73">
        <v>-74.39</v>
      </c>
      <c r="D73" t="s">
        <v>210</v>
      </c>
      <c r="G73" t="s">
        <v>209</v>
      </c>
      <c r="H73" t="s">
        <v>14</v>
      </c>
      <c r="I73">
        <v>123266</v>
      </c>
      <c r="J73">
        <v>11792</v>
      </c>
      <c r="K73" t="s">
        <v>707</v>
      </c>
    </row>
    <row r="74" spans="1:11" x14ac:dyDescent="0.35">
      <c r="A74" t="s">
        <v>211</v>
      </c>
      <c r="B74">
        <v>39.869999999999997</v>
      </c>
      <c r="C74">
        <v>-74.209999999999994</v>
      </c>
      <c r="D74" t="s">
        <v>212</v>
      </c>
      <c r="E74" t="s">
        <v>213</v>
      </c>
      <c r="G74" t="s">
        <v>214</v>
      </c>
      <c r="H74" t="s">
        <v>14</v>
      </c>
      <c r="K74" t="s">
        <v>705</v>
      </c>
    </row>
    <row r="75" spans="1:11" x14ac:dyDescent="0.35">
      <c r="A75" t="s">
        <v>215</v>
      </c>
      <c r="B75">
        <v>40.86</v>
      </c>
      <c r="C75">
        <v>-73.97</v>
      </c>
      <c r="D75" t="s">
        <v>216</v>
      </c>
      <c r="G75" t="s">
        <v>217</v>
      </c>
      <c r="H75" t="s">
        <v>14</v>
      </c>
      <c r="I75">
        <v>76578</v>
      </c>
      <c r="J75">
        <v>37058</v>
      </c>
      <c r="K75" t="s">
        <v>697</v>
      </c>
    </row>
    <row r="76" spans="1:11" x14ac:dyDescent="0.35">
      <c r="A76" t="s">
        <v>225</v>
      </c>
      <c r="B76">
        <v>40.86</v>
      </c>
      <c r="C76">
        <v>-73.97</v>
      </c>
      <c r="D76" t="s">
        <v>226</v>
      </c>
      <c r="F76" t="s">
        <v>227</v>
      </c>
      <c r="G76" t="s">
        <v>217</v>
      </c>
      <c r="H76" t="s">
        <v>14</v>
      </c>
      <c r="I76">
        <v>76578</v>
      </c>
      <c r="J76">
        <v>37058</v>
      </c>
      <c r="K76" t="s">
        <v>707</v>
      </c>
    </row>
    <row r="77" spans="1:11" x14ac:dyDescent="0.35">
      <c r="A77" t="s">
        <v>223</v>
      </c>
      <c r="B77">
        <v>40.86</v>
      </c>
      <c r="C77">
        <v>-73.98</v>
      </c>
      <c r="D77" t="s">
        <v>224</v>
      </c>
      <c r="G77" t="s">
        <v>217</v>
      </c>
      <c r="H77" t="s">
        <v>14</v>
      </c>
      <c r="I77">
        <v>76578</v>
      </c>
      <c r="J77">
        <v>37058</v>
      </c>
      <c r="K77" t="s">
        <v>707</v>
      </c>
    </row>
    <row r="78" spans="1:11" x14ac:dyDescent="0.35">
      <c r="A78" t="s">
        <v>221</v>
      </c>
      <c r="B78">
        <v>40.86</v>
      </c>
      <c r="C78">
        <v>-73.97</v>
      </c>
      <c r="D78" t="s">
        <v>222</v>
      </c>
      <c r="G78" t="s">
        <v>217</v>
      </c>
      <c r="H78" t="s">
        <v>14</v>
      </c>
      <c r="I78">
        <v>76578</v>
      </c>
      <c r="J78">
        <v>37058</v>
      </c>
      <c r="K78" t="s">
        <v>707</v>
      </c>
    </row>
    <row r="79" spans="1:11" x14ac:dyDescent="0.35">
      <c r="A79" t="s">
        <v>218</v>
      </c>
      <c r="B79">
        <v>40.85</v>
      </c>
      <c r="C79">
        <v>-73.97</v>
      </c>
      <c r="D79" t="s">
        <v>219</v>
      </c>
      <c r="F79" t="s">
        <v>220</v>
      </c>
      <c r="G79" t="s">
        <v>217</v>
      </c>
      <c r="H79" t="s">
        <v>14</v>
      </c>
      <c r="I79">
        <v>76578</v>
      </c>
      <c r="J79">
        <v>37058</v>
      </c>
      <c r="K79" t="s">
        <v>707</v>
      </c>
    </row>
    <row r="80" spans="1:11" x14ac:dyDescent="0.35">
      <c r="A80" t="s">
        <v>228</v>
      </c>
      <c r="B80">
        <v>41.11</v>
      </c>
      <c r="C80">
        <v>-74.58</v>
      </c>
      <c r="D80" t="s">
        <v>229</v>
      </c>
      <c r="G80" t="s">
        <v>230</v>
      </c>
      <c r="H80" t="s">
        <v>14</v>
      </c>
      <c r="I80">
        <v>57232</v>
      </c>
      <c r="J80">
        <v>4849</v>
      </c>
      <c r="K80" t="s">
        <v>707</v>
      </c>
    </row>
    <row r="81" spans="1:11" x14ac:dyDescent="0.35">
      <c r="A81" t="s">
        <v>231</v>
      </c>
      <c r="B81">
        <v>40.99</v>
      </c>
      <c r="C81">
        <v>-74.209999999999994</v>
      </c>
      <c r="D81" t="s">
        <v>232</v>
      </c>
      <c r="F81" t="s">
        <v>233</v>
      </c>
      <c r="G81" t="s">
        <v>231</v>
      </c>
      <c r="H81" t="s">
        <v>14</v>
      </c>
      <c r="I81">
        <v>155458</v>
      </c>
      <c r="J81">
        <v>10953</v>
      </c>
      <c r="K81" t="s">
        <v>707</v>
      </c>
    </row>
    <row r="82" spans="1:11" x14ac:dyDescent="0.35">
      <c r="A82" t="s">
        <v>234</v>
      </c>
      <c r="B82">
        <v>40.43</v>
      </c>
      <c r="C82">
        <v>-74.56</v>
      </c>
      <c r="D82" t="s">
        <v>235</v>
      </c>
      <c r="G82" t="s">
        <v>236</v>
      </c>
      <c r="H82" t="s">
        <v>14</v>
      </c>
      <c r="K82" t="s">
        <v>697</v>
      </c>
    </row>
    <row r="83" spans="1:11" x14ac:dyDescent="0.35">
      <c r="A83" t="s">
        <v>239</v>
      </c>
      <c r="B83">
        <v>40.21</v>
      </c>
      <c r="C83">
        <v>-74.260000000000005</v>
      </c>
      <c r="D83" t="s">
        <v>244</v>
      </c>
      <c r="G83" t="s">
        <v>239</v>
      </c>
      <c r="H83" t="s">
        <v>14</v>
      </c>
      <c r="I83">
        <v>99827</v>
      </c>
      <c r="J83">
        <v>35429</v>
      </c>
      <c r="K83" t="s">
        <v>707</v>
      </c>
    </row>
    <row r="84" spans="1:11" x14ac:dyDescent="0.35">
      <c r="A84" t="s">
        <v>240</v>
      </c>
      <c r="B84">
        <v>40.26</v>
      </c>
      <c r="C84">
        <v>-74.290000000000006</v>
      </c>
      <c r="D84" t="s">
        <v>241</v>
      </c>
      <c r="G84" t="s">
        <v>239</v>
      </c>
      <c r="H84" t="s">
        <v>14</v>
      </c>
      <c r="I84">
        <v>99827</v>
      </c>
      <c r="J84">
        <v>35429</v>
      </c>
      <c r="K84" t="s">
        <v>700</v>
      </c>
    </row>
    <row r="85" spans="1:11" x14ac:dyDescent="0.35">
      <c r="A85" t="s">
        <v>237</v>
      </c>
      <c r="B85">
        <v>40.25</v>
      </c>
      <c r="C85">
        <v>-74.3</v>
      </c>
      <c r="D85" t="s">
        <v>238</v>
      </c>
      <c r="F85" t="s">
        <v>237</v>
      </c>
      <c r="G85" t="s">
        <v>239</v>
      </c>
      <c r="H85" t="s">
        <v>14</v>
      </c>
      <c r="I85">
        <v>99827</v>
      </c>
      <c r="J85">
        <v>35429</v>
      </c>
      <c r="K85" t="s">
        <v>700</v>
      </c>
    </row>
    <row r="86" spans="1:11" x14ac:dyDescent="0.35">
      <c r="A86" t="s">
        <v>242</v>
      </c>
      <c r="B86">
        <v>40.24</v>
      </c>
      <c r="C86">
        <v>-74.31</v>
      </c>
      <c r="D86" t="s">
        <v>243</v>
      </c>
      <c r="G86" t="s">
        <v>239</v>
      </c>
      <c r="H86" t="s">
        <v>14</v>
      </c>
      <c r="I86">
        <v>99827</v>
      </c>
      <c r="J86">
        <v>35429</v>
      </c>
      <c r="K86" t="s">
        <v>707</v>
      </c>
    </row>
    <row r="87" spans="1:11" x14ac:dyDescent="0.35">
      <c r="A87" t="s">
        <v>245</v>
      </c>
      <c r="B87">
        <v>39.479999999999997</v>
      </c>
      <c r="C87">
        <v>-74.540000000000006</v>
      </c>
      <c r="D87" t="s">
        <v>246</v>
      </c>
      <c r="E87" t="s">
        <v>247</v>
      </c>
      <c r="G87" t="s">
        <v>10</v>
      </c>
      <c r="H87" t="s">
        <v>14</v>
      </c>
      <c r="I87">
        <v>65000</v>
      </c>
      <c r="J87">
        <v>37029</v>
      </c>
      <c r="K87" t="s">
        <v>707</v>
      </c>
    </row>
    <row r="88" spans="1:11" x14ac:dyDescent="0.35">
      <c r="A88" t="s">
        <v>248</v>
      </c>
      <c r="B88">
        <v>40.67</v>
      </c>
      <c r="C88">
        <v>-74.48</v>
      </c>
      <c r="D88" t="s">
        <v>249</v>
      </c>
      <c r="F88" t="s">
        <v>250</v>
      </c>
      <c r="G88" t="s">
        <v>248</v>
      </c>
      <c r="H88" t="s">
        <v>14</v>
      </c>
      <c r="K88" t="s">
        <v>700</v>
      </c>
    </row>
    <row r="89" spans="1:11" x14ac:dyDescent="0.35">
      <c r="A89" t="s">
        <v>251</v>
      </c>
      <c r="B89">
        <v>40.799999999999997</v>
      </c>
      <c r="C89">
        <v>-74.2</v>
      </c>
      <c r="D89" t="s">
        <v>252</v>
      </c>
      <c r="G89" t="s">
        <v>251</v>
      </c>
      <c r="H89" t="s">
        <v>14</v>
      </c>
      <c r="I89">
        <v>196821</v>
      </c>
      <c r="J89">
        <v>7668</v>
      </c>
      <c r="K89" t="s">
        <v>707</v>
      </c>
    </row>
    <row r="90" spans="1:11" x14ac:dyDescent="0.35">
      <c r="A90" t="s">
        <v>253</v>
      </c>
      <c r="B90">
        <v>40.96</v>
      </c>
      <c r="C90">
        <v>-74.13</v>
      </c>
      <c r="D90" t="s">
        <v>254</v>
      </c>
      <c r="G90" t="s">
        <v>253</v>
      </c>
      <c r="H90" t="s">
        <v>14</v>
      </c>
      <c r="I90">
        <v>162443</v>
      </c>
      <c r="J90">
        <v>11962</v>
      </c>
      <c r="K90" t="s">
        <v>707</v>
      </c>
    </row>
    <row r="91" spans="1:11" x14ac:dyDescent="0.35">
      <c r="A91" t="s">
        <v>255</v>
      </c>
      <c r="B91">
        <v>40.590000000000003</v>
      </c>
      <c r="C91">
        <v>-74.5</v>
      </c>
      <c r="D91" t="s">
        <v>256</v>
      </c>
      <c r="G91" t="s">
        <v>257</v>
      </c>
      <c r="H91" t="s">
        <v>14</v>
      </c>
      <c r="I91">
        <v>136094</v>
      </c>
      <c r="J91">
        <v>7210</v>
      </c>
      <c r="K91" t="s">
        <v>707</v>
      </c>
    </row>
    <row r="92" spans="1:11" x14ac:dyDescent="0.35">
      <c r="A92" t="s">
        <v>258</v>
      </c>
      <c r="B92">
        <v>40.880000000000003</v>
      </c>
      <c r="C92">
        <v>-74.06</v>
      </c>
      <c r="D92" t="s">
        <v>259</v>
      </c>
      <c r="F92" t="s">
        <v>260</v>
      </c>
      <c r="G92" t="s">
        <v>258</v>
      </c>
      <c r="H92" t="s">
        <v>14</v>
      </c>
      <c r="I92">
        <v>59277</v>
      </c>
      <c r="J92">
        <v>44673</v>
      </c>
      <c r="K92" t="s">
        <v>707</v>
      </c>
    </row>
    <row r="93" spans="1:11" x14ac:dyDescent="0.35">
      <c r="A93" t="s">
        <v>261</v>
      </c>
      <c r="B93">
        <v>40.9</v>
      </c>
      <c r="C93">
        <v>-74.040000000000006</v>
      </c>
      <c r="D93" t="s">
        <v>262</v>
      </c>
      <c r="G93" t="s">
        <v>258</v>
      </c>
      <c r="H93" t="s">
        <v>14</v>
      </c>
      <c r="I93">
        <v>59277</v>
      </c>
      <c r="J93">
        <v>44673</v>
      </c>
      <c r="K93" t="s">
        <v>698</v>
      </c>
    </row>
    <row r="94" spans="1:11" x14ac:dyDescent="0.35">
      <c r="A94" t="s">
        <v>266</v>
      </c>
      <c r="B94">
        <v>40.82</v>
      </c>
      <c r="C94">
        <v>-74.84</v>
      </c>
      <c r="D94" t="s">
        <v>267</v>
      </c>
      <c r="G94" t="s">
        <v>265</v>
      </c>
      <c r="H94" t="s">
        <v>14</v>
      </c>
      <c r="I94">
        <v>63940</v>
      </c>
      <c r="J94">
        <v>9569</v>
      </c>
      <c r="K94" t="s">
        <v>707</v>
      </c>
    </row>
    <row r="95" spans="1:11" x14ac:dyDescent="0.35">
      <c r="A95" t="s">
        <v>263</v>
      </c>
      <c r="B95">
        <v>40.85</v>
      </c>
      <c r="C95">
        <v>-74.81</v>
      </c>
      <c r="D95" t="s">
        <v>264</v>
      </c>
      <c r="G95" t="s">
        <v>265</v>
      </c>
      <c r="H95" t="s">
        <v>14</v>
      </c>
      <c r="I95">
        <v>63940</v>
      </c>
      <c r="J95">
        <v>9569</v>
      </c>
      <c r="K95" t="s">
        <v>698</v>
      </c>
    </row>
    <row r="96" spans="1:11" x14ac:dyDescent="0.35">
      <c r="A96" t="s">
        <v>268</v>
      </c>
      <c r="B96">
        <v>39.9</v>
      </c>
      <c r="C96">
        <v>-75.03</v>
      </c>
      <c r="D96" t="s">
        <v>269</v>
      </c>
      <c r="G96" t="s">
        <v>268</v>
      </c>
      <c r="H96" t="s">
        <v>14</v>
      </c>
      <c r="I96">
        <v>138920</v>
      </c>
      <c r="J96">
        <v>11428</v>
      </c>
      <c r="K96" t="s">
        <v>707</v>
      </c>
    </row>
    <row r="97" spans="1:11" x14ac:dyDescent="0.35">
      <c r="A97" t="s">
        <v>270</v>
      </c>
      <c r="B97">
        <v>40.21</v>
      </c>
      <c r="C97">
        <v>-74.69</v>
      </c>
      <c r="D97" t="s">
        <v>271</v>
      </c>
      <c r="G97" t="s">
        <v>272</v>
      </c>
      <c r="H97" t="s">
        <v>14</v>
      </c>
      <c r="I97">
        <v>73415</v>
      </c>
      <c r="J97">
        <v>89206</v>
      </c>
      <c r="K97" t="s">
        <v>707</v>
      </c>
    </row>
    <row r="98" spans="1:11" x14ac:dyDescent="0.35">
      <c r="A98" t="s">
        <v>273</v>
      </c>
      <c r="B98">
        <v>39.549999999999997</v>
      </c>
      <c r="C98">
        <v>-74.739999999999995</v>
      </c>
      <c r="D98" t="s">
        <v>274</v>
      </c>
      <c r="G98" t="s">
        <v>275</v>
      </c>
      <c r="H98" t="s">
        <v>14</v>
      </c>
      <c r="I98">
        <v>68655</v>
      </c>
      <c r="J98">
        <v>14557</v>
      </c>
      <c r="K98" t="s">
        <v>705</v>
      </c>
    </row>
    <row r="99" spans="1:11" x14ac:dyDescent="0.35">
      <c r="A99" t="s">
        <v>276</v>
      </c>
      <c r="B99">
        <v>40.86</v>
      </c>
      <c r="C99">
        <v>-74.069999999999993</v>
      </c>
      <c r="D99" t="s">
        <v>277</v>
      </c>
      <c r="G99" t="s">
        <v>276</v>
      </c>
      <c r="H99" t="s">
        <v>14</v>
      </c>
      <c r="I99">
        <v>87800</v>
      </c>
      <c r="J99">
        <v>12205</v>
      </c>
      <c r="K99" t="s">
        <v>707</v>
      </c>
    </row>
    <row r="100" spans="1:11" x14ac:dyDescent="0.35">
      <c r="A100" t="s">
        <v>278</v>
      </c>
      <c r="B100">
        <v>40.5</v>
      </c>
      <c r="C100">
        <v>-74.650000000000006</v>
      </c>
      <c r="D100" t="s">
        <v>279</v>
      </c>
      <c r="E100" t="s">
        <v>280</v>
      </c>
      <c r="F100" t="s">
        <v>281</v>
      </c>
      <c r="G100" t="s">
        <v>278</v>
      </c>
      <c r="H100" t="s">
        <v>14</v>
      </c>
      <c r="I100">
        <v>119542</v>
      </c>
      <c r="J100">
        <v>39712</v>
      </c>
      <c r="K100" t="s">
        <v>707</v>
      </c>
    </row>
    <row r="101" spans="1:11" x14ac:dyDescent="0.35">
      <c r="A101" t="s">
        <v>282</v>
      </c>
      <c r="B101">
        <v>41</v>
      </c>
      <c r="C101">
        <v>-74.040000000000006</v>
      </c>
      <c r="D101" t="s">
        <v>283</v>
      </c>
      <c r="G101" t="s">
        <v>282</v>
      </c>
      <c r="H101" t="s">
        <v>14</v>
      </c>
      <c r="I101">
        <v>124844</v>
      </c>
      <c r="J101">
        <v>10520</v>
      </c>
      <c r="K101" t="s">
        <v>707</v>
      </c>
    </row>
    <row r="102" spans="1:11" x14ac:dyDescent="0.35">
      <c r="A102" t="s">
        <v>287</v>
      </c>
      <c r="B102">
        <v>40.75</v>
      </c>
      <c r="C102">
        <v>-74.03</v>
      </c>
      <c r="D102" t="s">
        <v>288</v>
      </c>
      <c r="F102" t="s">
        <v>289</v>
      </c>
      <c r="G102" t="s">
        <v>286</v>
      </c>
      <c r="H102" t="s">
        <v>14</v>
      </c>
      <c r="I102">
        <v>127523</v>
      </c>
      <c r="J102">
        <v>54117</v>
      </c>
      <c r="K102" t="s">
        <v>707</v>
      </c>
    </row>
    <row r="103" spans="1:11" x14ac:dyDescent="0.35">
      <c r="A103" t="s">
        <v>290</v>
      </c>
      <c r="B103">
        <v>40.74</v>
      </c>
      <c r="C103">
        <v>-74.03</v>
      </c>
      <c r="D103" t="s">
        <v>291</v>
      </c>
      <c r="G103" t="s">
        <v>286</v>
      </c>
      <c r="H103" t="s">
        <v>14</v>
      </c>
      <c r="I103">
        <v>127523</v>
      </c>
      <c r="J103">
        <v>54117</v>
      </c>
      <c r="K103" t="s">
        <v>707</v>
      </c>
    </row>
    <row r="104" spans="1:11" x14ac:dyDescent="0.35">
      <c r="A104" t="s">
        <v>284</v>
      </c>
      <c r="B104">
        <v>40.74</v>
      </c>
      <c r="C104">
        <v>-74.03</v>
      </c>
      <c r="D104" t="s">
        <v>285</v>
      </c>
      <c r="G104" t="s">
        <v>286</v>
      </c>
      <c r="H104" t="s">
        <v>14</v>
      </c>
      <c r="I104">
        <v>127523</v>
      </c>
      <c r="J104">
        <v>54117</v>
      </c>
      <c r="K104" t="s">
        <v>707</v>
      </c>
    </row>
    <row r="105" spans="1:11" x14ac:dyDescent="0.35">
      <c r="A105" t="s">
        <v>292</v>
      </c>
      <c r="B105">
        <v>40.14</v>
      </c>
      <c r="C105">
        <v>-74.22</v>
      </c>
      <c r="D105" t="s">
        <v>293</v>
      </c>
      <c r="E105" t="s">
        <v>294</v>
      </c>
      <c r="G105" t="s">
        <v>295</v>
      </c>
      <c r="H105" t="s">
        <v>14</v>
      </c>
      <c r="I105">
        <v>100305</v>
      </c>
      <c r="J105">
        <v>52076</v>
      </c>
      <c r="K105" t="s">
        <v>707</v>
      </c>
    </row>
    <row r="106" spans="1:11" x14ac:dyDescent="0.35">
      <c r="A106" t="s">
        <v>296</v>
      </c>
      <c r="B106">
        <v>40.56</v>
      </c>
      <c r="C106">
        <v>-74.3</v>
      </c>
      <c r="D106" t="s">
        <v>297</v>
      </c>
      <c r="G106" t="s">
        <v>298</v>
      </c>
      <c r="H106" t="s">
        <v>14</v>
      </c>
      <c r="K106" t="s">
        <v>707</v>
      </c>
    </row>
    <row r="107" spans="1:11" x14ac:dyDescent="0.35">
      <c r="A107" t="s">
        <v>305</v>
      </c>
      <c r="B107">
        <v>40.72</v>
      </c>
      <c r="C107">
        <v>-74.040000000000006</v>
      </c>
      <c r="D107" t="s">
        <v>306</v>
      </c>
      <c r="G107" t="s">
        <v>300</v>
      </c>
      <c r="H107" t="s">
        <v>14</v>
      </c>
      <c r="I107">
        <v>62739</v>
      </c>
      <c r="J107">
        <v>265932</v>
      </c>
      <c r="K107" t="s">
        <v>707</v>
      </c>
    </row>
    <row r="108" spans="1:11" x14ac:dyDescent="0.35">
      <c r="A108" t="s">
        <v>300</v>
      </c>
      <c r="B108">
        <v>40.729999999999997</v>
      </c>
      <c r="C108">
        <v>-74.03</v>
      </c>
      <c r="D108" t="s">
        <v>301</v>
      </c>
      <c r="G108" t="s">
        <v>300</v>
      </c>
      <c r="H108" t="s">
        <v>14</v>
      </c>
      <c r="I108">
        <v>62739</v>
      </c>
      <c r="J108">
        <v>265932</v>
      </c>
      <c r="K108" t="s">
        <v>707</v>
      </c>
    </row>
    <row r="109" spans="1:11" x14ac:dyDescent="0.35">
      <c r="A109" t="s">
        <v>302</v>
      </c>
      <c r="B109">
        <v>40.72</v>
      </c>
      <c r="C109">
        <v>-74.03</v>
      </c>
      <c r="D109" t="s">
        <v>303</v>
      </c>
      <c r="E109" t="s">
        <v>304</v>
      </c>
      <c r="G109" t="s">
        <v>300</v>
      </c>
      <c r="H109" t="s">
        <v>14</v>
      </c>
      <c r="I109">
        <v>62739</v>
      </c>
      <c r="J109">
        <v>265932</v>
      </c>
      <c r="K109" t="s">
        <v>707</v>
      </c>
    </row>
    <row r="110" spans="1:11" x14ac:dyDescent="0.35">
      <c r="A110" t="s">
        <v>309</v>
      </c>
      <c r="B110">
        <v>40.729999999999997</v>
      </c>
      <c r="C110">
        <v>-74.040000000000006</v>
      </c>
      <c r="D110" t="s">
        <v>310</v>
      </c>
      <c r="E110" t="s">
        <v>311</v>
      </c>
      <c r="F110" t="s">
        <v>299</v>
      </c>
      <c r="G110" t="s">
        <v>300</v>
      </c>
      <c r="H110" t="s">
        <v>14</v>
      </c>
      <c r="I110">
        <v>62739</v>
      </c>
      <c r="J110">
        <v>265932</v>
      </c>
      <c r="K110" t="s">
        <v>700</v>
      </c>
    </row>
    <row r="111" spans="1:11" x14ac:dyDescent="0.35">
      <c r="A111" t="s">
        <v>307</v>
      </c>
      <c r="B111">
        <v>40.729999999999997</v>
      </c>
      <c r="C111">
        <v>-74.040000000000006</v>
      </c>
      <c r="D111" t="s">
        <v>308</v>
      </c>
      <c r="G111" t="s">
        <v>300</v>
      </c>
      <c r="H111" t="s">
        <v>14</v>
      </c>
      <c r="I111">
        <v>62739</v>
      </c>
      <c r="J111">
        <v>265932</v>
      </c>
      <c r="K111" t="s">
        <v>698</v>
      </c>
    </row>
    <row r="112" spans="1:11" x14ac:dyDescent="0.35">
      <c r="A112" t="s">
        <v>312</v>
      </c>
      <c r="B112">
        <v>40.68</v>
      </c>
      <c r="C112">
        <v>-74.28</v>
      </c>
      <c r="D112" t="s">
        <v>313</v>
      </c>
      <c r="G112" t="s">
        <v>314</v>
      </c>
      <c r="H112" t="s">
        <v>14</v>
      </c>
      <c r="I112">
        <v>108281</v>
      </c>
      <c r="J112">
        <v>8235</v>
      </c>
      <c r="K112" t="s">
        <v>697</v>
      </c>
    </row>
    <row r="113" spans="1:11" x14ac:dyDescent="0.35">
      <c r="A113" t="s">
        <v>315</v>
      </c>
      <c r="B113">
        <v>40.06</v>
      </c>
      <c r="C113">
        <v>-74.16</v>
      </c>
      <c r="D113" t="s">
        <v>316</v>
      </c>
      <c r="F113" t="s">
        <v>317</v>
      </c>
      <c r="G113" t="s">
        <v>318</v>
      </c>
      <c r="H113" t="s">
        <v>14</v>
      </c>
      <c r="I113">
        <v>45321</v>
      </c>
      <c r="J113">
        <v>99467</v>
      </c>
      <c r="K113" t="s">
        <v>707</v>
      </c>
    </row>
    <row r="114" spans="1:11" x14ac:dyDescent="0.35">
      <c r="A114" t="s">
        <v>322</v>
      </c>
      <c r="B114">
        <v>40.299999999999997</v>
      </c>
      <c r="C114">
        <v>-74.73</v>
      </c>
      <c r="D114" t="s">
        <v>327</v>
      </c>
      <c r="G114" t="s">
        <v>322</v>
      </c>
      <c r="H114" t="s">
        <v>14</v>
      </c>
      <c r="K114" t="s">
        <v>707</v>
      </c>
    </row>
    <row r="115" spans="1:11" x14ac:dyDescent="0.35">
      <c r="A115" t="s">
        <v>323</v>
      </c>
      <c r="B115">
        <v>40.299999999999997</v>
      </c>
      <c r="C115">
        <v>-74.680000000000007</v>
      </c>
      <c r="D115" t="s">
        <v>324</v>
      </c>
      <c r="G115" t="s">
        <v>322</v>
      </c>
      <c r="H115" t="s">
        <v>14</v>
      </c>
      <c r="K115" t="s">
        <v>700</v>
      </c>
    </row>
    <row r="116" spans="1:11" x14ac:dyDescent="0.35">
      <c r="A116" t="s">
        <v>319</v>
      </c>
      <c r="B116">
        <v>40.29</v>
      </c>
      <c r="C116">
        <v>-74.680000000000007</v>
      </c>
      <c r="D116" t="s">
        <v>320</v>
      </c>
      <c r="E116">
        <v>2026</v>
      </c>
      <c r="F116" t="s">
        <v>321</v>
      </c>
      <c r="G116" t="s">
        <v>322</v>
      </c>
      <c r="H116" t="s">
        <v>14</v>
      </c>
      <c r="K116" t="s">
        <v>700</v>
      </c>
    </row>
    <row r="117" spans="1:11" x14ac:dyDescent="0.35">
      <c r="A117" t="s">
        <v>325</v>
      </c>
      <c r="B117">
        <v>40.28</v>
      </c>
      <c r="C117">
        <v>-74.73</v>
      </c>
      <c r="D117" t="s">
        <v>326</v>
      </c>
      <c r="G117" t="s">
        <v>322</v>
      </c>
      <c r="H117" t="s">
        <v>14</v>
      </c>
      <c r="K117" t="s">
        <v>701</v>
      </c>
    </row>
    <row r="118" spans="1:11" x14ac:dyDescent="0.35">
      <c r="A118" t="s">
        <v>328</v>
      </c>
      <c r="B118">
        <v>40.33</v>
      </c>
      <c r="C118">
        <v>-74.12</v>
      </c>
      <c r="D118" t="s">
        <v>329</v>
      </c>
      <c r="G118" t="s">
        <v>330</v>
      </c>
      <c r="H118" t="s">
        <v>14</v>
      </c>
      <c r="K118" t="s">
        <v>697</v>
      </c>
    </row>
    <row r="119" spans="1:11" x14ac:dyDescent="0.35">
      <c r="A119" t="s">
        <v>331</v>
      </c>
      <c r="B119">
        <v>40.619999999999997</v>
      </c>
      <c r="C119">
        <v>-74.25</v>
      </c>
      <c r="D119" t="s">
        <v>332</v>
      </c>
      <c r="F119" t="s">
        <v>333</v>
      </c>
      <c r="G119" t="s">
        <v>331</v>
      </c>
      <c r="H119" t="s">
        <v>14</v>
      </c>
      <c r="I119">
        <v>66538</v>
      </c>
      <c r="J119">
        <v>42230</v>
      </c>
      <c r="K119" t="s">
        <v>707</v>
      </c>
    </row>
    <row r="120" spans="1:11" x14ac:dyDescent="0.35">
      <c r="A120" t="s">
        <v>334</v>
      </c>
      <c r="B120">
        <v>40.86</v>
      </c>
      <c r="C120">
        <v>-74.040000000000006</v>
      </c>
      <c r="D120" t="s">
        <v>335</v>
      </c>
      <c r="G120" t="s">
        <v>336</v>
      </c>
      <c r="H120" t="s">
        <v>14</v>
      </c>
      <c r="I120">
        <v>61341</v>
      </c>
      <c r="J120">
        <v>10942</v>
      </c>
      <c r="K120" t="s">
        <v>707</v>
      </c>
    </row>
    <row r="121" spans="1:11" x14ac:dyDescent="0.35">
      <c r="A121" t="s">
        <v>337</v>
      </c>
      <c r="B121">
        <v>40.799999999999997</v>
      </c>
      <c r="C121">
        <v>-74.319999999999993</v>
      </c>
      <c r="D121" t="s">
        <v>338</v>
      </c>
      <c r="G121" t="s">
        <v>337</v>
      </c>
      <c r="H121" t="s">
        <v>14</v>
      </c>
      <c r="I121">
        <v>153381</v>
      </c>
      <c r="J121">
        <v>29955</v>
      </c>
      <c r="K121" t="s">
        <v>707</v>
      </c>
    </row>
    <row r="122" spans="1:11" x14ac:dyDescent="0.35">
      <c r="A122" t="s">
        <v>339</v>
      </c>
      <c r="B122">
        <v>40.75</v>
      </c>
      <c r="C122">
        <v>-74.400000000000006</v>
      </c>
      <c r="D122" t="s">
        <v>340</v>
      </c>
      <c r="G122" t="s">
        <v>339</v>
      </c>
      <c r="H122" t="s">
        <v>14</v>
      </c>
      <c r="I122">
        <v>127948</v>
      </c>
      <c r="J122">
        <v>16080</v>
      </c>
      <c r="K122" t="s">
        <v>707</v>
      </c>
    </row>
    <row r="123" spans="1:11" x14ac:dyDescent="0.35">
      <c r="A123" t="s">
        <v>341</v>
      </c>
      <c r="B123">
        <v>41.1</v>
      </c>
      <c r="C123">
        <v>-74.150000000000006</v>
      </c>
      <c r="D123" t="s">
        <v>342</v>
      </c>
      <c r="G123" t="s">
        <v>343</v>
      </c>
      <c r="H123" t="s">
        <v>14</v>
      </c>
      <c r="I123">
        <v>107215</v>
      </c>
      <c r="J123">
        <v>26581</v>
      </c>
      <c r="K123" t="s">
        <v>697</v>
      </c>
    </row>
    <row r="124" spans="1:11" x14ac:dyDescent="0.35">
      <c r="A124" t="s">
        <v>344</v>
      </c>
      <c r="B124">
        <v>39.71</v>
      </c>
      <c r="C124">
        <v>-74.290000000000006</v>
      </c>
      <c r="D124" t="s">
        <v>345</v>
      </c>
      <c r="G124" t="s">
        <v>346</v>
      </c>
      <c r="H124" t="s">
        <v>14</v>
      </c>
      <c r="K124" t="s">
        <v>698</v>
      </c>
    </row>
    <row r="125" spans="1:11" x14ac:dyDescent="0.35">
      <c r="A125" t="s">
        <v>347</v>
      </c>
      <c r="B125">
        <v>40.31</v>
      </c>
      <c r="C125">
        <v>-74.3</v>
      </c>
      <c r="D125" t="s">
        <v>348</v>
      </c>
      <c r="G125" t="s">
        <v>349</v>
      </c>
      <c r="H125" t="s">
        <v>14</v>
      </c>
      <c r="I125">
        <v>109326</v>
      </c>
      <c r="J125">
        <v>40096</v>
      </c>
      <c r="K125" t="s">
        <v>707</v>
      </c>
    </row>
    <row r="126" spans="1:11" x14ac:dyDescent="0.35">
      <c r="A126" t="s">
        <v>350</v>
      </c>
      <c r="B126">
        <v>39.33</v>
      </c>
      <c r="C126">
        <v>-74.5</v>
      </c>
      <c r="D126" t="s">
        <v>351</v>
      </c>
      <c r="G126" t="s">
        <v>352</v>
      </c>
      <c r="H126" t="s">
        <v>14</v>
      </c>
      <c r="I126">
        <v>69896</v>
      </c>
      <c r="J126">
        <v>6200</v>
      </c>
      <c r="K126" t="s">
        <v>707</v>
      </c>
    </row>
    <row r="127" spans="1:11" x14ac:dyDescent="0.35">
      <c r="A127" t="s">
        <v>353</v>
      </c>
      <c r="B127">
        <v>40.409999999999997</v>
      </c>
      <c r="C127">
        <v>-74.23</v>
      </c>
      <c r="D127" t="s">
        <v>354</v>
      </c>
      <c r="F127" t="s">
        <v>355</v>
      </c>
      <c r="G127" t="s">
        <v>353</v>
      </c>
      <c r="H127" t="s">
        <v>14</v>
      </c>
      <c r="I127">
        <v>86149</v>
      </c>
      <c r="J127">
        <v>8898</v>
      </c>
      <c r="K127" t="s">
        <v>707</v>
      </c>
    </row>
    <row r="128" spans="1:11" x14ac:dyDescent="0.35">
      <c r="A128" t="s">
        <v>356</v>
      </c>
      <c r="B128">
        <v>39.450000000000003</v>
      </c>
      <c r="C128">
        <v>-74.64</v>
      </c>
      <c r="D128" t="s">
        <v>357</v>
      </c>
      <c r="F128" t="s">
        <v>358</v>
      </c>
      <c r="G128" t="s">
        <v>359</v>
      </c>
      <c r="H128" t="s">
        <v>14</v>
      </c>
      <c r="K128" t="s">
        <v>698</v>
      </c>
    </row>
    <row r="129" spans="1:11" x14ac:dyDescent="0.35">
      <c r="A129" t="s">
        <v>360</v>
      </c>
      <c r="B129">
        <v>39.869999999999997</v>
      </c>
      <c r="C129">
        <v>-74.81</v>
      </c>
      <c r="D129" t="s">
        <v>361</v>
      </c>
      <c r="F129" t="s">
        <v>362</v>
      </c>
      <c r="G129" t="s">
        <v>360</v>
      </c>
      <c r="H129" t="s">
        <v>14</v>
      </c>
      <c r="I129">
        <v>113469</v>
      </c>
      <c r="J129">
        <v>23353</v>
      </c>
      <c r="K129" t="s">
        <v>707</v>
      </c>
    </row>
    <row r="130" spans="1:11" x14ac:dyDescent="0.35">
      <c r="A130" t="s">
        <v>363</v>
      </c>
      <c r="B130">
        <v>40.409999999999997</v>
      </c>
      <c r="C130">
        <v>-74.13</v>
      </c>
      <c r="D130" t="s">
        <v>364</v>
      </c>
      <c r="G130" t="s">
        <v>365</v>
      </c>
      <c r="H130" t="s">
        <v>14</v>
      </c>
      <c r="I130">
        <v>105035</v>
      </c>
      <c r="J130">
        <v>65952</v>
      </c>
      <c r="K130" t="s">
        <v>707</v>
      </c>
    </row>
    <row r="131" spans="1:11" x14ac:dyDescent="0.35">
      <c r="A131" t="s">
        <v>366</v>
      </c>
      <c r="B131">
        <v>40.98</v>
      </c>
      <c r="C131">
        <v>-74.14</v>
      </c>
      <c r="D131" t="s">
        <v>367</v>
      </c>
      <c r="F131" t="s">
        <v>366</v>
      </c>
      <c r="G131" t="s">
        <v>368</v>
      </c>
      <c r="H131" t="s">
        <v>14</v>
      </c>
      <c r="I131">
        <v>105313</v>
      </c>
      <c r="J131">
        <v>7336</v>
      </c>
      <c r="K131" t="s">
        <v>707</v>
      </c>
    </row>
    <row r="132" spans="1:11" x14ac:dyDescent="0.35">
      <c r="A132" t="s">
        <v>369</v>
      </c>
      <c r="B132">
        <v>40.72</v>
      </c>
      <c r="C132">
        <v>-74.31</v>
      </c>
      <c r="D132" t="s">
        <v>370</v>
      </c>
      <c r="G132" t="s">
        <v>369</v>
      </c>
      <c r="H132" t="s">
        <v>14</v>
      </c>
      <c r="I132">
        <v>202862</v>
      </c>
      <c r="J132">
        <v>20387</v>
      </c>
      <c r="K132" t="s">
        <v>707</v>
      </c>
    </row>
    <row r="133" spans="1:11" x14ac:dyDescent="0.35">
      <c r="A133" t="s">
        <v>371</v>
      </c>
      <c r="B133">
        <v>40.42</v>
      </c>
      <c r="C133">
        <v>-74.44</v>
      </c>
      <c r="D133" t="s">
        <v>372</v>
      </c>
      <c r="G133" t="s">
        <v>373</v>
      </c>
      <c r="H133" t="s">
        <v>14</v>
      </c>
      <c r="I133">
        <v>99704</v>
      </c>
      <c r="J133">
        <v>7069</v>
      </c>
      <c r="K133" t="s">
        <v>705</v>
      </c>
    </row>
    <row r="134" spans="1:11" x14ac:dyDescent="0.35">
      <c r="A134" t="s">
        <v>374</v>
      </c>
      <c r="B134">
        <v>39.42</v>
      </c>
      <c r="C134">
        <v>-75.040000000000006</v>
      </c>
      <c r="D134" t="s">
        <v>375</v>
      </c>
      <c r="G134" t="s">
        <v>376</v>
      </c>
      <c r="H134" t="s">
        <v>14</v>
      </c>
      <c r="I134">
        <v>49950</v>
      </c>
      <c r="J134">
        <v>28235</v>
      </c>
      <c r="K134" t="s">
        <v>698</v>
      </c>
    </row>
    <row r="135" spans="1:11" x14ac:dyDescent="0.35">
      <c r="A135" t="s">
        <v>377</v>
      </c>
      <c r="B135">
        <v>40.81</v>
      </c>
      <c r="C135">
        <v>-74.22</v>
      </c>
      <c r="D135" t="s">
        <v>378</v>
      </c>
      <c r="F135" t="s">
        <v>379</v>
      </c>
      <c r="G135" t="s">
        <v>380</v>
      </c>
      <c r="H135" t="s">
        <v>14</v>
      </c>
      <c r="I135">
        <v>113293</v>
      </c>
      <c r="J135">
        <v>38572</v>
      </c>
      <c r="K135" t="s">
        <v>707</v>
      </c>
    </row>
    <row r="136" spans="1:11" x14ac:dyDescent="0.35">
      <c r="A136" t="s">
        <v>381</v>
      </c>
      <c r="B136">
        <v>40.840000000000003</v>
      </c>
      <c r="C136">
        <v>-74.209999999999994</v>
      </c>
      <c r="D136" t="s">
        <v>382</v>
      </c>
      <c r="G136" t="s">
        <v>380</v>
      </c>
      <c r="H136" t="s">
        <v>14</v>
      </c>
      <c r="I136">
        <v>113293</v>
      </c>
      <c r="J136">
        <v>38572</v>
      </c>
      <c r="K136" t="s">
        <v>707</v>
      </c>
    </row>
    <row r="137" spans="1:11" x14ac:dyDescent="0.35">
      <c r="A137" t="s">
        <v>383</v>
      </c>
      <c r="B137">
        <v>41.05</v>
      </c>
      <c r="C137">
        <v>-74.05</v>
      </c>
      <c r="D137" t="s">
        <v>384</v>
      </c>
      <c r="G137" t="s">
        <v>385</v>
      </c>
      <c r="H137" t="s">
        <v>14</v>
      </c>
      <c r="I137">
        <v>120060</v>
      </c>
      <c r="J137">
        <v>8440</v>
      </c>
      <c r="K137" t="s">
        <v>705</v>
      </c>
    </row>
    <row r="138" spans="1:11" x14ac:dyDescent="0.35">
      <c r="A138" t="s">
        <v>386</v>
      </c>
      <c r="B138">
        <v>39.94</v>
      </c>
      <c r="C138">
        <v>-74.959999999999994</v>
      </c>
      <c r="D138" t="s">
        <v>387</v>
      </c>
      <c r="G138" t="s">
        <v>388</v>
      </c>
      <c r="H138" t="s">
        <v>14</v>
      </c>
      <c r="I138">
        <v>133902</v>
      </c>
      <c r="J138">
        <v>20568</v>
      </c>
      <c r="K138" t="s">
        <v>700</v>
      </c>
    </row>
    <row r="139" spans="1:11" x14ac:dyDescent="0.35">
      <c r="A139" t="s">
        <v>389</v>
      </c>
      <c r="B139">
        <v>39.96</v>
      </c>
      <c r="C139">
        <v>-74.95</v>
      </c>
      <c r="D139" t="s">
        <v>390</v>
      </c>
      <c r="G139" t="s">
        <v>388</v>
      </c>
      <c r="H139" t="s">
        <v>14</v>
      </c>
      <c r="I139">
        <v>133902</v>
      </c>
      <c r="J139">
        <v>20568</v>
      </c>
      <c r="K139" t="s">
        <v>707</v>
      </c>
    </row>
    <row r="140" spans="1:11" x14ac:dyDescent="0.35">
      <c r="A140" t="s">
        <v>391</v>
      </c>
      <c r="B140">
        <v>40.35</v>
      </c>
      <c r="C140">
        <v>-74.31</v>
      </c>
      <c r="D140" t="s">
        <v>392</v>
      </c>
      <c r="G140" t="s">
        <v>393</v>
      </c>
      <c r="H140" t="s">
        <v>14</v>
      </c>
      <c r="K140" t="s">
        <v>707</v>
      </c>
    </row>
    <row r="141" spans="1:11" x14ac:dyDescent="0.35">
      <c r="A141" t="s">
        <v>394</v>
      </c>
      <c r="B141">
        <v>40.840000000000003</v>
      </c>
      <c r="C141">
        <v>-74.459999999999994</v>
      </c>
      <c r="D141" t="s">
        <v>395</v>
      </c>
      <c r="G141" t="s">
        <v>396</v>
      </c>
      <c r="H141" t="s">
        <v>14</v>
      </c>
      <c r="I141">
        <v>125229</v>
      </c>
      <c r="J141">
        <v>5605</v>
      </c>
      <c r="K141" t="s">
        <v>697</v>
      </c>
    </row>
    <row r="142" spans="1:11" x14ac:dyDescent="0.35">
      <c r="A142" t="s">
        <v>397</v>
      </c>
      <c r="B142">
        <v>40.79</v>
      </c>
      <c r="C142">
        <v>-74.459999999999994</v>
      </c>
      <c r="D142" t="s">
        <v>398</v>
      </c>
      <c r="G142" t="s">
        <v>399</v>
      </c>
      <c r="H142" t="s">
        <v>14</v>
      </c>
      <c r="I142">
        <v>92296</v>
      </c>
      <c r="J142">
        <v>18833</v>
      </c>
      <c r="K142" t="s">
        <v>703</v>
      </c>
    </row>
    <row r="143" spans="1:11" x14ac:dyDescent="0.35">
      <c r="A143" t="s">
        <v>400</v>
      </c>
      <c r="B143">
        <v>40.799999999999997</v>
      </c>
      <c r="C143">
        <v>-74.48</v>
      </c>
      <c r="D143" t="s">
        <v>401</v>
      </c>
      <c r="G143" t="s">
        <v>399</v>
      </c>
      <c r="H143" t="s">
        <v>14</v>
      </c>
      <c r="I143">
        <v>92296</v>
      </c>
      <c r="J143">
        <v>18833</v>
      </c>
      <c r="K143" t="s">
        <v>707</v>
      </c>
    </row>
    <row r="144" spans="1:11" x14ac:dyDescent="0.35">
      <c r="A144" t="s">
        <v>409</v>
      </c>
      <c r="B144">
        <v>39.97</v>
      </c>
      <c r="C144">
        <v>-74.91</v>
      </c>
      <c r="D144" t="s">
        <v>410</v>
      </c>
      <c r="E144" t="s">
        <v>411</v>
      </c>
      <c r="F144" t="s">
        <v>412</v>
      </c>
      <c r="G144" t="s">
        <v>404</v>
      </c>
      <c r="H144" t="s">
        <v>14</v>
      </c>
      <c r="I144">
        <v>92826</v>
      </c>
      <c r="J144">
        <v>41795</v>
      </c>
      <c r="K144" t="s">
        <v>707</v>
      </c>
    </row>
    <row r="145" spans="1:11" x14ac:dyDescent="0.35">
      <c r="A145" t="s">
        <v>407</v>
      </c>
      <c r="B145">
        <v>39.979999999999997</v>
      </c>
      <c r="C145">
        <v>-74.89</v>
      </c>
      <c r="D145" t="s">
        <v>408</v>
      </c>
      <c r="G145" t="s">
        <v>404</v>
      </c>
      <c r="H145" t="s">
        <v>14</v>
      </c>
      <c r="I145">
        <v>92826</v>
      </c>
      <c r="J145">
        <v>41795</v>
      </c>
      <c r="K145" t="s">
        <v>705</v>
      </c>
    </row>
    <row r="146" spans="1:11" x14ac:dyDescent="0.35">
      <c r="A146" t="s">
        <v>405</v>
      </c>
      <c r="B146">
        <v>39.93</v>
      </c>
      <c r="C146">
        <v>-74.959999999999994</v>
      </c>
      <c r="D146" t="s">
        <v>406</v>
      </c>
      <c r="G146" t="s">
        <v>404</v>
      </c>
      <c r="H146" t="s">
        <v>14</v>
      </c>
      <c r="I146">
        <v>92826</v>
      </c>
      <c r="J146">
        <v>41795</v>
      </c>
      <c r="K146" t="s">
        <v>707</v>
      </c>
    </row>
    <row r="147" spans="1:11" x14ac:dyDescent="0.35">
      <c r="A147" t="s">
        <v>402</v>
      </c>
      <c r="B147">
        <v>39.97</v>
      </c>
      <c r="C147">
        <v>-74.91</v>
      </c>
      <c r="D147" t="s">
        <v>403</v>
      </c>
      <c r="G147" t="s">
        <v>404</v>
      </c>
      <c r="H147" t="s">
        <v>14</v>
      </c>
      <c r="I147">
        <v>92826</v>
      </c>
      <c r="J147">
        <v>41795</v>
      </c>
      <c r="K147" t="s">
        <v>698</v>
      </c>
    </row>
    <row r="148" spans="1:11" x14ac:dyDescent="0.35">
      <c r="A148" t="s">
        <v>413</v>
      </c>
      <c r="B148">
        <v>40.229999999999997</v>
      </c>
      <c r="C148">
        <v>-74.05</v>
      </c>
      <c r="D148" t="s">
        <v>414</v>
      </c>
      <c r="G148" t="s">
        <v>415</v>
      </c>
      <c r="H148" t="s">
        <v>14</v>
      </c>
      <c r="I148">
        <v>67836</v>
      </c>
      <c r="J148">
        <v>27728</v>
      </c>
      <c r="K148" t="s">
        <v>707</v>
      </c>
    </row>
    <row r="149" spans="1:11" x14ac:dyDescent="0.35">
      <c r="A149" t="s">
        <v>416</v>
      </c>
      <c r="B149">
        <v>40.5</v>
      </c>
      <c r="C149">
        <v>-74.44</v>
      </c>
      <c r="D149" t="s">
        <v>417</v>
      </c>
      <c r="F149" t="s">
        <v>418</v>
      </c>
      <c r="G149" t="s">
        <v>416</v>
      </c>
      <c r="H149" t="s">
        <v>14</v>
      </c>
      <c r="I149">
        <v>38413</v>
      </c>
      <c r="J149">
        <v>56792</v>
      </c>
      <c r="K149" t="s">
        <v>707</v>
      </c>
    </row>
    <row r="150" spans="1:11" x14ac:dyDescent="0.35">
      <c r="A150" t="s">
        <v>419</v>
      </c>
      <c r="B150">
        <v>40.5</v>
      </c>
      <c r="C150">
        <v>-74.45</v>
      </c>
      <c r="D150" t="s">
        <v>420</v>
      </c>
      <c r="G150" t="s">
        <v>416</v>
      </c>
      <c r="H150" t="s">
        <v>14</v>
      </c>
      <c r="I150">
        <v>38413</v>
      </c>
      <c r="J150">
        <v>56792</v>
      </c>
      <c r="K150" t="s">
        <v>701</v>
      </c>
    </row>
    <row r="151" spans="1:11" x14ac:dyDescent="0.35">
      <c r="A151" t="s">
        <v>421</v>
      </c>
      <c r="B151">
        <v>40.71</v>
      </c>
      <c r="C151">
        <v>-74.400000000000006</v>
      </c>
      <c r="D151" t="s">
        <v>422</v>
      </c>
      <c r="G151" t="s">
        <v>423</v>
      </c>
      <c r="H151" t="s">
        <v>14</v>
      </c>
      <c r="I151">
        <v>129638</v>
      </c>
      <c r="J151">
        <v>12716</v>
      </c>
      <c r="K151" t="s">
        <v>707</v>
      </c>
    </row>
    <row r="152" spans="1:11" x14ac:dyDescent="0.35">
      <c r="A152" t="s">
        <v>424</v>
      </c>
      <c r="B152">
        <v>40.69</v>
      </c>
      <c r="C152">
        <v>-74.17</v>
      </c>
      <c r="D152" t="s">
        <v>425</v>
      </c>
      <c r="G152" t="s">
        <v>426</v>
      </c>
      <c r="H152" t="s">
        <v>14</v>
      </c>
      <c r="I152">
        <v>34826</v>
      </c>
      <c r="J152">
        <v>282803</v>
      </c>
      <c r="K152" t="s">
        <v>704</v>
      </c>
    </row>
    <row r="153" spans="1:11" x14ac:dyDescent="0.35">
      <c r="A153" t="s">
        <v>427</v>
      </c>
      <c r="B153">
        <v>40.69</v>
      </c>
      <c r="C153">
        <v>-74.17</v>
      </c>
      <c r="D153" t="s">
        <v>428</v>
      </c>
      <c r="G153" t="s">
        <v>426</v>
      </c>
      <c r="H153" t="s">
        <v>14</v>
      </c>
      <c r="I153">
        <v>34826</v>
      </c>
      <c r="J153">
        <v>282803</v>
      </c>
      <c r="K153" t="s">
        <v>704</v>
      </c>
    </row>
    <row r="154" spans="1:11" x14ac:dyDescent="0.35">
      <c r="A154" t="s">
        <v>429</v>
      </c>
      <c r="B154">
        <v>40.74</v>
      </c>
      <c r="C154">
        <v>-74.180000000000007</v>
      </c>
      <c r="D154" t="s">
        <v>430</v>
      </c>
      <c r="G154" t="s">
        <v>426</v>
      </c>
      <c r="H154" t="s">
        <v>14</v>
      </c>
      <c r="I154">
        <v>34826</v>
      </c>
      <c r="J154">
        <v>282803</v>
      </c>
      <c r="K154" t="s">
        <v>701</v>
      </c>
    </row>
    <row r="155" spans="1:11" x14ac:dyDescent="0.35">
      <c r="A155" t="s">
        <v>431</v>
      </c>
      <c r="B155">
        <v>40.74</v>
      </c>
      <c r="C155">
        <v>-74.17</v>
      </c>
      <c r="D155" t="s">
        <v>432</v>
      </c>
      <c r="G155" t="s">
        <v>426</v>
      </c>
      <c r="H155" t="s">
        <v>14</v>
      </c>
      <c r="I155">
        <v>34826</v>
      </c>
      <c r="J155">
        <v>282803</v>
      </c>
      <c r="K155" t="s">
        <v>707</v>
      </c>
    </row>
    <row r="156" spans="1:11" x14ac:dyDescent="0.35">
      <c r="A156" t="s">
        <v>436</v>
      </c>
      <c r="B156">
        <v>40.79</v>
      </c>
      <c r="C156">
        <v>-74</v>
      </c>
      <c r="D156" t="s">
        <v>437</v>
      </c>
      <c r="G156" t="s">
        <v>435</v>
      </c>
      <c r="H156" t="s">
        <v>14</v>
      </c>
      <c r="I156">
        <v>57269</v>
      </c>
      <c r="J156">
        <v>63438</v>
      </c>
      <c r="K156" t="s">
        <v>707</v>
      </c>
    </row>
    <row r="157" spans="1:11" x14ac:dyDescent="0.35">
      <c r="A157" t="s">
        <v>433</v>
      </c>
      <c r="B157">
        <v>40.799999999999997</v>
      </c>
      <c r="C157">
        <v>-74.02</v>
      </c>
      <c r="D157" t="s">
        <v>434</v>
      </c>
      <c r="G157" t="s">
        <v>435</v>
      </c>
      <c r="H157" t="s">
        <v>14</v>
      </c>
      <c r="I157">
        <v>57269</v>
      </c>
      <c r="J157">
        <v>63438</v>
      </c>
      <c r="K157" t="s">
        <v>698</v>
      </c>
    </row>
    <row r="158" spans="1:11" x14ac:dyDescent="0.35">
      <c r="A158" t="s">
        <v>438</v>
      </c>
      <c r="B158">
        <v>40.46</v>
      </c>
      <c r="C158">
        <v>-74.459999999999994</v>
      </c>
      <c r="D158" t="s">
        <v>439</v>
      </c>
      <c r="F158" t="s">
        <v>440</v>
      </c>
      <c r="G158" t="s">
        <v>441</v>
      </c>
      <c r="H158" t="s">
        <v>14</v>
      </c>
      <c r="I158">
        <v>88723</v>
      </c>
      <c r="J158">
        <v>42591</v>
      </c>
      <c r="K158" t="s">
        <v>707</v>
      </c>
    </row>
    <row r="159" spans="1:11" x14ac:dyDescent="0.35">
      <c r="A159" t="s">
        <v>442</v>
      </c>
      <c r="B159">
        <v>40.44</v>
      </c>
      <c r="C159">
        <v>-74.5</v>
      </c>
      <c r="D159" t="s">
        <v>443</v>
      </c>
      <c r="G159" t="s">
        <v>441</v>
      </c>
      <c r="H159" t="s">
        <v>14</v>
      </c>
      <c r="I159">
        <v>88723</v>
      </c>
      <c r="J159">
        <v>42591</v>
      </c>
      <c r="K159" t="s">
        <v>698</v>
      </c>
    </row>
    <row r="160" spans="1:11" x14ac:dyDescent="0.35">
      <c r="A160" t="s">
        <v>444</v>
      </c>
      <c r="B160">
        <v>41.02</v>
      </c>
      <c r="C160">
        <v>-73.95</v>
      </c>
      <c r="D160" t="s">
        <v>445</v>
      </c>
      <c r="F160" t="s">
        <v>446</v>
      </c>
      <c r="G160" t="s">
        <v>447</v>
      </c>
      <c r="H160" t="s">
        <v>14</v>
      </c>
      <c r="I160">
        <v>92650</v>
      </c>
      <c r="J160">
        <v>4872</v>
      </c>
      <c r="K160" t="s">
        <v>707</v>
      </c>
    </row>
    <row r="161" spans="1:11" x14ac:dyDescent="0.35">
      <c r="A161" t="s">
        <v>448</v>
      </c>
      <c r="B161">
        <v>40.82</v>
      </c>
      <c r="C161">
        <v>-74.16</v>
      </c>
      <c r="D161" t="s">
        <v>449</v>
      </c>
      <c r="G161" t="s">
        <v>448</v>
      </c>
      <c r="H161" t="s">
        <v>14</v>
      </c>
      <c r="I161">
        <v>93691</v>
      </c>
      <c r="J161">
        <v>28829</v>
      </c>
      <c r="K161" t="s">
        <v>707</v>
      </c>
    </row>
    <row r="162" spans="1:11" x14ac:dyDescent="0.35">
      <c r="A162" t="s">
        <v>450</v>
      </c>
      <c r="B162">
        <v>40.26</v>
      </c>
      <c r="C162">
        <v>-74.040000000000006</v>
      </c>
      <c r="D162" t="s">
        <v>451</v>
      </c>
      <c r="G162" t="s">
        <v>452</v>
      </c>
      <c r="H162" t="s">
        <v>14</v>
      </c>
      <c r="K162" t="s">
        <v>707</v>
      </c>
    </row>
    <row r="163" spans="1:11" x14ac:dyDescent="0.35">
      <c r="A163" t="s">
        <v>453</v>
      </c>
      <c r="B163">
        <v>41.03</v>
      </c>
      <c r="C163">
        <v>-74.239999999999995</v>
      </c>
      <c r="D163" t="s">
        <v>454</v>
      </c>
      <c r="G163" t="s">
        <v>453</v>
      </c>
      <c r="H163" t="s">
        <v>14</v>
      </c>
      <c r="I163">
        <v>112944</v>
      </c>
      <c r="J163">
        <v>13145</v>
      </c>
      <c r="K163" t="s">
        <v>707</v>
      </c>
    </row>
    <row r="164" spans="1:11" x14ac:dyDescent="0.35">
      <c r="A164" t="s">
        <v>455</v>
      </c>
      <c r="B164">
        <v>39.28</v>
      </c>
      <c r="C164">
        <v>-74.58</v>
      </c>
      <c r="D164" t="s">
        <v>456</v>
      </c>
      <c r="G164" t="s">
        <v>457</v>
      </c>
      <c r="H164" t="s">
        <v>14</v>
      </c>
      <c r="I164">
        <v>72715</v>
      </c>
      <c r="J164">
        <v>11328</v>
      </c>
      <c r="K164" t="s">
        <v>707</v>
      </c>
    </row>
    <row r="165" spans="1:11" x14ac:dyDescent="0.35">
      <c r="A165" t="s">
        <v>458</v>
      </c>
      <c r="B165">
        <v>40.380000000000003</v>
      </c>
      <c r="C165">
        <v>-74.31</v>
      </c>
      <c r="D165" t="s">
        <v>459</v>
      </c>
      <c r="G165" t="s">
        <v>460</v>
      </c>
      <c r="H165" t="s">
        <v>14</v>
      </c>
      <c r="I165">
        <v>88540</v>
      </c>
      <c r="J165">
        <v>66880</v>
      </c>
      <c r="K165" t="s">
        <v>697</v>
      </c>
    </row>
    <row r="166" spans="1:11" x14ac:dyDescent="0.35">
      <c r="A166" t="s">
        <v>461</v>
      </c>
      <c r="B166">
        <v>41.01</v>
      </c>
      <c r="C166">
        <v>-73.98</v>
      </c>
      <c r="D166" t="s">
        <v>462</v>
      </c>
      <c r="G166" t="s">
        <v>461</v>
      </c>
      <c r="H166" t="s">
        <v>14</v>
      </c>
      <c r="I166">
        <v>141185</v>
      </c>
      <c r="J166">
        <v>5999</v>
      </c>
      <c r="K166" t="s">
        <v>707</v>
      </c>
    </row>
    <row r="167" spans="1:11" x14ac:dyDescent="0.35">
      <c r="A167" t="s">
        <v>468</v>
      </c>
      <c r="B167">
        <v>40.92</v>
      </c>
      <c r="C167">
        <v>-74.08</v>
      </c>
      <c r="D167" t="s">
        <v>469</v>
      </c>
      <c r="E167" t="s">
        <v>470</v>
      </c>
      <c r="G167" t="s">
        <v>463</v>
      </c>
      <c r="H167" t="s">
        <v>14</v>
      </c>
      <c r="I167">
        <v>105114</v>
      </c>
      <c r="J167">
        <v>26919</v>
      </c>
      <c r="K167" t="s">
        <v>700</v>
      </c>
    </row>
    <row r="168" spans="1:11" x14ac:dyDescent="0.35">
      <c r="A168" t="s">
        <v>474</v>
      </c>
      <c r="B168">
        <v>40.93</v>
      </c>
      <c r="C168">
        <v>-74.069999999999993</v>
      </c>
      <c r="D168" t="s">
        <v>475</v>
      </c>
      <c r="G168" t="s">
        <v>463</v>
      </c>
      <c r="H168" t="s">
        <v>14</v>
      </c>
      <c r="I168">
        <v>105114</v>
      </c>
      <c r="J168">
        <v>26919</v>
      </c>
      <c r="K168" t="s">
        <v>707</v>
      </c>
    </row>
    <row r="169" spans="1:11" x14ac:dyDescent="0.35">
      <c r="A169" t="s">
        <v>464</v>
      </c>
      <c r="B169">
        <v>40.92</v>
      </c>
      <c r="C169">
        <v>-74.069999999999993</v>
      </c>
      <c r="D169" t="s">
        <v>465</v>
      </c>
      <c r="G169" t="s">
        <v>463</v>
      </c>
      <c r="H169" t="s">
        <v>14</v>
      </c>
      <c r="I169">
        <v>105114</v>
      </c>
      <c r="J169">
        <v>26919</v>
      </c>
      <c r="K169" t="s">
        <v>707</v>
      </c>
    </row>
    <row r="170" spans="1:11" x14ac:dyDescent="0.35">
      <c r="A170" t="s">
        <v>471</v>
      </c>
      <c r="B170">
        <v>40.950000000000003</v>
      </c>
      <c r="C170">
        <v>-74.069999999999993</v>
      </c>
      <c r="D170" t="s">
        <v>472</v>
      </c>
      <c r="F170" t="s">
        <v>473</v>
      </c>
      <c r="G170" t="s">
        <v>463</v>
      </c>
      <c r="H170" t="s">
        <v>14</v>
      </c>
      <c r="I170">
        <v>105114</v>
      </c>
      <c r="J170">
        <v>26919</v>
      </c>
      <c r="K170" t="s">
        <v>707</v>
      </c>
    </row>
    <row r="171" spans="1:11" x14ac:dyDescent="0.35">
      <c r="A171" t="s">
        <v>466</v>
      </c>
      <c r="B171">
        <v>40.92</v>
      </c>
      <c r="C171">
        <v>-74.06</v>
      </c>
      <c r="D171" t="s">
        <v>467</v>
      </c>
      <c r="G171" t="s">
        <v>463</v>
      </c>
      <c r="H171" t="s">
        <v>14</v>
      </c>
      <c r="I171">
        <v>105114</v>
      </c>
      <c r="J171">
        <v>26919</v>
      </c>
      <c r="K171" t="s">
        <v>698</v>
      </c>
    </row>
    <row r="172" spans="1:11" x14ac:dyDescent="0.35">
      <c r="A172" t="s">
        <v>476</v>
      </c>
      <c r="B172">
        <v>41.04</v>
      </c>
      <c r="C172">
        <v>-74.03</v>
      </c>
      <c r="D172" t="s">
        <v>477</v>
      </c>
      <c r="G172" t="s">
        <v>476</v>
      </c>
      <c r="H172" t="s">
        <v>14</v>
      </c>
      <c r="I172">
        <v>106875</v>
      </c>
      <c r="J172">
        <v>8905</v>
      </c>
      <c r="K172" t="s">
        <v>707</v>
      </c>
    </row>
    <row r="173" spans="1:11" x14ac:dyDescent="0.35">
      <c r="A173" t="s">
        <v>478</v>
      </c>
      <c r="B173">
        <v>40.299999999999997</v>
      </c>
      <c r="C173">
        <v>-74.78</v>
      </c>
      <c r="D173" t="s">
        <v>479</v>
      </c>
      <c r="G173" t="s">
        <v>480</v>
      </c>
      <c r="H173" t="s">
        <v>14</v>
      </c>
      <c r="I173">
        <v>121667</v>
      </c>
      <c r="J173">
        <v>2591</v>
      </c>
      <c r="K173" t="s">
        <v>707</v>
      </c>
    </row>
    <row r="174" spans="1:11" x14ac:dyDescent="0.35">
      <c r="A174" t="s">
        <v>481</v>
      </c>
      <c r="B174">
        <v>39.69</v>
      </c>
      <c r="C174">
        <v>-75.45</v>
      </c>
      <c r="D174" t="s">
        <v>482</v>
      </c>
      <c r="G174" t="s">
        <v>483</v>
      </c>
      <c r="H174" t="s">
        <v>14</v>
      </c>
      <c r="I174">
        <v>37188</v>
      </c>
      <c r="J174">
        <v>4917</v>
      </c>
      <c r="K174" t="s">
        <v>705</v>
      </c>
    </row>
    <row r="175" spans="1:11" x14ac:dyDescent="0.35">
      <c r="A175" t="s">
        <v>484</v>
      </c>
      <c r="B175">
        <v>39.72</v>
      </c>
      <c r="C175">
        <v>-75.459999999999994</v>
      </c>
      <c r="D175" t="s">
        <v>485</v>
      </c>
      <c r="G175" t="s">
        <v>486</v>
      </c>
      <c r="H175" t="s">
        <v>14</v>
      </c>
      <c r="K175" t="s">
        <v>705</v>
      </c>
    </row>
    <row r="176" spans="1:11" x14ac:dyDescent="0.35">
      <c r="A176" t="s">
        <v>489</v>
      </c>
      <c r="B176">
        <v>40.69</v>
      </c>
      <c r="C176">
        <v>-75.150000000000006</v>
      </c>
      <c r="D176" t="s">
        <v>490</v>
      </c>
      <c r="G176" t="s">
        <v>489</v>
      </c>
      <c r="H176" t="s">
        <v>14</v>
      </c>
      <c r="I176">
        <v>49274</v>
      </c>
      <c r="J176">
        <v>14540</v>
      </c>
      <c r="K176" t="s">
        <v>707</v>
      </c>
    </row>
    <row r="177" spans="1:11" x14ac:dyDescent="0.35">
      <c r="A177" t="s">
        <v>487</v>
      </c>
      <c r="B177">
        <v>40.68</v>
      </c>
      <c r="C177">
        <v>-75.150000000000006</v>
      </c>
      <c r="D177" t="s">
        <v>488</v>
      </c>
      <c r="G177" t="s">
        <v>489</v>
      </c>
      <c r="H177" t="s">
        <v>14</v>
      </c>
      <c r="I177">
        <v>49274</v>
      </c>
      <c r="J177">
        <v>14540</v>
      </c>
      <c r="K177" t="s">
        <v>697</v>
      </c>
    </row>
    <row r="178" spans="1:11" x14ac:dyDescent="0.35">
      <c r="A178" t="s">
        <v>491</v>
      </c>
      <c r="B178">
        <v>40.67</v>
      </c>
      <c r="C178">
        <v>-75.14</v>
      </c>
      <c r="D178" t="s">
        <v>492</v>
      </c>
      <c r="G178" t="s">
        <v>489</v>
      </c>
      <c r="H178" t="s">
        <v>14</v>
      </c>
      <c r="I178">
        <v>49274</v>
      </c>
      <c r="J178">
        <v>14540</v>
      </c>
      <c r="K178" t="s">
        <v>698</v>
      </c>
    </row>
    <row r="179" spans="1:11" x14ac:dyDescent="0.35">
      <c r="A179" t="s">
        <v>496</v>
      </c>
      <c r="B179">
        <v>40.549999999999997</v>
      </c>
      <c r="C179">
        <v>-74.44</v>
      </c>
      <c r="D179" t="s">
        <v>500</v>
      </c>
      <c r="F179" t="s">
        <v>501</v>
      </c>
      <c r="G179" t="s">
        <v>496</v>
      </c>
      <c r="H179" t="s">
        <v>14</v>
      </c>
      <c r="I179">
        <v>89617</v>
      </c>
      <c r="J179">
        <v>57695</v>
      </c>
      <c r="K179" t="s">
        <v>707</v>
      </c>
    </row>
    <row r="180" spans="1:11" x14ac:dyDescent="0.35">
      <c r="A180" t="s">
        <v>493</v>
      </c>
      <c r="B180">
        <v>40.520000000000003</v>
      </c>
      <c r="C180">
        <v>-74.44</v>
      </c>
      <c r="D180" t="s">
        <v>494</v>
      </c>
      <c r="E180" t="s">
        <v>495</v>
      </c>
      <c r="G180" t="s">
        <v>496</v>
      </c>
      <c r="H180" t="s">
        <v>14</v>
      </c>
      <c r="I180">
        <v>89617</v>
      </c>
      <c r="J180">
        <v>57695</v>
      </c>
      <c r="K180" t="s">
        <v>701</v>
      </c>
    </row>
    <row r="181" spans="1:11" x14ac:dyDescent="0.35">
      <c r="A181" t="s">
        <v>497</v>
      </c>
      <c r="B181">
        <v>40.520000000000003</v>
      </c>
      <c r="C181">
        <v>-74.430000000000007</v>
      </c>
      <c r="D181" t="s">
        <v>498</v>
      </c>
      <c r="E181" t="s">
        <v>499</v>
      </c>
      <c r="G181" t="s">
        <v>496</v>
      </c>
      <c r="H181" t="s">
        <v>14</v>
      </c>
      <c r="I181">
        <v>89617</v>
      </c>
      <c r="J181">
        <v>57695</v>
      </c>
      <c r="K181" t="s">
        <v>701</v>
      </c>
    </row>
    <row r="182" spans="1:11" x14ac:dyDescent="0.35">
      <c r="A182" t="s">
        <v>502</v>
      </c>
      <c r="B182">
        <v>39.49</v>
      </c>
      <c r="C182">
        <v>-74.59</v>
      </c>
      <c r="D182" t="s">
        <v>503</v>
      </c>
      <c r="G182" t="s">
        <v>504</v>
      </c>
      <c r="H182" t="s">
        <v>14</v>
      </c>
      <c r="K182" t="s">
        <v>705</v>
      </c>
    </row>
    <row r="183" spans="1:11" x14ac:dyDescent="0.35">
      <c r="A183" t="s">
        <v>505</v>
      </c>
      <c r="B183">
        <v>41.01</v>
      </c>
      <c r="C183">
        <v>-74.290000000000006</v>
      </c>
      <c r="D183" t="s">
        <v>506</v>
      </c>
      <c r="F183" t="s">
        <v>507</v>
      </c>
      <c r="G183" t="s">
        <v>505</v>
      </c>
      <c r="H183" t="s">
        <v>14</v>
      </c>
      <c r="I183">
        <v>92952</v>
      </c>
      <c r="J183">
        <v>11205</v>
      </c>
      <c r="K183" t="s">
        <v>707</v>
      </c>
    </row>
    <row r="184" spans="1:11" x14ac:dyDescent="0.35">
      <c r="A184" t="s">
        <v>508</v>
      </c>
      <c r="B184">
        <v>40.35</v>
      </c>
      <c r="C184">
        <v>-74.66</v>
      </c>
      <c r="D184" t="s">
        <v>509</v>
      </c>
      <c r="G184" t="s">
        <v>508</v>
      </c>
      <c r="H184" t="s">
        <v>14</v>
      </c>
      <c r="K184" t="s">
        <v>701</v>
      </c>
    </row>
    <row r="185" spans="1:11" x14ac:dyDescent="0.35">
      <c r="A185" t="s">
        <v>510</v>
      </c>
      <c r="B185">
        <v>40.31</v>
      </c>
      <c r="C185">
        <v>-74.66</v>
      </c>
      <c r="D185" t="s">
        <v>511</v>
      </c>
      <c r="F185" t="s">
        <v>510</v>
      </c>
      <c r="G185" t="s">
        <v>508</v>
      </c>
      <c r="H185" t="s">
        <v>14</v>
      </c>
      <c r="K185" t="s">
        <v>707</v>
      </c>
    </row>
    <row r="186" spans="1:11" x14ac:dyDescent="0.35">
      <c r="A186" t="s">
        <v>515</v>
      </c>
      <c r="B186">
        <v>41.08</v>
      </c>
      <c r="C186">
        <v>-74.14</v>
      </c>
      <c r="D186" t="s">
        <v>516</v>
      </c>
      <c r="F186" t="s">
        <v>517</v>
      </c>
      <c r="G186" t="s">
        <v>514</v>
      </c>
      <c r="H186" t="s">
        <v>14</v>
      </c>
      <c r="I186">
        <v>137768</v>
      </c>
      <c r="J186">
        <v>15121</v>
      </c>
      <c r="K186" t="s">
        <v>707</v>
      </c>
    </row>
    <row r="187" spans="1:11" x14ac:dyDescent="0.35">
      <c r="A187" t="s">
        <v>512</v>
      </c>
      <c r="B187">
        <v>41.06</v>
      </c>
      <c r="C187">
        <v>-74.14</v>
      </c>
      <c r="D187" t="s">
        <v>513</v>
      </c>
      <c r="G187" t="s">
        <v>514</v>
      </c>
      <c r="H187" t="s">
        <v>14</v>
      </c>
      <c r="I187">
        <v>137768</v>
      </c>
      <c r="J187">
        <v>15121</v>
      </c>
      <c r="K187" t="s">
        <v>706</v>
      </c>
    </row>
    <row r="188" spans="1:11" x14ac:dyDescent="0.35">
      <c r="A188" t="s">
        <v>518</v>
      </c>
      <c r="B188">
        <v>40.35</v>
      </c>
      <c r="C188">
        <v>-74.069999999999993</v>
      </c>
      <c r="D188" t="s">
        <v>519</v>
      </c>
      <c r="G188" t="s">
        <v>518</v>
      </c>
      <c r="H188" t="s">
        <v>14</v>
      </c>
      <c r="I188">
        <v>75114</v>
      </c>
      <c r="J188">
        <v>12220</v>
      </c>
      <c r="K188" t="s">
        <v>707</v>
      </c>
    </row>
    <row r="189" spans="1:11" x14ac:dyDescent="0.35">
      <c r="A189" t="s">
        <v>520</v>
      </c>
      <c r="B189">
        <v>40.98</v>
      </c>
      <c r="C189">
        <v>-74.09</v>
      </c>
      <c r="D189" t="s">
        <v>521</v>
      </c>
      <c r="G189" t="s">
        <v>522</v>
      </c>
      <c r="H189" t="s">
        <v>14</v>
      </c>
      <c r="I189">
        <v>162011</v>
      </c>
      <c r="J189">
        <v>25554</v>
      </c>
      <c r="K189" t="s">
        <v>707</v>
      </c>
    </row>
    <row r="190" spans="1:11" x14ac:dyDescent="0.35">
      <c r="A190" t="s">
        <v>523</v>
      </c>
      <c r="B190">
        <v>40.98</v>
      </c>
      <c r="C190">
        <v>-74.12</v>
      </c>
      <c r="D190" t="s">
        <v>524</v>
      </c>
      <c r="G190" t="s">
        <v>522</v>
      </c>
      <c r="H190" t="s">
        <v>14</v>
      </c>
      <c r="I190">
        <v>162011</v>
      </c>
      <c r="J190">
        <v>25554</v>
      </c>
      <c r="K190" t="s">
        <v>707</v>
      </c>
    </row>
    <row r="191" spans="1:11" x14ac:dyDescent="0.35">
      <c r="A191" t="s">
        <v>525</v>
      </c>
      <c r="B191">
        <v>39.020000000000003</v>
      </c>
      <c r="C191">
        <v>-74.87</v>
      </c>
      <c r="D191" t="s">
        <v>526</v>
      </c>
      <c r="E191" t="s">
        <v>527</v>
      </c>
      <c r="F191" t="s">
        <v>528</v>
      </c>
      <c r="G191" t="s">
        <v>525</v>
      </c>
      <c r="H191" t="s">
        <v>14</v>
      </c>
      <c r="K191" t="s">
        <v>707</v>
      </c>
    </row>
    <row r="192" spans="1:11" x14ac:dyDescent="0.35">
      <c r="A192" t="s">
        <v>529</v>
      </c>
      <c r="B192">
        <v>40.99</v>
      </c>
      <c r="C192">
        <v>-74.31</v>
      </c>
      <c r="D192" t="s">
        <v>530</v>
      </c>
      <c r="G192" t="s">
        <v>531</v>
      </c>
      <c r="H192" t="s">
        <v>14</v>
      </c>
      <c r="I192">
        <v>100602</v>
      </c>
      <c r="J192">
        <v>4238</v>
      </c>
      <c r="K192" t="s">
        <v>698</v>
      </c>
    </row>
    <row r="193" spans="1:11" x14ac:dyDescent="0.35">
      <c r="A193" t="s">
        <v>532</v>
      </c>
      <c r="B193">
        <v>40.01</v>
      </c>
      <c r="C193">
        <v>-74.959999999999994</v>
      </c>
      <c r="D193" t="s">
        <v>533</v>
      </c>
      <c r="G193" t="s">
        <v>534</v>
      </c>
      <c r="H193" t="s">
        <v>14</v>
      </c>
      <c r="I193">
        <v>60885</v>
      </c>
      <c r="J193">
        <v>7969</v>
      </c>
      <c r="K193" t="s">
        <v>698</v>
      </c>
    </row>
    <row r="194" spans="1:11" x14ac:dyDescent="0.35">
      <c r="A194" t="s">
        <v>540</v>
      </c>
      <c r="B194">
        <v>40.909999999999997</v>
      </c>
      <c r="C194">
        <v>-74.55</v>
      </c>
      <c r="D194" t="s">
        <v>541</v>
      </c>
      <c r="F194" t="s">
        <v>540</v>
      </c>
      <c r="G194" t="s">
        <v>537</v>
      </c>
      <c r="H194" t="s">
        <v>14</v>
      </c>
      <c r="I194">
        <v>106599</v>
      </c>
      <c r="J194">
        <v>24758</v>
      </c>
      <c r="K194" t="s">
        <v>700</v>
      </c>
    </row>
    <row r="195" spans="1:11" x14ac:dyDescent="0.35">
      <c r="A195" t="s">
        <v>538</v>
      </c>
      <c r="B195">
        <v>40.909999999999997</v>
      </c>
      <c r="C195">
        <v>-74.56</v>
      </c>
      <c r="D195" t="s">
        <v>539</v>
      </c>
      <c r="E195">
        <v>300</v>
      </c>
      <c r="G195" t="s">
        <v>537</v>
      </c>
      <c r="H195" t="s">
        <v>14</v>
      </c>
      <c r="I195">
        <v>106599</v>
      </c>
      <c r="J195">
        <v>24758</v>
      </c>
      <c r="K195" t="s">
        <v>707</v>
      </c>
    </row>
    <row r="196" spans="1:11" x14ac:dyDescent="0.35">
      <c r="A196" t="s">
        <v>535</v>
      </c>
      <c r="B196">
        <v>40.909999999999997</v>
      </c>
      <c r="C196">
        <v>-74.56</v>
      </c>
      <c r="D196" t="s">
        <v>536</v>
      </c>
      <c r="G196" t="s">
        <v>537</v>
      </c>
      <c r="H196" t="s">
        <v>14</v>
      </c>
      <c r="I196">
        <v>106599</v>
      </c>
      <c r="J196">
        <v>24758</v>
      </c>
      <c r="K196" t="s">
        <v>698</v>
      </c>
    </row>
    <row r="197" spans="1:11" x14ac:dyDescent="0.35">
      <c r="A197" t="s">
        <v>542</v>
      </c>
      <c r="B197">
        <v>40.82</v>
      </c>
      <c r="C197">
        <v>-74.33</v>
      </c>
      <c r="D197" t="s">
        <v>543</v>
      </c>
      <c r="F197" t="s">
        <v>544</v>
      </c>
      <c r="G197" t="s">
        <v>542</v>
      </c>
      <c r="H197" t="s">
        <v>14</v>
      </c>
      <c r="I197">
        <v>110208</v>
      </c>
      <c r="J197">
        <v>5907</v>
      </c>
      <c r="K197" t="s">
        <v>707</v>
      </c>
    </row>
    <row r="198" spans="1:11" x14ac:dyDescent="0.35">
      <c r="A198" t="s">
        <v>545</v>
      </c>
      <c r="B198">
        <v>40.82</v>
      </c>
      <c r="C198">
        <v>-74.099999999999994</v>
      </c>
      <c r="D198" t="s">
        <v>545</v>
      </c>
      <c r="G198" t="s">
        <v>546</v>
      </c>
      <c r="H198" t="s">
        <v>14</v>
      </c>
      <c r="I198">
        <v>93787</v>
      </c>
      <c r="J198">
        <v>18622</v>
      </c>
      <c r="K198" t="s">
        <v>707</v>
      </c>
    </row>
    <row r="199" spans="1:11" x14ac:dyDescent="0.35">
      <c r="A199" t="s">
        <v>547</v>
      </c>
      <c r="B199">
        <v>40.14</v>
      </c>
      <c r="C199">
        <v>-74.06</v>
      </c>
      <c r="D199" t="s">
        <v>548</v>
      </c>
      <c r="E199" t="s">
        <v>549</v>
      </c>
      <c r="F199" t="s">
        <v>550</v>
      </c>
      <c r="G199" t="s">
        <v>547</v>
      </c>
      <c r="H199" t="s">
        <v>14</v>
      </c>
      <c r="I199">
        <v>126667</v>
      </c>
      <c r="J199">
        <v>1714</v>
      </c>
      <c r="K199" t="s">
        <v>707</v>
      </c>
    </row>
    <row r="200" spans="1:11" x14ac:dyDescent="0.35">
      <c r="A200" t="s">
        <v>551</v>
      </c>
      <c r="B200">
        <v>40.78</v>
      </c>
      <c r="C200">
        <v>-74.06</v>
      </c>
      <c r="D200" t="s">
        <v>552</v>
      </c>
      <c r="G200" t="s">
        <v>553</v>
      </c>
      <c r="H200" t="s">
        <v>14</v>
      </c>
      <c r="I200">
        <v>99883</v>
      </c>
      <c r="J200">
        <v>19279</v>
      </c>
      <c r="K200" t="s">
        <v>705</v>
      </c>
    </row>
    <row r="201" spans="1:11" x14ac:dyDescent="0.35">
      <c r="A201" t="s">
        <v>554</v>
      </c>
      <c r="B201">
        <v>40.79</v>
      </c>
      <c r="C201">
        <v>-74.05</v>
      </c>
      <c r="D201" t="s">
        <v>555</v>
      </c>
      <c r="F201" t="s">
        <v>556</v>
      </c>
      <c r="G201" t="s">
        <v>553</v>
      </c>
      <c r="H201" t="s">
        <v>14</v>
      </c>
      <c r="I201">
        <v>99883</v>
      </c>
      <c r="J201">
        <v>19279</v>
      </c>
      <c r="K201" t="s">
        <v>707</v>
      </c>
    </row>
    <row r="202" spans="1:11" x14ac:dyDescent="0.35">
      <c r="A202" t="s">
        <v>557</v>
      </c>
      <c r="B202">
        <v>39.75</v>
      </c>
      <c r="C202">
        <v>-75.08</v>
      </c>
      <c r="D202" t="s">
        <v>558</v>
      </c>
      <c r="F202" t="s">
        <v>559</v>
      </c>
      <c r="G202" t="s">
        <v>560</v>
      </c>
      <c r="H202" t="s">
        <v>14</v>
      </c>
      <c r="K202" t="s">
        <v>707</v>
      </c>
    </row>
    <row r="203" spans="1:11" x14ac:dyDescent="0.35">
      <c r="A203" t="s">
        <v>561</v>
      </c>
      <c r="B203">
        <v>39.770000000000003</v>
      </c>
      <c r="C203">
        <v>-75.13</v>
      </c>
      <c r="D203" t="s">
        <v>562</v>
      </c>
      <c r="G203" t="s">
        <v>560</v>
      </c>
      <c r="H203" t="s">
        <v>14</v>
      </c>
      <c r="K203" t="s">
        <v>698</v>
      </c>
    </row>
    <row r="204" spans="1:11" x14ac:dyDescent="0.35">
      <c r="A204" t="s">
        <v>563</v>
      </c>
      <c r="B204">
        <v>40.74</v>
      </c>
      <c r="C204">
        <v>-74.36</v>
      </c>
      <c r="D204" t="s">
        <v>564</v>
      </c>
      <c r="F204" t="s">
        <v>563</v>
      </c>
      <c r="G204" t="s">
        <v>565</v>
      </c>
      <c r="H204" t="s">
        <v>14</v>
      </c>
      <c r="K204" t="s">
        <v>700</v>
      </c>
    </row>
    <row r="205" spans="1:11" x14ac:dyDescent="0.35">
      <c r="A205" t="s">
        <v>566</v>
      </c>
      <c r="B205">
        <v>40.33</v>
      </c>
      <c r="C205">
        <v>-74.06</v>
      </c>
      <c r="D205" t="s">
        <v>567</v>
      </c>
      <c r="F205" t="s">
        <v>568</v>
      </c>
      <c r="G205" t="s">
        <v>566</v>
      </c>
      <c r="H205" t="s">
        <v>14</v>
      </c>
      <c r="I205">
        <v>122321</v>
      </c>
      <c r="J205">
        <v>4051</v>
      </c>
      <c r="K205" t="s">
        <v>707</v>
      </c>
    </row>
    <row r="206" spans="1:11" x14ac:dyDescent="0.35">
      <c r="A206" t="s">
        <v>569</v>
      </c>
      <c r="B206">
        <v>39.74</v>
      </c>
      <c r="C206">
        <v>-75.010000000000005</v>
      </c>
      <c r="D206" t="s">
        <v>570</v>
      </c>
      <c r="G206" t="s">
        <v>571</v>
      </c>
      <c r="H206" t="s">
        <v>14</v>
      </c>
      <c r="K206" t="s">
        <v>707</v>
      </c>
    </row>
    <row r="207" spans="1:11" x14ac:dyDescent="0.35">
      <c r="A207" t="s">
        <v>572</v>
      </c>
      <c r="B207">
        <v>39.75</v>
      </c>
      <c r="C207">
        <v>-74.989999999999995</v>
      </c>
      <c r="D207" t="s">
        <v>573</v>
      </c>
      <c r="G207" t="s">
        <v>571</v>
      </c>
      <c r="H207" t="s">
        <v>14</v>
      </c>
      <c r="K207" t="s">
        <v>698</v>
      </c>
    </row>
    <row r="208" spans="1:11" x14ac:dyDescent="0.35">
      <c r="A208" t="s">
        <v>574</v>
      </c>
      <c r="B208">
        <v>39.33</v>
      </c>
      <c r="C208">
        <v>-74.599999999999994</v>
      </c>
      <c r="D208" t="s">
        <v>575</v>
      </c>
      <c r="F208" t="s">
        <v>576</v>
      </c>
      <c r="G208" t="s">
        <v>574</v>
      </c>
      <c r="H208" t="s">
        <v>14</v>
      </c>
      <c r="I208">
        <v>52397</v>
      </c>
      <c r="J208">
        <v>10644</v>
      </c>
      <c r="K208" t="s">
        <v>707</v>
      </c>
    </row>
    <row r="209" spans="1:11" x14ac:dyDescent="0.35">
      <c r="A209" t="s">
        <v>577</v>
      </c>
      <c r="B209">
        <v>40.520000000000003</v>
      </c>
      <c r="C209">
        <v>-74.52</v>
      </c>
      <c r="D209" t="s">
        <v>578</v>
      </c>
      <c r="F209" t="s">
        <v>579</v>
      </c>
      <c r="G209" t="s">
        <v>577</v>
      </c>
      <c r="H209" t="s">
        <v>14</v>
      </c>
      <c r="K209" t="s">
        <v>707</v>
      </c>
    </row>
    <row r="210" spans="1:11" x14ac:dyDescent="0.35">
      <c r="A210" t="s">
        <v>580</v>
      </c>
      <c r="B210">
        <v>40.57</v>
      </c>
      <c r="C210">
        <v>-74.62</v>
      </c>
      <c r="D210" t="s">
        <v>581</v>
      </c>
      <c r="E210" t="s">
        <v>582</v>
      </c>
      <c r="G210" t="s">
        <v>583</v>
      </c>
      <c r="H210" t="s">
        <v>14</v>
      </c>
      <c r="I210">
        <v>72731</v>
      </c>
      <c r="J210">
        <v>12234</v>
      </c>
      <c r="K210" t="s">
        <v>707</v>
      </c>
    </row>
    <row r="211" spans="1:11" x14ac:dyDescent="0.35">
      <c r="A211" t="s">
        <v>587</v>
      </c>
      <c r="B211">
        <v>40.47</v>
      </c>
      <c r="C211">
        <v>-74.290000000000006</v>
      </c>
      <c r="D211" t="s">
        <v>588</v>
      </c>
      <c r="E211" t="s">
        <v>589</v>
      </c>
      <c r="G211" t="s">
        <v>586</v>
      </c>
      <c r="H211" t="s">
        <v>14</v>
      </c>
      <c r="I211">
        <v>65074</v>
      </c>
      <c r="J211">
        <v>8811</v>
      </c>
      <c r="K211" t="s">
        <v>705</v>
      </c>
    </row>
    <row r="212" spans="1:11" x14ac:dyDescent="0.35">
      <c r="A212" t="s">
        <v>584</v>
      </c>
      <c r="B212">
        <v>40.46</v>
      </c>
      <c r="C212">
        <v>-74.3</v>
      </c>
      <c r="D212" t="s">
        <v>585</v>
      </c>
      <c r="G212" t="s">
        <v>586</v>
      </c>
      <c r="H212" t="s">
        <v>14</v>
      </c>
      <c r="I212">
        <v>65074</v>
      </c>
      <c r="J212">
        <v>8811</v>
      </c>
      <c r="K212" t="s">
        <v>707</v>
      </c>
    </row>
    <row r="213" spans="1:11" x14ac:dyDescent="0.35">
      <c r="A213" t="s">
        <v>590</v>
      </c>
      <c r="B213">
        <v>40.380000000000003</v>
      </c>
      <c r="C213">
        <v>-74.569999999999993</v>
      </c>
      <c r="D213" t="s">
        <v>591</v>
      </c>
      <c r="G213" t="s">
        <v>592</v>
      </c>
      <c r="H213" t="s">
        <v>14</v>
      </c>
      <c r="I213">
        <v>113815</v>
      </c>
      <c r="J213">
        <v>45602</v>
      </c>
      <c r="K213" t="s">
        <v>698</v>
      </c>
    </row>
    <row r="214" spans="1:11" x14ac:dyDescent="0.35">
      <c r="A214" t="s">
        <v>593</v>
      </c>
      <c r="B214">
        <v>40.75</v>
      </c>
      <c r="C214">
        <v>-74.260000000000005</v>
      </c>
      <c r="D214" t="s">
        <v>594</v>
      </c>
      <c r="G214" t="s">
        <v>593</v>
      </c>
      <c r="H214" t="s">
        <v>14</v>
      </c>
      <c r="K214" t="s">
        <v>707</v>
      </c>
    </row>
    <row r="215" spans="1:11" x14ac:dyDescent="0.35">
      <c r="A215" t="s">
        <v>595</v>
      </c>
      <c r="B215">
        <v>40.549999999999997</v>
      </c>
      <c r="C215">
        <v>-74.430000000000007</v>
      </c>
      <c r="D215" t="s">
        <v>596</v>
      </c>
      <c r="G215" t="s">
        <v>597</v>
      </c>
      <c r="H215" t="s">
        <v>14</v>
      </c>
      <c r="I215">
        <v>91889</v>
      </c>
      <c r="J215">
        <v>24154</v>
      </c>
      <c r="K215" t="s">
        <v>698</v>
      </c>
    </row>
    <row r="216" spans="1:11" x14ac:dyDescent="0.35">
      <c r="A216" t="s">
        <v>598</v>
      </c>
      <c r="B216">
        <v>40.15</v>
      </c>
      <c r="C216">
        <v>-74.06</v>
      </c>
      <c r="D216" t="s">
        <v>599</v>
      </c>
      <c r="G216" t="s">
        <v>600</v>
      </c>
      <c r="H216" t="s">
        <v>14</v>
      </c>
      <c r="I216">
        <v>88679</v>
      </c>
      <c r="J216">
        <v>2980</v>
      </c>
      <c r="K216" t="s">
        <v>697</v>
      </c>
    </row>
    <row r="217" spans="1:11" x14ac:dyDescent="0.35">
      <c r="A217" t="s">
        <v>601</v>
      </c>
      <c r="B217">
        <v>40.72</v>
      </c>
      <c r="C217">
        <v>-74.36</v>
      </c>
      <c r="D217" t="s">
        <v>602</v>
      </c>
      <c r="G217" t="s">
        <v>601</v>
      </c>
      <c r="H217" t="s">
        <v>14</v>
      </c>
      <c r="I217">
        <v>132443</v>
      </c>
      <c r="J217">
        <v>22155</v>
      </c>
      <c r="K217" t="s">
        <v>707</v>
      </c>
    </row>
    <row r="218" spans="1:11" x14ac:dyDescent="0.35">
      <c r="A218" t="s">
        <v>603</v>
      </c>
      <c r="B218">
        <v>40.22</v>
      </c>
      <c r="C218">
        <v>-74.09</v>
      </c>
      <c r="D218" t="s">
        <v>604</v>
      </c>
      <c r="G218" t="s">
        <v>605</v>
      </c>
      <c r="H218" t="s">
        <v>14</v>
      </c>
      <c r="I218">
        <v>79206</v>
      </c>
      <c r="J218">
        <v>17902</v>
      </c>
      <c r="K218" t="s">
        <v>700</v>
      </c>
    </row>
    <row r="219" spans="1:11" x14ac:dyDescent="0.35">
      <c r="A219" t="s">
        <v>611</v>
      </c>
      <c r="B219">
        <v>39.979999999999997</v>
      </c>
      <c r="C219">
        <v>-74.180000000000007</v>
      </c>
      <c r="D219" t="s">
        <v>612</v>
      </c>
      <c r="E219">
        <v>1072</v>
      </c>
      <c r="F219" t="s">
        <v>611</v>
      </c>
      <c r="G219" t="s">
        <v>608</v>
      </c>
      <c r="H219" t="s">
        <v>14</v>
      </c>
      <c r="I219">
        <v>76051</v>
      </c>
      <c r="J219">
        <v>91415</v>
      </c>
      <c r="K219" t="s">
        <v>700</v>
      </c>
    </row>
    <row r="220" spans="1:11" x14ac:dyDescent="0.35">
      <c r="A220" t="s">
        <v>606</v>
      </c>
      <c r="B220">
        <v>39.950000000000003</v>
      </c>
      <c r="C220">
        <v>-74.16</v>
      </c>
      <c r="D220" t="s">
        <v>607</v>
      </c>
      <c r="G220" t="s">
        <v>608</v>
      </c>
      <c r="H220" t="s">
        <v>14</v>
      </c>
      <c r="I220">
        <v>76051</v>
      </c>
      <c r="J220">
        <v>91415</v>
      </c>
      <c r="K220" t="s">
        <v>697</v>
      </c>
    </row>
    <row r="221" spans="1:11" x14ac:dyDescent="0.35">
      <c r="A221" t="s">
        <v>609</v>
      </c>
      <c r="B221">
        <v>40.049999999999997</v>
      </c>
      <c r="C221">
        <v>-74.22</v>
      </c>
      <c r="D221" t="s">
        <v>610</v>
      </c>
      <c r="G221" t="s">
        <v>608</v>
      </c>
      <c r="H221" t="s">
        <v>14</v>
      </c>
      <c r="I221">
        <v>76051</v>
      </c>
      <c r="J221">
        <v>91415</v>
      </c>
      <c r="K221" t="s">
        <v>707</v>
      </c>
    </row>
    <row r="222" spans="1:11" x14ac:dyDescent="0.35">
      <c r="A222" t="s">
        <v>613</v>
      </c>
      <c r="B222">
        <v>40.18</v>
      </c>
      <c r="C222">
        <v>-74.64</v>
      </c>
      <c r="D222" t="s">
        <v>614</v>
      </c>
      <c r="G222" t="s">
        <v>615</v>
      </c>
      <c r="H222" t="s">
        <v>14</v>
      </c>
      <c r="I222">
        <v>35524</v>
      </c>
      <c r="J222">
        <v>84867</v>
      </c>
      <c r="K222" t="s">
        <v>705</v>
      </c>
    </row>
    <row r="223" spans="1:11" x14ac:dyDescent="0.35">
      <c r="A223" t="s">
        <v>619</v>
      </c>
      <c r="B223">
        <v>39.76</v>
      </c>
      <c r="C223">
        <v>-75.05</v>
      </c>
      <c r="D223" t="s">
        <v>620</v>
      </c>
      <c r="G223" t="s">
        <v>618</v>
      </c>
      <c r="H223" t="s">
        <v>14</v>
      </c>
      <c r="K223" t="s">
        <v>707</v>
      </c>
    </row>
    <row r="224" spans="1:11" x14ac:dyDescent="0.35">
      <c r="A224" t="s">
        <v>616</v>
      </c>
      <c r="B224">
        <v>39.729999999999997</v>
      </c>
      <c r="C224">
        <v>-75.040000000000006</v>
      </c>
      <c r="D224" t="s">
        <v>617</v>
      </c>
      <c r="G224" t="s">
        <v>618</v>
      </c>
      <c r="H224" t="s">
        <v>14</v>
      </c>
      <c r="K224" t="s">
        <v>698</v>
      </c>
    </row>
    <row r="225" spans="1:11" x14ac:dyDescent="0.35">
      <c r="A225" t="s">
        <v>624</v>
      </c>
      <c r="B225">
        <v>40.68</v>
      </c>
      <c r="C225">
        <v>-74.239999999999995</v>
      </c>
      <c r="D225" t="s">
        <v>625</v>
      </c>
      <c r="G225" t="s">
        <v>623</v>
      </c>
      <c r="H225" t="s">
        <v>14</v>
      </c>
      <c r="I225">
        <v>79324</v>
      </c>
      <c r="J225">
        <v>58499</v>
      </c>
      <c r="K225" t="s">
        <v>701</v>
      </c>
    </row>
    <row r="226" spans="1:11" x14ac:dyDescent="0.35">
      <c r="A226" t="s">
        <v>621</v>
      </c>
      <c r="B226">
        <v>40.69</v>
      </c>
      <c r="C226">
        <v>-74.31</v>
      </c>
      <c r="D226" t="s">
        <v>622</v>
      </c>
      <c r="G226" t="s">
        <v>623</v>
      </c>
      <c r="H226" t="s">
        <v>14</v>
      </c>
      <c r="I226">
        <v>79324</v>
      </c>
      <c r="J226">
        <v>58499</v>
      </c>
      <c r="K226" t="s">
        <v>707</v>
      </c>
    </row>
    <row r="227" spans="1:11" x14ac:dyDescent="0.35">
      <c r="A227" t="s">
        <v>626</v>
      </c>
      <c r="B227">
        <v>40.72</v>
      </c>
      <c r="C227">
        <v>-74.290000000000006</v>
      </c>
      <c r="D227" t="s">
        <v>627</v>
      </c>
      <c r="G227" t="s">
        <v>623</v>
      </c>
      <c r="H227" t="s">
        <v>14</v>
      </c>
      <c r="I227">
        <v>79324</v>
      </c>
      <c r="J227">
        <v>58499</v>
      </c>
      <c r="K227" t="s">
        <v>698</v>
      </c>
    </row>
    <row r="228" spans="1:11" x14ac:dyDescent="0.35">
      <c r="A228" t="s">
        <v>628</v>
      </c>
      <c r="B228">
        <v>41.19</v>
      </c>
      <c r="C228">
        <v>-74.489999999999995</v>
      </c>
      <c r="D228" t="s">
        <v>629</v>
      </c>
      <c r="G228" t="s">
        <v>630</v>
      </c>
      <c r="H228" t="s">
        <v>14</v>
      </c>
      <c r="I228">
        <v>90805</v>
      </c>
      <c r="J228">
        <v>22572</v>
      </c>
      <c r="K228" t="s">
        <v>697</v>
      </c>
    </row>
    <row r="229" spans="1:11" x14ac:dyDescent="0.35">
      <c r="A229" t="s">
        <v>631</v>
      </c>
      <c r="B229">
        <v>39.43</v>
      </c>
      <c r="C229">
        <v>-75.040000000000006</v>
      </c>
      <c r="D229" t="s">
        <v>632</v>
      </c>
      <c r="E229" t="s">
        <v>633</v>
      </c>
      <c r="F229" t="s">
        <v>634</v>
      </c>
      <c r="G229" t="s">
        <v>635</v>
      </c>
      <c r="H229" t="s">
        <v>14</v>
      </c>
      <c r="I229">
        <v>51113</v>
      </c>
      <c r="J229">
        <v>60824</v>
      </c>
      <c r="K229" t="s">
        <v>700</v>
      </c>
    </row>
    <row r="230" spans="1:11" x14ac:dyDescent="0.35">
      <c r="A230" t="s">
        <v>636</v>
      </c>
      <c r="B230">
        <v>39.840000000000003</v>
      </c>
      <c r="C230">
        <v>-74.930000000000007</v>
      </c>
      <c r="D230" t="s">
        <v>637</v>
      </c>
      <c r="F230" t="s">
        <v>638</v>
      </c>
      <c r="G230" t="s">
        <v>639</v>
      </c>
      <c r="H230" t="s">
        <v>14</v>
      </c>
      <c r="I230">
        <v>85199</v>
      </c>
      <c r="J230">
        <v>29386</v>
      </c>
      <c r="K230" t="s">
        <v>707</v>
      </c>
    </row>
    <row r="231" spans="1:11" x14ac:dyDescent="0.35">
      <c r="A231" t="s">
        <v>640</v>
      </c>
      <c r="B231">
        <v>40.619999999999997</v>
      </c>
      <c r="C231">
        <v>-74.489999999999995</v>
      </c>
      <c r="D231" t="s">
        <v>641</v>
      </c>
      <c r="G231" t="s">
        <v>640</v>
      </c>
      <c r="H231" t="s">
        <v>14</v>
      </c>
      <c r="I231">
        <v>154647</v>
      </c>
      <c r="J231">
        <v>15998</v>
      </c>
      <c r="K231" t="s">
        <v>707</v>
      </c>
    </row>
    <row r="232" spans="1:11" x14ac:dyDescent="0.35">
      <c r="A232" t="s">
        <v>642</v>
      </c>
      <c r="B232">
        <v>40.64</v>
      </c>
      <c r="C232">
        <v>-74.41</v>
      </c>
      <c r="D232" t="s">
        <v>643</v>
      </c>
      <c r="G232" t="s">
        <v>644</v>
      </c>
      <c r="H232" t="s">
        <v>14</v>
      </c>
      <c r="I232">
        <v>121678</v>
      </c>
      <c r="J232">
        <v>5961</v>
      </c>
      <c r="K232" t="s">
        <v>698</v>
      </c>
    </row>
    <row r="233" spans="1:11" x14ac:dyDescent="0.35">
      <c r="A233" t="s">
        <v>655</v>
      </c>
      <c r="B233">
        <v>40.96</v>
      </c>
      <c r="C233">
        <v>-74.239999999999995</v>
      </c>
      <c r="D233" t="s">
        <v>656</v>
      </c>
      <c r="G233" t="s">
        <v>647</v>
      </c>
      <c r="H233" t="s">
        <v>14</v>
      </c>
      <c r="I233">
        <v>108092</v>
      </c>
      <c r="J233">
        <v>55154</v>
      </c>
      <c r="K233" t="s">
        <v>707</v>
      </c>
    </row>
    <row r="234" spans="1:11" x14ac:dyDescent="0.35">
      <c r="A234" t="s">
        <v>657</v>
      </c>
      <c r="B234">
        <v>40.89</v>
      </c>
      <c r="C234">
        <v>-74.260000000000005</v>
      </c>
      <c r="D234" t="s">
        <v>658</v>
      </c>
      <c r="F234" t="s">
        <v>652</v>
      </c>
      <c r="G234" t="s">
        <v>647</v>
      </c>
      <c r="H234" t="s">
        <v>14</v>
      </c>
      <c r="I234">
        <v>108092</v>
      </c>
      <c r="J234">
        <v>55154</v>
      </c>
      <c r="K234" t="s">
        <v>700</v>
      </c>
    </row>
    <row r="235" spans="1:11" x14ac:dyDescent="0.35">
      <c r="A235" t="s">
        <v>645</v>
      </c>
      <c r="B235">
        <v>40.94</v>
      </c>
      <c r="C235">
        <v>-74.2</v>
      </c>
      <c r="D235" t="s">
        <v>646</v>
      </c>
      <c r="G235" t="s">
        <v>647</v>
      </c>
      <c r="H235" t="s">
        <v>14</v>
      </c>
      <c r="I235">
        <v>108092</v>
      </c>
      <c r="J235">
        <v>55154</v>
      </c>
      <c r="K235" t="s">
        <v>707</v>
      </c>
    </row>
    <row r="236" spans="1:11" x14ac:dyDescent="0.35">
      <c r="A236" t="s">
        <v>648</v>
      </c>
      <c r="B236">
        <v>40.950000000000003</v>
      </c>
      <c r="C236">
        <v>-74.27</v>
      </c>
      <c r="D236" t="s">
        <v>649</v>
      </c>
      <c r="G236" t="s">
        <v>647</v>
      </c>
      <c r="H236" t="s">
        <v>14</v>
      </c>
      <c r="I236">
        <v>108092</v>
      </c>
      <c r="J236">
        <v>55154</v>
      </c>
      <c r="K236" t="s">
        <v>707</v>
      </c>
    </row>
    <row r="237" spans="1:11" x14ac:dyDescent="0.35">
      <c r="A237" t="s">
        <v>653</v>
      </c>
      <c r="B237">
        <v>40.89</v>
      </c>
      <c r="C237">
        <v>-74.25</v>
      </c>
      <c r="D237" t="s">
        <v>654</v>
      </c>
      <c r="G237" t="s">
        <v>647</v>
      </c>
      <c r="H237" t="s">
        <v>14</v>
      </c>
      <c r="I237">
        <v>108092</v>
      </c>
      <c r="J237">
        <v>55154</v>
      </c>
      <c r="K237" t="s">
        <v>707</v>
      </c>
    </row>
    <row r="238" spans="1:11" x14ac:dyDescent="0.35">
      <c r="A238" t="s">
        <v>650</v>
      </c>
      <c r="B238">
        <v>40.89</v>
      </c>
      <c r="C238">
        <v>-74.260000000000005</v>
      </c>
      <c r="D238" t="s">
        <v>651</v>
      </c>
      <c r="F238" t="s">
        <v>652</v>
      </c>
      <c r="G238" t="s">
        <v>647</v>
      </c>
      <c r="H238" t="s">
        <v>14</v>
      </c>
      <c r="I238">
        <v>108092</v>
      </c>
      <c r="J238">
        <v>55154</v>
      </c>
      <c r="K238" t="s">
        <v>700</v>
      </c>
    </row>
    <row r="239" spans="1:11" x14ac:dyDescent="0.35">
      <c r="A239" t="s">
        <v>659</v>
      </c>
      <c r="B239">
        <v>40.85</v>
      </c>
      <c r="C239">
        <v>-74.3</v>
      </c>
      <c r="D239" t="s">
        <v>660</v>
      </c>
      <c r="G239" t="s">
        <v>659</v>
      </c>
      <c r="H239" t="s">
        <v>14</v>
      </c>
      <c r="I239">
        <v>105931</v>
      </c>
      <c r="J239">
        <v>10932</v>
      </c>
      <c r="K239" t="s">
        <v>707</v>
      </c>
    </row>
    <row r="240" spans="1:11" x14ac:dyDescent="0.35">
      <c r="A240" t="s">
        <v>661</v>
      </c>
      <c r="B240">
        <v>40.78</v>
      </c>
      <c r="C240">
        <v>-74.010000000000005</v>
      </c>
      <c r="D240" t="s">
        <v>662</v>
      </c>
      <c r="G240" t="s">
        <v>661</v>
      </c>
      <c r="H240" t="s">
        <v>14</v>
      </c>
      <c r="I240">
        <v>50477</v>
      </c>
      <c r="J240">
        <v>53345</v>
      </c>
      <c r="K240" t="s">
        <v>707</v>
      </c>
    </row>
    <row r="241" spans="1:11" x14ac:dyDescent="0.35">
      <c r="A241" t="s">
        <v>663</v>
      </c>
      <c r="B241">
        <v>40.65</v>
      </c>
      <c r="C241">
        <v>-74.349999999999994</v>
      </c>
      <c r="D241" t="s">
        <v>664</v>
      </c>
      <c r="G241" t="s">
        <v>663</v>
      </c>
      <c r="H241" t="s">
        <v>14</v>
      </c>
      <c r="I241">
        <v>159923</v>
      </c>
      <c r="J241">
        <v>30591</v>
      </c>
      <c r="K241" t="s">
        <v>707</v>
      </c>
    </row>
    <row r="242" spans="1:11" x14ac:dyDescent="0.35">
      <c r="A242" t="s">
        <v>665</v>
      </c>
      <c r="B242">
        <v>40.99</v>
      </c>
      <c r="C242">
        <v>-74.03</v>
      </c>
      <c r="D242" t="s">
        <v>666</v>
      </c>
      <c r="E242">
        <v>104</v>
      </c>
      <c r="F242" t="s">
        <v>667</v>
      </c>
      <c r="G242" t="s">
        <v>668</v>
      </c>
      <c r="H242" t="s">
        <v>14</v>
      </c>
      <c r="I242">
        <v>95685</v>
      </c>
      <c r="J242">
        <v>11246</v>
      </c>
      <c r="K242" t="s">
        <v>707</v>
      </c>
    </row>
    <row r="243" spans="1:11" x14ac:dyDescent="0.35">
      <c r="A243" t="s">
        <v>673</v>
      </c>
      <c r="B243">
        <v>40.56</v>
      </c>
      <c r="C243">
        <v>-74.260000000000005</v>
      </c>
      <c r="D243" t="s">
        <v>674</v>
      </c>
      <c r="G243" t="s">
        <v>672</v>
      </c>
      <c r="H243" t="s">
        <v>14</v>
      </c>
      <c r="I243">
        <v>83266</v>
      </c>
      <c r="J243">
        <v>101639</v>
      </c>
      <c r="K243" t="s">
        <v>705</v>
      </c>
    </row>
    <row r="244" spans="1:11" x14ac:dyDescent="0.35">
      <c r="A244" t="s">
        <v>675</v>
      </c>
      <c r="B244">
        <v>40.56</v>
      </c>
      <c r="C244">
        <v>-74.27</v>
      </c>
      <c r="D244" t="s">
        <v>676</v>
      </c>
      <c r="G244" t="s">
        <v>672</v>
      </c>
      <c r="H244" t="s">
        <v>14</v>
      </c>
      <c r="I244">
        <v>83266</v>
      </c>
      <c r="J244">
        <v>101639</v>
      </c>
      <c r="K244" t="s">
        <v>705</v>
      </c>
    </row>
    <row r="245" spans="1:11" x14ac:dyDescent="0.35">
      <c r="A245" t="s">
        <v>669</v>
      </c>
      <c r="B245">
        <v>40.56</v>
      </c>
      <c r="C245">
        <v>-74.3</v>
      </c>
      <c r="D245" t="s">
        <v>670</v>
      </c>
      <c r="F245" t="s">
        <v>671</v>
      </c>
      <c r="G245" t="s">
        <v>672</v>
      </c>
      <c r="H245" t="s">
        <v>14</v>
      </c>
      <c r="I245">
        <v>83266</v>
      </c>
      <c r="J245">
        <v>101639</v>
      </c>
      <c r="K245" t="s">
        <v>700</v>
      </c>
    </row>
    <row r="246" spans="1:11" x14ac:dyDescent="0.35">
      <c r="A246" t="s">
        <v>677</v>
      </c>
      <c r="B246">
        <v>41.04</v>
      </c>
      <c r="C246">
        <v>-74.069999999999993</v>
      </c>
      <c r="D246" t="s">
        <v>678</v>
      </c>
      <c r="G246" t="s">
        <v>679</v>
      </c>
      <c r="H246" t="s">
        <v>14</v>
      </c>
      <c r="I246">
        <v>161250</v>
      </c>
      <c r="J246">
        <v>5868</v>
      </c>
      <c r="K246" t="s">
        <v>697</v>
      </c>
    </row>
    <row r="247" spans="1:11" x14ac:dyDescent="0.35">
      <c r="A247" t="s">
        <v>680</v>
      </c>
      <c r="B247">
        <v>41.01</v>
      </c>
      <c r="C247">
        <v>-74.17</v>
      </c>
      <c r="D247" t="s">
        <v>681</v>
      </c>
      <c r="G247" t="s">
        <v>680</v>
      </c>
      <c r="H247" t="s">
        <v>14</v>
      </c>
      <c r="I247">
        <v>147463</v>
      </c>
      <c r="J247">
        <v>17231</v>
      </c>
      <c r="K247" t="s">
        <v>707</v>
      </c>
    </row>
    <row r="248" spans="1:11" x14ac:dyDescent="0.35">
      <c r="A248" t="s">
        <v>682</v>
      </c>
      <c r="B248">
        <v>40.18</v>
      </c>
      <c r="C248">
        <v>-74.63</v>
      </c>
      <c r="D248" t="s">
        <v>683</v>
      </c>
      <c r="G248" t="s">
        <v>684</v>
      </c>
      <c r="H248" t="s">
        <v>14</v>
      </c>
      <c r="K248" t="s">
        <v>705</v>
      </c>
    </row>
  </sheetData>
  <autoFilter ref="K1:K248" xr:uid="{00000000-0009-0000-0000-000000000000}"/>
  <sortState ref="A2:L345">
    <sortCondition ref="G2:G345"/>
  </sortState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4"/>
  <sheetViews>
    <sheetView workbookViewId="0">
      <selection activeCell="D164" sqref="D164"/>
    </sheetView>
  </sheetViews>
  <sheetFormatPr defaultRowHeight="14.5" x14ac:dyDescent="0.35"/>
  <cols>
    <col min="1" max="1" width="16.36328125" bestFit="1" customWidth="1"/>
    <col min="2" max="2" width="3.6328125" style="6" customWidth="1"/>
    <col min="4" max="4" width="16.36328125" bestFit="1" customWidth="1"/>
    <col min="5" max="5" width="3.81640625" style="6" customWidth="1"/>
    <col min="6" max="6" width="13.90625" bestFit="1" customWidth="1"/>
    <col min="7" max="7" width="11.08984375" bestFit="1" customWidth="1"/>
  </cols>
  <sheetData>
    <row r="1" spans="1:7" x14ac:dyDescent="0.35">
      <c r="A1" s="11"/>
      <c r="B1" s="11"/>
      <c r="D1" s="11" t="s">
        <v>688</v>
      </c>
      <c r="E1" s="11"/>
      <c r="F1" s="11"/>
      <c r="G1" s="11"/>
    </row>
    <row r="2" spans="1:7" x14ac:dyDescent="0.35">
      <c r="A2" s="3" t="s">
        <v>685</v>
      </c>
      <c r="B2" s="4" t="s">
        <v>689</v>
      </c>
      <c r="D2" s="3" t="s">
        <v>685</v>
      </c>
      <c r="E2" s="4" t="s">
        <v>689</v>
      </c>
      <c r="F2" s="3" t="s">
        <v>690</v>
      </c>
      <c r="G2" s="3" t="s">
        <v>9</v>
      </c>
    </row>
    <row r="3" spans="1:7" x14ac:dyDescent="0.35">
      <c r="A3" t="s">
        <v>13</v>
      </c>
      <c r="B3" s="6">
        <f>COUNTIF('Final Data'!$G:$G,Analysis!A3)</f>
        <v>1</v>
      </c>
      <c r="D3" s="1" t="s">
        <v>91</v>
      </c>
      <c r="E3" s="5">
        <v>8</v>
      </c>
      <c r="F3" s="7">
        <f>VLOOKUP(D3,'Final Data'!$G:$J,3,FALSE)</f>
        <v>97069</v>
      </c>
      <c r="G3" s="7">
        <f>VLOOKUP(D3,'Final Data'!$G:$J,4,FALSE)</f>
        <v>71204</v>
      </c>
    </row>
    <row r="4" spans="1:7" x14ac:dyDescent="0.35">
      <c r="A4" t="s">
        <v>17</v>
      </c>
      <c r="B4" s="6">
        <f>COUNTIF('Final Data'!$G:$G,Analysis!A4)</f>
        <v>1</v>
      </c>
      <c r="D4" s="1" t="s">
        <v>647</v>
      </c>
      <c r="E4" s="5">
        <v>6</v>
      </c>
      <c r="F4" s="7">
        <f>VLOOKUP(D4,'Final Data'!$G:$J,3,FALSE)</f>
        <v>108092</v>
      </c>
      <c r="G4" s="7">
        <f>VLOOKUP(D4,'Final Data'!$G:$J,4,FALSE)</f>
        <v>55154</v>
      </c>
    </row>
    <row r="5" spans="1:7" x14ac:dyDescent="0.35">
      <c r="A5" t="s">
        <v>20</v>
      </c>
      <c r="B5" s="6">
        <f>COUNTIF('Final Data'!$G:$G,Analysis!A5)</f>
        <v>1</v>
      </c>
      <c r="D5" s="1" t="s">
        <v>179</v>
      </c>
      <c r="E5" s="5">
        <v>5</v>
      </c>
      <c r="F5" s="7">
        <f>VLOOKUP(D5,'Final Data'!$G:$J,3,FALSE)</f>
        <v>95622</v>
      </c>
      <c r="G5" s="7">
        <f>VLOOKUP(D5,'Final Data'!$G:$J,4,FALSE)</f>
        <v>102304</v>
      </c>
    </row>
    <row r="6" spans="1:7" x14ac:dyDescent="0.35">
      <c r="A6" t="s">
        <v>23</v>
      </c>
      <c r="B6" s="6">
        <f>COUNTIF('Final Data'!$G:$G,Analysis!A6)</f>
        <v>4</v>
      </c>
      <c r="D6" s="1" t="s">
        <v>217</v>
      </c>
      <c r="E6" s="5">
        <v>5</v>
      </c>
      <c r="F6" s="7">
        <f>VLOOKUP(D6,'Final Data'!$G:$J,3,FALSE)</f>
        <v>76578</v>
      </c>
      <c r="G6" s="7">
        <f>VLOOKUP(D6,'Final Data'!$G:$J,4,FALSE)</f>
        <v>37058</v>
      </c>
    </row>
    <row r="7" spans="1:7" x14ac:dyDescent="0.35">
      <c r="A7" t="s">
        <v>32</v>
      </c>
      <c r="B7" s="6">
        <f>COUNTIF('Final Data'!$G:$G,Analysis!A7)</f>
        <v>1</v>
      </c>
      <c r="D7" s="1" t="s">
        <v>300</v>
      </c>
      <c r="E7" s="5">
        <v>5</v>
      </c>
      <c r="F7" s="7">
        <f>VLOOKUP(D7,'Final Data'!$G:$J,3,FALSE)</f>
        <v>62739</v>
      </c>
      <c r="G7" s="7">
        <f>VLOOKUP(D7,'Final Data'!$G:$J,4,FALSE)</f>
        <v>265932</v>
      </c>
    </row>
    <row r="8" spans="1:7" x14ac:dyDescent="0.35">
      <c r="A8" t="s">
        <v>35</v>
      </c>
      <c r="B8" s="6">
        <f>COUNTIF('Final Data'!$G:$G,Analysis!A8)</f>
        <v>1</v>
      </c>
      <c r="D8" s="1" t="s">
        <v>463</v>
      </c>
      <c r="E8" s="5">
        <v>5</v>
      </c>
      <c r="F8" s="7">
        <f>VLOOKUP(D8,'Final Data'!$G:$J,3,FALSE)</f>
        <v>105114</v>
      </c>
      <c r="G8" s="7">
        <f>VLOOKUP(D8,'Final Data'!$G:$J,4,FALSE)</f>
        <v>26919</v>
      </c>
    </row>
    <row r="9" spans="1:7" x14ac:dyDescent="0.35">
      <c r="A9" t="s">
        <v>38</v>
      </c>
      <c r="B9" s="6">
        <f>COUNTIF('Final Data'!$G:$G,Analysis!A9)</f>
        <v>1</v>
      </c>
      <c r="D9" s="1" t="s">
        <v>23</v>
      </c>
      <c r="E9" s="5">
        <v>4</v>
      </c>
      <c r="F9" s="7">
        <f>VLOOKUP(D9,'Final Data'!$G:$J,3,FALSE)</f>
        <v>26006</v>
      </c>
      <c r="G9" s="7">
        <f>VLOOKUP(D9,'Final Data'!$G:$J,4,FALSE)</f>
        <v>39075</v>
      </c>
    </row>
    <row r="10" spans="1:7" x14ac:dyDescent="0.35">
      <c r="A10" t="s">
        <v>41</v>
      </c>
      <c r="B10" s="6">
        <f>COUNTIF('Final Data'!$G:$G,Analysis!A10)</f>
        <v>1</v>
      </c>
      <c r="D10" s="1" t="s">
        <v>239</v>
      </c>
      <c r="E10" s="5">
        <v>4</v>
      </c>
      <c r="F10" s="7">
        <f>VLOOKUP(D10,'Final Data'!$G:$J,3,FALSE)</f>
        <v>99827</v>
      </c>
      <c r="G10" s="7">
        <f>VLOOKUP(D10,'Final Data'!$G:$J,4,FALSE)</f>
        <v>35429</v>
      </c>
    </row>
    <row r="11" spans="1:7" x14ac:dyDescent="0.35">
      <c r="A11" t="s">
        <v>44</v>
      </c>
      <c r="B11" s="6">
        <f>COUNTIF('Final Data'!$G:$G,Analysis!A11)</f>
        <v>1</v>
      </c>
      <c r="D11" s="1" t="s">
        <v>322</v>
      </c>
      <c r="E11" s="5">
        <v>4</v>
      </c>
      <c r="F11" s="8">
        <v>109574</v>
      </c>
      <c r="G11" s="8">
        <v>4081</v>
      </c>
    </row>
    <row r="12" spans="1:7" x14ac:dyDescent="0.35">
      <c r="A12" t="s">
        <v>47</v>
      </c>
      <c r="B12" s="6">
        <f>COUNTIF('Final Data'!$G:$G,Analysis!A12)</f>
        <v>1</v>
      </c>
      <c r="D12" s="1" t="s">
        <v>404</v>
      </c>
      <c r="E12" s="5">
        <v>4</v>
      </c>
      <c r="F12" s="7">
        <f>VLOOKUP(D12,'Final Data'!$G:$J,3,FALSE)</f>
        <v>92826</v>
      </c>
      <c r="G12" s="7">
        <f>VLOOKUP(D12,'Final Data'!$G:$J,4,FALSE)</f>
        <v>41795</v>
      </c>
    </row>
    <row r="13" spans="1:7" x14ac:dyDescent="0.35">
      <c r="A13" t="s">
        <v>51</v>
      </c>
      <c r="B13" s="6">
        <f>COUNTIF('Final Data'!$G:$G,Analysis!A13)</f>
        <v>1</v>
      </c>
      <c r="D13" s="1" t="s">
        <v>426</v>
      </c>
      <c r="E13" s="5">
        <v>4</v>
      </c>
      <c r="F13" s="7">
        <f>VLOOKUP(D13,'Final Data'!$G:$J,3,FALSE)</f>
        <v>34826</v>
      </c>
      <c r="G13" s="7">
        <f>VLOOKUP(D13,'Final Data'!$G:$J,4,FALSE)</f>
        <v>282803</v>
      </c>
    </row>
    <row r="14" spans="1:7" x14ac:dyDescent="0.35">
      <c r="A14" t="s">
        <v>55</v>
      </c>
      <c r="B14" s="6">
        <f>COUNTIF('Final Data'!$G:$G,Analysis!A14)</f>
        <v>1</v>
      </c>
      <c r="D14" s="1" t="s">
        <v>71</v>
      </c>
      <c r="E14" s="5">
        <v>3</v>
      </c>
      <c r="F14" s="7">
        <f>VLOOKUP(D14,'Final Data'!$G:$J,3,FALSE)</f>
        <v>122684</v>
      </c>
      <c r="G14" s="7">
        <f>VLOOKUP(D14,'Final Data'!$G:$J,4,FALSE)</f>
        <v>45336</v>
      </c>
    </row>
    <row r="15" spans="1:7" x14ac:dyDescent="0.35">
      <c r="A15" t="s">
        <v>58</v>
      </c>
      <c r="B15" s="6">
        <f>COUNTIF('Final Data'!$G:$G,Analysis!A15)</f>
        <v>1</v>
      </c>
      <c r="D15" s="1" t="s">
        <v>133</v>
      </c>
      <c r="E15" s="5">
        <v>3</v>
      </c>
      <c r="F15" s="7">
        <f>VLOOKUP(D15,'Final Data'!$G:$J,3,FALSE)</f>
        <v>138906</v>
      </c>
      <c r="G15" s="7">
        <f>VLOOKUP(D15,'Final Data'!$G:$J,4,FALSE)</f>
        <v>3844</v>
      </c>
    </row>
    <row r="16" spans="1:7" x14ac:dyDescent="0.35">
      <c r="A16" t="s">
        <v>59</v>
      </c>
      <c r="B16" s="6">
        <f>COUNTIF('Final Data'!$G:$G,Analysis!A16)</f>
        <v>1</v>
      </c>
      <c r="D16" s="1" t="s">
        <v>286</v>
      </c>
      <c r="E16" s="5">
        <v>3</v>
      </c>
      <c r="F16" s="7">
        <f>VLOOKUP(D16,'Final Data'!$G:$J,3,FALSE)</f>
        <v>127523</v>
      </c>
      <c r="G16" s="7">
        <f>VLOOKUP(D16,'Final Data'!$G:$J,4,FALSE)</f>
        <v>54117</v>
      </c>
    </row>
    <row r="17" spans="1:7" x14ac:dyDescent="0.35">
      <c r="A17" t="s">
        <v>64</v>
      </c>
      <c r="B17" s="6">
        <f>COUNTIF('Final Data'!$G:$G,Analysis!A17)</f>
        <v>2</v>
      </c>
      <c r="D17" s="1" t="s">
        <v>489</v>
      </c>
      <c r="E17" s="5">
        <v>3</v>
      </c>
      <c r="F17" s="7">
        <f>VLOOKUP(D17,'Final Data'!$G:$J,3,FALSE)</f>
        <v>49274</v>
      </c>
      <c r="G17" s="7">
        <f>VLOOKUP(D17,'Final Data'!$G:$J,4,FALSE)</f>
        <v>14540</v>
      </c>
    </row>
    <row r="18" spans="1:7" x14ac:dyDescent="0.35">
      <c r="A18" t="s">
        <v>69</v>
      </c>
      <c r="B18" s="6">
        <f>COUNTIF('Final Data'!$G:$G,Analysis!A18)</f>
        <v>1</v>
      </c>
      <c r="D18" s="1" t="s">
        <v>496</v>
      </c>
      <c r="E18" s="5">
        <v>3</v>
      </c>
      <c r="F18" s="7">
        <f>VLOOKUP(D18,'Final Data'!$G:$J,3,FALSE)</f>
        <v>89617</v>
      </c>
      <c r="G18" s="7">
        <f>VLOOKUP(D18,'Final Data'!$G:$J,4,FALSE)</f>
        <v>57695</v>
      </c>
    </row>
    <row r="19" spans="1:7" x14ac:dyDescent="0.35">
      <c r="A19" t="s">
        <v>71</v>
      </c>
      <c r="B19" s="6">
        <f>COUNTIF('Final Data'!$G:$G,Analysis!A19)</f>
        <v>3</v>
      </c>
      <c r="D19" s="1" t="s">
        <v>537</v>
      </c>
      <c r="E19" s="5">
        <v>3</v>
      </c>
      <c r="F19" s="7">
        <f>VLOOKUP(D19,'Final Data'!$G:$J,3,FALSE)</f>
        <v>106599</v>
      </c>
      <c r="G19" s="7">
        <f>VLOOKUP(D19,'Final Data'!$G:$J,4,FALSE)</f>
        <v>24758</v>
      </c>
    </row>
    <row r="20" spans="1:7" x14ac:dyDescent="0.35">
      <c r="A20" t="s">
        <v>80</v>
      </c>
      <c r="B20" s="6">
        <f>COUNTIF('Final Data'!$G:$G,Analysis!A20)</f>
        <v>1</v>
      </c>
      <c r="D20" s="1" t="s">
        <v>608</v>
      </c>
      <c r="E20" s="5">
        <v>3</v>
      </c>
      <c r="F20" s="7">
        <f>VLOOKUP(D20,'Final Data'!$G:$J,3,FALSE)</f>
        <v>76051</v>
      </c>
      <c r="G20" s="7">
        <f>VLOOKUP(D20,'Final Data'!$G:$J,4,FALSE)</f>
        <v>91415</v>
      </c>
    </row>
    <row r="21" spans="1:7" x14ac:dyDescent="0.35">
      <c r="A21" t="s">
        <v>83</v>
      </c>
      <c r="B21" s="6">
        <f>COUNTIF('Final Data'!$G:$G,Analysis!A21)</f>
        <v>1</v>
      </c>
      <c r="D21" s="1" t="s">
        <v>623</v>
      </c>
      <c r="E21" s="5">
        <v>3</v>
      </c>
      <c r="F21" s="7">
        <f>VLOOKUP(D21,'Final Data'!$G:$J,3,FALSE)</f>
        <v>79324</v>
      </c>
      <c r="G21" s="7">
        <f>VLOOKUP(D21,'Final Data'!$G:$J,4,FALSE)</f>
        <v>58499</v>
      </c>
    </row>
    <row r="22" spans="1:7" x14ac:dyDescent="0.35">
      <c r="A22" t="s">
        <v>86</v>
      </c>
      <c r="B22" s="6">
        <f>COUNTIF('Final Data'!$G:$G,Analysis!A22)</f>
        <v>1</v>
      </c>
      <c r="D22" s="1" t="s">
        <v>672</v>
      </c>
      <c r="E22" s="5">
        <v>3</v>
      </c>
      <c r="F22" s="7">
        <f>VLOOKUP(D22,'Final Data'!$G:$J,3,FALSE)</f>
        <v>83266</v>
      </c>
      <c r="G22" s="7">
        <f>VLOOKUP(D22,'Final Data'!$G:$J,4,FALSE)</f>
        <v>101639</v>
      </c>
    </row>
    <row r="23" spans="1:7" x14ac:dyDescent="0.35">
      <c r="A23" t="s">
        <v>87</v>
      </c>
      <c r="B23" s="6">
        <f>COUNTIF('Final Data'!$G:$G,Analysis!A23)</f>
        <v>1</v>
      </c>
      <c r="D23" t="s">
        <v>64</v>
      </c>
      <c r="E23" s="6">
        <v>2</v>
      </c>
      <c r="F23" s="7">
        <f>VLOOKUP(D23,'Final Data'!$G:$J,3,FALSE)</f>
        <v>129237</v>
      </c>
      <c r="G23" s="7">
        <f>VLOOKUP(D23,'Final Data'!$G:$J,4,FALSE)</f>
        <v>14683</v>
      </c>
    </row>
    <row r="24" spans="1:7" x14ac:dyDescent="0.35">
      <c r="A24" t="s">
        <v>91</v>
      </c>
      <c r="B24" s="6">
        <f>COUNTIF('Final Data'!$G:$G,Analysis!A24)</f>
        <v>8</v>
      </c>
      <c r="D24" t="s">
        <v>122</v>
      </c>
      <c r="E24" s="6">
        <v>2</v>
      </c>
      <c r="F24" s="7">
        <f>VLOOKUP(D24,'Final Data'!$G:$J,3,FALSE)</f>
        <v>74963</v>
      </c>
      <c r="G24" s="7">
        <f>VLOOKUP(D24,'Final Data'!$G:$J,4,FALSE)</f>
        <v>86207</v>
      </c>
    </row>
    <row r="25" spans="1:7" x14ac:dyDescent="0.35">
      <c r="A25" t="s">
        <v>111</v>
      </c>
      <c r="B25" s="6">
        <f>COUNTIF('Final Data'!$G:$G,Analysis!A25)</f>
        <v>1</v>
      </c>
      <c r="D25" t="s">
        <v>125</v>
      </c>
      <c r="E25" s="6">
        <v>2</v>
      </c>
      <c r="F25" s="7">
        <f>VLOOKUP(D25,'Final Data'!$G:$J,3,FALSE)</f>
        <v>130670</v>
      </c>
      <c r="G25" s="7">
        <f>VLOOKUP(D25,'Final Data'!$G:$J,4,FALSE)</f>
        <v>8710</v>
      </c>
    </row>
    <row r="26" spans="1:7" x14ac:dyDescent="0.35">
      <c r="A26" t="s">
        <v>114</v>
      </c>
      <c r="B26" s="6">
        <f>COUNTIF('Final Data'!$G:$G,Analysis!A26)</f>
        <v>1</v>
      </c>
      <c r="D26" t="s">
        <v>140</v>
      </c>
      <c r="E26" s="6">
        <v>2</v>
      </c>
      <c r="F26" s="7">
        <f>VLOOKUP(D26,'Final Data'!$G:$J,3,FALSE)</f>
        <v>122848</v>
      </c>
      <c r="G26" s="7">
        <f>VLOOKUP(D26,'Final Data'!$G:$J,4,FALSE)</f>
        <v>23972</v>
      </c>
    </row>
    <row r="27" spans="1:7" x14ac:dyDescent="0.35">
      <c r="A27" t="s">
        <v>119</v>
      </c>
      <c r="B27" s="6">
        <f>COUNTIF('Final Data'!$G:$G,Analysis!A27)</f>
        <v>1</v>
      </c>
      <c r="D27" t="s">
        <v>149</v>
      </c>
      <c r="E27" s="6">
        <v>2</v>
      </c>
      <c r="F27" s="7">
        <f>VLOOKUP(D27,'Final Data'!$G:$J,3,FALSE)</f>
        <v>116078</v>
      </c>
      <c r="G27" s="7">
        <f>VLOOKUP(D27,'Final Data'!$G:$J,4,FALSE)</f>
        <v>16822</v>
      </c>
    </row>
    <row r="28" spans="1:7" x14ac:dyDescent="0.35">
      <c r="A28" t="s">
        <v>122</v>
      </c>
      <c r="B28" s="6">
        <f>COUNTIF('Final Data'!$G:$G,Analysis!A28)</f>
        <v>2</v>
      </c>
      <c r="D28" t="s">
        <v>161</v>
      </c>
      <c r="E28" s="6">
        <v>2</v>
      </c>
      <c r="F28" s="7">
        <f>VLOOKUP(D28,'Final Data'!$G:$J,3,FALSE)</f>
        <v>121769</v>
      </c>
      <c r="G28" s="7">
        <f>VLOOKUP(D28,'Final Data'!$G:$J,4,FALSE)</f>
        <v>11241</v>
      </c>
    </row>
    <row r="29" spans="1:7" x14ac:dyDescent="0.35">
      <c r="A29" t="s">
        <v>125</v>
      </c>
      <c r="B29" s="6">
        <f>COUNTIF('Final Data'!$G:$G,Analysis!A29)</f>
        <v>2</v>
      </c>
      <c r="D29" t="s">
        <v>169</v>
      </c>
      <c r="E29" s="6">
        <v>2</v>
      </c>
      <c r="F29" s="7">
        <f>VLOOKUP(D29,'Final Data'!$G:$J,3,FALSE)</f>
        <v>77400</v>
      </c>
      <c r="G29" s="7">
        <f>VLOOKUP(D29,'Final Data'!$G:$J,4,FALSE)</f>
        <v>9433</v>
      </c>
    </row>
    <row r="30" spans="1:7" x14ac:dyDescent="0.35">
      <c r="A30" t="s">
        <v>133</v>
      </c>
      <c r="B30" s="6">
        <f>COUNTIF('Final Data'!$G:$G,Analysis!A30)</f>
        <v>3</v>
      </c>
      <c r="D30" t="s">
        <v>174</v>
      </c>
      <c r="E30" s="6">
        <v>2</v>
      </c>
      <c r="F30" s="7">
        <f>VLOOKUP(D30,'Final Data'!$G:$J,3,FALSE)</f>
        <v>103505</v>
      </c>
      <c r="G30" s="7">
        <f>VLOOKUP(D30,'Final Data'!$G:$J,4,FALSE)</f>
        <v>12165</v>
      </c>
    </row>
    <row r="31" spans="1:7" x14ac:dyDescent="0.35">
      <c r="A31" t="s">
        <v>140</v>
      </c>
      <c r="B31" s="6">
        <f>COUNTIF('Final Data'!$G:$G,Analysis!A31)</f>
        <v>2</v>
      </c>
      <c r="D31" t="s">
        <v>258</v>
      </c>
      <c r="E31" s="6">
        <v>2</v>
      </c>
      <c r="F31" s="7">
        <f>VLOOKUP(D31,'Final Data'!$G:$J,3,FALSE)</f>
        <v>59277</v>
      </c>
      <c r="G31" s="7">
        <f>VLOOKUP(D31,'Final Data'!$G:$J,4,FALSE)</f>
        <v>44673</v>
      </c>
    </row>
    <row r="32" spans="1:7" x14ac:dyDescent="0.35">
      <c r="A32" t="s">
        <v>144</v>
      </c>
      <c r="B32" s="6">
        <f>COUNTIF('Final Data'!$G:$G,Analysis!A32)</f>
        <v>1</v>
      </c>
      <c r="D32" t="s">
        <v>265</v>
      </c>
      <c r="E32" s="6">
        <v>2</v>
      </c>
      <c r="F32" s="7">
        <f>VLOOKUP(D32,'Final Data'!$G:$J,3,FALSE)</f>
        <v>63940</v>
      </c>
      <c r="G32" s="7">
        <f>VLOOKUP(D32,'Final Data'!$G:$J,4,FALSE)</f>
        <v>9569</v>
      </c>
    </row>
    <row r="33" spans="1:7" x14ac:dyDescent="0.35">
      <c r="A33" t="s">
        <v>149</v>
      </c>
      <c r="B33" s="6">
        <f>COUNTIF('Final Data'!$G:$G,Analysis!A33)</f>
        <v>2</v>
      </c>
      <c r="D33" t="s">
        <v>380</v>
      </c>
      <c r="E33" s="6">
        <v>2</v>
      </c>
      <c r="F33" s="7">
        <f>VLOOKUP(D33,'Final Data'!$G:$J,3,FALSE)</f>
        <v>113293</v>
      </c>
      <c r="G33" s="7">
        <f>VLOOKUP(D33,'Final Data'!$G:$J,4,FALSE)</f>
        <v>38572</v>
      </c>
    </row>
    <row r="34" spans="1:7" x14ac:dyDescent="0.35">
      <c r="A34" t="s">
        <v>155</v>
      </c>
      <c r="B34" s="6">
        <f>COUNTIF('Final Data'!$G:$G,Analysis!A34)</f>
        <v>1</v>
      </c>
      <c r="D34" t="s">
        <v>388</v>
      </c>
      <c r="E34" s="6">
        <v>2</v>
      </c>
      <c r="F34" s="7">
        <f>VLOOKUP(D34,'Final Data'!$G:$J,3,FALSE)</f>
        <v>133902</v>
      </c>
      <c r="G34" s="7">
        <f>VLOOKUP(D34,'Final Data'!$G:$J,4,FALSE)</f>
        <v>20568</v>
      </c>
    </row>
    <row r="35" spans="1:7" x14ac:dyDescent="0.35">
      <c r="A35" t="s">
        <v>158</v>
      </c>
      <c r="B35" s="6">
        <f>COUNTIF('Final Data'!$G:$G,Analysis!A35)</f>
        <v>1</v>
      </c>
      <c r="D35" t="s">
        <v>399</v>
      </c>
      <c r="E35" s="6">
        <v>2</v>
      </c>
      <c r="F35" s="7">
        <f>VLOOKUP(D35,'Final Data'!$G:$J,3,FALSE)</f>
        <v>92296</v>
      </c>
      <c r="G35" s="7">
        <f>VLOOKUP(D35,'Final Data'!$G:$J,4,FALSE)</f>
        <v>18833</v>
      </c>
    </row>
    <row r="36" spans="1:7" x14ac:dyDescent="0.35">
      <c r="A36" t="s">
        <v>161</v>
      </c>
      <c r="B36" s="6">
        <f>COUNTIF('Final Data'!$G:$G,Analysis!A36)</f>
        <v>2</v>
      </c>
      <c r="D36" t="s">
        <v>416</v>
      </c>
      <c r="E36" s="6">
        <v>2</v>
      </c>
      <c r="F36" s="7">
        <f>VLOOKUP(D36,'Final Data'!$G:$J,3,FALSE)</f>
        <v>38413</v>
      </c>
      <c r="G36" s="7">
        <f>VLOOKUP(D36,'Final Data'!$G:$J,4,FALSE)</f>
        <v>56792</v>
      </c>
    </row>
    <row r="37" spans="1:7" x14ac:dyDescent="0.35">
      <c r="A37" t="s">
        <v>166</v>
      </c>
      <c r="B37" s="6">
        <f>COUNTIF('Final Data'!$G:$G,Analysis!A37)</f>
        <v>1</v>
      </c>
      <c r="D37" t="s">
        <v>435</v>
      </c>
      <c r="E37" s="6">
        <v>2</v>
      </c>
      <c r="F37" s="7">
        <f>VLOOKUP(D37,'Final Data'!$G:$J,3,FALSE)</f>
        <v>57269</v>
      </c>
      <c r="G37" s="7">
        <f>VLOOKUP(D37,'Final Data'!$G:$J,4,FALSE)</f>
        <v>63438</v>
      </c>
    </row>
    <row r="38" spans="1:7" x14ac:dyDescent="0.35">
      <c r="A38" t="s">
        <v>169</v>
      </c>
      <c r="B38" s="6">
        <f>COUNTIF('Final Data'!$G:$G,Analysis!A38)</f>
        <v>2</v>
      </c>
      <c r="D38" t="s">
        <v>441</v>
      </c>
      <c r="E38" s="6">
        <v>2</v>
      </c>
      <c r="F38" s="7">
        <f>VLOOKUP(D38,'Final Data'!$G:$J,3,FALSE)</f>
        <v>88723</v>
      </c>
      <c r="G38" s="7">
        <f>VLOOKUP(D38,'Final Data'!$G:$J,4,FALSE)</f>
        <v>42591</v>
      </c>
    </row>
    <row r="39" spans="1:7" x14ac:dyDescent="0.35">
      <c r="A39" t="s">
        <v>172</v>
      </c>
      <c r="B39" s="6">
        <f>COUNTIF('Final Data'!$G:$G,Analysis!A39)</f>
        <v>1</v>
      </c>
      <c r="D39" t="s">
        <v>508</v>
      </c>
      <c r="E39" s="6">
        <v>2</v>
      </c>
      <c r="F39" s="8">
        <f>VLOOKUP(D39,'Final Data'!$G:$J,3,FALSE)</f>
        <v>0</v>
      </c>
      <c r="G39" s="8">
        <f>VLOOKUP(D39,'Final Data'!$G:$J,4,FALSE)</f>
        <v>0</v>
      </c>
    </row>
    <row r="40" spans="1:7" x14ac:dyDescent="0.35">
      <c r="A40" t="s">
        <v>174</v>
      </c>
      <c r="B40" s="6">
        <f>COUNTIF('Final Data'!$G:$G,Analysis!A40)</f>
        <v>2</v>
      </c>
      <c r="D40" t="s">
        <v>514</v>
      </c>
      <c r="E40" s="6">
        <v>2</v>
      </c>
      <c r="F40" s="7">
        <f>VLOOKUP(D40,'Final Data'!$G:$J,3,FALSE)</f>
        <v>137768</v>
      </c>
      <c r="G40" s="7">
        <f>VLOOKUP(D40,'Final Data'!$G:$J,4,FALSE)</f>
        <v>15121</v>
      </c>
    </row>
    <row r="41" spans="1:7" x14ac:dyDescent="0.35">
      <c r="A41" t="s">
        <v>179</v>
      </c>
      <c r="B41" s="6">
        <f>COUNTIF('Final Data'!$G:$G,Analysis!A41)</f>
        <v>5</v>
      </c>
      <c r="D41" t="s">
        <v>522</v>
      </c>
      <c r="E41" s="6">
        <v>2</v>
      </c>
      <c r="F41" s="7">
        <f>VLOOKUP(D41,'Final Data'!$G:$J,3,FALSE)</f>
        <v>162011</v>
      </c>
      <c r="G41" s="7">
        <f>VLOOKUP(D41,'Final Data'!$G:$J,4,FALSE)</f>
        <v>25554</v>
      </c>
    </row>
    <row r="42" spans="1:7" x14ac:dyDescent="0.35">
      <c r="A42" t="s">
        <v>193</v>
      </c>
      <c r="B42" s="6">
        <f>COUNTIF('Final Data'!$G:$G,Analysis!A42)</f>
        <v>1</v>
      </c>
      <c r="D42" t="s">
        <v>553</v>
      </c>
      <c r="E42" s="6">
        <v>2</v>
      </c>
      <c r="F42" s="7">
        <f>VLOOKUP(D42,'Final Data'!$G:$J,3,FALSE)</f>
        <v>99883</v>
      </c>
      <c r="G42" s="7">
        <f>VLOOKUP(D42,'Final Data'!$G:$J,4,FALSE)</f>
        <v>19279</v>
      </c>
    </row>
    <row r="43" spans="1:7" x14ac:dyDescent="0.35">
      <c r="A43" t="s">
        <v>194</v>
      </c>
      <c r="B43" s="6">
        <f>COUNTIF('Final Data'!$G:$G,Analysis!A43)</f>
        <v>1</v>
      </c>
      <c r="D43" t="s">
        <v>560</v>
      </c>
      <c r="E43" s="6">
        <v>2</v>
      </c>
      <c r="F43" s="8">
        <f>VLOOKUP(D43,'Final Data'!$G:$J,3,FALSE)</f>
        <v>0</v>
      </c>
      <c r="G43" s="8">
        <f>VLOOKUP(D43,'Final Data'!$G:$J,4,FALSE)</f>
        <v>0</v>
      </c>
    </row>
    <row r="44" spans="1:7" x14ac:dyDescent="0.35">
      <c r="A44" t="s">
        <v>199</v>
      </c>
      <c r="B44" s="6">
        <f>COUNTIF('Final Data'!$G:$G,Analysis!A44)</f>
        <v>1</v>
      </c>
      <c r="D44" t="s">
        <v>571</v>
      </c>
      <c r="E44" s="6">
        <v>2</v>
      </c>
      <c r="F44" s="8">
        <f>VLOOKUP(D44,'Final Data'!$G:$J,3,FALSE)</f>
        <v>0</v>
      </c>
      <c r="G44" s="8">
        <f>VLOOKUP(D44,'Final Data'!$G:$J,4,FALSE)</f>
        <v>0</v>
      </c>
    </row>
    <row r="45" spans="1:7" x14ac:dyDescent="0.35">
      <c r="A45" t="s">
        <v>202</v>
      </c>
      <c r="B45" s="6">
        <f>COUNTIF('Final Data'!$G:$G,Analysis!A45)</f>
        <v>1</v>
      </c>
      <c r="D45" t="s">
        <v>586</v>
      </c>
      <c r="E45" s="6">
        <v>2</v>
      </c>
      <c r="F45" s="7">
        <f>VLOOKUP(D45,'Final Data'!$G:$J,3,FALSE)</f>
        <v>65074</v>
      </c>
      <c r="G45" s="7">
        <f>VLOOKUP(D45,'Final Data'!$G:$J,4,FALSE)</f>
        <v>8811</v>
      </c>
    </row>
    <row r="46" spans="1:7" x14ac:dyDescent="0.35">
      <c r="A46" t="s">
        <v>205</v>
      </c>
      <c r="B46" s="6">
        <f>COUNTIF('Final Data'!$G:$G,Analysis!A46)</f>
        <v>1</v>
      </c>
      <c r="D46" t="s">
        <v>618</v>
      </c>
      <c r="E46" s="6">
        <v>2</v>
      </c>
      <c r="F46" s="8">
        <f>VLOOKUP(D46,'Final Data'!$G:$J,3,FALSE)</f>
        <v>0</v>
      </c>
      <c r="G46" s="8">
        <f>VLOOKUP(D46,'Final Data'!$G:$J,4,FALSE)</f>
        <v>0</v>
      </c>
    </row>
    <row r="47" spans="1:7" x14ac:dyDescent="0.35">
      <c r="A47" t="s">
        <v>208</v>
      </c>
      <c r="B47" s="6">
        <f>COUNTIF('Final Data'!$G:$G,Analysis!A47)</f>
        <v>1</v>
      </c>
      <c r="D47" t="s">
        <v>13</v>
      </c>
      <c r="E47" s="6">
        <v>1</v>
      </c>
      <c r="F47" s="7">
        <f>VLOOKUP(D47,'Final Data'!$G:$J,3,FALSE)</f>
        <v>63887</v>
      </c>
      <c r="G47" s="7">
        <f>VLOOKUP(D47,'Final Data'!$G:$J,4,FALSE)</f>
        <v>8370</v>
      </c>
    </row>
    <row r="48" spans="1:7" x14ac:dyDescent="0.35">
      <c r="A48" t="s">
        <v>209</v>
      </c>
      <c r="B48" s="6">
        <f>COUNTIF('Final Data'!$G:$G,Analysis!A48)</f>
        <v>1</v>
      </c>
      <c r="D48" t="s">
        <v>17</v>
      </c>
      <c r="E48" s="6">
        <v>1</v>
      </c>
      <c r="F48" s="7">
        <f>VLOOKUP(D48,'Final Data'!$G:$J,3,FALSE)</f>
        <v>151875</v>
      </c>
      <c r="G48" s="7">
        <f>VLOOKUP(D48,'Final Data'!$G:$J,4,FALSE)</f>
        <v>6820</v>
      </c>
    </row>
    <row r="49" spans="1:7" x14ac:dyDescent="0.35">
      <c r="A49" t="s">
        <v>214</v>
      </c>
      <c r="B49" s="6">
        <f>COUNTIF('Final Data'!$G:$G,Analysis!A49)</f>
        <v>1</v>
      </c>
      <c r="D49" t="s">
        <v>20</v>
      </c>
      <c r="E49" s="6">
        <v>1</v>
      </c>
      <c r="F49" s="7">
        <f>VLOOKUP(D49,'Final Data'!$G:$J,3,FALSE)</f>
        <v>39324</v>
      </c>
      <c r="G49" s="7">
        <f>VLOOKUP(D49,'Final Data'!$G:$J,4,FALSE)</f>
        <v>15830</v>
      </c>
    </row>
    <row r="50" spans="1:7" x14ac:dyDescent="0.35">
      <c r="A50" t="s">
        <v>217</v>
      </c>
      <c r="B50" s="6">
        <f>COUNTIF('Final Data'!$G:$G,Analysis!A50)</f>
        <v>5</v>
      </c>
      <c r="D50" t="s">
        <v>32</v>
      </c>
      <c r="E50" s="6">
        <v>1</v>
      </c>
      <c r="F50" s="7">
        <f>VLOOKUP(D50,'Final Data'!$G:$J,3,FALSE)</f>
        <v>69877</v>
      </c>
      <c r="G50" s="7">
        <f>VLOOKUP(D50,'Final Data'!$G:$J,4,FALSE)</f>
        <v>22141</v>
      </c>
    </row>
    <row r="51" spans="1:7" x14ac:dyDescent="0.35">
      <c r="A51" t="s">
        <v>230</v>
      </c>
      <c r="B51" s="6">
        <f>COUNTIF('Final Data'!$G:$G,Analysis!A51)</f>
        <v>1</v>
      </c>
      <c r="D51" t="s">
        <v>35</v>
      </c>
      <c r="E51" s="6">
        <v>1</v>
      </c>
      <c r="F51" s="8">
        <f>VLOOKUP(D51,'Final Data'!$G:$J,3,FALSE)</f>
        <v>0</v>
      </c>
      <c r="G51" s="8">
        <f>VLOOKUP(D51,'Final Data'!$G:$J,4,FALSE)</f>
        <v>0</v>
      </c>
    </row>
    <row r="52" spans="1:7" x14ac:dyDescent="0.35">
      <c r="A52" t="s">
        <v>231</v>
      </c>
      <c r="B52" s="6">
        <f>COUNTIF('Final Data'!$G:$G,Analysis!A52)</f>
        <v>1</v>
      </c>
      <c r="D52" t="s">
        <v>38</v>
      </c>
      <c r="E52" s="6">
        <v>1</v>
      </c>
      <c r="F52" s="7">
        <f>VLOOKUP(D52,'Final Data'!$G:$J,3,FALSE)</f>
        <v>56701</v>
      </c>
      <c r="G52" s="7">
        <f>VLOOKUP(D52,'Final Data'!$G:$J,4,FALSE)</f>
        <v>66719</v>
      </c>
    </row>
    <row r="53" spans="1:7" x14ac:dyDescent="0.35">
      <c r="A53" t="s">
        <v>236</v>
      </c>
      <c r="B53" s="6">
        <f>COUNTIF('Final Data'!$G:$G,Analysis!A53)</f>
        <v>1</v>
      </c>
      <c r="D53" t="s">
        <v>41</v>
      </c>
      <c r="E53" s="6">
        <v>1</v>
      </c>
      <c r="F53" s="7">
        <f>VLOOKUP(D53,'Final Data'!$G:$J,3,FALSE)</f>
        <v>104452</v>
      </c>
      <c r="G53" s="7">
        <f>VLOOKUP(D53,'Final Data'!$G:$J,4,FALSE)</f>
        <v>8244</v>
      </c>
    </row>
    <row r="54" spans="1:7" x14ac:dyDescent="0.35">
      <c r="A54" t="s">
        <v>239</v>
      </c>
      <c r="B54" s="6">
        <f>COUNTIF('Final Data'!$G:$G,Analysis!A54)</f>
        <v>4</v>
      </c>
      <c r="D54" t="s">
        <v>44</v>
      </c>
      <c r="E54" s="6">
        <v>1</v>
      </c>
      <c r="F54" s="8">
        <f>VLOOKUP(D54,'Final Data'!$G:$J,3,FALSE)</f>
        <v>0</v>
      </c>
      <c r="G54" s="8">
        <f>VLOOKUP(D54,'Final Data'!$G:$J,4,FALSE)</f>
        <v>0</v>
      </c>
    </row>
    <row r="55" spans="1:7" x14ac:dyDescent="0.35">
      <c r="A55" t="s">
        <v>10</v>
      </c>
      <c r="B55" s="6">
        <f>COUNTIF('Final Data'!$G:$G,Analysis!A55)</f>
        <v>1</v>
      </c>
      <c r="D55" t="s">
        <v>47</v>
      </c>
      <c r="E55" s="6">
        <v>1</v>
      </c>
      <c r="F55" s="8">
        <f>VLOOKUP(D55,'Final Data'!$G:$J,3,FALSE)</f>
        <v>0</v>
      </c>
      <c r="G55" s="8">
        <f>VLOOKUP(D55,'Final Data'!$G:$J,4,FALSE)</f>
        <v>0</v>
      </c>
    </row>
    <row r="56" spans="1:7" x14ac:dyDescent="0.35">
      <c r="A56" t="s">
        <v>248</v>
      </c>
      <c r="B56" s="6">
        <f>COUNTIF('Final Data'!$G:$G,Analysis!A56)</f>
        <v>1</v>
      </c>
      <c r="D56" t="s">
        <v>51</v>
      </c>
      <c r="E56" s="6">
        <v>1</v>
      </c>
      <c r="F56" s="7">
        <f>VLOOKUP(D56,'Final Data'!$G:$J,3,FALSE)</f>
        <v>150635</v>
      </c>
      <c r="G56" s="7">
        <f>VLOOKUP(D56,'Final Data'!$G:$J,4,FALSE)</f>
        <v>7792</v>
      </c>
    </row>
    <row r="57" spans="1:7" x14ac:dyDescent="0.35">
      <c r="A57" t="s">
        <v>251</v>
      </c>
      <c r="B57" s="6">
        <f>COUNTIF('Final Data'!$G:$G,Analysis!A57)</f>
        <v>1</v>
      </c>
      <c r="D57" t="s">
        <v>55</v>
      </c>
      <c r="E57" s="6">
        <v>1</v>
      </c>
      <c r="F57" s="8">
        <f>VLOOKUP(D57,'Final Data'!$G:$J,3,FALSE)</f>
        <v>0</v>
      </c>
      <c r="G57" s="8">
        <f>VLOOKUP(D57,'Final Data'!$G:$J,4,FALSE)</f>
        <v>0</v>
      </c>
    </row>
    <row r="58" spans="1:7" x14ac:dyDescent="0.35">
      <c r="A58" t="s">
        <v>253</v>
      </c>
      <c r="B58" s="6">
        <f>COUNTIF('Final Data'!$G:$G,Analysis!A58)</f>
        <v>1</v>
      </c>
      <c r="D58" t="s">
        <v>58</v>
      </c>
      <c r="E58" s="6">
        <v>1</v>
      </c>
      <c r="F58" s="7">
        <f>VLOOKUP(D58,'Final Data'!$G:$J,3,FALSE)</f>
        <v>91055</v>
      </c>
      <c r="G58" s="7">
        <f>VLOOKUP(D58,'Final Data'!$G:$J,4,FALSE)</f>
        <v>8390</v>
      </c>
    </row>
    <row r="59" spans="1:7" x14ac:dyDescent="0.35">
      <c r="A59" t="s">
        <v>257</v>
      </c>
      <c r="B59" s="6">
        <f>COUNTIF('Final Data'!$G:$G,Analysis!A59)</f>
        <v>1</v>
      </c>
      <c r="D59" t="s">
        <v>59</v>
      </c>
      <c r="E59" s="6">
        <v>1</v>
      </c>
      <c r="F59" s="7">
        <f>VLOOKUP(D59,'Final Data'!$G:$J,3,FALSE)</f>
        <v>85640</v>
      </c>
      <c r="G59" s="7">
        <f>VLOOKUP(D59,'Final Data'!$G:$J,4,FALSE)</f>
        <v>11808</v>
      </c>
    </row>
    <row r="60" spans="1:7" x14ac:dyDescent="0.35">
      <c r="A60" t="s">
        <v>258</v>
      </c>
      <c r="B60" s="6">
        <f>COUNTIF('Final Data'!$G:$G,Analysis!A60)</f>
        <v>2</v>
      </c>
      <c r="D60" t="s">
        <v>69</v>
      </c>
      <c r="E60" s="6">
        <v>1</v>
      </c>
      <c r="F60" s="7">
        <f>VLOOKUP(D60,'Final Data'!$G:$J,3,FALSE)</f>
        <v>73051</v>
      </c>
      <c r="G60" s="7">
        <f>VLOOKUP(D60,'Final Data'!$G:$J,4,FALSE)</f>
        <v>75118</v>
      </c>
    </row>
    <row r="61" spans="1:7" x14ac:dyDescent="0.35">
      <c r="A61" t="s">
        <v>265</v>
      </c>
      <c r="B61" s="6">
        <f>COUNTIF('Final Data'!$G:$G,Analysis!A61)</f>
        <v>2</v>
      </c>
      <c r="D61" t="s">
        <v>80</v>
      </c>
      <c r="E61" s="6">
        <v>1</v>
      </c>
      <c r="F61" s="7">
        <f>VLOOKUP(D61,'Final Data'!$G:$J,3,FALSE)</f>
        <v>50709</v>
      </c>
      <c r="G61" s="7">
        <f>VLOOKUP(D61,'Final Data'!$G:$J,4,FALSE)</f>
        <v>9835</v>
      </c>
    </row>
    <row r="62" spans="1:7" x14ac:dyDescent="0.35">
      <c r="A62" t="s">
        <v>268</v>
      </c>
      <c r="B62" s="6">
        <f>COUNTIF('Final Data'!$G:$G,Analysis!A62)</f>
        <v>1</v>
      </c>
      <c r="D62" t="s">
        <v>83</v>
      </c>
      <c r="E62" s="6">
        <v>1</v>
      </c>
      <c r="F62" s="7">
        <f>VLOOKUP(D62,'Final Data'!$G:$J,3,FALSE)</f>
        <v>26105</v>
      </c>
      <c r="G62" s="7">
        <f>VLOOKUP(D62,'Final Data'!$G:$J,4,FALSE)</f>
        <v>75550</v>
      </c>
    </row>
    <row r="63" spans="1:7" x14ac:dyDescent="0.35">
      <c r="A63" t="s">
        <v>272</v>
      </c>
      <c r="B63" s="6">
        <f>COUNTIF('Final Data'!$G:$G,Analysis!A63)</f>
        <v>1</v>
      </c>
      <c r="D63" t="s">
        <v>86</v>
      </c>
      <c r="E63" s="6">
        <v>1</v>
      </c>
      <c r="F63" s="8">
        <f>VLOOKUP(D63,'Final Data'!$G:$J,3,FALSE)</f>
        <v>0</v>
      </c>
      <c r="G63" s="8">
        <f>VLOOKUP(D63,'Final Data'!$G:$J,4,FALSE)</f>
        <v>0</v>
      </c>
    </row>
    <row r="64" spans="1:7" x14ac:dyDescent="0.35">
      <c r="A64" t="s">
        <v>275</v>
      </c>
      <c r="B64" s="6">
        <f>COUNTIF('Final Data'!$G:$G,Analysis!A64)</f>
        <v>1</v>
      </c>
      <c r="D64" t="s">
        <v>87</v>
      </c>
      <c r="E64" s="6">
        <v>1</v>
      </c>
      <c r="F64" s="7">
        <f>VLOOKUP(D64,'Final Data'!$G:$J,3,FALSE)</f>
        <v>176364</v>
      </c>
      <c r="G64" s="7">
        <f>VLOOKUP(D64,'Final Data'!$G:$J,4,FALSE)</f>
        <v>10507</v>
      </c>
    </row>
    <row r="65" spans="1:7" x14ac:dyDescent="0.35">
      <c r="A65" t="s">
        <v>276</v>
      </c>
      <c r="B65" s="6">
        <f>COUNTIF('Final Data'!$G:$G,Analysis!A65)</f>
        <v>1</v>
      </c>
      <c r="D65" t="s">
        <v>111</v>
      </c>
      <c r="E65" s="6">
        <v>1</v>
      </c>
      <c r="F65" s="7">
        <f>VLOOKUP(D65,'Final Data'!$G:$J,3,FALSE)</f>
        <v>101375</v>
      </c>
      <c r="G65" s="7">
        <f>VLOOKUP(D65,'Final Data'!$G:$J,4,FALSE)</f>
        <v>1540</v>
      </c>
    </row>
    <row r="66" spans="1:7" x14ac:dyDescent="0.35">
      <c r="A66" t="s">
        <v>278</v>
      </c>
      <c r="B66" s="6">
        <f>COUNTIF('Final Data'!$G:$G,Analysis!A66)</f>
        <v>1</v>
      </c>
      <c r="D66" t="s">
        <v>114</v>
      </c>
      <c r="E66" s="6">
        <v>1</v>
      </c>
      <c r="F66" s="7">
        <f>VLOOKUP(D66,'Final Data'!$G:$J,3,FALSE)</f>
        <v>100192</v>
      </c>
      <c r="G66" s="7">
        <f>VLOOKUP(D66,'Final Data'!$G:$J,4,FALSE)</f>
        <v>15607</v>
      </c>
    </row>
    <row r="67" spans="1:7" x14ac:dyDescent="0.35">
      <c r="A67" t="s">
        <v>282</v>
      </c>
      <c r="B67" s="6">
        <f>COUNTIF('Final Data'!$G:$G,Analysis!A67)</f>
        <v>1</v>
      </c>
      <c r="D67" t="s">
        <v>119</v>
      </c>
      <c r="E67" s="6">
        <v>1</v>
      </c>
      <c r="F67" s="7">
        <f>VLOOKUP(D67,'Final Data'!$G:$J,3,FALSE)</f>
        <v>52634</v>
      </c>
      <c r="G67" s="7">
        <f>VLOOKUP(D67,'Final Data'!$G:$J,4,FALSE)</f>
        <v>4933</v>
      </c>
    </row>
    <row r="68" spans="1:7" x14ac:dyDescent="0.35">
      <c r="A68" t="s">
        <v>286</v>
      </c>
      <c r="B68" s="6">
        <f>COUNTIF('Final Data'!$G:$G,Analysis!A68)</f>
        <v>3</v>
      </c>
      <c r="D68" t="s">
        <v>144</v>
      </c>
      <c r="E68" s="6">
        <v>1</v>
      </c>
      <c r="F68" s="7">
        <f>VLOOKUP(D68,'Final Data'!$G:$J,3,FALSE)</f>
        <v>94321</v>
      </c>
      <c r="G68" s="7">
        <f>VLOOKUP(D68,'Final Data'!$G:$J,4,FALSE)</f>
        <v>16747</v>
      </c>
    </row>
    <row r="69" spans="1:7" x14ac:dyDescent="0.35">
      <c r="A69" t="s">
        <v>295</v>
      </c>
      <c r="B69" s="6">
        <f>COUNTIF('Final Data'!$G:$G,Analysis!A69)</f>
        <v>1</v>
      </c>
      <c r="D69" t="s">
        <v>155</v>
      </c>
      <c r="E69" s="6">
        <v>1</v>
      </c>
      <c r="F69" s="7">
        <f>VLOOKUP(D69,'Final Data'!$G:$J,3,FALSE)</f>
        <v>67983</v>
      </c>
      <c r="G69" s="7">
        <f>VLOOKUP(D69,'Final Data'!$G:$J,4,FALSE)</f>
        <v>30556</v>
      </c>
    </row>
    <row r="70" spans="1:7" x14ac:dyDescent="0.35">
      <c r="A70" t="s">
        <v>298</v>
      </c>
      <c r="B70" s="6">
        <f>COUNTIF('Final Data'!$G:$G,Analysis!A70)</f>
        <v>1</v>
      </c>
      <c r="D70" t="s">
        <v>158</v>
      </c>
      <c r="E70" s="6">
        <v>1</v>
      </c>
      <c r="F70" s="7">
        <f>VLOOKUP(D70,'Final Data'!$G:$J,3,FALSE)</f>
        <v>105959</v>
      </c>
      <c r="G70" s="7">
        <f>VLOOKUP(D70,'Final Data'!$G:$J,4,FALSE)</f>
        <v>48673</v>
      </c>
    </row>
    <row r="71" spans="1:7" x14ac:dyDescent="0.35">
      <c r="A71" t="s">
        <v>300</v>
      </c>
      <c r="B71" s="6">
        <f>COUNTIF('Final Data'!$G:$G,Analysis!A71)</f>
        <v>5</v>
      </c>
      <c r="D71" t="s">
        <v>166</v>
      </c>
      <c r="E71" s="6">
        <v>1</v>
      </c>
      <c r="F71" s="8">
        <f>VLOOKUP(D71,'Final Data'!$G:$J,3,FALSE)</f>
        <v>0</v>
      </c>
      <c r="G71" s="8">
        <f>VLOOKUP(D71,'Final Data'!$G:$J,4,FALSE)</f>
        <v>0</v>
      </c>
    </row>
    <row r="72" spans="1:7" x14ac:dyDescent="0.35">
      <c r="A72" t="s">
        <v>314</v>
      </c>
      <c r="B72" s="6">
        <f>COUNTIF('Final Data'!$G:$G,Analysis!A72)</f>
        <v>1</v>
      </c>
      <c r="D72" t="s">
        <v>172</v>
      </c>
      <c r="E72" s="6">
        <v>1</v>
      </c>
      <c r="F72" s="7">
        <f>VLOOKUP(D72,'Final Data'!$G:$J,3,FALSE)</f>
        <v>66470</v>
      </c>
      <c r="G72" s="7">
        <f>VLOOKUP(D72,'Final Data'!$G:$J,4,FALSE)</f>
        <v>12258</v>
      </c>
    </row>
    <row r="73" spans="1:7" x14ac:dyDescent="0.35">
      <c r="A73" t="s">
        <v>318</v>
      </c>
      <c r="B73" s="6">
        <f>COUNTIF('Final Data'!$G:$G,Analysis!A73)</f>
        <v>1</v>
      </c>
      <c r="D73" t="s">
        <v>193</v>
      </c>
      <c r="E73" s="6">
        <v>1</v>
      </c>
      <c r="F73" s="7">
        <f>VLOOKUP(D73,'Final Data'!$G:$J,3,FALSE)</f>
        <v>45186</v>
      </c>
      <c r="G73" s="7">
        <f>VLOOKUP(D73,'Final Data'!$G:$J,4,FALSE)</f>
        <v>129363</v>
      </c>
    </row>
    <row r="74" spans="1:7" x14ac:dyDescent="0.35">
      <c r="A74" t="s">
        <v>322</v>
      </c>
      <c r="B74" s="6">
        <f>COUNTIF('Final Data'!$G:$G,Analysis!A74)</f>
        <v>4</v>
      </c>
      <c r="D74" t="s">
        <v>194</v>
      </c>
      <c r="E74" s="6">
        <v>1</v>
      </c>
      <c r="F74" s="7">
        <f>VLOOKUP(D74,'Final Data'!$G:$J,3,FALSE)</f>
        <v>80670</v>
      </c>
      <c r="G74" s="7">
        <f>VLOOKUP(D74,'Final Data'!$G:$J,4,FALSE)</f>
        <v>28509</v>
      </c>
    </row>
    <row r="75" spans="1:7" x14ac:dyDescent="0.35">
      <c r="A75" t="s">
        <v>330</v>
      </c>
      <c r="B75" s="6">
        <f>COUNTIF('Final Data'!$G:$G,Analysis!A75)</f>
        <v>1</v>
      </c>
      <c r="D75" t="s">
        <v>199</v>
      </c>
      <c r="E75" s="6">
        <v>1</v>
      </c>
      <c r="F75" s="7">
        <f>VLOOKUP(D75,'Final Data'!$G:$J,3,FALSE)</f>
        <v>94395</v>
      </c>
      <c r="G75" s="7">
        <f>VLOOKUP(D75,'Final Data'!$G:$J,4,FALSE)</f>
        <v>45489</v>
      </c>
    </row>
    <row r="76" spans="1:7" x14ac:dyDescent="0.35">
      <c r="A76" t="s">
        <v>331</v>
      </c>
      <c r="B76" s="6">
        <f>COUNTIF('Final Data'!$G:$G,Analysis!A76)</f>
        <v>1</v>
      </c>
      <c r="D76" t="s">
        <v>202</v>
      </c>
      <c r="E76" s="6">
        <v>1</v>
      </c>
      <c r="F76" s="7">
        <f>VLOOKUP(D76,'Final Data'!$G:$J,3,FALSE)</f>
        <v>52602</v>
      </c>
      <c r="G76" s="7">
        <f>VLOOKUP(D76,'Final Data'!$G:$J,4,FALSE)</f>
        <v>6300</v>
      </c>
    </row>
    <row r="77" spans="1:7" x14ac:dyDescent="0.35">
      <c r="A77" t="s">
        <v>336</v>
      </c>
      <c r="B77" s="6">
        <f>COUNTIF('Final Data'!$G:$G,Analysis!A77)</f>
        <v>1</v>
      </c>
      <c r="D77" t="s">
        <v>205</v>
      </c>
      <c r="E77" s="6">
        <v>1</v>
      </c>
      <c r="F77" s="8">
        <f>VLOOKUP(D77,'Final Data'!$G:$J,3,FALSE)</f>
        <v>0</v>
      </c>
      <c r="G77" s="8">
        <f>VLOOKUP(D77,'Final Data'!$G:$J,4,FALSE)</f>
        <v>0</v>
      </c>
    </row>
    <row r="78" spans="1:7" x14ac:dyDescent="0.35">
      <c r="A78" t="s">
        <v>337</v>
      </c>
      <c r="B78" s="6">
        <f>COUNTIF('Final Data'!$G:$G,Analysis!A78)</f>
        <v>1</v>
      </c>
      <c r="D78" t="s">
        <v>208</v>
      </c>
      <c r="E78" s="6">
        <v>1</v>
      </c>
      <c r="F78" s="7">
        <f>VLOOKUP(D78,'Final Data'!$G:$J,3,FALSE)</f>
        <v>60869</v>
      </c>
      <c r="G78" s="7">
        <f>VLOOKUP(D78,'Final Data'!$G:$J,4,FALSE)</f>
        <v>4650</v>
      </c>
    </row>
    <row r="79" spans="1:7" x14ac:dyDescent="0.35">
      <c r="A79" t="s">
        <v>339</v>
      </c>
      <c r="B79" s="6">
        <f>COUNTIF('Final Data'!$G:$G,Analysis!A79)</f>
        <v>1</v>
      </c>
      <c r="D79" t="s">
        <v>209</v>
      </c>
      <c r="E79" s="6">
        <v>1</v>
      </c>
      <c r="F79" s="7">
        <f>VLOOKUP(D79,'Final Data'!$G:$J,3,FALSE)</f>
        <v>123266</v>
      </c>
      <c r="G79" s="7">
        <f>VLOOKUP(D79,'Final Data'!$G:$J,4,FALSE)</f>
        <v>11792</v>
      </c>
    </row>
    <row r="80" spans="1:7" x14ac:dyDescent="0.35">
      <c r="A80" t="s">
        <v>343</v>
      </c>
      <c r="B80" s="6">
        <f>COUNTIF('Final Data'!$G:$G,Analysis!A80)</f>
        <v>1</v>
      </c>
      <c r="D80" t="s">
        <v>214</v>
      </c>
      <c r="E80" s="6">
        <v>1</v>
      </c>
      <c r="F80" s="8">
        <f>VLOOKUP(D80,'Final Data'!$G:$J,3,FALSE)</f>
        <v>0</v>
      </c>
      <c r="G80" s="8">
        <f>VLOOKUP(D80,'Final Data'!$G:$J,4,FALSE)</f>
        <v>0</v>
      </c>
    </row>
    <row r="81" spans="1:7" x14ac:dyDescent="0.35">
      <c r="A81" t="s">
        <v>346</v>
      </c>
      <c r="B81" s="6">
        <f>COUNTIF('Final Data'!$G:$G,Analysis!A81)</f>
        <v>1</v>
      </c>
      <c r="D81" t="s">
        <v>230</v>
      </c>
      <c r="E81" s="6">
        <v>1</v>
      </c>
      <c r="F81" s="7">
        <f>VLOOKUP(D81,'Final Data'!$G:$J,3,FALSE)</f>
        <v>57232</v>
      </c>
      <c r="G81" s="7">
        <f>VLOOKUP(D81,'Final Data'!$G:$J,4,FALSE)</f>
        <v>4849</v>
      </c>
    </row>
    <row r="82" spans="1:7" x14ac:dyDescent="0.35">
      <c r="A82" t="s">
        <v>349</v>
      </c>
      <c r="B82" s="6">
        <f>COUNTIF('Final Data'!$G:$G,Analysis!A82)</f>
        <v>1</v>
      </c>
      <c r="D82" t="s">
        <v>231</v>
      </c>
      <c r="E82" s="6">
        <v>1</v>
      </c>
      <c r="F82" s="7">
        <f>VLOOKUP(D82,'Final Data'!$G:$J,3,FALSE)</f>
        <v>155458</v>
      </c>
      <c r="G82" s="7">
        <f>VLOOKUP(D82,'Final Data'!$G:$J,4,FALSE)</f>
        <v>10953</v>
      </c>
    </row>
    <row r="83" spans="1:7" x14ac:dyDescent="0.35">
      <c r="A83" t="s">
        <v>352</v>
      </c>
      <c r="B83" s="6">
        <f>COUNTIF('Final Data'!$G:$G,Analysis!A83)</f>
        <v>1</v>
      </c>
      <c r="D83" t="s">
        <v>236</v>
      </c>
      <c r="E83" s="6">
        <v>1</v>
      </c>
      <c r="F83" s="8">
        <f>VLOOKUP(D83,'Final Data'!$G:$J,3,FALSE)</f>
        <v>0</v>
      </c>
      <c r="G83" s="8">
        <f>VLOOKUP(D83,'Final Data'!$G:$J,4,FALSE)</f>
        <v>0</v>
      </c>
    </row>
    <row r="84" spans="1:7" x14ac:dyDescent="0.35">
      <c r="A84" t="s">
        <v>353</v>
      </c>
      <c r="B84" s="6">
        <f>COUNTIF('Final Data'!$G:$G,Analysis!A84)</f>
        <v>1</v>
      </c>
      <c r="D84" t="s">
        <v>10</v>
      </c>
      <c r="E84" s="6">
        <v>1</v>
      </c>
      <c r="F84" s="7">
        <f>VLOOKUP(D84,'Final Data'!$G:$J,3,FALSE)</f>
        <v>65000</v>
      </c>
      <c r="G84" s="7">
        <f>VLOOKUP(D84,'Final Data'!$G:$J,4,FALSE)</f>
        <v>37029</v>
      </c>
    </row>
    <row r="85" spans="1:7" x14ac:dyDescent="0.35">
      <c r="A85" t="s">
        <v>359</v>
      </c>
      <c r="B85" s="6">
        <f>COUNTIF('Final Data'!$G:$G,Analysis!A85)</f>
        <v>1</v>
      </c>
      <c r="D85" t="s">
        <v>248</v>
      </c>
      <c r="E85" s="6">
        <v>1</v>
      </c>
      <c r="F85" s="8">
        <f>VLOOKUP(D85,'Final Data'!$G:$J,3,FALSE)</f>
        <v>0</v>
      </c>
      <c r="G85" s="8">
        <f>VLOOKUP(D85,'Final Data'!$G:$J,4,FALSE)</f>
        <v>0</v>
      </c>
    </row>
    <row r="86" spans="1:7" x14ac:dyDescent="0.35">
      <c r="A86" t="s">
        <v>360</v>
      </c>
      <c r="B86" s="6">
        <f>COUNTIF('Final Data'!$G:$G,Analysis!A86)</f>
        <v>1</v>
      </c>
      <c r="D86" t="s">
        <v>251</v>
      </c>
      <c r="E86" s="6">
        <v>1</v>
      </c>
      <c r="F86" s="9">
        <f>VLOOKUP(D86,'Final Data'!$G:$J,3,FALSE)</f>
        <v>196821</v>
      </c>
      <c r="G86" s="9">
        <f>VLOOKUP(D86,'Final Data'!$G:$J,4,FALSE)</f>
        <v>7668</v>
      </c>
    </row>
    <row r="87" spans="1:7" x14ac:dyDescent="0.35">
      <c r="A87" t="s">
        <v>365</v>
      </c>
      <c r="B87" s="6">
        <f>COUNTIF('Final Data'!$G:$G,Analysis!A87)</f>
        <v>1</v>
      </c>
      <c r="D87" t="s">
        <v>253</v>
      </c>
      <c r="E87" s="6">
        <v>1</v>
      </c>
      <c r="F87" s="7">
        <f>VLOOKUP(D87,'Final Data'!$G:$J,3,FALSE)</f>
        <v>162443</v>
      </c>
      <c r="G87" s="7">
        <f>VLOOKUP(D87,'Final Data'!$G:$J,4,FALSE)</f>
        <v>11962</v>
      </c>
    </row>
    <row r="88" spans="1:7" x14ac:dyDescent="0.35">
      <c r="A88" t="s">
        <v>368</v>
      </c>
      <c r="B88" s="6">
        <f>COUNTIF('Final Data'!$G:$G,Analysis!A88)</f>
        <v>1</v>
      </c>
      <c r="D88" t="s">
        <v>257</v>
      </c>
      <c r="E88" s="6">
        <v>1</v>
      </c>
      <c r="F88" s="7">
        <f>VLOOKUP(D88,'Final Data'!$G:$J,3,FALSE)</f>
        <v>136094</v>
      </c>
      <c r="G88" s="7">
        <f>VLOOKUP(D88,'Final Data'!$G:$J,4,FALSE)</f>
        <v>7210</v>
      </c>
    </row>
    <row r="89" spans="1:7" x14ac:dyDescent="0.35">
      <c r="A89" t="s">
        <v>369</v>
      </c>
      <c r="B89" s="6">
        <f>COUNTIF('Final Data'!$G:$G,Analysis!A89)</f>
        <v>1</v>
      </c>
      <c r="D89" t="s">
        <v>268</v>
      </c>
      <c r="E89" s="6">
        <v>1</v>
      </c>
      <c r="F89" s="7">
        <f>VLOOKUP(D89,'Final Data'!$G:$J,3,FALSE)</f>
        <v>138920</v>
      </c>
      <c r="G89" s="7">
        <f>VLOOKUP(D89,'Final Data'!$G:$J,4,FALSE)</f>
        <v>11428</v>
      </c>
    </row>
    <row r="90" spans="1:7" x14ac:dyDescent="0.35">
      <c r="A90" t="s">
        <v>373</v>
      </c>
      <c r="B90" s="6">
        <f>COUNTIF('Final Data'!$G:$G,Analysis!A90)</f>
        <v>1</v>
      </c>
      <c r="D90" t="s">
        <v>272</v>
      </c>
      <c r="E90" s="6">
        <v>1</v>
      </c>
      <c r="F90" s="7">
        <f>VLOOKUP(D90,'Final Data'!$G:$J,3,FALSE)</f>
        <v>73415</v>
      </c>
      <c r="G90" s="7">
        <f>VLOOKUP(D90,'Final Data'!$G:$J,4,FALSE)</f>
        <v>89206</v>
      </c>
    </row>
    <row r="91" spans="1:7" x14ac:dyDescent="0.35">
      <c r="A91" t="s">
        <v>376</v>
      </c>
      <c r="B91" s="6">
        <f>COUNTIF('Final Data'!$G:$G,Analysis!A91)</f>
        <v>1</v>
      </c>
      <c r="D91" t="s">
        <v>275</v>
      </c>
      <c r="E91" s="6">
        <v>1</v>
      </c>
      <c r="F91" s="7">
        <f>VLOOKUP(D91,'Final Data'!$G:$J,3,FALSE)</f>
        <v>68655</v>
      </c>
      <c r="G91" s="7">
        <f>VLOOKUP(D91,'Final Data'!$G:$J,4,FALSE)</f>
        <v>14557</v>
      </c>
    </row>
    <row r="92" spans="1:7" x14ac:dyDescent="0.35">
      <c r="A92" t="s">
        <v>380</v>
      </c>
      <c r="B92" s="6">
        <f>COUNTIF('Final Data'!$G:$G,Analysis!A92)</f>
        <v>2</v>
      </c>
      <c r="D92" t="s">
        <v>276</v>
      </c>
      <c r="E92" s="6">
        <v>1</v>
      </c>
      <c r="F92" s="7">
        <f>VLOOKUP(D92,'Final Data'!$G:$J,3,FALSE)</f>
        <v>87800</v>
      </c>
      <c r="G92" s="7">
        <f>VLOOKUP(D92,'Final Data'!$G:$J,4,FALSE)</f>
        <v>12205</v>
      </c>
    </row>
    <row r="93" spans="1:7" x14ac:dyDescent="0.35">
      <c r="A93" t="s">
        <v>385</v>
      </c>
      <c r="B93" s="6">
        <f>COUNTIF('Final Data'!$G:$G,Analysis!A93)</f>
        <v>1</v>
      </c>
      <c r="D93" t="s">
        <v>278</v>
      </c>
      <c r="E93" s="6">
        <v>1</v>
      </c>
      <c r="F93" s="7">
        <f>VLOOKUP(D93,'Final Data'!$G:$J,3,FALSE)</f>
        <v>119542</v>
      </c>
      <c r="G93" s="7">
        <f>VLOOKUP(D93,'Final Data'!$G:$J,4,FALSE)</f>
        <v>39712</v>
      </c>
    </row>
    <row r="94" spans="1:7" x14ac:dyDescent="0.35">
      <c r="A94" t="s">
        <v>388</v>
      </c>
      <c r="B94" s="6">
        <f>COUNTIF('Final Data'!$G:$G,Analysis!A94)</f>
        <v>2</v>
      </c>
      <c r="D94" t="s">
        <v>282</v>
      </c>
      <c r="E94" s="6">
        <v>1</v>
      </c>
      <c r="F94" s="7">
        <f>VLOOKUP(D94,'Final Data'!$G:$J,3,FALSE)</f>
        <v>124844</v>
      </c>
      <c r="G94" s="7">
        <f>VLOOKUP(D94,'Final Data'!$G:$J,4,FALSE)</f>
        <v>10520</v>
      </c>
    </row>
    <row r="95" spans="1:7" x14ac:dyDescent="0.35">
      <c r="A95" t="s">
        <v>393</v>
      </c>
      <c r="B95" s="6">
        <f>COUNTIF('Final Data'!$G:$G,Analysis!A95)</f>
        <v>1</v>
      </c>
      <c r="D95" t="s">
        <v>295</v>
      </c>
      <c r="E95" s="6">
        <v>1</v>
      </c>
      <c r="F95" s="7">
        <f>VLOOKUP(D95,'Final Data'!$G:$J,3,FALSE)</f>
        <v>100305</v>
      </c>
      <c r="G95" s="7">
        <f>VLOOKUP(D95,'Final Data'!$G:$J,4,FALSE)</f>
        <v>52076</v>
      </c>
    </row>
    <row r="96" spans="1:7" x14ac:dyDescent="0.35">
      <c r="A96" t="s">
        <v>396</v>
      </c>
      <c r="B96" s="6">
        <f>COUNTIF('Final Data'!$G:$G,Analysis!A96)</f>
        <v>1</v>
      </c>
      <c r="D96" t="s">
        <v>298</v>
      </c>
      <c r="E96" s="6">
        <v>1</v>
      </c>
      <c r="F96" s="10">
        <f>VLOOKUP(D96,'Final Data'!$G:$J,3,FALSE)</f>
        <v>0</v>
      </c>
      <c r="G96" s="10">
        <f>VLOOKUP(D96,'Final Data'!$G:$J,4,FALSE)</f>
        <v>0</v>
      </c>
    </row>
    <row r="97" spans="1:7" x14ac:dyDescent="0.35">
      <c r="A97" t="s">
        <v>399</v>
      </c>
      <c r="B97" s="6">
        <f>COUNTIF('Final Data'!$G:$G,Analysis!A97)</f>
        <v>2</v>
      </c>
      <c r="D97" t="s">
        <v>314</v>
      </c>
      <c r="E97" s="6">
        <v>1</v>
      </c>
      <c r="F97" s="7">
        <f>VLOOKUP(D97,'Final Data'!$G:$J,3,FALSE)</f>
        <v>108281</v>
      </c>
      <c r="G97" s="7">
        <f>VLOOKUP(D97,'Final Data'!$G:$J,4,FALSE)</f>
        <v>8235</v>
      </c>
    </row>
    <row r="98" spans="1:7" x14ac:dyDescent="0.35">
      <c r="A98" t="s">
        <v>404</v>
      </c>
      <c r="B98" s="6">
        <f>COUNTIF('Final Data'!$G:$G,Analysis!A98)</f>
        <v>4</v>
      </c>
      <c r="D98" t="s">
        <v>318</v>
      </c>
      <c r="E98" s="6">
        <v>1</v>
      </c>
      <c r="F98" s="7">
        <f>VLOOKUP(D98,'Final Data'!$G:$J,3,FALSE)</f>
        <v>45321</v>
      </c>
      <c r="G98" s="7">
        <f>VLOOKUP(D98,'Final Data'!$G:$J,4,FALSE)</f>
        <v>99467</v>
      </c>
    </row>
    <row r="99" spans="1:7" x14ac:dyDescent="0.35">
      <c r="A99" t="s">
        <v>415</v>
      </c>
      <c r="B99" s="6">
        <f>COUNTIF('Final Data'!$G:$G,Analysis!A99)</f>
        <v>1</v>
      </c>
      <c r="D99" t="s">
        <v>330</v>
      </c>
      <c r="E99" s="6">
        <v>1</v>
      </c>
      <c r="F99" s="10">
        <f>VLOOKUP(D99,'Final Data'!$G:$J,3,FALSE)</f>
        <v>0</v>
      </c>
      <c r="G99" s="10">
        <f>VLOOKUP(D99,'Final Data'!$G:$J,4,FALSE)</f>
        <v>0</v>
      </c>
    </row>
    <row r="100" spans="1:7" x14ac:dyDescent="0.35">
      <c r="A100" t="s">
        <v>416</v>
      </c>
      <c r="B100" s="6">
        <f>COUNTIF('Final Data'!$G:$G,Analysis!A100)</f>
        <v>2</v>
      </c>
      <c r="D100" t="s">
        <v>331</v>
      </c>
      <c r="E100" s="6">
        <v>1</v>
      </c>
      <c r="F100" s="7">
        <f>VLOOKUP(D100,'Final Data'!$G:$J,3,FALSE)</f>
        <v>66538</v>
      </c>
      <c r="G100" s="7">
        <f>VLOOKUP(D100,'Final Data'!$G:$J,4,FALSE)</f>
        <v>42230</v>
      </c>
    </row>
    <row r="101" spans="1:7" x14ac:dyDescent="0.35">
      <c r="A101" t="s">
        <v>423</v>
      </c>
      <c r="B101" s="6">
        <f>COUNTIF('Final Data'!$G:$G,Analysis!A101)</f>
        <v>1</v>
      </c>
      <c r="D101" t="s">
        <v>336</v>
      </c>
      <c r="E101" s="6">
        <v>1</v>
      </c>
      <c r="F101" s="7">
        <f>VLOOKUP(D101,'Final Data'!$G:$J,3,FALSE)</f>
        <v>61341</v>
      </c>
      <c r="G101" s="7">
        <f>VLOOKUP(D101,'Final Data'!$G:$J,4,FALSE)</f>
        <v>10942</v>
      </c>
    </row>
    <row r="102" spans="1:7" x14ac:dyDescent="0.35">
      <c r="A102" t="s">
        <v>426</v>
      </c>
      <c r="B102" s="6">
        <f>COUNTIF('Final Data'!$G:$G,Analysis!A102)</f>
        <v>4</v>
      </c>
      <c r="D102" t="s">
        <v>337</v>
      </c>
      <c r="E102" s="6">
        <v>1</v>
      </c>
      <c r="F102" s="7">
        <f>VLOOKUP(D102,'Final Data'!$G:$J,3,FALSE)</f>
        <v>153381</v>
      </c>
      <c r="G102" s="7">
        <f>VLOOKUP(D102,'Final Data'!$G:$J,4,FALSE)</f>
        <v>29955</v>
      </c>
    </row>
    <row r="103" spans="1:7" x14ac:dyDescent="0.35">
      <c r="A103" t="s">
        <v>435</v>
      </c>
      <c r="B103" s="6">
        <f>COUNTIF('Final Data'!$G:$G,Analysis!A103)</f>
        <v>2</v>
      </c>
      <c r="D103" t="s">
        <v>339</v>
      </c>
      <c r="E103" s="6">
        <v>1</v>
      </c>
      <c r="F103" s="7">
        <f>VLOOKUP(D103,'Final Data'!$G:$J,3,FALSE)</f>
        <v>127948</v>
      </c>
      <c r="G103" s="7">
        <f>VLOOKUP(D103,'Final Data'!$G:$J,4,FALSE)</f>
        <v>16080</v>
      </c>
    </row>
    <row r="104" spans="1:7" x14ac:dyDescent="0.35">
      <c r="A104" t="s">
        <v>441</v>
      </c>
      <c r="B104" s="6">
        <f>COUNTIF('Final Data'!$G:$G,Analysis!A104)</f>
        <v>2</v>
      </c>
      <c r="D104" t="s">
        <v>343</v>
      </c>
      <c r="E104" s="6">
        <v>1</v>
      </c>
      <c r="F104" s="7">
        <f>VLOOKUP(D104,'Final Data'!$G:$J,3,FALSE)</f>
        <v>107215</v>
      </c>
      <c r="G104" s="7">
        <f>VLOOKUP(D104,'Final Data'!$G:$J,4,FALSE)</f>
        <v>26581</v>
      </c>
    </row>
    <row r="105" spans="1:7" x14ac:dyDescent="0.35">
      <c r="A105" t="s">
        <v>447</v>
      </c>
      <c r="B105" s="6">
        <f>COUNTIF('Final Data'!$G:$G,Analysis!A105)</f>
        <v>1</v>
      </c>
      <c r="D105" t="s">
        <v>346</v>
      </c>
      <c r="E105" s="6">
        <v>1</v>
      </c>
      <c r="F105" s="10">
        <f>VLOOKUP(D105,'Final Data'!$G:$J,3,FALSE)</f>
        <v>0</v>
      </c>
      <c r="G105" s="10">
        <f>VLOOKUP(D105,'Final Data'!$G:$J,4,FALSE)</f>
        <v>0</v>
      </c>
    </row>
    <row r="106" spans="1:7" x14ac:dyDescent="0.35">
      <c r="A106" t="s">
        <v>448</v>
      </c>
      <c r="B106" s="6">
        <f>COUNTIF('Final Data'!$G:$G,Analysis!A106)</f>
        <v>1</v>
      </c>
      <c r="D106" t="s">
        <v>349</v>
      </c>
      <c r="E106" s="6">
        <v>1</v>
      </c>
      <c r="F106" s="7">
        <f>VLOOKUP(D106,'Final Data'!$G:$J,3,FALSE)</f>
        <v>109326</v>
      </c>
      <c r="G106" s="7">
        <f>VLOOKUP(D106,'Final Data'!$G:$J,4,FALSE)</f>
        <v>40096</v>
      </c>
    </row>
    <row r="107" spans="1:7" x14ac:dyDescent="0.35">
      <c r="A107" t="s">
        <v>452</v>
      </c>
      <c r="B107" s="6">
        <f>COUNTIF('Final Data'!$G:$G,Analysis!A107)</f>
        <v>1</v>
      </c>
      <c r="D107" t="s">
        <v>352</v>
      </c>
      <c r="E107" s="6">
        <v>1</v>
      </c>
      <c r="F107" s="7">
        <f>VLOOKUP(D107,'Final Data'!$G:$J,3,FALSE)</f>
        <v>69896</v>
      </c>
      <c r="G107" s="7">
        <f>VLOOKUP(D107,'Final Data'!$G:$J,4,FALSE)</f>
        <v>6200</v>
      </c>
    </row>
    <row r="108" spans="1:7" x14ac:dyDescent="0.35">
      <c r="A108" t="s">
        <v>453</v>
      </c>
      <c r="B108" s="6">
        <f>COUNTIF('Final Data'!$G:$G,Analysis!A108)</f>
        <v>1</v>
      </c>
      <c r="D108" t="s">
        <v>353</v>
      </c>
      <c r="E108" s="6">
        <v>1</v>
      </c>
      <c r="F108" s="7">
        <f>VLOOKUP(D108,'Final Data'!$G:$J,3,FALSE)</f>
        <v>86149</v>
      </c>
      <c r="G108" s="7">
        <f>VLOOKUP(D108,'Final Data'!$G:$J,4,FALSE)</f>
        <v>8898</v>
      </c>
    </row>
    <row r="109" spans="1:7" x14ac:dyDescent="0.35">
      <c r="A109" t="s">
        <v>457</v>
      </c>
      <c r="B109" s="6">
        <f>COUNTIF('Final Data'!$G:$G,Analysis!A109)</f>
        <v>1</v>
      </c>
      <c r="D109" t="s">
        <v>359</v>
      </c>
      <c r="E109" s="6">
        <v>1</v>
      </c>
      <c r="F109" s="10">
        <f>VLOOKUP(D109,'Final Data'!$G:$J,3,FALSE)</f>
        <v>0</v>
      </c>
      <c r="G109" s="10">
        <f>VLOOKUP(D109,'Final Data'!$G:$J,4,FALSE)</f>
        <v>0</v>
      </c>
    </row>
    <row r="110" spans="1:7" x14ac:dyDescent="0.35">
      <c r="A110" t="s">
        <v>460</v>
      </c>
      <c r="B110" s="6">
        <f>COUNTIF('Final Data'!$G:$G,Analysis!A110)</f>
        <v>1</v>
      </c>
      <c r="D110" t="s">
        <v>360</v>
      </c>
      <c r="E110" s="6">
        <v>1</v>
      </c>
      <c r="F110" s="7">
        <f>VLOOKUP(D110,'Final Data'!$G:$J,3,FALSE)</f>
        <v>113469</v>
      </c>
      <c r="G110" s="7">
        <f>VLOOKUP(D110,'Final Data'!$G:$J,4,FALSE)</f>
        <v>23353</v>
      </c>
    </row>
    <row r="111" spans="1:7" x14ac:dyDescent="0.35">
      <c r="A111" t="s">
        <v>461</v>
      </c>
      <c r="B111" s="6">
        <f>COUNTIF('Final Data'!$G:$G,Analysis!A111)</f>
        <v>1</v>
      </c>
      <c r="D111" t="s">
        <v>365</v>
      </c>
      <c r="E111" s="6">
        <v>1</v>
      </c>
      <c r="F111" s="7">
        <f>VLOOKUP(D111,'Final Data'!$G:$J,3,FALSE)</f>
        <v>105035</v>
      </c>
      <c r="G111" s="7">
        <f>VLOOKUP(D111,'Final Data'!$G:$J,4,FALSE)</f>
        <v>65952</v>
      </c>
    </row>
    <row r="112" spans="1:7" x14ac:dyDescent="0.35">
      <c r="A112" t="s">
        <v>463</v>
      </c>
      <c r="B112" s="6">
        <f>COUNTIF('Final Data'!$G:$G,Analysis!A112)</f>
        <v>5</v>
      </c>
      <c r="D112" t="s">
        <v>368</v>
      </c>
      <c r="E112" s="6">
        <v>1</v>
      </c>
      <c r="F112" s="7">
        <f>VLOOKUP(D112,'Final Data'!$G:$J,3,FALSE)</f>
        <v>105313</v>
      </c>
      <c r="G112" s="7">
        <f>VLOOKUP(D112,'Final Data'!$G:$J,4,FALSE)</f>
        <v>7336</v>
      </c>
    </row>
    <row r="113" spans="1:7" x14ac:dyDescent="0.35">
      <c r="A113" t="s">
        <v>476</v>
      </c>
      <c r="B113" s="6">
        <f>COUNTIF('Final Data'!$G:$G,Analysis!A113)</f>
        <v>1</v>
      </c>
      <c r="D113" t="s">
        <v>369</v>
      </c>
      <c r="E113" s="6">
        <v>1</v>
      </c>
      <c r="F113" s="7">
        <f>VLOOKUP(D113,'Final Data'!$G:$J,3,FALSE)</f>
        <v>202862</v>
      </c>
      <c r="G113" s="7">
        <f>VLOOKUP(D113,'Final Data'!$G:$J,4,FALSE)</f>
        <v>20387</v>
      </c>
    </row>
    <row r="114" spans="1:7" x14ac:dyDescent="0.35">
      <c r="A114" t="s">
        <v>480</v>
      </c>
      <c r="B114" s="6">
        <f>COUNTIF('Final Data'!$G:$G,Analysis!A114)</f>
        <v>1</v>
      </c>
      <c r="D114" t="s">
        <v>373</v>
      </c>
      <c r="E114" s="6">
        <v>1</v>
      </c>
      <c r="F114" s="7">
        <f>VLOOKUP(D114,'Final Data'!$G:$J,3,FALSE)</f>
        <v>99704</v>
      </c>
      <c r="G114" s="7">
        <f>VLOOKUP(D114,'Final Data'!$G:$J,4,FALSE)</f>
        <v>7069</v>
      </c>
    </row>
    <row r="115" spans="1:7" x14ac:dyDescent="0.35">
      <c r="A115" t="s">
        <v>483</v>
      </c>
      <c r="B115" s="6">
        <f>COUNTIF('Final Data'!$G:$G,Analysis!A115)</f>
        <v>1</v>
      </c>
      <c r="D115" t="s">
        <v>376</v>
      </c>
      <c r="E115" s="6">
        <v>1</v>
      </c>
      <c r="F115" s="7">
        <f>VLOOKUP(D115,'Final Data'!$G:$J,3,FALSE)</f>
        <v>49950</v>
      </c>
      <c r="G115" s="7">
        <f>VLOOKUP(D115,'Final Data'!$G:$J,4,FALSE)</f>
        <v>28235</v>
      </c>
    </row>
    <row r="116" spans="1:7" x14ac:dyDescent="0.35">
      <c r="A116" t="s">
        <v>486</v>
      </c>
      <c r="B116" s="6">
        <f>COUNTIF('Final Data'!$G:$G,Analysis!A116)</f>
        <v>1</v>
      </c>
      <c r="D116" t="s">
        <v>385</v>
      </c>
      <c r="E116" s="6">
        <v>1</v>
      </c>
      <c r="F116" s="7">
        <f>VLOOKUP(D116,'Final Data'!$G:$J,3,FALSE)</f>
        <v>120060</v>
      </c>
      <c r="G116" s="7">
        <f>VLOOKUP(D116,'Final Data'!$G:$J,4,FALSE)</f>
        <v>8440</v>
      </c>
    </row>
    <row r="117" spans="1:7" x14ac:dyDescent="0.35">
      <c r="A117" t="s">
        <v>489</v>
      </c>
      <c r="B117" s="6">
        <f>COUNTIF('Final Data'!$G:$G,Analysis!A117)</f>
        <v>3</v>
      </c>
      <c r="D117" t="s">
        <v>393</v>
      </c>
      <c r="E117" s="6">
        <v>1</v>
      </c>
      <c r="F117" s="10">
        <f>VLOOKUP(D117,'Final Data'!$G:$J,3,FALSE)</f>
        <v>0</v>
      </c>
      <c r="G117" s="10">
        <f>VLOOKUP(D117,'Final Data'!$G:$J,4,FALSE)</f>
        <v>0</v>
      </c>
    </row>
    <row r="118" spans="1:7" x14ac:dyDescent="0.35">
      <c r="A118" t="s">
        <v>496</v>
      </c>
      <c r="B118" s="6">
        <f>COUNTIF('Final Data'!$G:$G,Analysis!A118)</f>
        <v>3</v>
      </c>
      <c r="D118" t="s">
        <v>396</v>
      </c>
      <c r="E118" s="6">
        <v>1</v>
      </c>
      <c r="F118" s="7">
        <f>VLOOKUP(D118,'Final Data'!$G:$J,3,FALSE)</f>
        <v>125229</v>
      </c>
      <c r="G118" s="7">
        <f>VLOOKUP(D118,'Final Data'!$G:$J,4,FALSE)</f>
        <v>5605</v>
      </c>
    </row>
    <row r="119" spans="1:7" x14ac:dyDescent="0.35">
      <c r="A119" t="s">
        <v>504</v>
      </c>
      <c r="B119" s="6">
        <f>COUNTIF('Final Data'!$G:$G,Analysis!A119)</f>
        <v>1</v>
      </c>
      <c r="D119" t="s">
        <v>415</v>
      </c>
      <c r="E119" s="6">
        <v>1</v>
      </c>
      <c r="F119" s="7">
        <f>VLOOKUP(D119,'Final Data'!$G:$J,3,FALSE)</f>
        <v>67836</v>
      </c>
      <c r="G119" s="7">
        <f>VLOOKUP(D119,'Final Data'!$G:$J,4,FALSE)</f>
        <v>27728</v>
      </c>
    </row>
    <row r="120" spans="1:7" x14ac:dyDescent="0.35">
      <c r="A120" t="s">
        <v>505</v>
      </c>
      <c r="B120" s="6">
        <f>COUNTIF('Final Data'!$G:$G,Analysis!A120)</f>
        <v>1</v>
      </c>
      <c r="D120" t="s">
        <v>423</v>
      </c>
      <c r="E120" s="6">
        <v>1</v>
      </c>
      <c r="F120" s="7">
        <f>VLOOKUP(D120,'Final Data'!$G:$J,3,FALSE)</f>
        <v>129638</v>
      </c>
      <c r="G120" s="7">
        <f>VLOOKUP(D120,'Final Data'!$G:$J,4,FALSE)</f>
        <v>12716</v>
      </c>
    </row>
    <row r="121" spans="1:7" x14ac:dyDescent="0.35">
      <c r="A121" t="s">
        <v>508</v>
      </c>
      <c r="B121" s="6">
        <f>COUNTIF('Final Data'!$G:$G,Analysis!A121)</f>
        <v>2</v>
      </c>
      <c r="D121" t="s">
        <v>447</v>
      </c>
      <c r="E121" s="6">
        <v>1</v>
      </c>
      <c r="F121" s="7">
        <f>VLOOKUP(D121,'Final Data'!$G:$J,3,FALSE)</f>
        <v>92650</v>
      </c>
      <c r="G121" s="7">
        <f>VLOOKUP(D121,'Final Data'!$G:$J,4,FALSE)</f>
        <v>4872</v>
      </c>
    </row>
    <row r="122" spans="1:7" x14ac:dyDescent="0.35">
      <c r="A122" t="s">
        <v>514</v>
      </c>
      <c r="B122" s="6">
        <f>COUNTIF('Final Data'!$G:$G,Analysis!A122)</f>
        <v>2</v>
      </c>
      <c r="D122" t="s">
        <v>448</v>
      </c>
      <c r="E122" s="6">
        <v>1</v>
      </c>
      <c r="F122" s="7">
        <f>VLOOKUP(D122,'Final Data'!$G:$J,3,FALSE)</f>
        <v>93691</v>
      </c>
      <c r="G122" s="7">
        <f>VLOOKUP(D122,'Final Data'!$G:$J,4,FALSE)</f>
        <v>28829</v>
      </c>
    </row>
    <row r="123" spans="1:7" x14ac:dyDescent="0.35">
      <c r="A123" t="s">
        <v>518</v>
      </c>
      <c r="B123" s="6">
        <f>COUNTIF('Final Data'!$G:$G,Analysis!A123)</f>
        <v>1</v>
      </c>
      <c r="D123" t="s">
        <v>452</v>
      </c>
      <c r="E123" s="6">
        <v>1</v>
      </c>
      <c r="F123" s="10">
        <f>VLOOKUP(D123,'Final Data'!$G:$J,3,FALSE)</f>
        <v>0</v>
      </c>
      <c r="G123" s="10">
        <f>VLOOKUP(D123,'Final Data'!$G:$J,4,FALSE)</f>
        <v>0</v>
      </c>
    </row>
    <row r="124" spans="1:7" x14ac:dyDescent="0.35">
      <c r="A124" t="s">
        <v>522</v>
      </c>
      <c r="B124" s="6">
        <f>COUNTIF('Final Data'!$G:$G,Analysis!A124)</f>
        <v>2</v>
      </c>
      <c r="D124" t="s">
        <v>453</v>
      </c>
      <c r="E124" s="6">
        <v>1</v>
      </c>
      <c r="F124" s="7">
        <f>VLOOKUP(D124,'Final Data'!$G:$J,3,FALSE)</f>
        <v>112944</v>
      </c>
      <c r="G124" s="7">
        <f>VLOOKUP(D124,'Final Data'!$G:$J,4,FALSE)</f>
        <v>13145</v>
      </c>
    </row>
    <row r="125" spans="1:7" x14ac:dyDescent="0.35">
      <c r="A125" t="s">
        <v>525</v>
      </c>
      <c r="B125" s="6">
        <f>COUNTIF('Final Data'!$G:$G,Analysis!A125)</f>
        <v>1</v>
      </c>
      <c r="D125" t="s">
        <v>457</v>
      </c>
      <c r="E125" s="6">
        <v>1</v>
      </c>
      <c r="F125" s="7">
        <f>VLOOKUP(D125,'Final Data'!$G:$J,3,FALSE)</f>
        <v>72715</v>
      </c>
      <c r="G125" s="7">
        <f>VLOOKUP(D125,'Final Data'!$G:$J,4,FALSE)</f>
        <v>11328</v>
      </c>
    </row>
    <row r="126" spans="1:7" x14ac:dyDescent="0.35">
      <c r="A126" t="s">
        <v>531</v>
      </c>
      <c r="B126" s="6">
        <f>COUNTIF('Final Data'!$G:$G,Analysis!A126)</f>
        <v>1</v>
      </c>
      <c r="D126" t="s">
        <v>460</v>
      </c>
      <c r="E126" s="6">
        <v>1</v>
      </c>
      <c r="F126" s="7">
        <f>VLOOKUP(D126,'Final Data'!$G:$J,3,FALSE)</f>
        <v>88540</v>
      </c>
      <c r="G126" s="7">
        <f>VLOOKUP(D126,'Final Data'!$G:$J,4,FALSE)</f>
        <v>66880</v>
      </c>
    </row>
    <row r="127" spans="1:7" x14ac:dyDescent="0.35">
      <c r="A127" t="s">
        <v>534</v>
      </c>
      <c r="B127" s="6">
        <f>COUNTIF('Final Data'!$G:$G,Analysis!A127)</f>
        <v>1</v>
      </c>
      <c r="D127" t="s">
        <v>461</v>
      </c>
      <c r="E127" s="6">
        <v>1</v>
      </c>
      <c r="F127" s="7">
        <f>VLOOKUP(D127,'Final Data'!$G:$J,3,FALSE)</f>
        <v>141185</v>
      </c>
      <c r="G127" s="7">
        <f>VLOOKUP(D127,'Final Data'!$G:$J,4,FALSE)</f>
        <v>5999</v>
      </c>
    </row>
    <row r="128" spans="1:7" x14ac:dyDescent="0.35">
      <c r="A128" t="s">
        <v>537</v>
      </c>
      <c r="B128" s="6">
        <f>COUNTIF('Final Data'!$G:$G,Analysis!A128)</f>
        <v>3</v>
      </c>
      <c r="D128" t="s">
        <v>476</v>
      </c>
      <c r="E128" s="6">
        <v>1</v>
      </c>
      <c r="F128" s="7">
        <f>VLOOKUP(D128,'Final Data'!$G:$J,3,FALSE)</f>
        <v>106875</v>
      </c>
      <c r="G128" s="7">
        <f>VLOOKUP(D128,'Final Data'!$G:$J,4,FALSE)</f>
        <v>8905</v>
      </c>
    </row>
    <row r="129" spans="1:7" x14ac:dyDescent="0.35">
      <c r="A129" t="s">
        <v>542</v>
      </c>
      <c r="B129" s="6">
        <f>COUNTIF('Final Data'!$G:$G,Analysis!A129)</f>
        <v>1</v>
      </c>
      <c r="D129" t="s">
        <v>480</v>
      </c>
      <c r="E129" s="6">
        <v>1</v>
      </c>
      <c r="F129" s="7">
        <f>VLOOKUP(D129,'Final Data'!$G:$J,3,FALSE)</f>
        <v>121667</v>
      </c>
      <c r="G129" s="7">
        <f>VLOOKUP(D129,'Final Data'!$G:$J,4,FALSE)</f>
        <v>2591</v>
      </c>
    </row>
    <row r="130" spans="1:7" x14ac:dyDescent="0.35">
      <c r="A130" t="s">
        <v>546</v>
      </c>
      <c r="B130" s="6">
        <f>COUNTIF('Final Data'!$G:$G,Analysis!A130)</f>
        <v>1</v>
      </c>
      <c r="D130" t="s">
        <v>483</v>
      </c>
      <c r="E130" s="6">
        <v>1</v>
      </c>
      <c r="F130" s="7">
        <f>VLOOKUP(D130,'Final Data'!$G:$J,3,FALSE)</f>
        <v>37188</v>
      </c>
      <c r="G130" s="7">
        <f>VLOOKUP(D130,'Final Data'!$G:$J,4,FALSE)</f>
        <v>4917</v>
      </c>
    </row>
    <row r="131" spans="1:7" x14ac:dyDescent="0.35">
      <c r="A131" t="s">
        <v>547</v>
      </c>
      <c r="B131" s="6">
        <f>COUNTIF('Final Data'!$G:$G,Analysis!A131)</f>
        <v>1</v>
      </c>
      <c r="D131" t="s">
        <v>486</v>
      </c>
      <c r="E131" s="6">
        <v>1</v>
      </c>
      <c r="F131" s="10">
        <f>VLOOKUP(D131,'Final Data'!$G:$J,3,FALSE)</f>
        <v>0</v>
      </c>
      <c r="G131" s="10">
        <f>VLOOKUP(D131,'Final Data'!$G:$J,4,FALSE)</f>
        <v>0</v>
      </c>
    </row>
    <row r="132" spans="1:7" x14ac:dyDescent="0.35">
      <c r="A132" t="s">
        <v>553</v>
      </c>
      <c r="B132" s="6">
        <f>COUNTIF('Final Data'!$G:$G,Analysis!A132)</f>
        <v>2</v>
      </c>
      <c r="D132" t="s">
        <v>504</v>
      </c>
      <c r="E132" s="6">
        <v>1</v>
      </c>
      <c r="F132" s="10">
        <f>VLOOKUP(D132,'Final Data'!$G:$J,3,FALSE)</f>
        <v>0</v>
      </c>
      <c r="G132" s="10">
        <f>VLOOKUP(D132,'Final Data'!$G:$J,4,FALSE)</f>
        <v>0</v>
      </c>
    </row>
    <row r="133" spans="1:7" x14ac:dyDescent="0.35">
      <c r="A133" t="s">
        <v>560</v>
      </c>
      <c r="B133" s="6">
        <f>COUNTIF('Final Data'!$G:$G,Analysis!A133)</f>
        <v>2</v>
      </c>
      <c r="D133" t="s">
        <v>505</v>
      </c>
      <c r="E133" s="6">
        <v>1</v>
      </c>
      <c r="F133" s="7">
        <f>VLOOKUP(D133,'Final Data'!$G:$J,3,FALSE)</f>
        <v>92952</v>
      </c>
      <c r="G133" s="7">
        <f>VLOOKUP(D133,'Final Data'!$G:$J,4,FALSE)</f>
        <v>11205</v>
      </c>
    </row>
    <row r="134" spans="1:7" x14ac:dyDescent="0.35">
      <c r="A134" t="s">
        <v>565</v>
      </c>
      <c r="B134" s="6">
        <f>COUNTIF('Final Data'!$G:$G,Analysis!A134)</f>
        <v>1</v>
      </c>
      <c r="D134" t="s">
        <v>518</v>
      </c>
      <c r="E134" s="6">
        <v>1</v>
      </c>
      <c r="F134" s="7">
        <f>VLOOKUP(D134,'Final Data'!$G:$J,3,FALSE)</f>
        <v>75114</v>
      </c>
      <c r="G134" s="7">
        <f>VLOOKUP(D134,'Final Data'!$G:$J,4,FALSE)</f>
        <v>12220</v>
      </c>
    </row>
    <row r="135" spans="1:7" x14ac:dyDescent="0.35">
      <c r="A135" t="s">
        <v>566</v>
      </c>
      <c r="B135" s="6">
        <f>COUNTIF('Final Data'!$G:$G,Analysis!A135)</f>
        <v>1</v>
      </c>
      <c r="D135" t="s">
        <v>525</v>
      </c>
      <c r="E135" s="6">
        <v>1</v>
      </c>
      <c r="F135" s="10">
        <f>VLOOKUP(D135,'Final Data'!$G:$J,3,FALSE)</f>
        <v>0</v>
      </c>
      <c r="G135" s="10">
        <f>VLOOKUP(D135,'Final Data'!$G:$J,4,FALSE)</f>
        <v>0</v>
      </c>
    </row>
    <row r="136" spans="1:7" x14ac:dyDescent="0.35">
      <c r="A136" t="s">
        <v>571</v>
      </c>
      <c r="B136" s="6">
        <f>COUNTIF('Final Data'!$G:$G,Analysis!A136)</f>
        <v>2</v>
      </c>
      <c r="D136" t="s">
        <v>531</v>
      </c>
      <c r="E136" s="6">
        <v>1</v>
      </c>
      <c r="F136" s="7">
        <f>VLOOKUP(D136,'Final Data'!$G:$J,3,FALSE)</f>
        <v>100602</v>
      </c>
      <c r="G136" s="7">
        <f>VLOOKUP(D136,'Final Data'!$G:$J,4,FALSE)</f>
        <v>4238</v>
      </c>
    </row>
    <row r="137" spans="1:7" x14ac:dyDescent="0.35">
      <c r="A137" t="s">
        <v>574</v>
      </c>
      <c r="B137" s="6">
        <f>COUNTIF('Final Data'!$G:$G,Analysis!A137)</f>
        <v>1</v>
      </c>
      <c r="D137" t="s">
        <v>534</v>
      </c>
      <c r="E137" s="6">
        <v>1</v>
      </c>
      <c r="F137" s="7">
        <f>VLOOKUP(D137,'Final Data'!$G:$J,3,FALSE)</f>
        <v>60885</v>
      </c>
      <c r="G137" s="7">
        <f>VLOOKUP(D137,'Final Data'!$G:$J,4,FALSE)</f>
        <v>7969</v>
      </c>
    </row>
    <row r="138" spans="1:7" x14ac:dyDescent="0.35">
      <c r="A138" t="s">
        <v>577</v>
      </c>
      <c r="B138" s="6">
        <f>COUNTIF('Final Data'!$G:$G,Analysis!A138)</f>
        <v>1</v>
      </c>
      <c r="D138" t="s">
        <v>542</v>
      </c>
      <c r="E138" s="6">
        <v>1</v>
      </c>
      <c r="F138" s="7">
        <f>VLOOKUP(D138,'Final Data'!$G:$J,3,FALSE)</f>
        <v>110208</v>
      </c>
      <c r="G138" s="7">
        <f>VLOOKUP(D138,'Final Data'!$G:$J,4,FALSE)</f>
        <v>5907</v>
      </c>
    </row>
    <row r="139" spans="1:7" x14ac:dyDescent="0.35">
      <c r="A139" t="s">
        <v>583</v>
      </c>
      <c r="B139" s="6">
        <f>COUNTIF('Final Data'!$G:$G,Analysis!A139)</f>
        <v>1</v>
      </c>
      <c r="D139" t="s">
        <v>546</v>
      </c>
      <c r="E139" s="6">
        <v>1</v>
      </c>
      <c r="F139" s="7">
        <f>VLOOKUP(D139,'Final Data'!$G:$J,3,FALSE)</f>
        <v>93787</v>
      </c>
      <c r="G139" s="7">
        <f>VLOOKUP(D139,'Final Data'!$G:$J,4,FALSE)</f>
        <v>18622</v>
      </c>
    </row>
    <row r="140" spans="1:7" x14ac:dyDescent="0.35">
      <c r="A140" t="s">
        <v>586</v>
      </c>
      <c r="B140" s="6">
        <f>COUNTIF('Final Data'!$G:$G,Analysis!A140)</f>
        <v>2</v>
      </c>
      <c r="D140" t="s">
        <v>547</v>
      </c>
      <c r="E140" s="6">
        <v>1</v>
      </c>
      <c r="F140" s="7">
        <f>VLOOKUP(D140,'Final Data'!$G:$J,3,FALSE)</f>
        <v>126667</v>
      </c>
      <c r="G140" s="7">
        <f>VLOOKUP(D140,'Final Data'!$G:$J,4,FALSE)</f>
        <v>1714</v>
      </c>
    </row>
    <row r="141" spans="1:7" x14ac:dyDescent="0.35">
      <c r="A141" t="s">
        <v>592</v>
      </c>
      <c r="B141" s="6">
        <f>COUNTIF('Final Data'!$G:$G,Analysis!A141)</f>
        <v>1</v>
      </c>
      <c r="D141" t="s">
        <v>565</v>
      </c>
      <c r="E141" s="6">
        <v>1</v>
      </c>
      <c r="F141" s="10">
        <f>VLOOKUP(D141,'Final Data'!$G:$J,3,FALSE)</f>
        <v>0</v>
      </c>
      <c r="G141" s="10">
        <f>VLOOKUP(D141,'Final Data'!$G:$J,4,FALSE)</f>
        <v>0</v>
      </c>
    </row>
    <row r="142" spans="1:7" x14ac:dyDescent="0.35">
      <c r="A142" t="s">
        <v>593</v>
      </c>
      <c r="B142" s="6">
        <f>COUNTIF('Final Data'!$G:$G,Analysis!A142)</f>
        <v>1</v>
      </c>
      <c r="D142" t="s">
        <v>566</v>
      </c>
      <c r="E142" s="6">
        <v>1</v>
      </c>
      <c r="F142" s="7">
        <f>VLOOKUP(D142,'Final Data'!$G:$J,3,FALSE)</f>
        <v>122321</v>
      </c>
      <c r="G142" s="7">
        <f>VLOOKUP(D142,'Final Data'!$G:$J,4,FALSE)</f>
        <v>4051</v>
      </c>
    </row>
    <row r="143" spans="1:7" x14ac:dyDescent="0.35">
      <c r="A143" t="s">
        <v>597</v>
      </c>
      <c r="B143" s="6">
        <f>COUNTIF('Final Data'!$G:$G,Analysis!A143)</f>
        <v>1</v>
      </c>
      <c r="D143" t="s">
        <v>574</v>
      </c>
      <c r="E143" s="6">
        <v>1</v>
      </c>
      <c r="F143" s="7">
        <f>VLOOKUP(D143,'Final Data'!$G:$J,3,FALSE)</f>
        <v>52397</v>
      </c>
      <c r="G143" s="7">
        <f>VLOOKUP(D143,'Final Data'!$G:$J,4,FALSE)</f>
        <v>10644</v>
      </c>
    </row>
    <row r="144" spans="1:7" x14ac:dyDescent="0.35">
      <c r="A144" t="s">
        <v>600</v>
      </c>
      <c r="B144" s="6">
        <f>COUNTIF('Final Data'!$G:$G,Analysis!A144)</f>
        <v>1</v>
      </c>
      <c r="D144" t="s">
        <v>577</v>
      </c>
      <c r="E144" s="6">
        <v>1</v>
      </c>
      <c r="F144" s="10">
        <f>VLOOKUP(D144,'Final Data'!$G:$J,3,FALSE)</f>
        <v>0</v>
      </c>
      <c r="G144" s="10">
        <f>VLOOKUP(D144,'Final Data'!$G:$J,4,FALSE)</f>
        <v>0</v>
      </c>
    </row>
    <row r="145" spans="1:7" x14ac:dyDescent="0.35">
      <c r="A145" t="s">
        <v>601</v>
      </c>
      <c r="B145" s="6">
        <f>COUNTIF('Final Data'!$G:$G,Analysis!A145)</f>
        <v>1</v>
      </c>
      <c r="D145" t="s">
        <v>583</v>
      </c>
      <c r="E145" s="6">
        <v>1</v>
      </c>
      <c r="F145" s="7">
        <f>VLOOKUP(D145,'Final Data'!$G:$J,3,FALSE)</f>
        <v>72731</v>
      </c>
      <c r="G145" s="7">
        <f>VLOOKUP(D145,'Final Data'!$G:$J,4,FALSE)</f>
        <v>12234</v>
      </c>
    </row>
    <row r="146" spans="1:7" x14ac:dyDescent="0.35">
      <c r="A146" t="s">
        <v>605</v>
      </c>
      <c r="B146" s="6">
        <f>COUNTIF('Final Data'!$G:$G,Analysis!A146)</f>
        <v>1</v>
      </c>
      <c r="D146" t="s">
        <v>592</v>
      </c>
      <c r="E146" s="6">
        <v>1</v>
      </c>
      <c r="F146" s="7">
        <f>VLOOKUP(D146,'Final Data'!$G:$J,3,FALSE)</f>
        <v>113815</v>
      </c>
      <c r="G146" s="7">
        <f>VLOOKUP(D146,'Final Data'!$G:$J,4,FALSE)</f>
        <v>45602</v>
      </c>
    </row>
    <row r="147" spans="1:7" x14ac:dyDescent="0.35">
      <c r="A147" t="s">
        <v>608</v>
      </c>
      <c r="B147" s="6">
        <f>COUNTIF('Final Data'!$G:$G,Analysis!A147)</f>
        <v>3</v>
      </c>
      <c r="D147" t="s">
        <v>593</v>
      </c>
      <c r="E147" s="6">
        <v>1</v>
      </c>
      <c r="F147" s="10">
        <f>VLOOKUP(D147,'Final Data'!$G:$J,3,FALSE)</f>
        <v>0</v>
      </c>
      <c r="G147" s="10">
        <f>VLOOKUP(D147,'Final Data'!$G:$J,4,FALSE)</f>
        <v>0</v>
      </c>
    </row>
    <row r="148" spans="1:7" x14ac:dyDescent="0.35">
      <c r="A148" t="s">
        <v>615</v>
      </c>
      <c r="B148" s="6">
        <f>COUNTIF('Final Data'!$G:$G,Analysis!A148)</f>
        <v>1</v>
      </c>
      <c r="D148" t="s">
        <v>597</v>
      </c>
      <c r="E148" s="6">
        <v>1</v>
      </c>
      <c r="F148" s="7">
        <f>VLOOKUP(D148,'Final Data'!$G:$J,3,FALSE)</f>
        <v>91889</v>
      </c>
      <c r="G148" s="7">
        <f>VLOOKUP(D148,'Final Data'!$G:$J,4,FALSE)</f>
        <v>24154</v>
      </c>
    </row>
    <row r="149" spans="1:7" x14ac:dyDescent="0.35">
      <c r="A149" t="s">
        <v>618</v>
      </c>
      <c r="B149" s="6">
        <f>COUNTIF('Final Data'!$G:$G,Analysis!A149)</f>
        <v>2</v>
      </c>
      <c r="D149" t="s">
        <v>600</v>
      </c>
      <c r="E149" s="6">
        <v>1</v>
      </c>
      <c r="F149" s="7">
        <f>VLOOKUP(D149,'Final Data'!$G:$J,3,FALSE)</f>
        <v>88679</v>
      </c>
      <c r="G149" s="7">
        <f>VLOOKUP(D149,'Final Data'!$G:$J,4,FALSE)</f>
        <v>2980</v>
      </c>
    </row>
    <row r="150" spans="1:7" x14ac:dyDescent="0.35">
      <c r="A150" t="s">
        <v>623</v>
      </c>
      <c r="B150" s="6">
        <f>COUNTIF('Final Data'!$G:$G,Analysis!A150)</f>
        <v>3</v>
      </c>
      <c r="D150" t="s">
        <v>601</v>
      </c>
      <c r="E150" s="6">
        <v>1</v>
      </c>
      <c r="F150" s="7">
        <f>VLOOKUP(D150,'Final Data'!$G:$J,3,FALSE)</f>
        <v>132443</v>
      </c>
      <c r="G150" s="7">
        <f>VLOOKUP(D150,'Final Data'!$G:$J,4,FALSE)</f>
        <v>22155</v>
      </c>
    </row>
    <row r="151" spans="1:7" x14ac:dyDescent="0.35">
      <c r="A151" t="s">
        <v>630</v>
      </c>
      <c r="B151" s="6">
        <f>COUNTIF('Final Data'!$G:$G,Analysis!A151)</f>
        <v>1</v>
      </c>
      <c r="D151" t="s">
        <v>605</v>
      </c>
      <c r="E151" s="6">
        <v>1</v>
      </c>
      <c r="F151" s="7">
        <f>VLOOKUP(D151,'Final Data'!$G:$J,3,FALSE)</f>
        <v>79206</v>
      </c>
      <c r="G151" s="7">
        <f>VLOOKUP(D151,'Final Data'!$G:$J,4,FALSE)</f>
        <v>17902</v>
      </c>
    </row>
    <row r="152" spans="1:7" x14ac:dyDescent="0.35">
      <c r="A152" t="s">
        <v>635</v>
      </c>
      <c r="B152" s="6">
        <f>COUNTIF('Final Data'!$G:$G,Analysis!A152)</f>
        <v>1</v>
      </c>
      <c r="D152" t="s">
        <v>615</v>
      </c>
      <c r="E152" s="6">
        <v>1</v>
      </c>
      <c r="F152" s="7">
        <f>VLOOKUP(D152,'Final Data'!$G:$J,3,FALSE)</f>
        <v>35524</v>
      </c>
      <c r="G152" s="7">
        <f>VLOOKUP(D152,'Final Data'!$G:$J,4,FALSE)</f>
        <v>84867</v>
      </c>
    </row>
    <row r="153" spans="1:7" x14ac:dyDescent="0.35">
      <c r="A153" t="s">
        <v>639</v>
      </c>
      <c r="B153" s="6">
        <f>COUNTIF('Final Data'!$G:$G,Analysis!A153)</f>
        <v>1</v>
      </c>
      <c r="D153" t="s">
        <v>630</v>
      </c>
      <c r="E153" s="6">
        <v>1</v>
      </c>
      <c r="F153" s="7">
        <f>VLOOKUP(D153,'Final Data'!$G:$J,3,FALSE)</f>
        <v>90805</v>
      </c>
      <c r="G153" s="7">
        <f>VLOOKUP(D153,'Final Data'!$G:$J,4,FALSE)</f>
        <v>22572</v>
      </c>
    </row>
    <row r="154" spans="1:7" x14ac:dyDescent="0.35">
      <c r="A154" t="s">
        <v>640</v>
      </c>
      <c r="B154" s="6">
        <f>COUNTIF('Final Data'!$G:$G,Analysis!A154)</f>
        <v>1</v>
      </c>
      <c r="D154" t="s">
        <v>635</v>
      </c>
      <c r="E154" s="6">
        <v>1</v>
      </c>
      <c r="F154" s="7">
        <f>VLOOKUP(D154,'Final Data'!$G:$J,3,FALSE)</f>
        <v>51113</v>
      </c>
      <c r="G154" s="7">
        <f>VLOOKUP(D154,'Final Data'!$G:$J,4,FALSE)</f>
        <v>60824</v>
      </c>
    </row>
    <row r="155" spans="1:7" x14ac:dyDescent="0.35">
      <c r="A155" t="s">
        <v>644</v>
      </c>
      <c r="B155" s="6">
        <f>COUNTIF('Final Data'!$G:$G,Analysis!A155)</f>
        <v>1</v>
      </c>
      <c r="D155" t="s">
        <v>639</v>
      </c>
      <c r="E155" s="6">
        <v>1</v>
      </c>
      <c r="F155" s="7">
        <f>VLOOKUP(D155,'Final Data'!$G:$J,3,FALSE)</f>
        <v>85199</v>
      </c>
      <c r="G155" s="7">
        <f>VLOOKUP(D155,'Final Data'!$G:$J,4,FALSE)</f>
        <v>29386</v>
      </c>
    </row>
    <row r="156" spans="1:7" x14ac:dyDescent="0.35">
      <c r="A156" t="s">
        <v>647</v>
      </c>
      <c r="B156" s="6">
        <f>COUNTIF('Final Data'!$G:$G,Analysis!A156)</f>
        <v>6</v>
      </c>
      <c r="D156" t="s">
        <v>640</v>
      </c>
      <c r="E156" s="6">
        <v>1</v>
      </c>
      <c r="F156" s="7">
        <f>VLOOKUP(D156,'Final Data'!$G:$J,3,FALSE)</f>
        <v>154647</v>
      </c>
      <c r="G156" s="7">
        <f>VLOOKUP(D156,'Final Data'!$G:$J,4,FALSE)</f>
        <v>15998</v>
      </c>
    </row>
    <row r="157" spans="1:7" x14ac:dyDescent="0.35">
      <c r="A157" t="s">
        <v>659</v>
      </c>
      <c r="B157" s="6">
        <f>COUNTIF('Final Data'!$G:$G,Analysis!A157)</f>
        <v>1</v>
      </c>
      <c r="D157" t="s">
        <v>644</v>
      </c>
      <c r="E157" s="6">
        <v>1</v>
      </c>
      <c r="F157" s="7">
        <f>VLOOKUP(D157,'Final Data'!$G:$J,3,FALSE)</f>
        <v>121678</v>
      </c>
      <c r="G157" s="7">
        <f>VLOOKUP(D157,'Final Data'!$G:$J,4,FALSE)</f>
        <v>5961</v>
      </c>
    </row>
    <row r="158" spans="1:7" x14ac:dyDescent="0.35">
      <c r="A158" t="s">
        <v>661</v>
      </c>
      <c r="B158" s="6">
        <f>COUNTIF('Final Data'!$G:$G,Analysis!A158)</f>
        <v>1</v>
      </c>
      <c r="D158" t="s">
        <v>659</v>
      </c>
      <c r="E158" s="6">
        <v>1</v>
      </c>
      <c r="F158" s="7">
        <f>VLOOKUP(D158,'Final Data'!$G:$J,3,FALSE)</f>
        <v>105931</v>
      </c>
      <c r="G158" s="7">
        <f>VLOOKUP(D158,'Final Data'!$G:$J,4,FALSE)</f>
        <v>10932</v>
      </c>
    </row>
    <row r="159" spans="1:7" x14ac:dyDescent="0.35">
      <c r="A159" t="s">
        <v>663</v>
      </c>
      <c r="B159" s="6">
        <f>COUNTIF('Final Data'!$G:$G,Analysis!A159)</f>
        <v>1</v>
      </c>
      <c r="D159" t="s">
        <v>661</v>
      </c>
      <c r="E159" s="6">
        <v>1</v>
      </c>
      <c r="F159" s="7">
        <f>VLOOKUP(D159,'Final Data'!$G:$J,3,FALSE)</f>
        <v>50477</v>
      </c>
      <c r="G159" s="7">
        <f>VLOOKUP(D159,'Final Data'!$G:$J,4,FALSE)</f>
        <v>53345</v>
      </c>
    </row>
    <row r="160" spans="1:7" x14ac:dyDescent="0.35">
      <c r="A160" t="s">
        <v>668</v>
      </c>
      <c r="B160" s="6">
        <f>COUNTIF('Final Data'!$G:$G,Analysis!A160)</f>
        <v>1</v>
      </c>
      <c r="D160" t="s">
        <v>663</v>
      </c>
      <c r="E160" s="6">
        <v>1</v>
      </c>
      <c r="F160" s="7">
        <f>VLOOKUP(D160,'Final Data'!$G:$J,3,FALSE)</f>
        <v>159923</v>
      </c>
      <c r="G160" s="7">
        <f>VLOOKUP(D160,'Final Data'!$G:$J,4,FALSE)</f>
        <v>30591</v>
      </c>
    </row>
    <row r="161" spans="1:7" x14ac:dyDescent="0.35">
      <c r="A161" t="s">
        <v>672</v>
      </c>
      <c r="B161" s="6">
        <f>COUNTIF('Final Data'!$G:$G,Analysis!A161)</f>
        <v>3</v>
      </c>
      <c r="D161" t="s">
        <v>668</v>
      </c>
      <c r="E161" s="6">
        <v>1</v>
      </c>
      <c r="F161" s="7">
        <f>VLOOKUP(D161,'Final Data'!$G:$J,3,FALSE)</f>
        <v>95685</v>
      </c>
      <c r="G161" s="7">
        <f>VLOOKUP(D161,'Final Data'!$G:$J,4,FALSE)</f>
        <v>11246</v>
      </c>
    </row>
    <row r="162" spans="1:7" x14ac:dyDescent="0.35">
      <c r="A162" t="s">
        <v>679</v>
      </c>
      <c r="B162" s="6">
        <f>COUNTIF('Final Data'!$G:$G,Analysis!A162)</f>
        <v>1</v>
      </c>
      <c r="D162" t="s">
        <v>679</v>
      </c>
      <c r="E162" s="6">
        <v>1</v>
      </c>
      <c r="F162" s="7">
        <f>VLOOKUP(D162,'Final Data'!$G:$J,3,FALSE)</f>
        <v>161250</v>
      </c>
      <c r="G162" s="7">
        <f>VLOOKUP(D162,'Final Data'!$G:$J,4,FALSE)</f>
        <v>5868</v>
      </c>
    </row>
    <row r="163" spans="1:7" x14ac:dyDescent="0.35">
      <c r="A163" t="s">
        <v>680</v>
      </c>
      <c r="B163" s="6">
        <f>COUNTIF('Final Data'!$G:$G,Analysis!A163)</f>
        <v>1</v>
      </c>
      <c r="D163" t="s">
        <v>680</v>
      </c>
      <c r="E163" s="6">
        <v>1</v>
      </c>
      <c r="F163" s="7">
        <f>VLOOKUP(D163,'Final Data'!$G:$J,3,FALSE)</f>
        <v>147463</v>
      </c>
      <c r="G163" s="7">
        <f>VLOOKUP(D163,'Final Data'!$G:$J,4,FALSE)</f>
        <v>17231</v>
      </c>
    </row>
    <row r="164" spans="1:7" x14ac:dyDescent="0.35">
      <c r="A164" t="s">
        <v>684</v>
      </c>
      <c r="B164" s="6">
        <f>COUNTIF('Final Data'!$G:$G,Analysis!A164)</f>
        <v>1</v>
      </c>
      <c r="D164" t="s">
        <v>684</v>
      </c>
      <c r="E164" s="6">
        <v>1</v>
      </c>
      <c r="F164" s="10">
        <f>VLOOKUP(D164,'Final Data'!$G:$J,3,FALSE)</f>
        <v>0</v>
      </c>
      <c r="G164" s="10">
        <f>VLOOKUP(D164,'Final Data'!$G:$J,4,FALSE)</f>
        <v>0</v>
      </c>
    </row>
  </sheetData>
  <sortState ref="D3:E164">
    <sortCondition descending="1" ref="E3:E164"/>
  </sortState>
  <mergeCells count="2">
    <mergeCell ref="A1:B1"/>
    <mergeCell ref="D1:G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K17" sqref="K17"/>
    </sheetView>
  </sheetViews>
  <sheetFormatPr defaultRowHeight="14.5" x14ac:dyDescent="0.35"/>
  <cols>
    <col min="1" max="1" width="18.36328125" bestFit="1" customWidth="1"/>
  </cols>
  <sheetData>
    <row r="1" spans="1:3" x14ac:dyDescent="0.35">
      <c r="A1" t="s">
        <v>686</v>
      </c>
      <c r="B1">
        <f>COUNTA(Analysis!A3:A164)</f>
        <v>162</v>
      </c>
    </row>
    <row r="2" spans="1:3" x14ac:dyDescent="0.35">
      <c r="A2" t="s">
        <v>687</v>
      </c>
      <c r="B2">
        <f>SUM(Analysis!B3:B164)</f>
        <v>247</v>
      </c>
    </row>
    <row r="4" spans="1:3" x14ac:dyDescent="0.35">
      <c r="A4" t="s">
        <v>691</v>
      </c>
      <c r="B4">
        <f>SUM(Analysis!E3:E22)</f>
        <v>81</v>
      </c>
      <c r="C4" t="s">
        <v>692</v>
      </c>
    </row>
    <row r="5" spans="1:3" x14ac:dyDescent="0.35">
      <c r="A5" t="s">
        <v>694</v>
      </c>
    </row>
    <row r="6" spans="1:3" x14ac:dyDescent="0.35">
      <c r="B6" s="2">
        <f>B4/B2</f>
        <v>0.32793522267206476</v>
      </c>
      <c r="C6" t="s">
        <v>693</v>
      </c>
    </row>
    <row r="8" spans="1:3" x14ac:dyDescent="0.35">
      <c r="B8" s="2">
        <f>20/B1</f>
        <v>0.12345679012345678</v>
      </c>
      <c r="C8" t="s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</vt:lpstr>
      <vt:lpstr>Analysis</vt:lpstr>
      <vt:lpstr>Summary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Kabooboo</dc:creator>
  <cp:lastModifiedBy>Kabooboo</cp:lastModifiedBy>
  <dcterms:created xsi:type="dcterms:W3CDTF">2019-03-07T00:36:32Z</dcterms:created>
  <dcterms:modified xsi:type="dcterms:W3CDTF">2019-03-08T00:34:26Z</dcterms:modified>
</cp:coreProperties>
</file>