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202300"/>
  <mc:AlternateContent xmlns:mc="http://schemas.openxmlformats.org/markup-compatibility/2006">
    <mc:Choice Requires="x15">
      <x15ac:absPath xmlns:x15ac="http://schemas.microsoft.com/office/spreadsheetml/2010/11/ac" url="/Users/raheem-gsu/Documents/Github Portfolio Projects/Excel Projects/Excel-Service-Criticality-Analysis/"/>
    </mc:Choice>
  </mc:AlternateContent>
  <xr:revisionPtr revIDLastSave="0" documentId="13_ncr:1_{C8DF3E75-B1B0-234C-90BC-4D35A4BA10C1}" xr6:coauthVersionLast="47" xr6:coauthVersionMax="47" xr10:uidLastSave="{00000000-0000-0000-0000-000000000000}"/>
  <bookViews>
    <workbookView xWindow="0" yWindow="500" windowWidth="51200" windowHeight="28300" xr2:uid="{EF19B052-42A5-DD48-8A5F-251C05F1B135}"/>
  </bookViews>
  <sheets>
    <sheet name="Service List" sheetId="2" r:id="rId1"/>
    <sheet name="Criticality Scale" sheetId="4" r:id="rId2"/>
    <sheet name="Question #1" sheetId="8" r:id="rId3"/>
    <sheet name="Question #2" sheetId="6" r:id="rId4"/>
  </sheets>
  <definedNames>
    <definedName name="_xlnm._FilterDatabase" localSheetId="0" hidden="1">'Service List'!$A$1:$J$61</definedName>
  </definedNames>
  <calcPr calcId="191029"/>
  <pivotCaches>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I3" i="2" s="1"/>
  <c r="J3" i="2" s="1"/>
  <c r="F4" i="2"/>
  <c r="I4" i="2" s="1"/>
  <c r="J4" i="2" s="1"/>
  <c r="F5" i="2"/>
  <c r="I5" i="2" s="1"/>
  <c r="J5" i="2" s="1"/>
  <c r="F6" i="2"/>
  <c r="I6" i="2" s="1"/>
  <c r="J6" i="2" s="1"/>
  <c r="F7" i="2"/>
  <c r="I7" i="2" s="1"/>
  <c r="J7" i="2" s="1"/>
  <c r="F8" i="2"/>
  <c r="I8" i="2" s="1"/>
  <c r="J8" i="2" s="1"/>
  <c r="F9" i="2"/>
  <c r="I9" i="2" s="1"/>
  <c r="J9" i="2" s="1"/>
  <c r="F10" i="2"/>
  <c r="I10" i="2" s="1"/>
  <c r="J10" i="2" s="1"/>
  <c r="F11" i="2"/>
  <c r="I11" i="2" s="1"/>
  <c r="J11" i="2" s="1"/>
  <c r="F12" i="2"/>
  <c r="I12" i="2" s="1"/>
  <c r="J12" i="2" s="1"/>
  <c r="F13" i="2"/>
  <c r="I13" i="2" s="1"/>
  <c r="J13" i="2" s="1"/>
  <c r="F14" i="2"/>
  <c r="I14" i="2" s="1"/>
  <c r="J14" i="2" s="1"/>
  <c r="F15" i="2"/>
  <c r="I15" i="2" s="1"/>
  <c r="J15" i="2" s="1"/>
  <c r="F16" i="2"/>
  <c r="I16" i="2" s="1"/>
  <c r="J16" i="2" s="1"/>
  <c r="F17" i="2"/>
  <c r="I17" i="2" s="1"/>
  <c r="J17" i="2" s="1"/>
  <c r="F18" i="2"/>
  <c r="I18" i="2" s="1"/>
  <c r="J18" i="2" s="1"/>
  <c r="F19" i="2"/>
  <c r="I19" i="2" s="1"/>
  <c r="J19" i="2" s="1"/>
  <c r="F20" i="2"/>
  <c r="I20" i="2" s="1"/>
  <c r="J20" i="2" s="1"/>
  <c r="F21" i="2"/>
  <c r="I21" i="2" s="1"/>
  <c r="J21" i="2" s="1"/>
  <c r="F22" i="2"/>
  <c r="I22" i="2" s="1"/>
  <c r="J22" i="2" s="1"/>
  <c r="F23" i="2"/>
  <c r="I23" i="2" s="1"/>
  <c r="J23" i="2" s="1"/>
  <c r="F24" i="2"/>
  <c r="I24" i="2" s="1"/>
  <c r="J24" i="2" s="1"/>
  <c r="F25" i="2"/>
  <c r="I25" i="2" s="1"/>
  <c r="J25" i="2" s="1"/>
  <c r="F26" i="2"/>
  <c r="I26" i="2" s="1"/>
  <c r="J26" i="2" s="1"/>
  <c r="F27" i="2"/>
  <c r="I27" i="2" s="1"/>
  <c r="J27" i="2" s="1"/>
  <c r="F28" i="2"/>
  <c r="I28" i="2" s="1"/>
  <c r="J28" i="2" s="1"/>
  <c r="F29" i="2"/>
  <c r="I29" i="2" s="1"/>
  <c r="J29" i="2" s="1"/>
  <c r="F30" i="2"/>
  <c r="I30" i="2" s="1"/>
  <c r="J30" i="2" s="1"/>
  <c r="F31" i="2"/>
  <c r="I31" i="2" s="1"/>
  <c r="J31" i="2" s="1"/>
  <c r="F32" i="2"/>
  <c r="I32" i="2" s="1"/>
  <c r="J32" i="2" s="1"/>
  <c r="F33" i="2"/>
  <c r="I33" i="2" s="1"/>
  <c r="J33" i="2" s="1"/>
  <c r="F34" i="2"/>
  <c r="I34" i="2" s="1"/>
  <c r="J34" i="2" s="1"/>
  <c r="F35" i="2"/>
  <c r="I35" i="2" s="1"/>
  <c r="J35" i="2" s="1"/>
  <c r="F36" i="2"/>
  <c r="I36" i="2" s="1"/>
  <c r="J36" i="2" s="1"/>
  <c r="F37" i="2"/>
  <c r="I37" i="2" s="1"/>
  <c r="J37" i="2" s="1"/>
  <c r="F38" i="2"/>
  <c r="I38" i="2" s="1"/>
  <c r="J38" i="2" s="1"/>
  <c r="F39" i="2"/>
  <c r="I39" i="2" s="1"/>
  <c r="J39" i="2" s="1"/>
  <c r="F40" i="2"/>
  <c r="I40" i="2" s="1"/>
  <c r="J40" i="2" s="1"/>
  <c r="F41" i="2"/>
  <c r="I41" i="2" s="1"/>
  <c r="J41" i="2" s="1"/>
  <c r="F42" i="2"/>
  <c r="I42" i="2" s="1"/>
  <c r="J42" i="2" s="1"/>
  <c r="F43" i="2"/>
  <c r="I43" i="2" s="1"/>
  <c r="J43" i="2" s="1"/>
  <c r="F44" i="2"/>
  <c r="I44" i="2" s="1"/>
  <c r="J44" i="2" s="1"/>
  <c r="F45" i="2"/>
  <c r="I45" i="2" s="1"/>
  <c r="J45" i="2" s="1"/>
  <c r="F46" i="2"/>
  <c r="I46" i="2" s="1"/>
  <c r="J46" i="2" s="1"/>
  <c r="F47" i="2"/>
  <c r="I47" i="2" s="1"/>
  <c r="J47" i="2" s="1"/>
  <c r="F48" i="2"/>
  <c r="I48" i="2" s="1"/>
  <c r="J48" i="2" s="1"/>
  <c r="F49" i="2"/>
  <c r="I49" i="2" s="1"/>
  <c r="J49" i="2" s="1"/>
  <c r="F50" i="2"/>
  <c r="I50" i="2" s="1"/>
  <c r="J50" i="2" s="1"/>
  <c r="F51" i="2"/>
  <c r="I51" i="2" s="1"/>
  <c r="J51" i="2" s="1"/>
  <c r="F52" i="2"/>
  <c r="I52" i="2" s="1"/>
  <c r="J52" i="2" s="1"/>
  <c r="F53" i="2"/>
  <c r="I53" i="2" s="1"/>
  <c r="J53" i="2" s="1"/>
  <c r="F54" i="2"/>
  <c r="I54" i="2" s="1"/>
  <c r="J54" i="2" s="1"/>
  <c r="F55" i="2"/>
  <c r="I55" i="2" s="1"/>
  <c r="J55" i="2" s="1"/>
  <c r="F56" i="2"/>
  <c r="I56" i="2" s="1"/>
  <c r="J56" i="2" s="1"/>
  <c r="F57" i="2"/>
  <c r="I57" i="2" s="1"/>
  <c r="J57" i="2" s="1"/>
  <c r="F58" i="2"/>
  <c r="I58" i="2" s="1"/>
  <c r="J58" i="2" s="1"/>
  <c r="F59" i="2"/>
  <c r="I59" i="2" s="1"/>
  <c r="J59" i="2" s="1"/>
  <c r="F60" i="2"/>
  <c r="I60" i="2" s="1"/>
  <c r="J60" i="2" s="1"/>
  <c r="F61" i="2"/>
  <c r="I61" i="2" s="1"/>
  <c r="J61" i="2" s="1"/>
  <c r="F2" i="2"/>
  <c r="I2" i="2" s="1"/>
  <c r="J2" i="2" s="1"/>
</calcChain>
</file>

<file path=xl/sharedStrings.xml><?xml version="1.0" encoding="utf-8"?>
<sst xmlns="http://schemas.openxmlformats.org/spreadsheetml/2006/main" count="263" uniqueCount="159">
  <si>
    <t>Service</t>
  </si>
  <si>
    <t>Department</t>
  </si>
  <si>
    <t>Description</t>
  </si>
  <si>
    <t># Of Correlated Functions</t>
  </si>
  <si>
    <t>Total # of Department Functions</t>
  </si>
  <si>
    <t>Constitutional Responsibilities</t>
  </si>
  <si>
    <t>Odyssey Courts</t>
  </si>
  <si>
    <t>A cloud-based legal case management solution that enables justice/court agencies to streamline operations related to electronic filing, petitions, finances, jury selection, and other administrative processes.</t>
  </si>
  <si>
    <t>Protection of Confidential Information</t>
  </si>
  <si>
    <t>Mission Critical</t>
  </si>
  <si>
    <t>South Annex Jail Camera System</t>
  </si>
  <si>
    <t>Jail</t>
  </si>
  <si>
    <t>Manages live video feeds and recording of jail operations and events</t>
  </si>
  <si>
    <t>Inmate Welfare</t>
  </si>
  <si>
    <t>Commissary and Inmate Accounts</t>
  </si>
  <si>
    <t>Manages store provisions and inmate money balances</t>
  </si>
  <si>
    <t>West ProLex (Library)</t>
  </si>
  <si>
    <t>Manages availability of books and magazines used in the county jails</t>
  </si>
  <si>
    <t>High Importance</t>
  </si>
  <si>
    <t>Tech-Care</t>
  </si>
  <si>
    <t>Allows direct procurement of medical records in corrections</t>
  </si>
  <si>
    <t>Identix-PID</t>
  </si>
  <si>
    <t>A Personal Identification system. Provides secure access to Jail facilities using biometric sensors</t>
  </si>
  <si>
    <t>Medium Importance</t>
  </si>
  <si>
    <t>Mug Shot Imaging</t>
  </si>
  <si>
    <t>Identifies suspects using digitized pictures. Keeps records of missing persons, police employees, and wanted persons</t>
  </si>
  <si>
    <t>Iris-Biometrics</t>
  </si>
  <si>
    <t>Provides accurate legal identification of citizens even without ID. Enhances ID systems and assists in identifications of subjects</t>
  </si>
  <si>
    <t>LiveScan and AFIS Interface</t>
  </si>
  <si>
    <t>Automated fingerprint identification system and other biometrics and DNA capture methods</t>
  </si>
  <si>
    <t>Keytracer</t>
  </si>
  <si>
    <t>Key control system that helps manage, track, and secure keys throughout day-to-day operations</t>
  </si>
  <si>
    <t>Securus</t>
  </si>
  <si>
    <t>Technology communications for safer and encrypted telecommunications</t>
  </si>
  <si>
    <t>Note Active</t>
  </si>
  <si>
    <t>Note taking logbook entries.</t>
  </si>
  <si>
    <t>Low Importance</t>
  </si>
  <si>
    <t>Description/Functionality</t>
  </si>
  <si>
    <t>Cellbrite</t>
  </si>
  <si>
    <t>Law Enforcement</t>
  </si>
  <si>
    <t>Uses digital intelligence and investigative analytics to collect, review, analyze and manage data in investigations to protect and save lives, accelerate justice, and ensure data security.</t>
  </si>
  <si>
    <t>GBI-SOR portal</t>
  </si>
  <si>
    <t>GCIC</t>
  </si>
  <si>
    <t>Support state criminal justice system. Criminal investigations and forensic lab services, computerized criminal justice information.</t>
  </si>
  <si>
    <t>ONESolution CAD</t>
  </si>
  <si>
    <t>Allows communications centers to dispatch and track calls for patrol, fire and medical.</t>
  </si>
  <si>
    <t>Preservation of Life and Property</t>
  </si>
  <si>
    <t>CentralSquare -Moblan Mobile</t>
  </si>
  <si>
    <t>Designed to function how first responders react and respond to complex and evolving events. Your responders see the most critical data, enabling them to focus on the situation at hand, with a direct line of communication to dispatch.</t>
  </si>
  <si>
    <t>Accurent</t>
  </si>
  <si>
    <t xml:space="preserve">Uncover assets, shortens investigations, process names. It helps solves cases faster. Frees up valuable staff to work on higher priority case work. </t>
  </si>
  <si>
    <t>Protection of Life and Property</t>
  </si>
  <si>
    <t>AnywhereWarrant</t>
  </si>
  <si>
    <t>A warrant management application that streamlines warrant generation of the Electronic Warrant system from start to end and reduces the cost of generation of a single manual warrant.</t>
  </si>
  <si>
    <t>CIRMS</t>
  </si>
  <si>
    <t xml:space="preserve">Risk management system for Sheriff operations. It keeps track of crime record information. Contains warrants, stolen property, suspects, and property losses. </t>
  </si>
  <si>
    <t>Evidence.com</t>
  </si>
  <si>
    <t>Stores video, photos, documents, and  other forms of data for evidence management</t>
  </si>
  <si>
    <t>Digital Stakeout</t>
  </si>
  <si>
    <t>Enables cyber security professionals to reduce cyber risks</t>
  </si>
  <si>
    <t>VINE</t>
  </si>
  <si>
    <t>Confidential source for updated custody status and criminal case information. Send notifications to stakeholders</t>
  </si>
  <si>
    <t>Intelligence Module</t>
  </si>
  <si>
    <t>Provides information that would assist in arrests. It can also be used to prevent potential incidents from occurring or reduce the impact.</t>
  </si>
  <si>
    <t>ONESolution’s Analytics</t>
  </si>
  <si>
    <t>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t>
  </si>
  <si>
    <t>OffenderWatch</t>
  </si>
  <si>
    <t>Registered sex offender management and community notification tool. It provides the most accurate and timely information available on the whereabouts, conduct, and compliance status of the registered offenders in Fulton County.</t>
  </si>
  <si>
    <t>Sex Offender Module</t>
  </si>
  <si>
    <t>A sex offender registry management tool that generates alerts across jurisdictions based on an offender’s home, work, or school address, which further promotes collaboration among agencies on a single offender record.</t>
  </si>
  <si>
    <t>Formulytics</t>
  </si>
  <si>
    <t>Provides a network platform for the storage and sharing of data regarding street gang terrorism and other criminal groups. Provides a full lifecycle intelligence collaboration of a criminal profile - From investigation and arrest, to prosecution, to incarceration, and release.</t>
  </si>
  <si>
    <t>Felony Registration Module</t>
  </si>
  <si>
    <t>A module that’s used for registering individuals with felonies with the state and county. This information is used to track crime patterns and demographics.</t>
  </si>
  <si>
    <t>Gangs Module</t>
  </si>
  <si>
    <t>Intelligence app for tracking gang members. Provides key identifiers for known gang members as well as provide listings of gangs and their crimes.</t>
  </si>
  <si>
    <t>Crossmatch LiveScan</t>
  </si>
  <si>
    <t xml:space="preserve">Biometric livescan solutions that verifies and double checks fingerprint capturing. It is physical identity tool. </t>
  </si>
  <si>
    <t>CentralSquare - Freedom handheld app</t>
  </si>
  <si>
    <t>A mobile app for public safety, SunGard Public Sector's Freedom extends core CAD and RMS functionality to authorized employees' smartphones and tablets.</t>
  </si>
  <si>
    <t>Clear</t>
  </si>
  <si>
    <t>Used to track, manage, and report on law enforcement investigations and activities conducted by Fulton County staff.</t>
  </si>
  <si>
    <t>Portal XL</t>
  </si>
  <si>
    <t>Provides a unique user interface solution for today’s justice and public safety professional. Portal XL is a zero-footprint browser independent client, requiring only a web browser. There are no files maintained on the client PC.</t>
  </si>
  <si>
    <t>RADAR</t>
  </si>
  <si>
    <t>Speeding compliant management system. Captures speed  data and other analytics on the road</t>
  </si>
  <si>
    <t>Flock Safety</t>
  </si>
  <si>
    <t>A public safety operating system that helps neighborhoods, businesses, and law enforcement in 2000+ cities work together to eliminate crime, protect privacy, and mitigate bias.</t>
  </si>
  <si>
    <t>Superion - One Solution RMS</t>
  </si>
  <si>
    <t>Allows public safety agencies to collect, store and access critical information gathered during the course of an incident or investigation.</t>
  </si>
  <si>
    <t>Property and Evidence Module</t>
  </si>
  <si>
    <t>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t>
  </si>
  <si>
    <t>Georgia Electronic Accident Reporting System (GEARS)</t>
  </si>
  <si>
    <t>Used to report on motor vehicle accidents statewide as well as accessing data and documents related to crashes occurring in Georgia.</t>
  </si>
  <si>
    <t>Protection of Life and Property. Protection of confidential information.</t>
  </si>
  <si>
    <t>Employee self-serve (ESS)</t>
  </si>
  <si>
    <t>IT</t>
  </si>
  <si>
    <t>Allows employees to directly complete job-related tasks that were traditionally handled by HR, such as updating contact information, downloading pay stubs, requesting time off, enrolling in benefits.</t>
  </si>
  <si>
    <t>Access Database</t>
  </si>
  <si>
    <t>Database management software</t>
  </si>
  <si>
    <t>QuickBooks Enterprise</t>
  </si>
  <si>
    <t>Admin</t>
  </si>
  <si>
    <t>All in one solution for integrated account for all business needs</t>
  </si>
  <si>
    <t>Kronos</t>
  </si>
  <si>
    <t xml:space="preserve">A system that accurately tracks employee time, streamlines the payroll process, and gives employees a view of their time and leave information. </t>
  </si>
  <si>
    <t>PowerDMS</t>
  </si>
  <si>
    <t>Agency-wide</t>
  </si>
  <si>
    <t>A software platform designed to recruit, train, equip, and protect employees across their careers.</t>
  </si>
  <si>
    <t>Quartermaster Module</t>
  </si>
  <si>
    <t>Manage all important equipment and assets such as officer equipment, firearms, fixed assets, fleet assets, training assets, and special unit assets such as SWAT and K9.</t>
  </si>
  <si>
    <t>Fleet Management Module</t>
  </si>
  <si>
    <t>Nixle</t>
  </si>
  <si>
    <t>Notification service for emergency weather events, road closing, public safety advisories. Internal Use</t>
  </si>
  <si>
    <t>Everbridge</t>
  </si>
  <si>
    <t>Alerting management system  for severe weather, violence, crime, outages and other emergencies. External use</t>
  </si>
  <si>
    <t>Secure Communications</t>
  </si>
  <si>
    <t>Encrypted and secure voice communication between members within the agency.</t>
  </si>
  <si>
    <t>RemedyForce</t>
  </si>
  <si>
    <t>Comprehensive IT service management that allows to combine IT operations management and cognitive capabilities</t>
  </si>
  <si>
    <t>Workforce</t>
  </si>
  <si>
    <t>Local workforce development system encompasses the organizations and activities that prepare people for employment, help workers advance in their careers, and ensure a skilled workforce.</t>
  </si>
  <si>
    <t>Professional Standards Module</t>
  </si>
  <si>
    <t>Learning modules for employees to make operations more efficient and compliant</t>
  </si>
  <si>
    <t>Training Module</t>
  </si>
  <si>
    <t>Learning system and module to keep workforce up to date with the latest updates, laws, and regulations</t>
  </si>
  <si>
    <t>AMS</t>
  </si>
  <si>
    <t>Software designed to run an association by providing functionality for processing membership applications and collecting dues, running events, soliciting donations, and managing committees, chapters, etc.</t>
  </si>
  <si>
    <t>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t>
  </si>
  <si>
    <t>Level</t>
  </si>
  <si>
    <t>Color</t>
  </si>
  <si>
    <t>Title</t>
  </si>
  <si>
    <t>CF% Affected</t>
  </si>
  <si>
    <t>Red</t>
  </si>
  <si>
    <t>Blue</t>
  </si>
  <si>
    <t>Orange</t>
  </si>
  <si>
    <t>Yellow</t>
  </si>
  <si>
    <t>Gray</t>
  </si>
  <si>
    <t>Convenience</t>
  </si>
  <si>
    <t>-</t>
  </si>
  <si>
    <t>+</t>
  </si>
  <si>
    <t>County-wide</t>
  </si>
  <si>
    <t>HR</t>
  </si>
  <si>
    <t>Administration</t>
  </si>
  <si>
    <t>Courts</t>
  </si>
  <si>
    <t>Criticality Score</t>
  </si>
  <si>
    <t>Must be resolved in 1 business day. Department cannot operate without feature.</t>
  </si>
  <si>
    <t>Must be resolved within 1 - 3 business days. Department can operate on a limited basis without feature. Operations will be delayed noticeably.</t>
  </si>
  <si>
    <t>Must be resolved within 1 - 5 business days. Department can temporarily operate on a normal basis without feature. Operations will be delayed.</t>
  </si>
  <si>
    <t>Must be resolved within 1 - 10 business days. Department can temporarily operate on a normal basis without feature. Operations will be slightly delayed.</t>
  </si>
  <si>
    <t>Increases efficiency but not completely necessary.</t>
  </si>
  <si>
    <t>Grand Total</t>
  </si>
  <si>
    <t>Criticality Scale</t>
  </si>
  <si>
    <t>Which department is the most volatile in regard to the likelihood of receiving a Level 1 - 'Mission Critical' at any given time?</t>
  </si>
  <si>
    <t>What is the percentage distribution of criticality among services?</t>
  </si>
  <si>
    <t>Number of Services</t>
  </si>
  <si>
    <t>Criticality Title</t>
  </si>
  <si>
    <t>Number of Constitutional Weights</t>
  </si>
  <si>
    <t>Departmental Criticality Percentage</t>
  </si>
  <si>
    <t>Final Criticality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</si>
</sst>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4"/>
      <color theme="1"/>
      <name val="Calibri"/>
      <family val="2"/>
    </font>
    <font>
      <sz val="14"/>
      <color theme="1"/>
      <name val="Calibri"/>
      <family val="2"/>
    </font>
    <font>
      <b/>
      <sz val="14"/>
      <color theme="0"/>
      <name val="Calibri"/>
      <family val="2"/>
    </font>
    <font>
      <sz val="14"/>
      <color theme="0"/>
      <name val="Calibri"/>
      <family val="2"/>
    </font>
    <font>
      <sz val="16"/>
      <color theme="0"/>
      <name val="Calibri"/>
      <family val="2"/>
    </font>
    <font>
      <sz val="16"/>
      <color theme="1"/>
      <name val="Calibri"/>
      <family val="2"/>
    </font>
  </fonts>
  <fills count="9">
    <fill>
      <patternFill patternType="none"/>
    </fill>
    <fill>
      <patternFill patternType="gray125"/>
    </fill>
    <fill>
      <patternFill patternType="solid">
        <fgColor theme="5"/>
      </patternFill>
    </fill>
    <fill>
      <patternFill patternType="solid">
        <fgColor theme="6" tint="0.39997558519241921"/>
        <bgColor indexed="65"/>
      </patternFill>
    </fill>
    <fill>
      <patternFill patternType="solid">
        <fgColor theme="4"/>
        <bgColor theme="4"/>
      </patternFill>
    </fill>
    <fill>
      <patternFill patternType="solid">
        <fgColor rgb="FFFFFF00"/>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rgb="FFFF0000"/>
        <bgColor indexed="64"/>
      </patternFill>
    </fill>
  </fills>
  <borders count="9">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theme="4"/>
      </left>
      <right/>
      <top/>
      <bottom/>
      <diagonal/>
    </border>
  </borders>
  <cellStyleXfs count="4">
    <xf numFmtId="0" fontId="0" fillId="0" borderId="0"/>
    <xf numFmtId="9" fontId="1" fillId="0" borderId="0" applyFon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2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10" fontId="0" fillId="0" borderId="0" xfId="1" applyNumberFormat="1" applyFont="1"/>
    <xf numFmtId="9" fontId="0" fillId="0" borderId="0" xfId="1" applyFont="1"/>
    <xf numFmtId="9" fontId="0" fillId="0" borderId="2" xfId="1" applyFont="1" applyBorder="1"/>
    <xf numFmtId="0" fontId="2" fillId="4" borderId="0" xfId="0" applyFont="1" applyFill="1"/>
    <xf numFmtId="0" fontId="2" fillId="4" borderId="8" xfId="0" applyFont="1" applyFill="1" applyBorder="1"/>
    <xf numFmtId="0" fontId="4" fillId="6" borderId="5" xfId="2" applyFont="1" applyFill="1" applyBorder="1"/>
    <xf numFmtId="9" fontId="0" fillId="7" borderId="0" xfId="1" applyFont="1" applyFill="1"/>
    <xf numFmtId="0" fontId="0" fillId="7" borderId="0" xfId="0" applyFill="1" applyAlignment="1">
      <alignment horizontal="center"/>
    </xf>
    <xf numFmtId="10" fontId="0" fillId="7" borderId="0" xfId="1" applyNumberFormat="1" applyFont="1" applyFill="1"/>
    <xf numFmtId="0" fontId="0" fillId="7" borderId="5" xfId="0" applyFill="1" applyBorder="1"/>
    <xf numFmtId="0" fontId="0" fillId="7" borderId="5" xfId="0" applyFill="1" applyBorder="1" applyAlignment="1">
      <alignment wrapText="1"/>
    </xf>
    <xf numFmtId="0" fontId="0" fillId="0" borderId="5" xfId="0" applyBorder="1"/>
    <xf numFmtId="0" fontId="0" fillId="0" borderId="5" xfId="0" applyBorder="1" applyAlignment="1">
      <alignment wrapText="1"/>
    </xf>
    <xf numFmtId="0" fontId="0" fillId="0" borderId="0" xfId="0" pivotButton="1"/>
    <xf numFmtId="0" fontId="0" fillId="0" borderId="0" xfId="0" applyAlignment="1">
      <alignment horizontal="left"/>
    </xf>
    <xf numFmtId="0" fontId="0" fillId="5" borderId="0" xfId="0" applyFill="1"/>
    <xf numFmtId="0" fontId="5" fillId="8" borderId="5" xfId="3" applyFont="1" applyFill="1" applyBorder="1" applyAlignment="1">
      <alignment horizontal="left" indent="10"/>
    </xf>
    <xf numFmtId="0" fontId="1" fillId="8" borderId="6" xfId="3" applyFill="1" applyBorder="1"/>
    <xf numFmtId="0" fontId="1" fillId="8" borderId="7" xfId="3" applyFill="1" applyBorder="1"/>
    <xf numFmtId="0" fontId="5" fillId="5" borderId="0" xfId="0" applyFont="1" applyFill="1" applyAlignment="1">
      <alignment horizontal="left" indent="3"/>
    </xf>
    <xf numFmtId="0" fontId="5" fillId="0" borderId="0" xfId="0" applyFont="1"/>
  </cellXfs>
  <cellStyles count="4">
    <cellStyle name="60% - Accent3" xfId="3" builtinId="40"/>
    <cellStyle name="Accent2" xfId="2" builtinId="33"/>
    <cellStyle name="Normal" xfId="0" builtinId="0"/>
    <cellStyle name="Percent" xfId="1" builtinId="5"/>
  </cellStyles>
  <dxfs count="6">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border diagonalUp="0" diagonalDown="0" outline="0">
        <left/>
        <right/>
        <top style="thin">
          <color theme="4"/>
        </top>
        <bottom/>
      </border>
    </dxf>
    <dxf>
      <border outline="0">
        <top style="thin">
          <color theme="4"/>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#1!PivotTable2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Departmental Mission-Critical Service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#1'!$C$5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#1'!$B$6:$B$14</c:f>
              <c:strCache>
                <c:ptCount val="8"/>
                <c:pt idx="0">
                  <c:v>Law Enforcement</c:v>
                </c:pt>
                <c:pt idx="1">
                  <c:v>Jail</c:v>
                </c:pt>
                <c:pt idx="2">
                  <c:v>Admin</c:v>
                </c:pt>
                <c:pt idx="3">
                  <c:v>IT</c:v>
                </c:pt>
                <c:pt idx="4">
                  <c:v>Agency-wide</c:v>
                </c:pt>
                <c:pt idx="5">
                  <c:v>Administration</c:v>
                </c:pt>
                <c:pt idx="6">
                  <c:v>GCIC</c:v>
                </c:pt>
                <c:pt idx="7">
                  <c:v>Courts</c:v>
                </c:pt>
              </c:strCache>
            </c:strRef>
          </c:cat>
          <c:val>
            <c:numRef>
              <c:f>'Question #1'!$C$6:$C$14</c:f>
              <c:numCache>
                <c:formatCode>General</c:formatCode>
                <c:ptCount val="8"/>
                <c:pt idx="0">
                  <c:v>8</c:v>
                </c:pt>
                <c:pt idx="1">
                  <c:v>4</c:v>
                </c:pt>
                <c:pt idx="2">
                  <c:v>4</c:v>
                </c:pt>
                <c:pt idx="3">
                  <c:v>3</c:v>
                </c:pt>
                <c:pt idx="4">
                  <c:v>1</c:v>
                </c:pt>
                <c:pt idx="5">
                  <c:v>1</c:v>
                </c:pt>
                <c:pt idx="6">
                  <c:v>1</c:v>
                </c:pt>
                <c:pt idx="7">
                  <c:v>1</c:v>
                </c:pt>
              </c:numCache>
            </c:numRef>
          </c:val>
          <c:extLst>
            <c:ext xmlns:c16="http://schemas.microsoft.com/office/drawing/2014/chart" uri="{C3380CC4-5D6E-409C-BE32-E72D297353CC}">
              <c16:uniqueId val="{00000000-6FAA-4F43-A29A-23991889983C}"/>
            </c:ext>
          </c:extLst>
        </c:ser>
        <c:dLbls>
          <c:dLblPos val="inEnd"/>
          <c:showLegendKey val="0"/>
          <c:showVal val="1"/>
          <c:showCatName val="0"/>
          <c:showSerName val="0"/>
          <c:showPercent val="0"/>
          <c:showBubbleSize val="0"/>
        </c:dLbls>
        <c:gapWidth val="41"/>
        <c:axId val="1386601968"/>
        <c:axId val="1386559904"/>
      </c:barChart>
      <c:catAx>
        <c:axId val="138660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86559904"/>
        <c:crosses val="autoZero"/>
        <c:auto val="1"/>
        <c:lblAlgn val="ctr"/>
        <c:lblOffset val="100"/>
        <c:noMultiLvlLbl val="0"/>
      </c:catAx>
      <c:valAx>
        <c:axId val="138655990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a:t>
                </a:r>
                <a:r>
                  <a:rPr lang="en-US" baseline="0"/>
                  <a:t> of Services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866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#2!PivotTable1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Organizational Service Criticality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'Question #2'!$C$3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B4-0B43-86A9-AC0B554305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B4-0B43-86A9-AC0B554305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B4-0B43-86A9-AC0B554305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B4-0B43-86A9-AC0B554305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B4-0B43-86A9-AC0B554305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#2'!$B$4:$B$9</c:f>
              <c:strCache>
                <c:ptCount val="5"/>
                <c:pt idx="0">
                  <c:v>Mission Critical</c:v>
                </c:pt>
                <c:pt idx="1">
                  <c:v>High Importance</c:v>
                </c:pt>
                <c:pt idx="2">
                  <c:v>Convenience</c:v>
                </c:pt>
                <c:pt idx="3">
                  <c:v>Low Importance</c:v>
                </c:pt>
                <c:pt idx="4">
                  <c:v>Medium Importance</c:v>
                </c:pt>
              </c:strCache>
            </c:strRef>
          </c:cat>
          <c:val>
            <c:numRef>
              <c:f>'Question #2'!$C$4:$C$9</c:f>
              <c:numCache>
                <c:formatCode>General</c:formatCode>
                <c:ptCount val="5"/>
                <c:pt idx="0">
                  <c:v>23</c:v>
                </c:pt>
                <c:pt idx="1">
                  <c:v>17</c:v>
                </c:pt>
                <c:pt idx="2">
                  <c:v>7</c:v>
                </c:pt>
                <c:pt idx="3">
                  <c:v>7</c:v>
                </c:pt>
                <c:pt idx="4">
                  <c:v>6</c:v>
                </c:pt>
              </c:numCache>
            </c:numRef>
          </c:val>
          <c:extLst>
            <c:ext xmlns:c16="http://schemas.microsoft.com/office/drawing/2014/chart" uri="{C3380CC4-5D6E-409C-BE32-E72D297353CC}">
              <c16:uniqueId val="{00000000-AC2E-CA4B-8E5C-6DD472A69E2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1280048</xdr:colOff>
      <xdr:row>2</xdr:row>
      <xdr:rowOff>54066</xdr:rowOff>
    </xdr:from>
    <xdr:to>
      <xdr:col>14</xdr:col>
      <xdr:colOff>47574</xdr:colOff>
      <xdr:row>23</xdr:row>
      <xdr:rowOff>130522</xdr:rowOff>
    </xdr:to>
    <xdr:graphicFrame macro="">
      <xdr:nvGraphicFramePr>
        <xdr:cNvPr id="2" name="Chart 1">
          <a:extLst>
            <a:ext uri="{FF2B5EF4-FFF2-40B4-BE49-F238E27FC236}">
              <a16:creationId xmlns:a16="http://schemas.microsoft.com/office/drawing/2014/main" id="{9512BB96-FBCD-1483-A1CC-5E7BCFD36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1230166</xdr:colOff>
      <xdr:row>14</xdr:row>
      <xdr:rowOff>115839</xdr:rowOff>
    </xdr:from>
    <xdr:to>
      <xdr:col>3</xdr:col>
      <xdr:colOff>946150</xdr:colOff>
      <xdr:row>31</xdr:row>
      <xdr:rowOff>63500</xdr:rowOff>
    </xdr:to>
    <xdr:sp macro="" textlink="">
      <xdr:nvSpPr>
        <xdr:cNvPr id="3" name="TextBox 2">
          <a:extLst>
            <a:ext uri="{FF2B5EF4-FFF2-40B4-BE49-F238E27FC236}">
              <a16:creationId xmlns:a16="http://schemas.microsoft.com/office/drawing/2014/main" id="{E646D81A-3926-34E8-D41C-A40555785EA7}"/>
            </a:ext>
          </a:extLst>
        </xdr:cNvPr>
        <xdr:cNvSpPr txBox="1"/>
      </xdr:nvSpPr>
      <xdr:spPr>
        <a:xfrm>
          <a:off x="1230166" y="3519439"/>
          <a:ext cx="3957784" cy="404976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1"/>
              </a:solidFill>
            </a:rPr>
            <a:t>Findings &amp; Analysis</a:t>
          </a:r>
        </a:p>
        <a:p>
          <a:pPr algn="ctr"/>
          <a:endParaRPr lang="en-US" sz="1400">
            <a:solidFill>
              <a:schemeClr val="tx1"/>
            </a:solidFill>
          </a:endParaRPr>
        </a:p>
        <a:p>
          <a:pPr algn="l"/>
          <a:r>
            <a:rPr lang="en-US" sz="1400">
              <a:solidFill>
                <a:schemeClr val="tx1"/>
              </a:solidFill>
            </a:rPr>
            <a:t>- All departments listed in the bar chart contain</a:t>
          </a:r>
          <a:r>
            <a:rPr lang="en-US" sz="1400" baseline="0">
              <a:solidFill>
                <a:schemeClr val="tx1"/>
              </a:solidFill>
            </a:rPr>
            <a:t> service apps</a:t>
          </a:r>
          <a:r>
            <a:rPr lang="en-US" sz="1400">
              <a:solidFill>
                <a:schemeClr val="tx1"/>
              </a:solidFill>
            </a:rPr>
            <a:t> that are considered to be </a:t>
          </a:r>
          <a:r>
            <a:rPr lang="en-US" sz="1400" b="1">
              <a:solidFill>
                <a:schemeClr val="tx1"/>
              </a:solidFill>
            </a:rPr>
            <a:t>Level 1 - Mission Critical</a:t>
          </a:r>
          <a:r>
            <a:rPr lang="en-US" sz="1400">
              <a:solidFill>
                <a:schemeClr val="tx1"/>
              </a:solidFill>
            </a:rPr>
            <a:t>.</a:t>
          </a:r>
        </a:p>
        <a:p>
          <a:pPr algn="l"/>
          <a:endParaRPr lang="en-US" sz="1400">
            <a:solidFill>
              <a:schemeClr val="tx1"/>
            </a:solidFill>
          </a:endParaRPr>
        </a:p>
        <a:p>
          <a:pPr algn="l"/>
          <a:r>
            <a:rPr lang="en-US" sz="1400" b="0">
              <a:solidFill>
                <a:schemeClr val="tx1"/>
              </a:solidFill>
            </a:rPr>
            <a:t>-</a:t>
          </a:r>
          <a:r>
            <a:rPr lang="en-US" sz="1400" b="0" baseline="0">
              <a:solidFill>
                <a:schemeClr val="tx1"/>
              </a:solidFill>
            </a:rPr>
            <a:t> </a:t>
          </a:r>
          <a:r>
            <a:rPr lang="en-US" sz="1400" b="1">
              <a:solidFill>
                <a:schemeClr val="tx1"/>
              </a:solidFill>
            </a:rPr>
            <a:t>Law Enforment</a:t>
          </a:r>
          <a:r>
            <a:rPr lang="en-US" sz="1400">
              <a:solidFill>
                <a:schemeClr val="tx1"/>
              </a:solidFill>
            </a:rPr>
            <a:t> is the most volatile. This department</a:t>
          </a:r>
          <a:r>
            <a:rPr lang="en-US" sz="1400" baseline="0">
              <a:solidFill>
                <a:schemeClr val="tx1"/>
              </a:solidFill>
            </a:rPr>
            <a:t> </a:t>
          </a:r>
          <a:r>
            <a:rPr lang="en-US" sz="1400">
              <a:solidFill>
                <a:schemeClr val="tx1"/>
              </a:solidFill>
            </a:rPr>
            <a:t>contains the most apps</a:t>
          </a:r>
          <a:r>
            <a:rPr lang="en-US" sz="1400" baseline="0">
              <a:solidFill>
                <a:schemeClr val="tx1"/>
              </a:solidFill>
            </a:rPr>
            <a:t> that have a significant impact on the constitutional responsibilites of the organization.</a:t>
          </a:r>
        </a:p>
        <a:p>
          <a:pPr algn="l"/>
          <a:endParaRPr lang="en-US" sz="1400" baseline="0">
            <a:solidFill>
              <a:schemeClr val="tx1"/>
            </a:solidFill>
          </a:endParaRPr>
        </a:p>
        <a:p>
          <a:pPr algn="l"/>
          <a:r>
            <a:rPr lang="en-US" sz="1400" baseline="0">
              <a:solidFill>
                <a:schemeClr val="tx1"/>
              </a:solidFill>
            </a:rPr>
            <a:t>- Recommendation: </a:t>
          </a:r>
          <a:r>
            <a:rPr lang="en-US" sz="1400" b="0" i="0" u="none" strike="noStrike" baseline="0">
              <a:solidFill>
                <a:schemeClr val="tx1"/>
              </a:solidFill>
              <a:effectLst/>
              <a:latin typeface="+mn-lt"/>
              <a:ea typeface="+mn-ea"/>
              <a:cs typeface="+mn-cs"/>
            </a:rPr>
            <a:t>P</a:t>
          </a:r>
          <a:r>
            <a:rPr lang="en-US" sz="1400" b="0" i="0" u="none" strike="noStrike">
              <a:solidFill>
                <a:schemeClr val="tx1"/>
              </a:solidFill>
              <a:effectLst/>
              <a:latin typeface="+mn-lt"/>
              <a:ea typeface="+mn-ea"/>
              <a:cs typeface="+mn-cs"/>
            </a:rPr>
            <a:t>rioritize attention and resources towards restoring </a:t>
          </a:r>
          <a:r>
            <a:rPr lang="en-US" sz="1400" b="1" baseline="0">
              <a:solidFill>
                <a:schemeClr val="tx1"/>
              </a:solidFill>
            </a:rPr>
            <a:t>Law Enforment, Jail, and Administration </a:t>
          </a:r>
          <a:r>
            <a:rPr lang="en-US" sz="1400" b="0" baseline="0">
              <a:solidFill>
                <a:schemeClr val="tx1"/>
              </a:solidFill>
            </a:rPr>
            <a:t>services</a:t>
          </a:r>
          <a:r>
            <a:rPr lang="en-US" sz="1400" b="1" baseline="0">
              <a:solidFill>
                <a:schemeClr val="tx1"/>
              </a:solidFill>
            </a:rPr>
            <a:t> </a:t>
          </a:r>
          <a:r>
            <a:rPr lang="en-US" sz="1400" b="0" baseline="0">
              <a:solidFill>
                <a:schemeClr val="tx1"/>
              </a:solidFill>
            </a:rPr>
            <a:t>in</a:t>
          </a:r>
          <a:r>
            <a:rPr lang="en-US" sz="1400" b="1" baseline="0">
              <a:solidFill>
                <a:schemeClr val="tx1"/>
              </a:solidFill>
            </a:rPr>
            <a:t> </a:t>
          </a:r>
          <a:r>
            <a:rPr lang="en-US" sz="1400" b="0" baseline="0">
              <a:solidFill>
                <a:schemeClr val="tx1"/>
              </a:solidFill>
            </a:rPr>
            <a:t>an event of a</a:t>
          </a:r>
          <a:r>
            <a:rPr lang="en-US" sz="1400" b="0" i="0" u="none" strike="noStrike" baseline="0">
              <a:solidFill>
                <a:schemeClr val="tx1"/>
              </a:solidFill>
              <a:effectLst/>
              <a:latin typeface="+mn-lt"/>
              <a:ea typeface="+mn-ea"/>
              <a:cs typeface="+mn-cs"/>
            </a:rPr>
            <a:t>n accident. </a:t>
          </a:r>
        </a:p>
        <a:p>
          <a:pPr algn="l"/>
          <a:endParaRPr lang="en-US" sz="1400" b="0" i="0" u="none" strike="noStrike" baseline="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tx1"/>
              </a:solidFill>
              <a:effectLst/>
              <a:latin typeface="+mn-lt"/>
              <a:ea typeface="+mn-ea"/>
              <a:cs typeface="+mn-cs"/>
            </a:rPr>
            <a:t>- Prepare a structured response plan with the risk management team that prioritizes the order of departments listed above.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233226</xdr:colOff>
      <xdr:row>2</xdr:row>
      <xdr:rowOff>103141</xdr:rowOff>
    </xdr:from>
    <xdr:to>
      <xdr:col>12</xdr:col>
      <xdr:colOff>160231</xdr:colOff>
      <xdr:row>21</xdr:row>
      <xdr:rowOff>118692</xdr:rowOff>
    </xdr:to>
    <xdr:graphicFrame macro="">
      <xdr:nvGraphicFramePr>
        <xdr:cNvPr id="4" name="Chart 3">
          <a:extLst>
            <a:ext uri="{FF2B5EF4-FFF2-40B4-BE49-F238E27FC236}">
              <a16:creationId xmlns:a16="http://schemas.microsoft.com/office/drawing/2014/main" id="{AE35C7AE-E266-D318-BFB7-2930004C0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379813</xdr:colOff>
      <xdr:row>10</xdr:row>
      <xdr:rowOff>5934</xdr:rowOff>
    </xdr:from>
    <xdr:to>
      <xdr:col>3</xdr:col>
      <xdr:colOff>807103</xdr:colOff>
      <xdr:row>25</xdr:row>
      <xdr:rowOff>65280</xdr:rowOff>
    </xdr:to>
    <xdr:sp macro="" textlink="">
      <xdr:nvSpPr>
        <xdr:cNvPr id="2" name="TextBox 1">
          <a:extLst>
            <a:ext uri="{FF2B5EF4-FFF2-40B4-BE49-F238E27FC236}">
              <a16:creationId xmlns:a16="http://schemas.microsoft.com/office/drawing/2014/main" id="{1CAB5EF2-8A6E-B5CC-4E56-0527F2A000F8}"/>
            </a:ext>
          </a:extLst>
        </xdr:cNvPr>
        <xdr:cNvSpPr txBox="1"/>
      </xdr:nvSpPr>
      <xdr:spPr>
        <a:xfrm>
          <a:off x="379813" y="2462850"/>
          <a:ext cx="5097804" cy="370911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solidFill>
            </a:rPr>
            <a:t>Findings</a:t>
          </a:r>
          <a:r>
            <a:rPr lang="en-US" sz="1200" baseline="0">
              <a:solidFill>
                <a:schemeClr val="tx1"/>
              </a:solidFill>
            </a:rPr>
            <a:t> &amp; </a:t>
          </a:r>
          <a:r>
            <a:rPr lang="en-US" sz="1200">
              <a:solidFill>
                <a:schemeClr val="tx1"/>
              </a:solidFill>
            </a:rPr>
            <a:t>Analysis</a:t>
          </a:r>
        </a:p>
        <a:p>
          <a:pPr algn="l"/>
          <a:endParaRPr lang="en-US" sz="1200">
            <a:solidFill>
              <a:schemeClr val="tx1"/>
            </a:solidFill>
          </a:endParaRPr>
        </a:p>
        <a:p>
          <a:pPr algn="l"/>
          <a:r>
            <a:rPr lang="en-US" sz="1200">
              <a:solidFill>
                <a:schemeClr val="tx1"/>
              </a:solidFill>
            </a:rPr>
            <a:t>- This</a:t>
          </a:r>
          <a:r>
            <a:rPr lang="en-US" sz="1200" baseline="0">
              <a:solidFill>
                <a:schemeClr val="tx1"/>
              </a:solidFill>
            </a:rPr>
            <a:t> chart shows </a:t>
          </a:r>
          <a:r>
            <a:rPr lang="en-US" sz="1200" b="0" i="0" u="none" strike="noStrike">
              <a:solidFill>
                <a:schemeClr val="tx1"/>
              </a:solidFill>
              <a:effectLst/>
              <a:latin typeface="+mn-lt"/>
              <a:ea typeface="+mn-ea"/>
              <a:cs typeface="+mn-cs"/>
            </a:rPr>
            <a:t>how critical services are distributed across</a:t>
          </a:r>
          <a:r>
            <a:rPr lang="en-US" sz="1200" b="0" i="0" u="none" strike="noStrike" baseline="0">
              <a:solidFill>
                <a:schemeClr val="tx1"/>
              </a:solidFill>
              <a:effectLst/>
              <a:latin typeface="+mn-lt"/>
              <a:ea typeface="+mn-ea"/>
              <a:cs typeface="+mn-cs"/>
            </a:rPr>
            <a:t> all</a:t>
          </a:r>
          <a:r>
            <a:rPr lang="en-US" sz="1200" b="0" i="0" u="none" strike="noStrike">
              <a:solidFill>
                <a:schemeClr val="tx1"/>
              </a:solidFill>
              <a:effectLst/>
              <a:latin typeface="+mn-lt"/>
              <a:ea typeface="+mn-ea"/>
              <a:cs typeface="+mn-cs"/>
            </a:rPr>
            <a:t> departments within the organization.</a:t>
          </a:r>
          <a:endParaRPr lang="en-US" sz="1200" baseline="0">
            <a:solidFill>
              <a:schemeClr val="tx1"/>
            </a:solidFill>
          </a:endParaRPr>
        </a:p>
        <a:p>
          <a:pPr algn="l"/>
          <a:endParaRPr lang="en-US" sz="1200">
            <a:solidFill>
              <a:schemeClr val="tx1"/>
            </a:solidFill>
          </a:endParaRPr>
        </a:p>
        <a:p>
          <a:pPr algn="l"/>
          <a:r>
            <a:rPr lang="en-US" sz="1200">
              <a:solidFill>
                <a:schemeClr val="tx1"/>
              </a:solidFill>
            </a:rPr>
            <a:t>-</a:t>
          </a:r>
          <a:r>
            <a:rPr lang="en-US" sz="1200" baseline="0">
              <a:solidFill>
                <a:schemeClr val="tx1"/>
              </a:solidFill>
            </a:rPr>
            <a:t> If an accident were to occur, there's a </a:t>
          </a:r>
          <a:r>
            <a:rPr lang="en-US" sz="1200" b="1" baseline="0">
              <a:solidFill>
                <a:schemeClr val="tx1"/>
              </a:solidFill>
            </a:rPr>
            <a:t>38% </a:t>
          </a:r>
          <a:r>
            <a:rPr lang="en-US" sz="1200" baseline="0">
              <a:solidFill>
                <a:schemeClr val="tx1"/>
              </a:solidFill>
            </a:rPr>
            <a:t>chance that a </a:t>
          </a:r>
          <a:r>
            <a:rPr lang="en-US" sz="1200" b="1" baseline="0">
              <a:solidFill>
                <a:schemeClr val="tx1"/>
              </a:solidFill>
            </a:rPr>
            <a:t>Level 1 - Mission Critical</a:t>
          </a:r>
          <a:r>
            <a:rPr lang="en-US" sz="1200" baseline="0">
              <a:solidFill>
                <a:schemeClr val="tx1"/>
              </a:solidFill>
            </a:rPr>
            <a:t> service would be impacted.</a:t>
          </a:r>
        </a:p>
        <a:p>
          <a:pPr algn="l"/>
          <a:endParaRPr lang="en-US" sz="1200" baseline="0">
            <a:solidFill>
              <a:schemeClr val="tx1"/>
            </a:solidFill>
          </a:endParaRPr>
        </a:p>
        <a:p>
          <a:pPr algn="l"/>
          <a:r>
            <a:rPr lang="en-US" sz="1200" baseline="0">
              <a:solidFill>
                <a:schemeClr val="tx1"/>
              </a:solidFill>
            </a:rPr>
            <a:t>- There's a </a:t>
          </a:r>
          <a:r>
            <a:rPr lang="en-US" sz="1200" b="1" baseline="0">
              <a:solidFill>
                <a:schemeClr val="tx1"/>
              </a:solidFill>
            </a:rPr>
            <a:t>28%</a:t>
          </a:r>
          <a:r>
            <a:rPr lang="en-US" sz="1200" baseline="0">
              <a:solidFill>
                <a:schemeClr val="tx1"/>
              </a:solidFill>
            </a:rPr>
            <a:t> chance that a </a:t>
          </a:r>
          <a:r>
            <a:rPr lang="en-US" sz="1200" b="1" baseline="0">
              <a:solidFill>
                <a:schemeClr val="tx1"/>
              </a:solidFill>
            </a:rPr>
            <a:t>Level 2 - High Importance</a:t>
          </a:r>
          <a:r>
            <a:rPr lang="en-US" sz="1200" baseline="0">
              <a:solidFill>
                <a:schemeClr val="tx1"/>
              </a:solidFill>
            </a:rPr>
            <a:t> service would be impacted across the organization.</a:t>
          </a:r>
        </a:p>
        <a:p>
          <a:pPr algn="l"/>
          <a:endParaRPr lang="en-US" sz="1200" baseline="0">
            <a:solidFill>
              <a:schemeClr val="tx1"/>
            </a:solidFill>
          </a:endParaRPr>
        </a:p>
        <a:p>
          <a:pPr algn="l"/>
          <a:r>
            <a:rPr lang="en-US" sz="1200" baseline="0">
              <a:solidFill>
                <a:schemeClr val="tx1"/>
              </a:solidFill>
            </a:rPr>
            <a:t>- Recommendation: </a:t>
          </a:r>
          <a:r>
            <a:rPr lang="en-US" sz="1200" b="0" i="0" u="none" strike="noStrike">
              <a:solidFill>
                <a:schemeClr val="tx1"/>
              </a:solidFill>
              <a:effectLst/>
              <a:latin typeface="+mn-lt"/>
              <a:ea typeface="+mn-ea"/>
              <a:cs typeface="+mn-cs"/>
            </a:rPr>
            <a:t>Strengthen existing risk mitigation strategies tailored to protecting and prioritizing </a:t>
          </a:r>
          <a:r>
            <a:rPr lang="en-US" sz="1200" b="1" i="0" u="none" strike="noStrike">
              <a:solidFill>
                <a:schemeClr val="tx1"/>
              </a:solidFill>
              <a:effectLst/>
              <a:latin typeface="+mn-lt"/>
              <a:ea typeface="+mn-ea"/>
              <a:cs typeface="+mn-cs"/>
            </a:rPr>
            <a:t>Level 1 and Level 2 </a:t>
          </a:r>
          <a:r>
            <a:rPr lang="en-US" sz="1200" b="0" i="0" u="none" strike="noStrike">
              <a:solidFill>
                <a:schemeClr val="tx1"/>
              </a:solidFill>
              <a:effectLst/>
              <a:latin typeface="+mn-lt"/>
              <a:ea typeface="+mn-ea"/>
              <a:cs typeface="+mn-cs"/>
            </a:rPr>
            <a:t>services. This may include implementing additional security controls, redundancy measures, and resilience planning.</a:t>
          </a:r>
        </a:p>
        <a:p>
          <a:pPr algn="l"/>
          <a:endParaRPr lang="en-US" sz="1200" b="0" i="0" u="none" strike="noStrike" baseline="0">
            <a:solidFill>
              <a:schemeClr val="tx1"/>
            </a:solidFill>
            <a:effectLst/>
            <a:latin typeface="+mn-lt"/>
            <a:ea typeface="+mn-ea"/>
            <a:cs typeface="+mn-cs"/>
          </a:endParaRPr>
        </a:p>
        <a:p>
          <a:pPr algn="l"/>
          <a:r>
            <a:rPr lang="en-US" sz="1200" b="0" i="0" u="none" strike="noStrike" baseline="0">
              <a:solidFill>
                <a:schemeClr val="tx1"/>
              </a:solidFill>
              <a:effectLst/>
              <a:latin typeface="+mn-lt"/>
              <a:ea typeface="+mn-ea"/>
              <a:cs typeface="+mn-cs"/>
            </a:rPr>
            <a:t>- </a:t>
          </a:r>
          <a:r>
            <a:rPr lang="en-US" sz="1200" b="0" i="0" u="none" strike="noStrike">
              <a:solidFill>
                <a:schemeClr val="tx1"/>
              </a:solidFill>
              <a:effectLst/>
              <a:latin typeface="+mn-lt"/>
              <a:ea typeface="+mn-ea"/>
              <a:cs typeface="+mn-cs"/>
            </a:rPr>
            <a:t>Educate staff members about the criticality of </a:t>
          </a:r>
          <a:r>
            <a:rPr lang="en-US" sz="1200" b="1" i="0" u="none" strike="noStrike">
              <a:solidFill>
                <a:schemeClr val="tx1"/>
              </a:solidFill>
              <a:effectLst/>
              <a:latin typeface="+mn-lt"/>
              <a:ea typeface="+mn-ea"/>
              <a:cs typeface="+mn-cs"/>
            </a:rPr>
            <a:t>Level 1</a:t>
          </a:r>
          <a:r>
            <a:rPr lang="en-US" sz="1200" b="0" i="0" u="none" strike="noStrike">
              <a:solidFill>
                <a:schemeClr val="tx1"/>
              </a:solidFill>
              <a:effectLst/>
              <a:latin typeface="+mn-lt"/>
              <a:ea typeface="+mn-ea"/>
              <a:cs typeface="+mn-cs"/>
            </a:rPr>
            <a:t> services and their role in maintaining their security and availability. Foster a culture of proactive risk management and incident response.</a:t>
          </a:r>
          <a:endParaRPr lang="en-US" sz="1200" b="0" i="0" u="none" strike="noStrike" baseline="0">
            <a:solidFill>
              <a:schemeClr val="tx1"/>
            </a:solidFill>
            <a:effectLst/>
            <a:latin typeface="+mn-lt"/>
            <a:ea typeface="+mn-ea"/>
            <a:cs typeface="+mn-cs"/>
          </a:endParaRP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0.411814814812" createdVersion="8" refreshedVersion="8" minRefreshableVersion="3" recordCount="60" xr:uid="{91EA0E4D-22EB-DE41-9972-18F552D0592D}">
  <cacheSource type="worksheet">
    <worksheetSource name="Table5"/>
  </cacheSource>
  <cacheFields count="10">
    <cacheField name="Service" numFmtId="0">
      <sharedItems/>
    </cacheField>
    <cacheField name="Department" numFmtId="0">
      <sharedItems count="10">
        <s v="Law Enforcement"/>
        <s v="GCIC"/>
        <s v="Admin"/>
        <s v="Jail"/>
        <s v="IT"/>
        <s v="Agency-wide"/>
        <s v="County-wide"/>
        <s v="HR"/>
        <s v="Administration"/>
        <s v="Courts"/>
      </sharedItems>
    </cacheField>
    <cacheField name="Description/Functionality" numFmtId="0">
      <sharedItems longText="1"/>
    </cacheField>
    <cacheField name="# Of Correlated Functions" numFmtId="0">
      <sharedItems containsSemiMixedTypes="0" containsString="0" containsNumber="1" containsInteger="1" minValue="1" maxValue="6"/>
    </cacheField>
    <cacheField name="Total # of Department Functions" numFmtId="0">
      <sharedItems containsSemiMixedTypes="0" containsString="0" containsNumber="1" containsInteger="1" minValue="11" maxValue="15"/>
    </cacheField>
    <cacheField name="Departmental Criticality Percentage" numFmtId="9">
      <sharedItems containsSemiMixedTypes="0" containsString="0" containsNumber="1" minValue="6.6666666666666666E-2" maxValue="0.4"/>
    </cacheField>
    <cacheField name="Constitutional Responsibilities" numFmtId="0">
      <sharedItems containsBlank="1"/>
    </cacheField>
    <cacheField name="Number of Constitutional Weights" numFmtId="0">
      <sharedItems containsString="0" containsBlank="1" containsNumber="1" containsInteger="1" minValue="1" maxValue="2"/>
    </cacheField>
    <cacheField name="Final Criticality Percentage" numFmtId="9">
      <sharedItems containsSemiMixedTypes="0" containsString="0" containsNumber="1" minValue="6.6666666666666666E-2" maxValue="0.5"/>
    </cacheField>
    <cacheField name="Criticality Score" numFmtId="9">
      <sharedItems count="5">
        <s v="Mission Critical"/>
        <s v="High Importance"/>
        <s v="Low Importance"/>
        <s v="Convenience"/>
        <s v="Medium Importance"/>
      </sharedItems>
    </cacheField>
  </cacheFields>
  <extLst>
    <ext xmlns:x14="http://schemas.microsoft.com/office/spreadsheetml/2009/9/main" uri="{725AE2AE-9491-48be-B2B4-4EB974FC3084}">
      <x14:pivotCacheDefinition pivotCacheId="805089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Cellbrite"/>
    <x v="0"/>
    <s v="Uses digital intelligence and investigative analytics to collect, review, analyze and manage data in investigations to protect and save lives, accelerate justice, and ensure data security."/>
    <n v="2"/>
    <n v="15"/>
    <n v="0.13333333333333333"/>
    <s v="Protection of Life and Property. Protection of confidential information."/>
    <n v="2"/>
    <n v="0.43333333333333335"/>
    <x v="0"/>
  </r>
  <r>
    <s v="GBI-SOR portal"/>
    <x v="1"/>
    <s v="Support state criminal justice system. Criminal investigations and forensic lab services, computerized criminal justice information."/>
    <n v="3"/>
    <n v="15"/>
    <n v="0.2"/>
    <s v="Protection of Life and Property. Protection of confidential information."/>
    <n v="2"/>
    <n v="0.5"/>
    <x v="0"/>
  </r>
  <r>
    <s v="ONESolution CAD"/>
    <x v="0"/>
    <s v="Allows communications centers to dispatch and track calls for patrol, fire and medical."/>
    <n v="5"/>
    <n v="15"/>
    <n v="0.33333333333333331"/>
    <s v="Preservation of Life and Property"/>
    <n v="1"/>
    <n v="0.48333333333333328"/>
    <x v="0"/>
  </r>
  <r>
    <s v="CentralSquare -Moblan Mobile"/>
    <x v="0"/>
    <s v="Designed to function how first responders react and respond to complex and evolving events. Your responders see the most critical data, enabling them to focus on the situation at hand, with a direct line of communication to dispatch."/>
    <n v="5"/>
    <n v="15"/>
    <n v="0.33333333333333331"/>
    <s v="Preservation of Life and Property"/>
    <n v="1"/>
    <n v="0.48333333333333328"/>
    <x v="0"/>
  </r>
  <r>
    <s v="Accurent"/>
    <x v="0"/>
    <s v="Uncover assets, shortens investigations, process names. It helps solves cases faster. Frees up valuable staff to work on higher priority case work. "/>
    <n v="5"/>
    <n v="15"/>
    <n v="0.33333333333333331"/>
    <s v="Protection of Life and Property"/>
    <n v="1"/>
    <n v="0.48333333333333328"/>
    <x v="0"/>
  </r>
  <r>
    <s v="AnywhereWarrant"/>
    <x v="0"/>
    <s v="A warrant management application that streamlines warrant generation of the Electronic Warrant system from start to end and reduces the cost of generation of a single manual warrant."/>
    <n v="5"/>
    <n v="15"/>
    <n v="0.33333333333333331"/>
    <s v="Protection of Life and Property"/>
    <n v="1"/>
    <n v="0.48333333333333328"/>
    <x v="0"/>
  </r>
  <r>
    <s v="CIRMS"/>
    <x v="0"/>
    <s v="Risk management system for Sheriff operations. It keeps track of crime record information. Contains warrants, stolen property, suspects, and property losses. "/>
    <n v="4"/>
    <n v="15"/>
    <n v="0.26666666666666666"/>
    <s v="Protection of Life and Property"/>
    <n v="1"/>
    <n v="0.41666666666666663"/>
    <x v="0"/>
  </r>
  <r>
    <s v="Evidence.com"/>
    <x v="0"/>
    <s v="Stores video, photos, documents, and  other forms of data for evidence management"/>
    <n v="6"/>
    <n v="15"/>
    <n v="0.4"/>
    <m/>
    <m/>
    <n v="0.4"/>
    <x v="0"/>
  </r>
  <r>
    <s v="Evidence.com"/>
    <x v="2"/>
    <s v="Stores video, photos, documents, and  other forms of data for evidence management"/>
    <n v="6"/>
    <n v="15"/>
    <n v="0.4"/>
    <m/>
    <m/>
    <n v="0.4"/>
    <x v="0"/>
  </r>
  <r>
    <s v="Evidence.com"/>
    <x v="3"/>
    <s v="Stores video, photos, documents, and  other forms of data for evidence management"/>
    <n v="6"/>
    <n v="15"/>
    <n v="0.4"/>
    <m/>
    <m/>
    <n v="0.4"/>
    <x v="0"/>
  </r>
  <r>
    <s v="Digital Stakeout"/>
    <x v="0"/>
    <s v="Enables cyber security professionals to reduce cyber risks"/>
    <n v="3"/>
    <n v="15"/>
    <n v="0.2"/>
    <s v="Protection of Confidential Information"/>
    <n v="1"/>
    <n v="0.35"/>
    <x v="0"/>
  </r>
  <r>
    <s v="VINE"/>
    <x v="0"/>
    <s v="Confidential source for updated custody status and criminal case information. Send notifications to stakeholders"/>
    <n v="1"/>
    <n v="15"/>
    <n v="6.6666666666666666E-2"/>
    <s v="Protection of Life and Property"/>
    <n v="1"/>
    <n v="0.21666666666666667"/>
    <x v="1"/>
  </r>
  <r>
    <s v="Intelligence Module"/>
    <x v="0"/>
    <s v="Provides information that would assist in arrests. It can also be used to prevent potential incidents from occurring or reduce the impact."/>
    <n v="3"/>
    <n v="15"/>
    <n v="0.2"/>
    <m/>
    <m/>
    <n v="0.2"/>
    <x v="1"/>
  </r>
  <r>
    <s v="ONESolution’s Analytics"/>
    <x v="0"/>
    <s v="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
    <n v="3"/>
    <n v="15"/>
    <n v="0.2"/>
    <m/>
    <m/>
    <n v="0.2"/>
    <x v="1"/>
  </r>
  <r>
    <s v="OffenderWatch"/>
    <x v="0"/>
    <s v="Registered sex offender management and community notification tool. It provides the most accurate and timely information available on the whereabouts, conduct, and compliance status of the registered offenders in Fulton County."/>
    <n v="3"/>
    <n v="15"/>
    <n v="0.2"/>
    <m/>
    <m/>
    <n v="0.2"/>
    <x v="1"/>
  </r>
  <r>
    <s v="Sex Offender Module"/>
    <x v="0"/>
    <s v="A sex offender registry management tool that generates alerts across jurisdictions based on an offender’s home, work, or school address, which further promotes collaboration among agencies on a single offender record."/>
    <n v="3"/>
    <n v="15"/>
    <n v="0.2"/>
    <m/>
    <m/>
    <n v="0.2"/>
    <x v="1"/>
  </r>
  <r>
    <s v="Formulytics"/>
    <x v="0"/>
    <s v="Provides a network platform for the storage and sharing of data regarding street gang terrorism and other criminal groups. Provides a full lifecycle intelligence collaboration of a criminal profile - From investigation and arrest, to prosecution, to incarceration, and release."/>
    <n v="3"/>
    <n v="15"/>
    <n v="0.2"/>
    <m/>
    <m/>
    <n v="0.2"/>
    <x v="1"/>
  </r>
  <r>
    <s v="Felony Registration Module"/>
    <x v="0"/>
    <s v="A module that’s used for registering individuals with felonies with the state and county. This information is used to track crime patterns and demographics."/>
    <n v="3"/>
    <n v="15"/>
    <n v="0.2"/>
    <m/>
    <m/>
    <n v="0.2"/>
    <x v="1"/>
  </r>
  <r>
    <s v="Gangs Module"/>
    <x v="0"/>
    <s v="Intelligence app for tracking gang members. Provides key identifiers for known gang members as well as provide listings of gangs and their crimes."/>
    <n v="3"/>
    <n v="15"/>
    <n v="0.2"/>
    <m/>
    <m/>
    <n v="0.2"/>
    <x v="1"/>
  </r>
  <r>
    <s v="Crossmatch LiveScan"/>
    <x v="0"/>
    <s v="Biometric livescan solutions that verifies and double checks fingerprint capturing. It is physical identity tool. "/>
    <n v="3"/>
    <n v="15"/>
    <n v="0.2"/>
    <m/>
    <m/>
    <n v="0.2"/>
    <x v="1"/>
  </r>
  <r>
    <s v="CentralSquare - Freedom handheld app"/>
    <x v="0"/>
    <s v="A mobile app for public safety, SunGard Public Sector's Freedom extends core CAD and RMS functionality to authorized employees' smartphones and tablets."/>
    <n v="3"/>
    <n v="15"/>
    <n v="0.2"/>
    <m/>
    <m/>
    <n v="0.2"/>
    <x v="1"/>
  </r>
  <r>
    <s v="Clear"/>
    <x v="0"/>
    <s v="Used to track, manage, and report on law enforcement investigations and activities conducted by Fulton County staff."/>
    <n v="3"/>
    <n v="15"/>
    <n v="0.2"/>
    <m/>
    <m/>
    <n v="0.2"/>
    <x v="1"/>
  </r>
  <r>
    <s v="Portal XL"/>
    <x v="1"/>
    <s v="Provides a unique user interface solution for today’s justice and public safety professional. Portal XL is a zero-footprint browser independent client, requiring only a web browser. There are no files maintained on the client PC."/>
    <n v="2"/>
    <n v="15"/>
    <n v="0.13333333333333333"/>
    <m/>
    <m/>
    <n v="0.13333333333333333"/>
    <x v="2"/>
  </r>
  <r>
    <s v="RADAR"/>
    <x v="0"/>
    <s v="Speeding compliant management system. Captures speed  data and other analytics on the road"/>
    <n v="2"/>
    <n v="15"/>
    <n v="0.13333333333333333"/>
    <m/>
    <m/>
    <n v="0.13333333333333333"/>
    <x v="2"/>
  </r>
  <r>
    <s v="Flock Safety"/>
    <x v="0"/>
    <s v="A public safety operating system that helps neighborhoods, businesses, and law enforcement in 2000+ cities work together to eliminate crime, protect privacy, and mitigate bias."/>
    <n v="1"/>
    <n v="15"/>
    <n v="6.6666666666666666E-2"/>
    <m/>
    <m/>
    <n v="6.6666666666666666E-2"/>
    <x v="3"/>
  </r>
  <r>
    <s v="Superion - One Solution RMS"/>
    <x v="0"/>
    <s v="Allows public safety agencies to collect, store and access critical information gathered during the course of an incident or investigation."/>
    <n v="1"/>
    <n v="15"/>
    <n v="6.6666666666666666E-2"/>
    <m/>
    <m/>
    <n v="6.6666666666666666E-2"/>
    <x v="3"/>
  </r>
  <r>
    <s v="Superion - One Solution RMS"/>
    <x v="3"/>
    <s v="Allows public safety agencies to collect, store and access critical information gathered during the course of an incident or investigation."/>
    <n v="1"/>
    <n v="15"/>
    <n v="6.6666666666666666E-2"/>
    <m/>
    <m/>
    <n v="6.6666666666666666E-2"/>
    <x v="3"/>
  </r>
  <r>
    <s v="Property and Evidence Module"/>
    <x v="0"/>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m/>
    <m/>
    <n v="6.6666666666666666E-2"/>
    <x v="3"/>
  </r>
  <r>
    <s v="Property and Evidence Module"/>
    <x v="3"/>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m/>
    <m/>
    <n v="6.6666666666666666E-2"/>
    <x v="3"/>
  </r>
  <r>
    <s v="Georgia Electronic Accident Reporting System (GEARS)"/>
    <x v="0"/>
    <s v="Used to report on motor vehicle accidents statewide as well as accessing data and documents related to crashes occurring in Georgia."/>
    <n v="1"/>
    <n v="15"/>
    <n v="6.6666666666666666E-2"/>
    <m/>
    <m/>
    <n v="6.6666666666666666E-2"/>
    <x v="3"/>
  </r>
  <r>
    <s v="Employee self-serve (ESS)"/>
    <x v="4"/>
    <s v="Allows employees to directly complete job-related tasks that were traditionally handled by HR, such as updating contact information, downloading pay stubs, requesting time off, enrolling in benefits."/>
    <n v="4"/>
    <n v="15"/>
    <n v="0.26666666666666666"/>
    <s v="Protection of Confidential Information"/>
    <n v="1"/>
    <n v="0.41666666666666663"/>
    <x v="0"/>
  </r>
  <r>
    <s v="Access Database"/>
    <x v="4"/>
    <s v="Database management software"/>
    <n v="4"/>
    <n v="15"/>
    <n v="0.26666666666666666"/>
    <s v="Protection of Confidential Information"/>
    <n v="1"/>
    <n v="0.41666666666666663"/>
    <x v="0"/>
  </r>
  <r>
    <s v="QuickBooks Enterprise"/>
    <x v="2"/>
    <s v="All in one solution for integrated account for all business needs"/>
    <n v="3"/>
    <n v="15"/>
    <n v="0.2"/>
    <s v="Protection of Confidential Information"/>
    <n v="1"/>
    <n v="0.35"/>
    <x v="0"/>
  </r>
  <r>
    <s v="Kronos"/>
    <x v="4"/>
    <s v="A system that accurately tracks employee time, streamlines the payroll process, and gives employees a view of their time and leave information. "/>
    <n v="3"/>
    <n v="15"/>
    <n v="0.2"/>
    <s v="Protection of Confidential Information"/>
    <n v="1"/>
    <n v="0.35"/>
    <x v="0"/>
  </r>
  <r>
    <s v="PowerDMS"/>
    <x v="5"/>
    <s v="A software platform designed to recruit, train, equip, and protect employees across their careers."/>
    <n v="2"/>
    <n v="15"/>
    <n v="0.13333333333333333"/>
    <s v="Protection of Life and Property"/>
    <n v="1"/>
    <n v="0.28333333333333333"/>
    <x v="0"/>
  </r>
  <r>
    <s v="Quartermaster Module"/>
    <x v="2"/>
    <s v="Manage all important equipment and assets such as officer equipment, firearms, fixed assets, fleet assets, training assets, and special unit assets such as SWAT and K9."/>
    <n v="2"/>
    <n v="15"/>
    <n v="0.13333333333333333"/>
    <s v="Protection of Life and Property"/>
    <n v="1"/>
    <n v="0.28333333333333333"/>
    <x v="0"/>
  </r>
  <r>
    <s v="Fleet Management Module"/>
    <x v="2"/>
    <s v="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
    <n v="4"/>
    <n v="15"/>
    <n v="0.26666666666666666"/>
    <m/>
    <m/>
    <n v="0.26666666666666666"/>
    <x v="0"/>
  </r>
  <r>
    <s v="Nixle"/>
    <x v="2"/>
    <s v="Notification service for emergency weather events, road closing, public safety advisories. Internal Use"/>
    <n v="1"/>
    <n v="15"/>
    <n v="6.6666666666666666E-2"/>
    <s v="Protection of Life and Property"/>
    <n v="1"/>
    <n v="0.21666666666666667"/>
    <x v="1"/>
  </r>
  <r>
    <s v="Everbridge"/>
    <x v="2"/>
    <s v="Alerting management system  for severe weather, violence, crime, outages and other emergencies. External use"/>
    <n v="1"/>
    <n v="15"/>
    <n v="6.6666666666666666E-2"/>
    <s v="Protection of Life and Property"/>
    <n v="1"/>
    <n v="0.21666666666666667"/>
    <x v="1"/>
  </r>
  <r>
    <s v="Secure Communications"/>
    <x v="5"/>
    <s v="Encrypted and secure voice communication between members within the agency."/>
    <n v="3"/>
    <n v="15"/>
    <n v="0.2"/>
    <m/>
    <m/>
    <n v="0.2"/>
    <x v="1"/>
  </r>
  <r>
    <s v="RemedyForce"/>
    <x v="4"/>
    <s v="Comprehensive IT service management that allows to combine IT operations management and cognitive capabilities"/>
    <n v="3"/>
    <n v="15"/>
    <n v="0.2"/>
    <m/>
    <m/>
    <n v="0.2"/>
    <x v="1"/>
  </r>
  <r>
    <s v="Workforce"/>
    <x v="4"/>
    <s v="Local workforce development system encompasses the organizations and activities that prepare people for employment, help workers advance in their careers, and ensure a skilled workforce."/>
    <n v="2"/>
    <n v="15"/>
    <n v="0.13333333333333333"/>
    <m/>
    <m/>
    <n v="0.13333333333333333"/>
    <x v="2"/>
  </r>
  <r>
    <s v="Professional Standards Module"/>
    <x v="2"/>
    <s v="Learning modules for employees to make operations more efficient and compliant"/>
    <n v="2"/>
    <n v="15"/>
    <n v="0.13333333333333333"/>
    <m/>
    <m/>
    <n v="0.13333333333333333"/>
    <x v="2"/>
  </r>
  <r>
    <s v="Training Module"/>
    <x v="2"/>
    <s v="Learning system and module to keep workforce up to date with the latest updates, laws, and regulations"/>
    <n v="2"/>
    <n v="15"/>
    <n v="0.13333333333333333"/>
    <m/>
    <m/>
    <n v="0.13333333333333333"/>
    <x v="2"/>
  </r>
  <r>
    <s v="AMS"/>
    <x v="6"/>
    <s v="Software designed to run an association by providing functionality for processing membership applications and collecting dues, running events, soliciting donations, and managing committees, chapters, etc."/>
    <n v="2"/>
    <n v="15"/>
    <n v="0.13333333333333333"/>
    <m/>
    <m/>
    <n v="0.13333333333333333"/>
    <x v="2"/>
  </r>
  <r>
    <s v="AMS"/>
    <x v="7"/>
    <s v="Software designed to run an association by providing functionality for processing membership applications and collecting dues, running events, soliciting donations, and managing committees, chapters, etc."/>
    <n v="2"/>
    <n v="15"/>
    <n v="0.13333333333333333"/>
    <m/>
    <m/>
    <n v="0.13333333333333333"/>
    <x v="2"/>
  </r>
  <r>
    <s v="Odyssey Courts"/>
    <x v="3"/>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Odyssey Courts"/>
    <x v="8"/>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Odyssey Courts"/>
    <x v="9"/>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South Annex Jail Camera System"/>
    <x v="3"/>
    <s v="Manages live video feeds and recording of jail operations and events"/>
    <n v="3"/>
    <n v="11"/>
    <n v="0.27272727272727271"/>
    <s v="Inmate Welfare"/>
    <n v="1"/>
    <n v="0.42272727272727273"/>
    <x v="0"/>
  </r>
  <r>
    <s v="Commissary and Inmate Accounts"/>
    <x v="3"/>
    <s v="Manages store provisions and inmate money balances"/>
    <n v="2"/>
    <n v="11"/>
    <n v="0.18181818181818182"/>
    <s v="Inmate Welfare"/>
    <n v="1"/>
    <n v="0.33181818181818179"/>
    <x v="0"/>
  </r>
  <r>
    <s v="West ProLex (Library)"/>
    <x v="3"/>
    <s v="Manages availability of books and magazines used in the county jails"/>
    <n v="1"/>
    <n v="11"/>
    <n v="9.0909090909090912E-2"/>
    <s v="Inmate Welfare"/>
    <n v="1"/>
    <n v="0.24090909090909091"/>
    <x v="1"/>
  </r>
  <r>
    <s v="Tech-Care"/>
    <x v="3"/>
    <s v="Allows direct procurement of medical records in corrections"/>
    <n v="1"/>
    <n v="11"/>
    <n v="9.0909090909090912E-2"/>
    <s v="Inmate Welfare"/>
    <n v="1"/>
    <n v="0.24090909090909091"/>
    <x v="1"/>
  </r>
  <r>
    <s v="Identix-PID"/>
    <x v="3"/>
    <s v="A Personal Identification system. Provides secure access to Jail facilities using biometric sensors"/>
    <n v="2"/>
    <n v="11"/>
    <n v="0.18181818181818182"/>
    <m/>
    <m/>
    <n v="0.18181818181818182"/>
    <x v="4"/>
  </r>
  <r>
    <s v="Mug Shot Imaging"/>
    <x v="3"/>
    <s v="Identifies suspects using digitized pictures. Keeps records of missing persons, police employees, and wanted persons"/>
    <n v="2"/>
    <n v="11"/>
    <n v="0.18181818181818182"/>
    <m/>
    <m/>
    <n v="0.18181818181818182"/>
    <x v="4"/>
  </r>
  <r>
    <s v="Iris-Biometrics"/>
    <x v="3"/>
    <s v="Provides accurate legal identification of citizens even without ID. Enhances ID systems and assists in identifications of subjects"/>
    <n v="2"/>
    <n v="11"/>
    <n v="0.18181818181818182"/>
    <m/>
    <m/>
    <n v="0.18181818181818182"/>
    <x v="4"/>
  </r>
  <r>
    <s v="LiveScan and AFIS Interface"/>
    <x v="3"/>
    <s v="Automated fingerprint identification system and other biometrics and DNA capture methods"/>
    <n v="2"/>
    <n v="11"/>
    <n v="0.18181818181818182"/>
    <m/>
    <m/>
    <n v="0.18181818181818182"/>
    <x v="4"/>
  </r>
  <r>
    <s v="Keytracer"/>
    <x v="3"/>
    <s v="Key control system that helps manage, track, and secure keys throughout day-to-day operations"/>
    <n v="2"/>
    <n v="11"/>
    <n v="0.18181818181818182"/>
    <m/>
    <m/>
    <n v="0.18181818181818182"/>
    <x v="4"/>
  </r>
  <r>
    <s v="Securus"/>
    <x v="3"/>
    <s v="Technology communications for safer and encrypted telecommunications"/>
    <n v="2"/>
    <n v="11"/>
    <n v="0.18181818181818182"/>
    <m/>
    <m/>
    <n v="0.18181818181818182"/>
    <x v="4"/>
  </r>
  <r>
    <s v="Note Active"/>
    <x v="3"/>
    <s v="Note taking logbook entries."/>
    <n v="1"/>
    <n v="11"/>
    <n v="9.0909090909090912E-2"/>
    <m/>
    <m/>
    <n v="9.0909090909090912E-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12BE7-3646-7243-9007-AAE905947C6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B5:C14" firstHeaderRow="1" firstDataRow="1" firstDataCol="1" rowPageCount="1" colPageCount="1"/>
  <pivotFields count="10">
    <pivotField showAll="0"/>
    <pivotField axis="axisRow" showAll="0" sortType="descending">
      <items count="11">
        <item x="2"/>
        <item x="8"/>
        <item x="5"/>
        <item x="6"/>
        <item x="9"/>
        <item x="1"/>
        <item x="7"/>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numFmtId="9" showAll="0"/>
    <pivotField axis="axisPage" dataField="1" multipleItemSelectionAllowed="1" showAll="0">
      <items count="6">
        <item h="1" x="3"/>
        <item h="1" x="1"/>
        <item h="1" x="2"/>
        <item h="1" x="4"/>
        <item x="0"/>
        <item t="default"/>
      </items>
    </pivotField>
  </pivotFields>
  <rowFields count="1">
    <field x="1"/>
  </rowFields>
  <rowItems count="9">
    <i>
      <x v="9"/>
    </i>
    <i>
      <x v="8"/>
    </i>
    <i>
      <x/>
    </i>
    <i>
      <x v="7"/>
    </i>
    <i>
      <x v="2"/>
    </i>
    <i>
      <x v="1"/>
    </i>
    <i>
      <x v="5"/>
    </i>
    <i>
      <x v="4"/>
    </i>
    <i t="grand">
      <x/>
    </i>
  </rowItems>
  <colItems count="1">
    <i/>
  </colItems>
  <pageFields count="1">
    <pageField fld="9" hier="-1"/>
  </pageFields>
  <dataFields count="1">
    <dataField name="Number of Services"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8276F-804D-4247-A588-403EA011669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riticality Title">
  <location ref="B3:C9" firstHeaderRow="1" firstDataRow="1" firstDataCol="1"/>
  <pivotFields count="10">
    <pivotField showAll="0"/>
    <pivotField showAll="0"/>
    <pivotField showAll="0"/>
    <pivotField showAll="0"/>
    <pivotField showAll="0"/>
    <pivotField numFmtId="9" showAll="0"/>
    <pivotField showAll="0"/>
    <pivotField showAll="0"/>
    <pivotField numFmtId="9" showAll="0"/>
    <pivotField axis="axisRow" dataField="1" showAll="0" sortType="descending">
      <items count="6">
        <item x="3"/>
        <item x="1"/>
        <item x="2"/>
        <item x="4"/>
        <item x="0"/>
        <item t="default"/>
      </items>
      <autoSortScope>
        <pivotArea dataOnly="0" outline="0" fieldPosition="0">
          <references count="1">
            <reference field="4294967294" count="1" selected="0">
              <x v="0"/>
            </reference>
          </references>
        </pivotArea>
      </autoSortScope>
    </pivotField>
  </pivotFields>
  <rowFields count="1">
    <field x="9"/>
  </rowFields>
  <rowItems count="6">
    <i>
      <x v="4"/>
    </i>
    <i>
      <x v="1"/>
    </i>
    <i>
      <x/>
    </i>
    <i>
      <x v="2"/>
    </i>
    <i>
      <x v="3"/>
    </i>
    <i t="grand">
      <x/>
    </i>
  </rowItems>
  <colItems count="1">
    <i/>
  </colItems>
  <dataFields count="1">
    <dataField name="Number of Services" fld="9" subtotal="count" baseField="0" baseItem="0"/>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4"/>
          </reference>
        </references>
      </pivotArea>
    </chartFormat>
    <chartFormat chart="13" format="2">
      <pivotArea type="data" outline="0" fieldPosition="0">
        <references count="2">
          <reference field="4294967294" count="1" selected="0">
            <x v="0"/>
          </reference>
          <reference field="9" count="1" selected="0">
            <x v="1"/>
          </reference>
        </references>
      </pivotArea>
    </chartFormat>
    <chartFormat chart="13" format="3">
      <pivotArea type="data" outline="0" fieldPosition="0">
        <references count="2">
          <reference field="4294967294" count="1" selected="0">
            <x v="0"/>
          </reference>
          <reference field="9" count="1" selected="0">
            <x v="0"/>
          </reference>
        </references>
      </pivotArea>
    </chartFormat>
    <chartFormat chart="13" format="4">
      <pivotArea type="data" outline="0" fieldPosition="0">
        <references count="2">
          <reference field="4294967294" count="1" selected="0">
            <x v="0"/>
          </reference>
          <reference field="9" count="1" selected="0">
            <x v="2"/>
          </reference>
        </references>
      </pivotArea>
    </chartFormat>
    <chartFormat chart="13" format="5">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BCC53A-B0E8-F74D-96FC-BF9133535572}" name="Table5" displayName="Table5" ref="A1:J61" totalsRowShown="0" headerRowDxfId="5" tableBorderDxfId="4">
  <autoFilter ref="A1:J61" xr:uid="{616E5F3F-8204-C748-82E4-19C92AB32BE3}"/>
  <tableColumns count="10">
    <tableColumn id="1" xr3:uid="{6867FBF2-E270-AF41-B815-5491CE3D7C08}" name="Service"/>
    <tableColumn id="2" xr3:uid="{C16FA0CE-D1C4-F345-BE34-21337BA815AF}" name="Department"/>
    <tableColumn id="3" xr3:uid="{6F64FFEA-F6B4-8B4D-BAFC-19C5C8E99BC7}" name="Description/Functionality"/>
    <tableColumn id="4" xr3:uid="{CC5EB1D2-5413-5044-93C6-57360045DCB8}" name="# Of Correlated Functions"/>
    <tableColumn id="5" xr3:uid="{DD48C8FB-B36F-9C4C-BEBA-FEA7D26144D7}" name="Total # of Department Functions"/>
    <tableColumn id="6" xr3:uid="{9957BEDF-97D9-494B-8CE5-DBC5DE3BD4FC}" name="Departmental Criticality Percentage" dataDxfId="3" dataCellStyle="Percent">
      <calculatedColumnFormula>D2/E2</calculatedColumnFormula>
    </tableColumn>
    <tableColumn id="7" xr3:uid="{44C6B646-1EC8-6A44-9810-3557FF7B9171}" name="Constitutional Responsibilities" dataDxfId="2"/>
    <tableColumn id="8" xr3:uid="{D2A28F5B-B613-2243-9090-F338CE9CD2FA}" name="Number of Constitutional Weights"/>
    <tableColumn id="9" xr3:uid="{DB77ADD6-DBE1-A940-99B0-22319A3FE165}" name="Final Criticality Percentage" dataDxfId="1" dataCellStyle="Percent">
      <calculatedColumnFormula>IF(ISBLANK(H2), F2, F2+(H2*15%))</calculatedColumnFormula>
    </tableColumn>
    <tableColumn id="10" xr3:uid="{4AFAF0D3-9D15-2D41-AEE6-63080ECEE2E2}" name="Criticality Score" dataDxfId="0" dataCellStyle="Percent">
      <calculatedColumnFormula>_xlfn.XLOOKUP(I2, 'Criticality Scale'!$E$3:$E$7, 'Criticality Scale'!$C$3:$C$7, , -1)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5F3F-8204-C748-82E4-19C92AB32BE3}">
  <dimension ref="A1:J61"/>
  <sheetViews>
    <sheetView tabSelected="1" zoomScale="134" zoomScaleNormal="100" workbookViewId="0">
      <selection activeCell="A2" sqref="A2"/>
    </sheetView>
  </sheetViews>
  <sheetFormatPr baseColWidth="10" defaultRowHeight="19" x14ac:dyDescent="0.25"/>
  <cols>
    <col min="1" max="1" width="45.7109375" bestFit="1" customWidth="1"/>
    <col min="2" max="2" width="24.85546875" bestFit="1" customWidth="1"/>
    <col min="3" max="3" width="23.42578125" customWidth="1"/>
    <col min="4" max="4" width="23" customWidth="1"/>
    <col min="5" max="5" width="28.5703125" customWidth="1"/>
    <col min="6" max="6" width="33.42578125" bestFit="1" customWidth="1"/>
    <col min="7" max="7" width="32.85546875" bestFit="1" customWidth="1"/>
    <col min="8" max="8" width="32.42578125" bestFit="1" customWidth="1"/>
    <col min="9" max="9" width="25.5703125" bestFit="1" customWidth="1"/>
    <col min="10" max="10" width="26" customWidth="1"/>
  </cols>
  <sheetData>
    <row r="1" spans="1:10" x14ac:dyDescent="0.25">
      <c r="A1" s="10" t="s">
        <v>0</v>
      </c>
      <c r="B1" s="9" t="s">
        <v>1</v>
      </c>
      <c r="C1" s="9" t="s">
        <v>37</v>
      </c>
      <c r="D1" s="9" t="s">
        <v>3</v>
      </c>
      <c r="E1" s="9" t="s">
        <v>4</v>
      </c>
      <c r="F1" s="9" t="s">
        <v>157</v>
      </c>
      <c r="G1" s="9" t="s">
        <v>5</v>
      </c>
      <c r="H1" s="9" t="s">
        <v>156</v>
      </c>
      <c r="I1" s="9" t="s">
        <v>158</v>
      </c>
      <c r="J1" s="9" t="s">
        <v>144</v>
      </c>
    </row>
    <row r="2" spans="1:10" ht="21" customHeight="1" x14ac:dyDescent="0.25">
      <c r="A2" s="1" t="s">
        <v>38</v>
      </c>
      <c r="B2" s="2" t="s">
        <v>39</v>
      </c>
      <c r="C2" s="2" t="s">
        <v>40</v>
      </c>
      <c r="D2" s="2">
        <v>2</v>
      </c>
      <c r="E2" s="2">
        <v>15</v>
      </c>
      <c r="F2" s="8">
        <f>D2/E2</f>
        <v>0.13333333333333333</v>
      </c>
      <c r="G2" s="2" t="s">
        <v>94</v>
      </c>
      <c r="H2" s="2">
        <v>2</v>
      </c>
      <c r="I2" s="8">
        <f>IF(ISBLANK(H2), F2, F2+(H2*15%))</f>
        <v>0.43333333333333335</v>
      </c>
      <c r="J2" s="8" t="str">
        <f>_xlfn.XLOOKUP(I2, 'Criticality Scale'!$E$3:$E$7, 'Criticality Scale'!$C$3:$C$7, , -1)</f>
        <v>Mission Critical</v>
      </c>
    </row>
    <row r="3" spans="1:10" ht="22" customHeight="1" x14ac:dyDescent="0.25">
      <c r="A3" s="1" t="s">
        <v>41</v>
      </c>
      <c r="B3" s="2" t="s">
        <v>42</v>
      </c>
      <c r="C3" s="2" t="s">
        <v>43</v>
      </c>
      <c r="D3" s="2">
        <v>3</v>
      </c>
      <c r="E3" s="2">
        <v>15</v>
      </c>
      <c r="F3" s="8">
        <f t="shared" ref="F3:F61" si="0">D3/E3</f>
        <v>0.2</v>
      </c>
      <c r="G3" s="2" t="s">
        <v>94</v>
      </c>
      <c r="H3" s="2">
        <v>2</v>
      </c>
      <c r="I3" s="8">
        <f>IF(ISBLANK(H3), F3, F3+(H3*15%))</f>
        <v>0.5</v>
      </c>
      <c r="J3" s="8" t="str">
        <f>_xlfn.XLOOKUP(I3, 'Criticality Scale'!$E$3:$E$7, 'Criticality Scale'!$C$3:$C$7, , -1)</f>
        <v>Mission Critical</v>
      </c>
    </row>
    <row r="4" spans="1:10" x14ac:dyDescent="0.25">
      <c r="A4" s="1" t="s">
        <v>44</v>
      </c>
      <c r="B4" s="2" t="s">
        <v>39</v>
      </c>
      <c r="C4" s="2" t="s">
        <v>45</v>
      </c>
      <c r="D4" s="2">
        <v>5</v>
      </c>
      <c r="E4" s="2">
        <v>15</v>
      </c>
      <c r="F4" s="8">
        <f t="shared" si="0"/>
        <v>0.33333333333333331</v>
      </c>
      <c r="G4" s="2" t="s">
        <v>46</v>
      </c>
      <c r="H4" s="2">
        <v>1</v>
      </c>
      <c r="I4" s="8">
        <f t="shared" ref="I4:I61" si="1">IF(ISBLANK(H4), F4, F4+(H4*15%))</f>
        <v>0.48333333333333328</v>
      </c>
      <c r="J4" s="8" t="str">
        <f>_xlfn.XLOOKUP(I4, 'Criticality Scale'!$E$3:$E$7, 'Criticality Scale'!$C$3:$C$7, , -1)</f>
        <v>Mission Critical</v>
      </c>
    </row>
    <row r="5" spans="1:10" x14ac:dyDescent="0.25">
      <c r="A5" s="1" t="s">
        <v>47</v>
      </c>
      <c r="B5" s="2" t="s">
        <v>39</v>
      </c>
      <c r="C5" s="2" t="s">
        <v>48</v>
      </c>
      <c r="D5" s="2">
        <v>5</v>
      </c>
      <c r="E5" s="2">
        <v>15</v>
      </c>
      <c r="F5" s="8">
        <f t="shared" si="0"/>
        <v>0.33333333333333331</v>
      </c>
      <c r="G5" s="2" t="s">
        <v>46</v>
      </c>
      <c r="H5" s="2">
        <v>1</v>
      </c>
      <c r="I5" s="8">
        <f t="shared" si="1"/>
        <v>0.48333333333333328</v>
      </c>
      <c r="J5" s="8" t="str">
        <f>_xlfn.XLOOKUP(I5, 'Criticality Scale'!$E$3:$E$7, 'Criticality Scale'!$C$3:$C$7, , -1)</f>
        <v>Mission Critical</v>
      </c>
    </row>
    <row r="6" spans="1:10" x14ac:dyDescent="0.25">
      <c r="A6" s="1" t="s">
        <v>49</v>
      </c>
      <c r="B6" s="2" t="s">
        <v>39</v>
      </c>
      <c r="C6" s="2" t="s">
        <v>50</v>
      </c>
      <c r="D6" s="2">
        <v>5</v>
      </c>
      <c r="E6" s="2">
        <v>15</v>
      </c>
      <c r="F6" s="8">
        <f t="shared" si="0"/>
        <v>0.33333333333333331</v>
      </c>
      <c r="G6" s="2" t="s">
        <v>51</v>
      </c>
      <c r="H6" s="2">
        <v>1</v>
      </c>
      <c r="I6" s="8">
        <f t="shared" si="1"/>
        <v>0.48333333333333328</v>
      </c>
      <c r="J6" s="8" t="str">
        <f>_xlfn.XLOOKUP(I6, 'Criticality Scale'!$E$3:$E$7, 'Criticality Scale'!$C$3:$C$7, , -1)</f>
        <v>Mission Critical</v>
      </c>
    </row>
    <row r="7" spans="1:10" x14ac:dyDescent="0.25">
      <c r="A7" s="1" t="s">
        <v>52</v>
      </c>
      <c r="B7" s="2" t="s">
        <v>39</v>
      </c>
      <c r="C7" s="2" t="s">
        <v>53</v>
      </c>
      <c r="D7" s="2">
        <v>5</v>
      </c>
      <c r="E7" s="2">
        <v>15</v>
      </c>
      <c r="F7" s="8">
        <f t="shared" si="0"/>
        <v>0.33333333333333331</v>
      </c>
      <c r="G7" s="2" t="s">
        <v>51</v>
      </c>
      <c r="H7" s="2">
        <v>1</v>
      </c>
      <c r="I7" s="8">
        <f t="shared" si="1"/>
        <v>0.48333333333333328</v>
      </c>
      <c r="J7" s="8" t="str">
        <f>_xlfn.XLOOKUP(I7, 'Criticality Scale'!$E$3:$E$7, 'Criticality Scale'!$C$3:$C$7, , -1)</f>
        <v>Mission Critical</v>
      </c>
    </row>
    <row r="8" spans="1:10" x14ac:dyDescent="0.25">
      <c r="A8" s="1" t="s">
        <v>54</v>
      </c>
      <c r="B8" s="2" t="s">
        <v>39</v>
      </c>
      <c r="C8" s="2" t="s">
        <v>55</v>
      </c>
      <c r="D8" s="2">
        <v>4</v>
      </c>
      <c r="E8" s="2">
        <v>15</v>
      </c>
      <c r="F8" s="8">
        <f t="shared" si="0"/>
        <v>0.26666666666666666</v>
      </c>
      <c r="G8" s="2" t="s">
        <v>51</v>
      </c>
      <c r="H8" s="2">
        <v>1</v>
      </c>
      <c r="I8" s="8">
        <f t="shared" si="1"/>
        <v>0.41666666666666663</v>
      </c>
      <c r="J8" s="8" t="str">
        <f>_xlfn.XLOOKUP(I8, 'Criticality Scale'!$E$3:$E$7, 'Criticality Scale'!$C$3:$C$7, , -1)</f>
        <v>Mission Critical</v>
      </c>
    </row>
    <row r="9" spans="1:10" x14ac:dyDescent="0.25">
      <c r="A9" s="1" t="s">
        <v>56</v>
      </c>
      <c r="B9" s="2" t="s">
        <v>39</v>
      </c>
      <c r="C9" s="2" t="s">
        <v>57</v>
      </c>
      <c r="D9" s="2">
        <v>6</v>
      </c>
      <c r="E9" s="2">
        <v>15</v>
      </c>
      <c r="F9" s="8">
        <f t="shared" si="0"/>
        <v>0.4</v>
      </c>
      <c r="G9" s="2"/>
      <c r="H9" s="2"/>
      <c r="I9" s="8">
        <f>IF(ISBLANK(H9), F9, F9+(H9*15%))</f>
        <v>0.4</v>
      </c>
      <c r="J9" s="8" t="str">
        <f>_xlfn.XLOOKUP(I9, 'Criticality Scale'!$E$3:$E$7, 'Criticality Scale'!$C$3:$C$7, , -1)</f>
        <v>Mission Critical</v>
      </c>
    </row>
    <row r="10" spans="1:10" x14ac:dyDescent="0.25">
      <c r="A10" s="1" t="s">
        <v>56</v>
      </c>
      <c r="B10" s="2" t="s">
        <v>101</v>
      </c>
      <c r="C10" s="2" t="s">
        <v>57</v>
      </c>
      <c r="D10" s="2">
        <v>6</v>
      </c>
      <c r="E10" s="2">
        <v>15</v>
      </c>
      <c r="F10" s="8">
        <f t="shared" si="0"/>
        <v>0.4</v>
      </c>
      <c r="G10" s="2"/>
      <c r="H10" s="2"/>
      <c r="I10" s="8">
        <f t="shared" si="1"/>
        <v>0.4</v>
      </c>
      <c r="J10" s="8" t="str">
        <f>_xlfn.XLOOKUP(I10, 'Criticality Scale'!$E$3:$E$7, 'Criticality Scale'!$C$3:$C$7, , -1)</f>
        <v>Mission Critical</v>
      </c>
    </row>
    <row r="11" spans="1:10" x14ac:dyDescent="0.25">
      <c r="A11" s="1" t="s">
        <v>56</v>
      </c>
      <c r="B11" s="2" t="s">
        <v>11</v>
      </c>
      <c r="C11" s="2" t="s">
        <v>57</v>
      </c>
      <c r="D11" s="2">
        <v>6</v>
      </c>
      <c r="E11" s="2">
        <v>15</v>
      </c>
      <c r="F11" s="8">
        <f t="shared" si="0"/>
        <v>0.4</v>
      </c>
      <c r="G11" s="2"/>
      <c r="H11" s="2"/>
      <c r="I11" s="8">
        <f t="shared" si="1"/>
        <v>0.4</v>
      </c>
      <c r="J11" s="8" t="str">
        <f>_xlfn.XLOOKUP(I11, 'Criticality Scale'!$E$3:$E$7, 'Criticality Scale'!$C$3:$C$7, , -1)</f>
        <v>Mission Critical</v>
      </c>
    </row>
    <row r="12" spans="1:10" x14ac:dyDescent="0.25">
      <c r="A12" s="1" t="s">
        <v>58</v>
      </c>
      <c r="B12" s="2" t="s">
        <v>39</v>
      </c>
      <c r="C12" s="2" t="s">
        <v>59</v>
      </c>
      <c r="D12" s="2">
        <v>3</v>
      </c>
      <c r="E12" s="2">
        <v>15</v>
      </c>
      <c r="F12" s="8">
        <f t="shared" si="0"/>
        <v>0.2</v>
      </c>
      <c r="G12" s="2" t="s">
        <v>8</v>
      </c>
      <c r="H12" s="2">
        <v>1</v>
      </c>
      <c r="I12" s="8">
        <f t="shared" si="1"/>
        <v>0.35</v>
      </c>
      <c r="J12" s="8" t="str">
        <f>_xlfn.XLOOKUP(I12, 'Criticality Scale'!$E$3:$E$7, 'Criticality Scale'!$C$3:$C$7, , -1)</f>
        <v>Mission Critical</v>
      </c>
    </row>
    <row r="13" spans="1:10" x14ac:dyDescent="0.25">
      <c r="A13" s="1" t="s">
        <v>60</v>
      </c>
      <c r="B13" s="2" t="s">
        <v>39</v>
      </c>
      <c r="C13" s="2" t="s">
        <v>61</v>
      </c>
      <c r="D13" s="2">
        <v>1</v>
      </c>
      <c r="E13" s="2">
        <v>15</v>
      </c>
      <c r="F13" s="8">
        <f t="shared" si="0"/>
        <v>6.6666666666666666E-2</v>
      </c>
      <c r="G13" s="2" t="s">
        <v>51</v>
      </c>
      <c r="H13" s="2">
        <v>1</v>
      </c>
      <c r="I13" s="8">
        <f t="shared" si="1"/>
        <v>0.21666666666666667</v>
      </c>
      <c r="J13" s="8" t="str">
        <f>_xlfn.XLOOKUP(I13, 'Criticality Scale'!$E$3:$E$7, 'Criticality Scale'!$C$3:$C$7, , -1)</f>
        <v>High Importance</v>
      </c>
    </row>
    <row r="14" spans="1:10" x14ac:dyDescent="0.25">
      <c r="A14" s="1" t="s">
        <v>62</v>
      </c>
      <c r="B14" s="2" t="s">
        <v>39</v>
      </c>
      <c r="C14" s="2" t="s">
        <v>63</v>
      </c>
      <c r="D14" s="2">
        <v>3</v>
      </c>
      <c r="E14" s="2">
        <v>15</v>
      </c>
      <c r="F14" s="8">
        <f t="shared" si="0"/>
        <v>0.2</v>
      </c>
      <c r="G14" s="2"/>
      <c r="H14" s="2"/>
      <c r="I14" s="8">
        <f t="shared" si="1"/>
        <v>0.2</v>
      </c>
      <c r="J14" s="8" t="str">
        <f>_xlfn.XLOOKUP(I14, 'Criticality Scale'!$E$3:$E$7, 'Criticality Scale'!$C$3:$C$7, , -1)</f>
        <v>High Importance</v>
      </c>
    </row>
    <row r="15" spans="1:10" x14ac:dyDescent="0.25">
      <c r="A15" s="1" t="s">
        <v>64</v>
      </c>
      <c r="B15" s="2" t="s">
        <v>39</v>
      </c>
      <c r="C15" s="2" t="s">
        <v>65</v>
      </c>
      <c r="D15" s="2">
        <v>3</v>
      </c>
      <c r="E15" s="2">
        <v>15</v>
      </c>
      <c r="F15" s="8">
        <f t="shared" si="0"/>
        <v>0.2</v>
      </c>
      <c r="G15" s="2"/>
      <c r="H15" s="2"/>
      <c r="I15" s="8">
        <f t="shared" si="1"/>
        <v>0.2</v>
      </c>
      <c r="J15" s="8" t="str">
        <f>_xlfn.XLOOKUP(I15, 'Criticality Scale'!$E$3:$E$7, 'Criticality Scale'!$C$3:$C$7, , -1)</f>
        <v>High Importance</v>
      </c>
    </row>
    <row r="16" spans="1:10" x14ac:dyDescent="0.25">
      <c r="A16" s="1" t="s">
        <v>66</v>
      </c>
      <c r="B16" s="2" t="s">
        <v>39</v>
      </c>
      <c r="C16" s="2" t="s">
        <v>67</v>
      </c>
      <c r="D16" s="2">
        <v>3</v>
      </c>
      <c r="E16" s="2">
        <v>15</v>
      </c>
      <c r="F16" s="8">
        <f t="shared" si="0"/>
        <v>0.2</v>
      </c>
      <c r="G16" s="2"/>
      <c r="H16" s="2"/>
      <c r="I16" s="8">
        <f t="shared" si="1"/>
        <v>0.2</v>
      </c>
      <c r="J16" s="8" t="str">
        <f>_xlfn.XLOOKUP(I16, 'Criticality Scale'!$E$3:$E$7, 'Criticality Scale'!$C$3:$C$7, , -1)</f>
        <v>High Importance</v>
      </c>
    </row>
    <row r="17" spans="1:10" x14ac:dyDescent="0.25">
      <c r="A17" s="1" t="s">
        <v>68</v>
      </c>
      <c r="B17" s="2" t="s">
        <v>39</v>
      </c>
      <c r="C17" s="2" t="s">
        <v>69</v>
      </c>
      <c r="D17" s="2">
        <v>3</v>
      </c>
      <c r="E17" s="2">
        <v>15</v>
      </c>
      <c r="F17" s="8">
        <f t="shared" si="0"/>
        <v>0.2</v>
      </c>
      <c r="G17" s="2"/>
      <c r="H17" s="2"/>
      <c r="I17" s="8">
        <f t="shared" si="1"/>
        <v>0.2</v>
      </c>
      <c r="J17" s="8" t="str">
        <f>_xlfn.XLOOKUP(I17, 'Criticality Scale'!$E$3:$E$7, 'Criticality Scale'!$C$3:$C$7, , -1)</f>
        <v>High Importance</v>
      </c>
    </row>
    <row r="18" spans="1:10" ht="18" customHeight="1" x14ac:dyDescent="0.25">
      <c r="A18" s="1" t="s">
        <v>70</v>
      </c>
      <c r="B18" s="2" t="s">
        <v>39</v>
      </c>
      <c r="C18" s="2" t="s">
        <v>71</v>
      </c>
      <c r="D18" s="2">
        <v>3</v>
      </c>
      <c r="E18" s="2">
        <v>15</v>
      </c>
      <c r="F18" s="8">
        <f t="shared" si="0"/>
        <v>0.2</v>
      </c>
      <c r="G18" s="2"/>
      <c r="H18" s="2"/>
      <c r="I18" s="8">
        <f t="shared" si="1"/>
        <v>0.2</v>
      </c>
      <c r="J18" s="8" t="str">
        <f>_xlfn.XLOOKUP(I18, 'Criticality Scale'!$E$3:$E$7, 'Criticality Scale'!$C$3:$C$7, , -1)</f>
        <v>High Importance</v>
      </c>
    </row>
    <row r="19" spans="1:10" x14ac:dyDescent="0.25">
      <c r="A19" s="1" t="s">
        <v>72</v>
      </c>
      <c r="B19" s="2" t="s">
        <v>39</v>
      </c>
      <c r="C19" s="2" t="s">
        <v>73</v>
      </c>
      <c r="D19" s="2">
        <v>3</v>
      </c>
      <c r="E19" s="2">
        <v>15</v>
      </c>
      <c r="F19" s="8">
        <f t="shared" si="0"/>
        <v>0.2</v>
      </c>
      <c r="G19" s="2"/>
      <c r="H19" s="2"/>
      <c r="I19" s="8">
        <f t="shared" si="1"/>
        <v>0.2</v>
      </c>
      <c r="J19" s="8" t="str">
        <f>_xlfn.XLOOKUP(I19, 'Criticality Scale'!$E$3:$E$7, 'Criticality Scale'!$C$3:$C$7, , -1)</f>
        <v>High Importance</v>
      </c>
    </row>
    <row r="20" spans="1:10" x14ac:dyDescent="0.25">
      <c r="A20" s="1" t="s">
        <v>74</v>
      </c>
      <c r="B20" s="2" t="s">
        <v>39</v>
      </c>
      <c r="C20" s="2" t="s">
        <v>75</v>
      </c>
      <c r="D20" s="2">
        <v>3</v>
      </c>
      <c r="E20" s="2">
        <v>15</v>
      </c>
      <c r="F20" s="8">
        <f t="shared" si="0"/>
        <v>0.2</v>
      </c>
      <c r="G20" s="2"/>
      <c r="H20" s="2"/>
      <c r="I20" s="8">
        <f t="shared" si="1"/>
        <v>0.2</v>
      </c>
      <c r="J20" s="8" t="str">
        <f>_xlfn.XLOOKUP(I20, 'Criticality Scale'!$E$3:$E$7, 'Criticality Scale'!$C$3:$C$7, , -1)</f>
        <v>High Importance</v>
      </c>
    </row>
    <row r="21" spans="1:10" x14ac:dyDescent="0.25">
      <c r="A21" s="1" t="s">
        <v>76</v>
      </c>
      <c r="B21" s="2" t="s">
        <v>39</v>
      </c>
      <c r="C21" s="2" t="s">
        <v>77</v>
      </c>
      <c r="D21" s="2">
        <v>3</v>
      </c>
      <c r="E21" s="2">
        <v>15</v>
      </c>
      <c r="F21" s="8">
        <f t="shared" si="0"/>
        <v>0.2</v>
      </c>
      <c r="G21" s="2"/>
      <c r="H21" s="2"/>
      <c r="I21" s="8">
        <f t="shared" si="1"/>
        <v>0.2</v>
      </c>
      <c r="J21" s="8" t="str">
        <f>_xlfn.XLOOKUP(I21, 'Criticality Scale'!$E$3:$E$7, 'Criticality Scale'!$C$3:$C$7, , -1)</f>
        <v>High Importance</v>
      </c>
    </row>
    <row r="22" spans="1:10" x14ac:dyDescent="0.25">
      <c r="A22" s="1" t="s">
        <v>78</v>
      </c>
      <c r="B22" s="2" t="s">
        <v>39</v>
      </c>
      <c r="C22" s="2" t="s">
        <v>79</v>
      </c>
      <c r="D22" s="2">
        <v>3</v>
      </c>
      <c r="E22" s="2">
        <v>15</v>
      </c>
      <c r="F22" s="8">
        <f t="shared" si="0"/>
        <v>0.2</v>
      </c>
      <c r="G22" s="2"/>
      <c r="H22" s="2"/>
      <c r="I22" s="8">
        <f t="shared" si="1"/>
        <v>0.2</v>
      </c>
      <c r="J22" s="8" t="str">
        <f>_xlfn.XLOOKUP(I22, 'Criticality Scale'!$E$3:$E$7, 'Criticality Scale'!$C$3:$C$7, , -1)</f>
        <v>High Importance</v>
      </c>
    </row>
    <row r="23" spans="1:10" x14ac:dyDescent="0.25">
      <c r="A23" s="1" t="s">
        <v>80</v>
      </c>
      <c r="B23" s="2" t="s">
        <v>39</v>
      </c>
      <c r="C23" s="2" t="s">
        <v>81</v>
      </c>
      <c r="D23" s="2">
        <v>3</v>
      </c>
      <c r="E23" s="2">
        <v>15</v>
      </c>
      <c r="F23" s="8">
        <f t="shared" si="0"/>
        <v>0.2</v>
      </c>
      <c r="G23" s="2"/>
      <c r="H23" s="2"/>
      <c r="I23" s="8">
        <f t="shared" si="1"/>
        <v>0.2</v>
      </c>
      <c r="J23" s="8" t="str">
        <f>_xlfn.XLOOKUP(I23, 'Criticality Scale'!$E$3:$E$7, 'Criticality Scale'!$C$3:$C$7, , -1)</f>
        <v>High Importance</v>
      </c>
    </row>
    <row r="24" spans="1:10" x14ac:dyDescent="0.25">
      <c r="A24" s="1" t="s">
        <v>82</v>
      </c>
      <c r="B24" s="2" t="s">
        <v>42</v>
      </c>
      <c r="C24" s="2" t="s">
        <v>83</v>
      </c>
      <c r="D24" s="2">
        <v>2</v>
      </c>
      <c r="E24" s="2">
        <v>15</v>
      </c>
      <c r="F24" s="8">
        <f t="shared" si="0"/>
        <v>0.13333333333333333</v>
      </c>
      <c r="G24" s="2"/>
      <c r="H24" s="2"/>
      <c r="I24" s="8">
        <f t="shared" si="1"/>
        <v>0.13333333333333333</v>
      </c>
      <c r="J24" s="8" t="str">
        <f>_xlfn.XLOOKUP(I24, 'Criticality Scale'!$E$3:$E$7, 'Criticality Scale'!$C$3:$C$7, , -1)</f>
        <v>Low Importance</v>
      </c>
    </row>
    <row r="25" spans="1:10" x14ac:dyDescent="0.25">
      <c r="A25" s="1" t="s">
        <v>84</v>
      </c>
      <c r="B25" s="2" t="s">
        <v>39</v>
      </c>
      <c r="C25" s="2" t="s">
        <v>85</v>
      </c>
      <c r="D25" s="2">
        <v>2</v>
      </c>
      <c r="E25" s="2">
        <v>15</v>
      </c>
      <c r="F25" s="8">
        <f t="shared" si="0"/>
        <v>0.13333333333333333</v>
      </c>
      <c r="G25" s="2"/>
      <c r="H25" s="2"/>
      <c r="I25" s="8">
        <f t="shared" si="1"/>
        <v>0.13333333333333333</v>
      </c>
      <c r="J25" s="8" t="str">
        <f>_xlfn.XLOOKUP(I25, 'Criticality Scale'!$E$3:$E$7, 'Criticality Scale'!$C$3:$C$7, , -1)</f>
        <v>Low Importance</v>
      </c>
    </row>
    <row r="26" spans="1:10" x14ac:dyDescent="0.25">
      <c r="A26" s="1" t="s">
        <v>86</v>
      </c>
      <c r="B26" s="2" t="s">
        <v>39</v>
      </c>
      <c r="C26" s="2" t="s">
        <v>87</v>
      </c>
      <c r="D26" s="2">
        <v>1</v>
      </c>
      <c r="E26" s="2">
        <v>15</v>
      </c>
      <c r="F26" s="8">
        <f t="shared" si="0"/>
        <v>6.6666666666666666E-2</v>
      </c>
      <c r="G26" s="2"/>
      <c r="H26" s="2"/>
      <c r="I26" s="8">
        <f t="shared" si="1"/>
        <v>6.6666666666666666E-2</v>
      </c>
      <c r="J26" s="8" t="str">
        <f>_xlfn.XLOOKUP(I26, 'Criticality Scale'!$E$3:$E$7, 'Criticality Scale'!$C$3:$C$7, , -1)</f>
        <v>Convenience</v>
      </c>
    </row>
    <row r="27" spans="1:10" ht="20" customHeight="1" x14ac:dyDescent="0.25">
      <c r="A27" s="1" t="s">
        <v>88</v>
      </c>
      <c r="B27" s="2" t="s">
        <v>39</v>
      </c>
      <c r="C27" s="2" t="s">
        <v>89</v>
      </c>
      <c r="D27" s="2">
        <v>1</v>
      </c>
      <c r="E27" s="2">
        <v>15</v>
      </c>
      <c r="F27" s="8">
        <f t="shared" si="0"/>
        <v>6.6666666666666666E-2</v>
      </c>
      <c r="G27" s="2"/>
      <c r="H27" s="2"/>
      <c r="I27" s="8">
        <f t="shared" si="1"/>
        <v>6.6666666666666666E-2</v>
      </c>
      <c r="J27" s="8" t="str">
        <f>_xlfn.XLOOKUP(I27, 'Criticality Scale'!$E$3:$E$7, 'Criticality Scale'!$C$3:$C$7, , -1)</f>
        <v>Convenience</v>
      </c>
    </row>
    <row r="28" spans="1:10" ht="20" customHeight="1" x14ac:dyDescent="0.25">
      <c r="A28" s="1" t="s">
        <v>88</v>
      </c>
      <c r="B28" s="2" t="s">
        <v>11</v>
      </c>
      <c r="C28" s="2" t="s">
        <v>89</v>
      </c>
      <c r="D28" s="2">
        <v>1</v>
      </c>
      <c r="E28" s="2">
        <v>15</v>
      </c>
      <c r="F28" s="8">
        <f t="shared" si="0"/>
        <v>6.6666666666666666E-2</v>
      </c>
      <c r="G28" s="2"/>
      <c r="H28" s="2"/>
      <c r="I28" s="8">
        <f t="shared" si="1"/>
        <v>6.6666666666666666E-2</v>
      </c>
      <c r="J28" s="8" t="str">
        <f>_xlfn.XLOOKUP(I28, 'Criticality Scale'!$E$3:$E$7, 'Criticality Scale'!$C$3:$C$7, , -1)</f>
        <v>Convenience</v>
      </c>
    </row>
    <row r="29" spans="1:10" x14ac:dyDescent="0.25">
      <c r="A29" s="1" t="s">
        <v>90</v>
      </c>
      <c r="B29" s="2" t="s">
        <v>39</v>
      </c>
      <c r="C29" s="2" t="s">
        <v>91</v>
      </c>
      <c r="D29" s="2">
        <v>1</v>
      </c>
      <c r="E29" s="2">
        <v>15</v>
      </c>
      <c r="F29" s="8">
        <f t="shared" si="0"/>
        <v>6.6666666666666666E-2</v>
      </c>
      <c r="G29" s="2"/>
      <c r="H29" s="2"/>
      <c r="I29" s="8">
        <f t="shared" si="1"/>
        <v>6.6666666666666666E-2</v>
      </c>
      <c r="J29" s="8" t="str">
        <f>_xlfn.XLOOKUP(I29, 'Criticality Scale'!$E$3:$E$7, 'Criticality Scale'!$C$3:$C$7, , -1)</f>
        <v>Convenience</v>
      </c>
    </row>
    <row r="30" spans="1:10" x14ac:dyDescent="0.25">
      <c r="A30" s="1" t="s">
        <v>90</v>
      </c>
      <c r="B30" s="2" t="s">
        <v>11</v>
      </c>
      <c r="C30" s="2" t="s">
        <v>91</v>
      </c>
      <c r="D30" s="2">
        <v>1</v>
      </c>
      <c r="E30" s="2">
        <v>15</v>
      </c>
      <c r="F30" s="8">
        <f t="shared" si="0"/>
        <v>6.6666666666666666E-2</v>
      </c>
      <c r="G30" s="2"/>
      <c r="H30" s="2"/>
      <c r="I30" s="8">
        <f t="shared" si="1"/>
        <v>6.6666666666666666E-2</v>
      </c>
      <c r="J30" s="8" t="str">
        <f>_xlfn.XLOOKUP(I30, 'Criticality Scale'!$E$3:$E$7, 'Criticality Scale'!$C$3:$C$7, , -1)</f>
        <v>Convenience</v>
      </c>
    </row>
    <row r="31" spans="1:10" x14ac:dyDescent="0.25">
      <c r="A31" s="3" t="s">
        <v>92</v>
      </c>
      <c r="B31" s="4" t="s">
        <v>39</v>
      </c>
      <c r="C31" s="4" t="s">
        <v>93</v>
      </c>
      <c r="D31" s="4">
        <v>1</v>
      </c>
      <c r="E31" s="4">
        <v>15</v>
      </c>
      <c r="F31" s="8">
        <f t="shared" si="0"/>
        <v>6.6666666666666666E-2</v>
      </c>
      <c r="G31" s="4"/>
      <c r="H31" s="4"/>
      <c r="I31" s="8">
        <f t="shared" si="1"/>
        <v>6.6666666666666666E-2</v>
      </c>
      <c r="J31" s="8" t="str">
        <f>_xlfn.XLOOKUP(I31, 'Criticality Scale'!$E$3:$E$7, 'Criticality Scale'!$C$3:$C$7, , -1)</f>
        <v>Convenience</v>
      </c>
    </row>
    <row r="32" spans="1:10" x14ac:dyDescent="0.25">
      <c r="A32" s="1" t="s">
        <v>95</v>
      </c>
      <c r="B32" s="2" t="s">
        <v>96</v>
      </c>
      <c r="C32" s="2" t="s">
        <v>97</v>
      </c>
      <c r="D32" s="2">
        <v>4</v>
      </c>
      <c r="E32" s="2">
        <v>15</v>
      </c>
      <c r="F32" s="8">
        <f t="shared" si="0"/>
        <v>0.26666666666666666</v>
      </c>
      <c r="G32" s="2" t="s">
        <v>8</v>
      </c>
      <c r="H32" s="2">
        <v>1</v>
      </c>
      <c r="I32" s="8">
        <f t="shared" si="1"/>
        <v>0.41666666666666663</v>
      </c>
      <c r="J32" s="8" t="str">
        <f>_xlfn.XLOOKUP(I32, 'Criticality Scale'!$E$3:$E$7, 'Criticality Scale'!$C$3:$C$7, , -1)</f>
        <v>Mission Critical</v>
      </c>
    </row>
    <row r="33" spans="1:10" x14ac:dyDescent="0.25">
      <c r="A33" s="1" t="s">
        <v>98</v>
      </c>
      <c r="B33" s="2" t="s">
        <v>96</v>
      </c>
      <c r="C33" s="2" t="s">
        <v>99</v>
      </c>
      <c r="D33" s="2">
        <v>4</v>
      </c>
      <c r="E33" s="2">
        <v>15</v>
      </c>
      <c r="F33" s="8">
        <f t="shared" si="0"/>
        <v>0.26666666666666666</v>
      </c>
      <c r="G33" s="2" t="s">
        <v>8</v>
      </c>
      <c r="H33" s="2">
        <v>1</v>
      </c>
      <c r="I33" s="8">
        <f t="shared" si="1"/>
        <v>0.41666666666666663</v>
      </c>
      <c r="J33" s="8" t="str">
        <f>_xlfn.XLOOKUP(I33, 'Criticality Scale'!$E$3:$E$7, 'Criticality Scale'!$C$3:$C$7, , -1)</f>
        <v>Mission Critical</v>
      </c>
    </row>
    <row r="34" spans="1:10" x14ac:dyDescent="0.25">
      <c r="A34" s="1" t="s">
        <v>100</v>
      </c>
      <c r="B34" s="2" t="s">
        <v>101</v>
      </c>
      <c r="C34" s="2" t="s">
        <v>102</v>
      </c>
      <c r="D34" s="2">
        <v>3</v>
      </c>
      <c r="E34" s="2">
        <v>15</v>
      </c>
      <c r="F34" s="8">
        <f t="shared" si="0"/>
        <v>0.2</v>
      </c>
      <c r="G34" s="2" t="s">
        <v>8</v>
      </c>
      <c r="H34" s="2">
        <v>1</v>
      </c>
      <c r="I34" s="8">
        <f t="shared" si="1"/>
        <v>0.35</v>
      </c>
      <c r="J34" s="8" t="str">
        <f>_xlfn.XLOOKUP(I34, 'Criticality Scale'!$E$3:$E$7, 'Criticality Scale'!$C$3:$C$7, , -1)</f>
        <v>Mission Critical</v>
      </c>
    </row>
    <row r="35" spans="1:10" x14ac:dyDescent="0.25">
      <c r="A35" s="1" t="s">
        <v>103</v>
      </c>
      <c r="B35" s="2" t="s">
        <v>96</v>
      </c>
      <c r="C35" s="2" t="s">
        <v>104</v>
      </c>
      <c r="D35" s="2">
        <v>3</v>
      </c>
      <c r="E35" s="2">
        <v>15</v>
      </c>
      <c r="F35" s="8">
        <f t="shared" si="0"/>
        <v>0.2</v>
      </c>
      <c r="G35" s="2" t="s">
        <v>8</v>
      </c>
      <c r="H35" s="2">
        <v>1</v>
      </c>
      <c r="I35" s="8">
        <f t="shared" si="1"/>
        <v>0.35</v>
      </c>
      <c r="J35" s="8" t="str">
        <f>_xlfn.XLOOKUP(I35, 'Criticality Scale'!$E$3:$E$7, 'Criticality Scale'!$C$3:$C$7, , -1)</f>
        <v>Mission Critical</v>
      </c>
    </row>
    <row r="36" spans="1:10" x14ac:dyDescent="0.25">
      <c r="A36" s="1" t="s">
        <v>105</v>
      </c>
      <c r="B36" s="2" t="s">
        <v>106</v>
      </c>
      <c r="C36" s="2" t="s">
        <v>107</v>
      </c>
      <c r="D36" s="2">
        <v>2</v>
      </c>
      <c r="E36" s="2">
        <v>15</v>
      </c>
      <c r="F36" s="8">
        <f t="shared" si="0"/>
        <v>0.13333333333333333</v>
      </c>
      <c r="G36" s="2" t="s">
        <v>51</v>
      </c>
      <c r="H36" s="2">
        <v>1</v>
      </c>
      <c r="I36" s="8">
        <f t="shared" si="1"/>
        <v>0.28333333333333333</v>
      </c>
      <c r="J36" s="8" t="str">
        <f>_xlfn.XLOOKUP(I36, 'Criticality Scale'!$E$3:$E$7, 'Criticality Scale'!$C$3:$C$7, , -1)</f>
        <v>Mission Critical</v>
      </c>
    </row>
    <row r="37" spans="1:10" x14ac:dyDescent="0.25">
      <c r="A37" s="1" t="s">
        <v>108</v>
      </c>
      <c r="B37" s="2" t="s">
        <v>101</v>
      </c>
      <c r="C37" s="2" t="s">
        <v>109</v>
      </c>
      <c r="D37" s="2">
        <v>2</v>
      </c>
      <c r="E37" s="2">
        <v>15</v>
      </c>
      <c r="F37" s="8">
        <f t="shared" si="0"/>
        <v>0.13333333333333333</v>
      </c>
      <c r="G37" s="2" t="s">
        <v>51</v>
      </c>
      <c r="H37" s="2">
        <v>1</v>
      </c>
      <c r="I37" s="8">
        <f t="shared" si="1"/>
        <v>0.28333333333333333</v>
      </c>
      <c r="J37" s="8" t="str">
        <f>_xlfn.XLOOKUP(I37, 'Criticality Scale'!$E$3:$E$7, 'Criticality Scale'!$C$3:$C$7, , -1)</f>
        <v>Mission Critical</v>
      </c>
    </row>
    <row r="38" spans="1:10" x14ac:dyDescent="0.25">
      <c r="A38" s="1" t="s">
        <v>110</v>
      </c>
      <c r="B38" s="2" t="s">
        <v>101</v>
      </c>
      <c r="C38" s="2" t="s">
        <v>127</v>
      </c>
      <c r="D38" s="2">
        <v>4</v>
      </c>
      <c r="E38" s="2">
        <v>15</v>
      </c>
      <c r="F38" s="8">
        <f t="shared" si="0"/>
        <v>0.26666666666666666</v>
      </c>
      <c r="G38" s="2"/>
      <c r="H38" s="2"/>
      <c r="I38" s="8">
        <f t="shared" si="1"/>
        <v>0.26666666666666666</v>
      </c>
      <c r="J38" s="8" t="str">
        <f>_xlfn.XLOOKUP(I38, 'Criticality Scale'!$E$3:$E$7, 'Criticality Scale'!$C$3:$C$7, , -1)</f>
        <v>Mission Critical</v>
      </c>
    </row>
    <row r="39" spans="1:10" x14ac:dyDescent="0.25">
      <c r="A39" s="1" t="s">
        <v>111</v>
      </c>
      <c r="B39" s="2" t="s">
        <v>101</v>
      </c>
      <c r="C39" s="2" t="s">
        <v>112</v>
      </c>
      <c r="D39" s="2">
        <v>1</v>
      </c>
      <c r="E39" s="2">
        <v>15</v>
      </c>
      <c r="F39" s="8">
        <f t="shared" si="0"/>
        <v>6.6666666666666666E-2</v>
      </c>
      <c r="G39" s="2" t="s">
        <v>51</v>
      </c>
      <c r="H39" s="2">
        <v>1</v>
      </c>
      <c r="I39" s="8">
        <f t="shared" si="1"/>
        <v>0.21666666666666667</v>
      </c>
      <c r="J39" s="8" t="str">
        <f>_xlfn.XLOOKUP(I39, 'Criticality Scale'!$E$3:$E$7, 'Criticality Scale'!$C$3:$C$7, , -1)</f>
        <v>High Importance</v>
      </c>
    </row>
    <row r="40" spans="1:10" x14ac:dyDescent="0.25">
      <c r="A40" s="1" t="s">
        <v>113</v>
      </c>
      <c r="B40" s="2" t="s">
        <v>101</v>
      </c>
      <c r="C40" s="2" t="s">
        <v>114</v>
      </c>
      <c r="D40" s="2">
        <v>1</v>
      </c>
      <c r="E40" s="2">
        <v>15</v>
      </c>
      <c r="F40" s="8">
        <f t="shared" si="0"/>
        <v>6.6666666666666666E-2</v>
      </c>
      <c r="G40" s="2" t="s">
        <v>51</v>
      </c>
      <c r="H40" s="2">
        <v>1</v>
      </c>
      <c r="I40" s="8">
        <f t="shared" si="1"/>
        <v>0.21666666666666667</v>
      </c>
      <c r="J40" s="8" t="str">
        <f>_xlfn.XLOOKUP(I40, 'Criticality Scale'!$E$3:$E$7, 'Criticality Scale'!$C$3:$C$7, , -1)</f>
        <v>High Importance</v>
      </c>
    </row>
    <row r="41" spans="1:10" x14ac:dyDescent="0.25">
      <c r="A41" s="1" t="s">
        <v>115</v>
      </c>
      <c r="B41" s="2" t="s">
        <v>106</v>
      </c>
      <c r="C41" s="2" t="s">
        <v>116</v>
      </c>
      <c r="D41" s="2">
        <v>3</v>
      </c>
      <c r="E41" s="2">
        <v>15</v>
      </c>
      <c r="F41" s="8">
        <f t="shared" si="0"/>
        <v>0.2</v>
      </c>
      <c r="G41" s="2"/>
      <c r="H41" s="2"/>
      <c r="I41" s="8">
        <f t="shared" si="1"/>
        <v>0.2</v>
      </c>
      <c r="J41" s="8" t="str">
        <f>_xlfn.XLOOKUP(I41, 'Criticality Scale'!$E$3:$E$7, 'Criticality Scale'!$C$3:$C$7, , -1)</f>
        <v>High Importance</v>
      </c>
    </row>
    <row r="42" spans="1:10" x14ac:dyDescent="0.25">
      <c r="A42" s="1" t="s">
        <v>117</v>
      </c>
      <c r="B42" s="2" t="s">
        <v>96</v>
      </c>
      <c r="C42" s="2" t="s">
        <v>118</v>
      </c>
      <c r="D42" s="2">
        <v>3</v>
      </c>
      <c r="E42" s="2">
        <v>15</v>
      </c>
      <c r="F42" s="8">
        <f t="shared" si="0"/>
        <v>0.2</v>
      </c>
      <c r="G42" s="2"/>
      <c r="H42" s="2"/>
      <c r="I42" s="8">
        <f t="shared" si="1"/>
        <v>0.2</v>
      </c>
      <c r="J42" s="8" t="str">
        <f>_xlfn.XLOOKUP(I42, 'Criticality Scale'!$E$3:$E$7, 'Criticality Scale'!$C$3:$C$7, , -1)</f>
        <v>High Importance</v>
      </c>
    </row>
    <row r="43" spans="1:10" x14ac:dyDescent="0.25">
      <c r="A43" s="1" t="s">
        <v>119</v>
      </c>
      <c r="B43" s="2" t="s">
        <v>96</v>
      </c>
      <c r="C43" s="2" t="s">
        <v>120</v>
      </c>
      <c r="D43" s="2">
        <v>2</v>
      </c>
      <c r="E43" s="2">
        <v>15</v>
      </c>
      <c r="F43" s="8">
        <f t="shared" si="0"/>
        <v>0.13333333333333333</v>
      </c>
      <c r="G43" s="2"/>
      <c r="H43" s="2"/>
      <c r="I43" s="8">
        <f t="shared" si="1"/>
        <v>0.13333333333333333</v>
      </c>
      <c r="J43" s="8" t="str">
        <f>_xlfn.XLOOKUP(I43, 'Criticality Scale'!$E$3:$E$7, 'Criticality Scale'!$C$3:$C$7, , -1)</f>
        <v>Low Importance</v>
      </c>
    </row>
    <row r="44" spans="1:10" x14ac:dyDescent="0.25">
      <c r="A44" s="1" t="s">
        <v>121</v>
      </c>
      <c r="B44" s="2" t="s">
        <v>101</v>
      </c>
      <c r="C44" s="2" t="s">
        <v>122</v>
      </c>
      <c r="D44" s="2">
        <v>2</v>
      </c>
      <c r="E44" s="2">
        <v>15</v>
      </c>
      <c r="F44" s="8">
        <f t="shared" si="0"/>
        <v>0.13333333333333333</v>
      </c>
      <c r="G44" s="2"/>
      <c r="H44" s="2"/>
      <c r="I44" s="8">
        <f t="shared" si="1"/>
        <v>0.13333333333333333</v>
      </c>
      <c r="J44" s="8" t="str">
        <f>_xlfn.XLOOKUP(I44, 'Criticality Scale'!$E$3:$E$7, 'Criticality Scale'!$C$3:$C$7, , -1)</f>
        <v>Low Importance</v>
      </c>
    </row>
    <row r="45" spans="1:10" x14ac:dyDescent="0.25">
      <c r="A45" s="1" t="s">
        <v>123</v>
      </c>
      <c r="B45" s="2" t="s">
        <v>101</v>
      </c>
      <c r="C45" s="2" t="s">
        <v>124</v>
      </c>
      <c r="D45" s="2">
        <v>2</v>
      </c>
      <c r="E45" s="2">
        <v>15</v>
      </c>
      <c r="F45" s="8">
        <f t="shared" si="0"/>
        <v>0.13333333333333333</v>
      </c>
      <c r="G45" s="2"/>
      <c r="H45" s="2"/>
      <c r="I45" s="8">
        <f t="shared" si="1"/>
        <v>0.13333333333333333</v>
      </c>
      <c r="J45" s="8" t="str">
        <f>_xlfn.XLOOKUP(I45, 'Criticality Scale'!$E$3:$E$7, 'Criticality Scale'!$C$3:$C$7, , -1)</f>
        <v>Low Importance</v>
      </c>
    </row>
    <row r="46" spans="1:10" x14ac:dyDescent="0.25">
      <c r="A46" s="3" t="s">
        <v>125</v>
      </c>
      <c r="B46" s="4" t="s">
        <v>140</v>
      </c>
      <c r="C46" s="4" t="s">
        <v>126</v>
      </c>
      <c r="D46" s="4">
        <v>2</v>
      </c>
      <c r="E46" s="4">
        <v>15</v>
      </c>
      <c r="F46" s="8">
        <f t="shared" si="0"/>
        <v>0.13333333333333333</v>
      </c>
      <c r="G46" s="4"/>
      <c r="H46" s="4"/>
      <c r="I46" s="8">
        <f t="shared" si="1"/>
        <v>0.13333333333333333</v>
      </c>
      <c r="J46" s="8" t="str">
        <f>_xlfn.XLOOKUP(I46, 'Criticality Scale'!$E$3:$E$7, 'Criticality Scale'!$C$3:$C$7, , -1)</f>
        <v>Low Importance</v>
      </c>
    </row>
    <row r="47" spans="1:10" x14ac:dyDescent="0.25">
      <c r="A47" s="3" t="s">
        <v>125</v>
      </c>
      <c r="B47" s="4" t="s">
        <v>141</v>
      </c>
      <c r="C47" s="4" t="s">
        <v>126</v>
      </c>
      <c r="D47" s="4">
        <v>2</v>
      </c>
      <c r="E47" s="4">
        <v>15</v>
      </c>
      <c r="F47" s="8">
        <f t="shared" si="0"/>
        <v>0.13333333333333333</v>
      </c>
      <c r="G47" s="4"/>
      <c r="H47" s="4"/>
      <c r="I47" s="8">
        <f t="shared" si="1"/>
        <v>0.13333333333333333</v>
      </c>
      <c r="J47" s="8" t="str">
        <f>_xlfn.XLOOKUP(I47, 'Criticality Scale'!$E$3:$E$7, 'Criticality Scale'!$C$3:$C$7, , -1)</f>
        <v>Low Importance</v>
      </c>
    </row>
    <row r="48" spans="1:10" x14ac:dyDescent="0.25">
      <c r="A48" t="s">
        <v>6</v>
      </c>
      <c r="B48" t="s">
        <v>11</v>
      </c>
      <c r="C48" t="s">
        <v>7</v>
      </c>
      <c r="D48">
        <v>3</v>
      </c>
      <c r="E48">
        <v>11</v>
      </c>
      <c r="F48" s="8">
        <f t="shared" si="0"/>
        <v>0.27272727272727271</v>
      </c>
      <c r="G48" t="s">
        <v>8</v>
      </c>
      <c r="H48">
        <v>1</v>
      </c>
      <c r="I48" s="8">
        <f t="shared" si="1"/>
        <v>0.42272727272727273</v>
      </c>
      <c r="J48" s="8" t="str">
        <f>_xlfn.XLOOKUP(I48, 'Criticality Scale'!$E$3:$E$7, 'Criticality Scale'!$C$3:$C$7, , -1)</f>
        <v>Mission Critical</v>
      </c>
    </row>
    <row r="49" spans="1:10" x14ac:dyDescent="0.25">
      <c r="A49" t="s">
        <v>6</v>
      </c>
      <c r="B49" t="s">
        <v>142</v>
      </c>
      <c r="C49" t="s">
        <v>7</v>
      </c>
      <c r="D49">
        <v>3</v>
      </c>
      <c r="E49">
        <v>11</v>
      </c>
      <c r="F49" s="8">
        <f t="shared" si="0"/>
        <v>0.27272727272727271</v>
      </c>
      <c r="G49" t="s">
        <v>8</v>
      </c>
      <c r="H49">
        <v>1</v>
      </c>
      <c r="I49" s="8">
        <f t="shared" si="1"/>
        <v>0.42272727272727273</v>
      </c>
      <c r="J49" s="8" t="str">
        <f>_xlfn.XLOOKUP(I49, 'Criticality Scale'!$E$3:$E$7, 'Criticality Scale'!$C$3:$C$7, , -1)</f>
        <v>Mission Critical</v>
      </c>
    </row>
    <row r="50" spans="1:10" x14ac:dyDescent="0.25">
      <c r="A50" t="s">
        <v>6</v>
      </c>
      <c r="B50" t="s">
        <v>143</v>
      </c>
      <c r="C50" t="s">
        <v>7</v>
      </c>
      <c r="D50">
        <v>3</v>
      </c>
      <c r="E50">
        <v>11</v>
      </c>
      <c r="F50" s="8">
        <f t="shared" si="0"/>
        <v>0.27272727272727271</v>
      </c>
      <c r="G50" t="s">
        <v>8</v>
      </c>
      <c r="H50">
        <v>1</v>
      </c>
      <c r="I50" s="8">
        <f t="shared" si="1"/>
        <v>0.42272727272727273</v>
      </c>
      <c r="J50" s="8" t="str">
        <f>_xlfn.XLOOKUP(I50, 'Criticality Scale'!$E$3:$E$7, 'Criticality Scale'!$C$3:$C$7, , -1)</f>
        <v>Mission Critical</v>
      </c>
    </row>
    <row r="51" spans="1:10" x14ac:dyDescent="0.25">
      <c r="A51" t="s">
        <v>10</v>
      </c>
      <c r="B51" t="s">
        <v>11</v>
      </c>
      <c r="C51" t="s">
        <v>12</v>
      </c>
      <c r="D51">
        <v>3</v>
      </c>
      <c r="E51">
        <v>11</v>
      </c>
      <c r="F51" s="8">
        <f t="shared" si="0"/>
        <v>0.27272727272727271</v>
      </c>
      <c r="G51" t="s">
        <v>13</v>
      </c>
      <c r="H51">
        <v>1</v>
      </c>
      <c r="I51" s="8">
        <f t="shared" si="1"/>
        <v>0.42272727272727273</v>
      </c>
      <c r="J51" s="8" t="str">
        <f>_xlfn.XLOOKUP(I51, 'Criticality Scale'!$E$3:$E$7, 'Criticality Scale'!$C$3:$C$7, , -1)</f>
        <v>Mission Critical</v>
      </c>
    </row>
    <row r="52" spans="1:10" x14ac:dyDescent="0.25">
      <c r="A52" t="s">
        <v>14</v>
      </c>
      <c r="B52" t="s">
        <v>11</v>
      </c>
      <c r="C52" t="s">
        <v>15</v>
      </c>
      <c r="D52">
        <v>2</v>
      </c>
      <c r="E52">
        <v>11</v>
      </c>
      <c r="F52" s="8">
        <f t="shared" si="0"/>
        <v>0.18181818181818182</v>
      </c>
      <c r="G52" t="s">
        <v>13</v>
      </c>
      <c r="H52">
        <v>1</v>
      </c>
      <c r="I52" s="8">
        <f t="shared" si="1"/>
        <v>0.33181818181818179</v>
      </c>
      <c r="J52" s="8" t="str">
        <f>_xlfn.XLOOKUP(I52, 'Criticality Scale'!$E$3:$E$7, 'Criticality Scale'!$C$3:$C$7, , -1)</f>
        <v>Mission Critical</v>
      </c>
    </row>
    <row r="53" spans="1:10" x14ac:dyDescent="0.25">
      <c r="A53" t="s">
        <v>16</v>
      </c>
      <c r="B53" t="s">
        <v>11</v>
      </c>
      <c r="C53" t="s">
        <v>17</v>
      </c>
      <c r="D53">
        <v>1</v>
      </c>
      <c r="E53">
        <v>11</v>
      </c>
      <c r="F53" s="8">
        <f t="shared" si="0"/>
        <v>9.0909090909090912E-2</v>
      </c>
      <c r="G53" t="s">
        <v>13</v>
      </c>
      <c r="H53">
        <v>1</v>
      </c>
      <c r="I53" s="8">
        <f t="shared" si="1"/>
        <v>0.24090909090909091</v>
      </c>
      <c r="J53" s="8" t="str">
        <f>_xlfn.XLOOKUP(I53, 'Criticality Scale'!$E$3:$E$7, 'Criticality Scale'!$C$3:$C$7, , -1)</f>
        <v>High Importance</v>
      </c>
    </row>
    <row r="54" spans="1:10" x14ac:dyDescent="0.25">
      <c r="A54" t="s">
        <v>19</v>
      </c>
      <c r="B54" t="s">
        <v>11</v>
      </c>
      <c r="C54" t="s">
        <v>20</v>
      </c>
      <c r="D54">
        <v>1</v>
      </c>
      <c r="E54">
        <v>11</v>
      </c>
      <c r="F54" s="8">
        <f t="shared" si="0"/>
        <v>9.0909090909090912E-2</v>
      </c>
      <c r="G54" t="s">
        <v>13</v>
      </c>
      <c r="H54">
        <v>1</v>
      </c>
      <c r="I54" s="8">
        <f t="shared" si="1"/>
        <v>0.24090909090909091</v>
      </c>
      <c r="J54" s="8" t="str">
        <f>_xlfn.XLOOKUP(I54, 'Criticality Scale'!$E$3:$E$7, 'Criticality Scale'!$C$3:$C$7, , -1)</f>
        <v>High Importance</v>
      </c>
    </row>
    <row r="55" spans="1:10" x14ac:dyDescent="0.25">
      <c r="A55" t="s">
        <v>21</v>
      </c>
      <c r="B55" t="s">
        <v>11</v>
      </c>
      <c r="C55" t="s">
        <v>22</v>
      </c>
      <c r="D55">
        <v>2</v>
      </c>
      <c r="E55">
        <v>11</v>
      </c>
      <c r="F55" s="8">
        <f t="shared" si="0"/>
        <v>0.18181818181818182</v>
      </c>
      <c r="I55" s="8">
        <f t="shared" si="1"/>
        <v>0.18181818181818182</v>
      </c>
      <c r="J55" s="8" t="str">
        <f>_xlfn.XLOOKUP(I55, 'Criticality Scale'!$E$3:$E$7, 'Criticality Scale'!$C$3:$C$7, , -1)</f>
        <v>Medium Importance</v>
      </c>
    </row>
    <row r="56" spans="1:10" x14ac:dyDescent="0.25">
      <c r="A56" t="s">
        <v>24</v>
      </c>
      <c r="B56" t="s">
        <v>11</v>
      </c>
      <c r="C56" t="s">
        <v>25</v>
      </c>
      <c r="D56">
        <v>2</v>
      </c>
      <c r="E56">
        <v>11</v>
      </c>
      <c r="F56" s="8">
        <f t="shared" si="0"/>
        <v>0.18181818181818182</v>
      </c>
      <c r="I56" s="8">
        <f t="shared" si="1"/>
        <v>0.18181818181818182</v>
      </c>
      <c r="J56" s="8" t="str">
        <f>_xlfn.XLOOKUP(I56, 'Criticality Scale'!$E$3:$E$7, 'Criticality Scale'!$C$3:$C$7, , -1)</f>
        <v>Medium Importance</v>
      </c>
    </row>
    <row r="57" spans="1:10" x14ac:dyDescent="0.25">
      <c r="A57" t="s">
        <v>26</v>
      </c>
      <c r="B57" t="s">
        <v>11</v>
      </c>
      <c r="C57" t="s">
        <v>27</v>
      </c>
      <c r="D57">
        <v>2</v>
      </c>
      <c r="E57">
        <v>11</v>
      </c>
      <c r="F57" s="8">
        <f t="shared" si="0"/>
        <v>0.18181818181818182</v>
      </c>
      <c r="I57" s="8">
        <f t="shared" si="1"/>
        <v>0.18181818181818182</v>
      </c>
      <c r="J57" s="8" t="str">
        <f>_xlfn.XLOOKUP(I57, 'Criticality Scale'!$E$3:$E$7, 'Criticality Scale'!$C$3:$C$7, , -1)</f>
        <v>Medium Importance</v>
      </c>
    </row>
    <row r="58" spans="1:10" x14ac:dyDescent="0.25">
      <c r="A58" t="s">
        <v>28</v>
      </c>
      <c r="B58" t="s">
        <v>11</v>
      </c>
      <c r="C58" t="s">
        <v>29</v>
      </c>
      <c r="D58">
        <v>2</v>
      </c>
      <c r="E58">
        <v>11</v>
      </c>
      <c r="F58" s="8">
        <f t="shared" si="0"/>
        <v>0.18181818181818182</v>
      </c>
      <c r="I58" s="8">
        <f t="shared" si="1"/>
        <v>0.18181818181818182</v>
      </c>
      <c r="J58" s="8" t="str">
        <f>_xlfn.XLOOKUP(I58, 'Criticality Scale'!$E$3:$E$7, 'Criticality Scale'!$C$3:$C$7, , -1)</f>
        <v>Medium Importance</v>
      </c>
    </row>
    <row r="59" spans="1:10" x14ac:dyDescent="0.25">
      <c r="A59" t="s">
        <v>30</v>
      </c>
      <c r="B59" t="s">
        <v>11</v>
      </c>
      <c r="C59" t="s">
        <v>31</v>
      </c>
      <c r="D59">
        <v>2</v>
      </c>
      <c r="E59">
        <v>11</v>
      </c>
      <c r="F59" s="8">
        <f t="shared" si="0"/>
        <v>0.18181818181818182</v>
      </c>
      <c r="I59" s="8">
        <f t="shared" si="1"/>
        <v>0.18181818181818182</v>
      </c>
      <c r="J59" s="8" t="str">
        <f>_xlfn.XLOOKUP(I59, 'Criticality Scale'!$E$3:$E$7, 'Criticality Scale'!$C$3:$C$7, , -1)</f>
        <v>Medium Importance</v>
      </c>
    </row>
    <row r="60" spans="1:10" x14ac:dyDescent="0.25">
      <c r="A60" t="s">
        <v>32</v>
      </c>
      <c r="B60" t="s">
        <v>11</v>
      </c>
      <c r="C60" t="s">
        <v>33</v>
      </c>
      <c r="D60">
        <v>2</v>
      </c>
      <c r="E60">
        <v>11</v>
      </c>
      <c r="F60" s="8">
        <f t="shared" si="0"/>
        <v>0.18181818181818182</v>
      </c>
      <c r="I60" s="8">
        <f t="shared" si="1"/>
        <v>0.18181818181818182</v>
      </c>
      <c r="J60" s="8" t="str">
        <f>_xlfn.XLOOKUP(I60, 'Criticality Scale'!$E$3:$E$7, 'Criticality Scale'!$C$3:$C$7, , -1)</f>
        <v>Medium Importance</v>
      </c>
    </row>
    <row r="61" spans="1:10" x14ac:dyDescent="0.25">
      <c r="A61" t="s">
        <v>34</v>
      </c>
      <c r="B61" t="s">
        <v>11</v>
      </c>
      <c r="C61" t="s">
        <v>35</v>
      </c>
      <c r="D61">
        <v>1</v>
      </c>
      <c r="E61">
        <v>11</v>
      </c>
      <c r="F61" s="8">
        <f t="shared" si="0"/>
        <v>9.0909090909090912E-2</v>
      </c>
      <c r="I61" s="8">
        <f t="shared" si="1"/>
        <v>9.0909090909090912E-2</v>
      </c>
      <c r="J61" s="8" t="str">
        <f>_xlfn.XLOOKUP(I61, 'Criticality Scale'!$E$3:$E$7, 'Criticality Scale'!$C$3:$C$7, , -1)</f>
        <v>Convenience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D60E0-0AC5-B849-8635-F1C15AADA29D}">
  <dimension ref="A1:G7"/>
  <sheetViews>
    <sheetView zoomScale="200" workbookViewId="0">
      <selection activeCell="C10" sqref="C10"/>
    </sheetView>
  </sheetViews>
  <sheetFormatPr baseColWidth="10" defaultRowHeight="19" x14ac:dyDescent="0.25"/>
  <cols>
    <col min="1" max="1" width="15" bestFit="1" customWidth="1"/>
    <col min="3" max="3" width="17.7109375" bestFit="1" customWidth="1"/>
    <col min="4" max="4" width="44.28515625" customWidth="1"/>
    <col min="5" max="5" width="14.5703125" customWidth="1"/>
  </cols>
  <sheetData>
    <row r="1" spans="1:7" ht="21" x14ac:dyDescent="0.25">
      <c r="A1" s="21"/>
      <c r="B1" s="21"/>
      <c r="C1" s="21"/>
      <c r="D1" s="25" t="s">
        <v>151</v>
      </c>
      <c r="E1" s="21"/>
      <c r="F1" s="21"/>
      <c r="G1" s="21"/>
    </row>
    <row r="2" spans="1:7" ht="21" x14ac:dyDescent="0.25">
      <c r="A2" s="11" t="s">
        <v>128</v>
      </c>
      <c r="B2" s="11" t="s">
        <v>129</v>
      </c>
      <c r="C2" s="11" t="s">
        <v>130</v>
      </c>
      <c r="D2" s="11" t="s">
        <v>2</v>
      </c>
      <c r="E2" s="22" t="s">
        <v>131</v>
      </c>
      <c r="F2" s="23"/>
      <c r="G2" s="24"/>
    </row>
    <row r="3" spans="1:7" ht="40" x14ac:dyDescent="0.25">
      <c r="A3" s="15">
        <v>1</v>
      </c>
      <c r="B3" s="15" t="s">
        <v>132</v>
      </c>
      <c r="C3" s="15" t="s">
        <v>9</v>
      </c>
      <c r="D3" s="16" t="s">
        <v>145</v>
      </c>
      <c r="E3" s="12">
        <v>0.25</v>
      </c>
      <c r="F3" s="13" t="s">
        <v>139</v>
      </c>
      <c r="G3" s="12"/>
    </row>
    <row r="4" spans="1:7" ht="60" x14ac:dyDescent="0.25">
      <c r="A4" s="17">
        <v>2</v>
      </c>
      <c r="B4" s="17" t="s">
        <v>133</v>
      </c>
      <c r="C4" s="17" t="s">
        <v>18</v>
      </c>
      <c r="D4" s="18" t="s">
        <v>146</v>
      </c>
      <c r="E4" s="7">
        <v>0.2</v>
      </c>
      <c r="F4" s="5" t="s">
        <v>138</v>
      </c>
      <c r="G4" s="6">
        <v>0.24990000000000001</v>
      </c>
    </row>
    <row r="5" spans="1:7" ht="60" x14ac:dyDescent="0.25">
      <c r="A5" s="15">
        <v>3</v>
      </c>
      <c r="B5" s="15" t="s">
        <v>134</v>
      </c>
      <c r="C5" s="15" t="s">
        <v>23</v>
      </c>
      <c r="D5" s="16" t="s">
        <v>147</v>
      </c>
      <c r="E5" s="12">
        <v>0.15</v>
      </c>
      <c r="F5" s="13" t="s">
        <v>138</v>
      </c>
      <c r="G5" s="14">
        <v>0.19989999999999999</v>
      </c>
    </row>
    <row r="6" spans="1:7" ht="80" x14ac:dyDescent="0.25">
      <c r="A6" s="17">
        <v>4</v>
      </c>
      <c r="B6" s="17" t="s">
        <v>135</v>
      </c>
      <c r="C6" s="17" t="s">
        <v>36</v>
      </c>
      <c r="D6" s="18" t="s">
        <v>148</v>
      </c>
      <c r="E6" s="7">
        <v>0.1</v>
      </c>
      <c r="F6" s="5" t="s">
        <v>138</v>
      </c>
      <c r="G6" s="6">
        <v>0.14990000000000001</v>
      </c>
    </row>
    <row r="7" spans="1:7" ht="20" x14ac:dyDescent="0.25">
      <c r="A7" s="15">
        <v>5</v>
      </c>
      <c r="B7" s="15" t="s">
        <v>136</v>
      </c>
      <c r="C7" s="15" t="s">
        <v>137</v>
      </c>
      <c r="D7" s="16" t="s">
        <v>149</v>
      </c>
      <c r="E7" s="12">
        <v>0</v>
      </c>
      <c r="F7" s="13" t="s">
        <v>138</v>
      </c>
      <c r="G7" s="14">
        <v>9.9900000000000003E-2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FDE1-0185-6E41-9D0E-CFAF92286DDB}">
  <dimension ref="B1:C14"/>
  <sheetViews>
    <sheetView zoomScale="200" workbookViewId="0">
      <selection activeCell="F26" sqref="F26"/>
    </sheetView>
  </sheetViews>
  <sheetFormatPr baseColWidth="10" defaultRowHeight="19" x14ac:dyDescent="0.25"/>
  <cols>
    <col min="1" max="2" width="15.140625" bestFit="1" customWidth="1"/>
    <col min="3" max="4" width="17.42578125" bestFit="1" customWidth="1"/>
  </cols>
  <sheetData>
    <row r="1" spans="2:3" ht="21" x14ac:dyDescent="0.25">
      <c r="B1" s="26" t="s">
        <v>152</v>
      </c>
    </row>
    <row r="3" spans="2:3" x14ac:dyDescent="0.25">
      <c r="B3" s="19" t="s">
        <v>144</v>
      </c>
      <c r="C3" t="s">
        <v>9</v>
      </c>
    </row>
    <row r="5" spans="2:3" x14ac:dyDescent="0.25">
      <c r="B5" s="19" t="s">
        <v>1</v>
      </c>
      <c r="C5" t="s">
        <v>154</v>
      </c>
    </row>
    <row r="6" spans="2:3" x14ac:dyDescent="0.25">
      <c r="B6" s="20" t="s">
        <v>39</v>
      </c>
      <c r="C6">
        <v>8</v>
      </c>
    </row>
    <row r="7" spans="2:3" x14ac:dyDescent="0.25">
      <c r="B7" s="20" t="s">
        <v>11</v>
      </c>
      <c r="C7">
        <v>4</v>
      </c>
    </row>
    <row r="8" spans="2:3" x14ac:dyDescent="0.25">
      <c r="B8" s="20" t="s">
        <v>101</v>
      </c>
      <c r="C8">
        <v>4</v>
      </c>
    </row>
    <row r="9" spans="2:3" x14ac:dyDescent="0.25">
      <c r="B9" s="20" t="s">
        <v>96</v>
      </c>
      <c r="C9">
        <v>3</v>
      </c>
    </row>
    <row r="10" spans="2:3" x14ac:dyDescent="0.25">
      <c r="B10" s="20" t="s">
        <v>106</v>
      </c>
      <c r="C10">
        <v>1</v>
      </c>
    </row>
    <row r="11" spans="2:3" x14ac:dyDescent="0.25">
      <c r="B11" s="20" t="s">
        <v>142</v>
      </c>
      <c r="C11">
        <v>1</v>
      </c>
    </row>
    <row r="12" spans="2:3" x14ac:dyDescent="0.25">
      <c r="B12" s="20" t="s">
        <v>42</v>
      </c>
      <c r="C12">
        <v>1</v>
      </c>
    </row>
    <row r="13" spans="2:3" x14ac:dyDescent="0.25">
      <c r="B13" s="20" t="s">
        <v>143</v>
      </c>
      <c r="C13">
        <v>1</v>
      </c>
    </row>
    <row r="14" spans="2:3" x14ac:dyDescent="0.25">
      <c r="B14" s="20" t="s">
        <v>150</v>
      </c>
      <c r="C14">
        <v>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D557-2907-F24D-9D57-AE1A0569BF4E}">
  <dimension ref="B1:C9"/>
  <sheetViews>
    <sheetView zoomScale="214" zoomScaleNormal="226" workbookViewId="0">
      <selection activeCell="E24" sqref="E24"/>
    </sheetView>
  </sheetViews>
  <sheetFormatPr baseColWidth="10" defaultRowHeight="19" x14ac:dyDescent="0.25"/>
  <cols>
    <col min="1" max="2" width="17.7109375" bestFit="1" customWidth="1"/>
    <col min="3" max="3" width="17.42578125" bestFit="1" customWidth="1"/>
  </cols>
  <sheetData>
    <row r="1" spans="2:3" ht="21" x14ac:dyDescent="0.25">
      <c r="B1" s="26" t="s">
        <v>153</v>
      </c>
    </row>
    <row r="3" spans="2:3" x14ac:dyDescent="0.25">
      <c r="B3" s="19" t="s">
        <v>155</v>
      </c>
      <c r="C3" t="s">
        <v>154</v>
      </c>
    </row>
    <row r="4" spans="2:3" x14ac:dyDescent="0.25">
      <c r="B4" s="20" t="s">
        <v>9</v>
      </c>
      <c r="C4">
        <v>23</v>
      </c>
    </row>
    <row r="5" spans="2:3" x14ac:dyDescent="0.25">
      <c r="B5" s="20" t="s">
        <v>18</v>
      </c>
      <c r="C5">
        <v>17</v>
      </c>
    </row>
    <row r="6" spans="2:3" x14ac:dyDescent="0.25">
      <c r="B6" s="20" t="s">
        <v>137</v>
      </c>
      <c r="C6">
        <v>7</v>
      </c>
    </row>
    <row r="7" spans="2:3" x14ac:dyDescent="0.25">
      <c r="B7" s="20" t="s">
        <v>36</v>
      </c>
      <c r="C7">
        <v>7</v>
      </c>
    </row>
    <row r="8" spans="2:3" x14ac:dyDescent="0.25">
      <c r="B8" s="20" t="s">
        <v>23</v>
      </c>
      <c r="C8">
        <v>6</v>
      </c>
    </row>
    <row r="9" spans="2:3" x14ac:dyDescent="0.25">
      <c r="B9" s="20" t="s">
        <v>150</v>
      </c>
      <c r="C9">
        <v>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Service List</vt:lpstr>
      <vt:lpstr>Criticality Scale</vt: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Raheem Lee</dc:creator>
  <cp:lastModifiedBy>Raheem Lee</cp:lastModifiedBy>
  <dcterms:created xsi:type="dcterms:W3CDTF">2024-07-15T16:34:59Z</dcterms:created>
  <dcterms:modified xsi:type="dcterms:W3CDTF">2024-07-17T13:59:23Z</dcterms:modified>
</cp:coreProperties>
</file>