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Romulo\Programação\Python\Scripts\Imobiliaria\Tabela\Cabo Frio\"/>
    </mc:Choice>
  </mc:AlternateContent>
  <xr:revisionPtr revIDLastSave="0" documentId="8_{065EFF53-0C1E-4E3C-9C1D-47C17126AC34}" xr6:coauthVersionLast="47" xr6:coauthVersionMax="47" xr10:uidLastSave="{00000000-0000-0000-0000-000000000000}"/>
  <bookViews>
    <workbookView xWindow="-108" yWindow="-108" windowWidth="23256" windowHeight="12576" activeTab="1" xr2:uid="{00000000-000D-0000-FFFF-FFFF00000000}"/>
  </bookViews>
  <sheets>
    <sheet name="Base" sheetId="1" r:id="rId1"/>
    <sheet name="Planilha2" sheetId="3" r:id="rId2"/>
    <sheet name="Configurações" sheetId="2" r:id="rId3"/>
  </sheets>
  <definedNames>
    <definedName name="_xlnm._FilterDatabase" localSheetId="0" hidden="1">Base!$B$1:$P$1</definedName>
    <definedName name="_xlnm._FilterDatabase" localSheetId="1" hidden="1">Planilha2!$A$1:$AG$280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80" i="3" l="1"/>
  <c r="AH279" i="3"/>
  <c r="AH278" i="3"/>
  <c r="AH277" i="3"/>
  <c r="AH276" i="3"/>
  <c r="AH275" i="3"/>
  <c r="AH274" i="3"/>
  <c r="AH273" i="3"/>
  <c r="AH272" i="3"/>
  <c r="AH271" i="3"/>
  <c r="AH270" i="3"/>
  <c r="AH269" i="3"/>
  <c r="AH268" i="3"/>
  <c r="AH267" i="3"/>
  <c r="AH266" i="3"/>
  <c r="AH265" i="3"/>
  <c r="AH264" i="3"/>
  <c r="AH263" i="3"/>
  <c r="AH262" i="3"/>
  <c r="AH261" i="3"/>
  <c r="AH260" i="3"/>
  <c r="AH259" i="3"/>
  <c r="AH258" i="3"/>
  <c r="AH257" i="3"/>
  <c r="AH256" i="3"/>
  <c r="AH255" i="3"/>
  <c r="AH254" i="3"/>
  <c r="AH253" i="3"/>
  <c r="AH252" i="3"/>
  <c r="AH251" i="3"/>
  <c r="AH250" i="3"/>
  <c r="AH249" i="3"/>
  <c r="AH248" i="3"/>
  <c r="AH247" i="3"/>
  <c r="AH246" i="3"/>
  <c r="AH245" i="3"/>
  <c r="AH244" i="3"/>
  <c r="AH243" i="3"/>
  <c r="AH242" i="3"/>
  <c r="AH241" i="3"/>
  <c r="AH240" i="3"/>
  <c r="AH239" i="3"/>
  <c r="AH238" i="3"/>
  <c r="AH237" i="3"/>
  <c r="AH236" i="3"/>
  <c r="AH235" i="3"/>
  <c r="AH234" i="3"/>
  <c r="AH233" i="3"/>
  <c r="AH232" i="3"/>
  <c r="AH231" i="3"/>
  <c r="AH230" i="3"/>
  <c r="AH229" i="3"/>
  <c r="AH228" i="3"/>
  <c r="AH227" i="3"/>
  <c r="AH226" i="3"/>
  <c r="AH225" i="3"/>
  <c r="AH224" i="3"/>
  <c r="AH223" i="3"/>
  <c r="AH222" i="3"/>
  <c r="AH221" i="3"/>
  <c r="AH220" i="3"/>
  <c r="AH219" i="3"/>
  <c r="AH218" i="3"/>
  <c r="AH217" i="3"/>
  <c r="AH216" i="3"/>
  <c r="AH215" i="3"/>
  <c r="AH214" i="3"/>
  <c r="AH213" i="3"/>
  <c r="AH212" i="3"/>
  <c r="AH211" i="3"/>
  <c r="AH210" i="3"/>
  <c r="AH209" i="3"/>
  <c r="AH208" i="3"/>
  <c r="AH207" i="3"/>
  <c r="AH206" i="3"/>
  <c r="AH205" i="3"/>
  <c r="AH204" i="3"/>
  <c r="AH203" i="3"/>
  <c r="AH202" i="3"/>
  <c r="AH201" i="3"/>
  <c r="AH200" i="3"/>
  <c r="AH199" i="3"/>
  <c r="AH198" i="3"/>
  <c r="AH197" i="3"/>
  <c r="AH196" i="3"/>
  <c r="AH195" i="3"/>
  <c r="AH194" i="3"/>
  <c r="AH193" i="3"/>
  <c r="AH192" i="3"/>
  <c r="AH191" i="3"/>
  <c r="AH190" i="3"/>
  <c r="AH189" i="3"/>
  <c r="AH188" i="3"/>
  <c r="AH187" i="3"/>
  <c r="AH186" i="3"/>
  <c r="AH185" i="3"/>
  <c r="AH184" i="3"/>
  <c r="AH183" i="3"/>
  <c r="AH182" i="3"/>
  <c r="AH181" i="3"/>
  <c r="AH180" i="3"/>
  <c r="AH179" i="3"/>
  <c r="AH178" i="3"/>
  <c r="AH177" i="3"/>
  <c r="AH176" i="3"/>
  <c r="AH175" i="3"/>
  <c r="AH174" i="3"/>
  <c r="AH173" i="3"/>
  <c r="AH172" i="3"/>
  <c r="AH171" i="3"/>
  <c r="AH170" i="3"/>
  <c r="AH169" i="3"/>
  <c r="AH168" i="3"/>
  <c r="AH167" i="3"/>
  <c r="AH166" i="3"/>
  <c r="AH165" i="3"/>
  <c r="AH164" i="3"/>
  <c r="AH163" i="3"/>
  <c r="AH162" i="3"/>
  <c r="AH161" i="3"/>
  <c r="AH160" i="3"/>
  <c r="AH159" i="3"/>
  <c r="AH158" i="3"/>
  <c r="AH157" i="3"/>
  <c r="AH156" i="3"/>
  <c r="AH155" i="3"/>
  <c r="AH154" i="3"/>
  <c r="AH153" i="3"/>
  <c r="AH152" i="3"/>
  <c r="AH151" i="3"/>
  <c r="AH150" i="3"/>
  <c r="AH149" i="3"/>
  <c r="AH148" i="3"/>
  <c r="AH147" i="3"/>
  <c r="AH146" i="3"/>
  <c r="AH145" i="3"/>
  <c r="AH144" i="3"/>
  <c r="AH143" i="3"/>
  <c r="AH142" i="3"/>
  <c r="AH141" i="3"/>
  <c r="AH140" i="3"/>
  <c r="AH139" i="3"/>
  <c r="AH138" i="3"/>
  <c r="AH137" i="3"/>
  <c r="AH136" i="3"/>
  <c r="AH135" i="3"/>
  <c r="AH134" i="3"/>
  <c r="AH133" i="3"/>
  <c r="AH132" i="3"/>
  <c r="AH131" i="3"/>
  <c r="AH130" i="3"/>
  <c r="AH129" i="3"/>
  <c r="AH128" i="3"/>
  <c r="AH127" i="3"/>
  <c r="AH126" i="3"/>
  <c r="AH125" i="3"/>
  <c r="AH124" i="3"/>
  <c r="AH123" i="3"/>
  <c r="AH122" i="3"/>
  <c r="AH121" i="3"/>
  <c r="AH120" i="3"/>
  <c r="AH119" i="3"/>
  <c r="AH118" i="3"/>
  <c r="AH117" i="3"/>
  <c r="AH116" i="3"/>
  <c r="AH115" i="3"/>
  <c r="AH114" i="3"/>
  <c r="AH113" i="3"/>
  <c r="AH112" i="3"/>
  <c r="AH111" i="3"/>
  <c r="AH110" i="3"/>
  <c r="AH109" i="3"/>
  <c r="AH108" i="3"/>
  <c r="AH107" i="3"/>
  <c r="AH106" i="3"/>
  <c r="AH105" i="3"/>
  <c r="AH104" i="3"/>
  <c r="AH103" i="3"/>
  <c r="AH102" i="3"/>
  <c r="AH101" i="3"/>
  <c r="AH100" i="3"/>
  <c r="AH99" i="3"/>
  <c r="AH98" i="3"/>
  <c r="AH97" i="3"/>
  <c r="AH96" i="3"/>
  <c r="AH95" i="3"/>
  <c r="AH94" i="3"/>
  <c r="AH93" i="3"/>
  <c r="AH92" i="3"/>
  <c r="AH91" i="3"/>
  <c r="AH90" i="3"/>
  <c r="AH89" i="3"/>
  <c r="AH88" i="3"/>
  <c r="AH87" i="3"/>
  <c r="AH86" i="3"/>
  <c r="AH85" i="3"/>
  <c r="AH84" i="3"/>
  <c r="AH83" i="3"/>
  <c r="AH82" i="3"/>
  <c r="AH81" i="3"/>
  <c r="AH80" i="3"/>
  <c r="AH79" i="3"/>
  <c r="AH78" i="3"/>
  <c r="AH77" i="3"/>
  <c r="AH76" i="3"/>
  <c r="AH75" i="3"/>
  <c r="AH74" i="3"/>
  <c r="AH73" i="3"/>
  <c r="AH72" i="3"/>
  <c r="AH71" i="3"/>
  <c r="AH70" i="3"/>
  <c r="AH69" i="3"/>
  <c r="AH68" i="3"/>
  <c r="AH67" i="3"/>
  <c r="AH66" i="3"/>
  <c r="AH65"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H7" i="3"/>
  <c r="AH6" i="3"/>
  <c r="AH5" i="3"/>
  <c r="AH4" i="3"/>
  <c r="AH3" i="3"/>
  <c r="AH2" i="3"/>
  <c r="AE280" i="3" a="1"/>
  <c r="AE280" i="3" s="1"/>
  <c r="AD280" i="3" a="1"/>
  <c r="AD280" i="3" s="1"/>
  <c r="AC280" i="3" a="1"/>
  <c r="AC280" i="3" s="1"/>
  <c r="AE279" i="3" a="1"/>
  <c r="AE279" i="3" s="1"/>
  <c r="AD279" i="3" a="1"/>
  <c r="AD279" i="3" s="1"/>
  <c r="AC279" i="3"/>
  <c r="AC279" i="3" a="1"/>
  <c r="AE278" i="3" a="1"/>
  <c r="AE278" i="3" s="1"/>
  <c r="AD278" i="3" a="1"/>
  <c r="AD278" i="3" s="1"/>
  <c r="AC278" i="3" a="1"/>
  <c r="AC278" i="3" s="1"/>
  <c r="AE277" i="3" a="1"/>
  <c r="AE277" i="3" s="1"/>
  <c r="AD277" i="3" a="1"/>
  <c r="AD277" i="3" s="1"/>
  <c r="AC277" i="3" a="1"/>
  <c r="AC277" i="3" s="1"/>
  <c r="AE276" i="3" a="1"/>
  <c r="AE276" i="3" s="1"/>
  <c r="AD276" i="3" a="1"/>
  <c r="AD276" i="3" s="1"/>
  <c r="AC276" i="3" a="1"/>
  <c r="AC276" i="3" s="1"/>
  <c r="AE275" i="3" a="1"/>
  <c r="AE275" i="3" s="1"/>
  <c r="AD275" i="3" a="1"/>
  <c r="AD275" i="3" s="1"/>
  <c r="AC275" i="3" a="1"/>
  <c r="AC275" i="3" s="1"/>
  <c r="AE274" i="3" a="1"/>
  <c r="AE274" i="3" s="1"/>
  <c r="AD274" i="3" a="1"/>
  <c r="AD274" i="3" s="1"/>
  <c r="AC274" i="3" a="1"/>
  <c r="AC274" i="3" s="1"/>
  <c r="AE273" i="3" a="1"/>
  <c r="AE273" i="3" s="1"/>
  <c r="AD273" i="3" a="1"/>
  <c r="AD273" i="3" s="1"/>
  <c r="AC273" i="3" a="1"/>
  <c r="AC273" i="3" s="1"/>
  <c r="AE272" i="3" a="1"/>
  <c r="AE272" i="3" s="1"/>
  <c r="AD272" i="3" a="1"/>
  <c r="AD272" i="3" s="1"/>
  <c r="AC272" i="3" a="1"/>
  <c r="AC272" i="3" s="1"/>
  <c r="AE271" i="3" a="1"/>
  <c r="AE271" i="3" s="1"/>
  <c r="AD271" i="3" a="1"/>
  <c r="AD271" i="3" s="1"/>
  <c r="AC271" i="3" a="1"/>
  <c r="AC271" i="3" s="1"/>
  <c r="AE270" i="3" a="1"/>
  <c r="AE270" i="3" s="1"/>
  <c r="AD270" i="3" a="1"/>
  <c r="AD270" i="3" s="1"/>
  <c r="AC270" i="3" a="1"/>
  <c r="AC270" i="3" s="1"/>
  <c r="AE269" i="3" a="1"/>
  <c r="AE269" i="3" s="1"/>
  <c r="AD269" i="3" a="1"/>
  <c r="AD269" i="3" s="1"/>
  <c r="AC269" i="3" a="1"/>
  <c r="AC269" i="3" s="1"/>
  <c r="AE268" i="3" a="1"/>
  <c r="AE268" i="3" s="1"/>
  <c r="AD268" i="3" a="1"/>
  <c r="AD268" i="3" s="1"/>
  <c r="AC268" i="3" a="1"/>
  <c r="AC268" i="3" s="1"/>
  <c r="AE267" i="3" a="1"/>
  <c r="AE267" i="3" s="1"/>
  <c r="AD267" i="3" a="1"/>
  <c r="AD267" i="3" s="1"/>
  <c r="AC267" i="3" a="1"/>
  <c r="AC267" i="3" s="1"/>
  <c r="AE266" i="3" a="1"/>
  <c r="AE266" i="3" s="1"/>
  <c r="AD266" i="3" a="1"/>
  <c r="AD266" i="3" s="1"/>
  <c r="AC266" i="3" a="1"/>
  <c r="AC266" i="3" s="1"/>
  <c r="AE265" i="3" a="1"/>
  <c r="AE265" i="3" s="1"/>
  <c r="AD265" i="3" a="1"/>
  <c r="AD265" i="3" s="1"/>
  <c r="AC265" i="3" a="1"/>
  <c r="AC265" i="3" s="1"/>
  <c r="AE264" i="3" a="1"/>
  <c r="AE264" i="3" s="1"/>
  <c r="AD264" i="3" a="1"/>
  <c r="AD264" i="3" s="1"/>
  <c r="AC264" i="3" a="1"/>
  <c r="AC264" i="3" s="1"/>
  <c r="AE263" i="3" a="1"/>
  <c r="AE263" i="3" s="1"/>
  <c r="AD263" i="3" a="1"/>
  <c r="AD263" i="3" s="1"/>
  <c r="AC263" i="3" a="1"/>
  <c r="AC263" i="3" s="1"/>
  <c r="AE262" i="3" a="1"/>
  <c r="AE262" i="3" s="1"/>
  <c r="AD262" i="3" a="1"/>
  <c r="AD262" i="3" s="1"/>
  <c r="AC262" i="3" a="1"/>
  <c r="AC262" i="3" s="1"/>
  <c r="AE261" i="3" a="1"/>
  <c r="AE261" i="3" s="1"/>
  <c r="AD261" i="3" a="1"/>
  <c r="AD261" i="3" s="1"/>
  <c r="AC261" i="3" a="1"/>
  <c r="AC261" i="3" s="1"/>
  <c r="AE260" i="3" a="1"/>
  <c r="AE260" i="3" s="1"/>
  <c r="AD260" i="3" a="1"/>
  <c r="AD260" i="3" s="1"/>
  <c r="AC260" i="3" a="1"/>
  <c r="AC260" i="3" s="1"/>
  <c r="AE259" i="3" a="1"/>
  <c r="AE259" i="3" s="1"/>
  <c r="AD259" i="3" a="1"/>
  <c r="AD259" i="3" s="1"/>
  <c r="AC259" i="3"/>
  <c r="AC259" i="3" a="1"/>
  <c r="AE258" i="3" a="1"/>
  <c r="AE258" i="3" s="1"/>
  <c r="AD258" i="3" a="1"/>
  <c r="AD258" i="3" s="1"/>
  <c r="AC258" i="3" a="1"/>
  <c r="AC258" i="3" s="1"/>
  <c r="AE257" i="3" a="1"/>
  <c r="AE257" i="3" s="1"/>
  <c r="AD257" i="3" a="1"/>
  <c r="AD257" i="3" s="1"/>
  <c r="AC257" i="3"/>
  <c r="AC257" i="3" a="1"/>
  <c r="AE256" i="3" a="1"/>
  <c r="AE256" i="3" s="1"/>
  <c r="AD256" i="3" a="1"/>
  <c r="AD256" i="3" s="1"/>
  <c r="AC256" i="3" a="1"/>
  <c r="AC256" i="3" s="1"/>
  <c r="AE255" i="3" a="1"/>
  <c r="AE255" i="3" s="1"/>
  <c r="AD255" i="3" a="1"/>
  <c r="AD255" i="3" s="1"/>
  <c r="AC255" i="3"/>
  <c r="AC255" i="3" a="1"/>
  <c r="AE254" i="3" a="1"/>
  <c r="AE254" i="3" s="1"/>
  <c r="AD254" i="3" a="1"/>
  <c r="AD254" i="3" s="1"/>
  <c r="AC254" i="3" a="1"/>
  <c r="AC254" i="3" s="1"/>
  <c r="AE253" i="3" a="1"/>
  <c r="AE253" i="3" s="1"/>
  <c r="AD253" i="3" a="1"/>
  <c r="AD253" i="3" s="1"/>
  <c r="AC253" i="3" a="1"/>
  <c r="AC253" i="3" s="1"/>
  <c r="AE252" i="3" a="1"/>
  <c r="AE252" i="3" s="1"/>
  <c r="AD252" i="3" a="1"/>
  <c r="AD252" i="3" s="1"/>
  <c r="AC252" i="3" a="1"/>
  <c r="AC252" i="3" s="1"/>
  <c r="AE251" i="3" a="1"/>
  <c r="AE251" i="3" s="1"/>
  <c r="AD251" i="3" a="1"/>
  <c r="AD251" i="3" s="1"/>
  <c r="AC251" i="3" a="1"/>
  <c r="AC251" i="3" s="1"/>
  <c r="AE250" i="3" a="1"/>
  <c r="AE250" i="3" s="1"/>
  <c r="AD250" i="3" a="1"/>
  <c r="AD250" i="3" s="1"/>
  <c r="AC250" i="3" a="1"/>
  <c r="AC250" i="3" s="1"/>
  <c r="AE249" i="3" a="1"/>
  <c r="AE249" i="3" s="1"/>
  <c r="AD249" i="3" a="1"/>
  <c r="AD249" i="3" s="1"/>
  <c r="AC249" i="3" a="1"/>
  <c r="AC249" i="3" s="1"/>
  <c r="AE248" i="3" a="1"/>
  <c r="AE248" i="3" s="1"/>
  <c r="AD248" i="3" a="1"/>
  <c r="AD248" i="3" s="1"/>
  <c r="AC248" i="3" a="1"/>
  <c r="AC248" i="3" s="1"/>
  <c r="AE247" i="3" a="1"/>
  <c r="AE247" i="3" s="1"/>
  <c r="AD247" i="3" a="1"/>
  <c r="AD247" i="3" s="1"/>
  <c r="AC247" i="3" a="1"/>
  <c r="AC247" i="3" s="1"/>
  <c r="AE246" i="3" a="1"/>
  <c r="AE246" i="3" s="1"/>
  <c r="AD246" i="3" a="1"/>
  <c r="AD246" i="3" s="1"/>
  <c r="AC246" i="3" a="1"/>
  <c r="AC246" i="3" s="1"/>
  <c r="AE245" i="3" a="1"/>
  <c r="AE245" i="3" s="1"/>
  <c r="AD245" i="3" a="1"/>
  <c r="AD245" i="3" s="1"/>
  <c r="AC245" i="3"/>
  <c r="AC245" i="3" a="1"/>
  <c r="AE244" i="3" a="1"/>
  <c r="AE244" i="3" s="1"/>
  <c r="AD244" i="3" a="1"/>
  <c r="AD244" i="3" s="1"/>
  <c r="AC244" i="3" a="1"/>
  <c r="AC244" i="3" s="1"/>
  <c r="AE243" i="3" a="1"/>
  <c r="AE243" i="3" s="1"/>
  <c r="AD243" i="3" a="1"/>
  <c r="AD243" i="3" s="1"/>
  <c r="AC243" i="3" a="1"/>
  <c r="AC243" i="3" s="1"/>
  <c r="AE242" i="3" a="1"/>
  <c r="AE242" i="3" s="1"/>
  <c r="AD242" i="3" a="1"/>
  <c r="AD242" i="3" s="1"/>
  <c r="AC242" i="3" a="1"/>
  <c r="AC242" i="3" s="1"/>
  <c r="AE241" i="3" a="1"/>
  <c r="AE241" i="3" s="1"/>
  <c r="AD241" i="3" a="1"/>
  <c r="AD241" i="3" s="1"/>
  <c r="AC241" i="3" a="1"/>
  <c r="AC241" i="3" s="1"/>
  <c r="AE240" i="3" a="1"/>
  <c r="AE240" i="3" s="1"/>
  <c r="AD240" i="3" a="1"/>
  <c r="AD240" i="3" s="1"/>
  <c r="AC240" i="3" a="1"/>
  <c r="AC240" i="3" s="1"/>
  <c r="AE239" i="3" a="1"/>
  <c r="AE239" i="3" s="1"/>
  <c r="AD239" i="3" a="1"/>
  <c r="AD239" i="3" s="1"/>
  <c r="AC239" i="3" a="1"/>
  <c r="AC239" i="3" s="1"/>
  <c r="AE238" i="3" a="1"/>
  <c r="AE238" i="3" s="1"/>
  <c r="AD238" i="3" a="1"/>
  <c r="AD238" i="3" s="1"/>
  <c r="AC238" i="3" a="1"/>
  <c r="AC238" i="3" s="1"/>
  <c r="AE237" i="3" a="1"/>
  <c r="AE237" i="3" s="1"/>
  <c r="AD237" i="3" a="1"/>
  <c r="AD237" i="3" s="1"/>
  <c r="AC237" i="3" a="1"/>
  <c r="AC237" i="3" s="1"/>
  <c r="AE236" i="3" a="1"/>
  <c r="AE236" i="3" s="1"/>
  <c r="AD236" i="3" a="1"/>
  <c r="AD236" i="3" s="1"/>
  <c r="AC236" i="3" a="1"/>
  <c r="AC236" i="3" s="1"/>
  <c r="AE235" i="3" a="1"/>
  <c r="AE235" i="3" s="1"/>
  <c r="AD235" i="3" a="1"/>
  <c r="AD235" i="3" s="1"/>
  <c r="AC235" i="3" a="1"/>
  <c r="AC235" i="3" s="1"/>
  <c r="AE234" i="3" a="1"/>
  <c r="AE234" i="3" s="1"/>
  <c r="AD234" i="3" a="1"/>
  <c r="AD234" i="3" s="1"/>
  <c r="AC234" i="3" a="1"/>
  <c r="AC234" i="3" s="1"/>
  <c r="AE233" i="3" a="1"/>
  <c r="AE233" i="3" s="1"/>
  <c r="AD233" i="3" a="1"/>
  <c r="AD233" i="3" s="1"/>
  <c r="AC233" i="3"/>
  <c r="AC233" i="3" a="1"/>
  <c r="AE232" i="3" a="1"/>
  <c r="AE232" i="3" s="1"/>
  <c r="AD232" i="3" a="1"/>
  <c r="AD232" i="3" s="1"/>
  <c r="AC232" i="3" a="1"/>
  <c r="AC232" i="3" s="1"/>
  <c r="AE231" i="3" a="1"/>
  <c r="AE231" i="3" s="1"/>
  <c r="AD231" i="3" a="1"/>
  <c r="AD231" i="3" s="1"/>
  <c r="AC231" i="3"/>
  <c r="AC231" i="3" a="1"/>
  <c r="AE230" i="3" a="1"/>
  <c r="AE230" i="3" s="1"/>
  <c r="AD230" i="3" a="1"/>
  <c r="AD230" i="3" s="1"/>
  <c r="AC230" i="3" a="1"/>
  <c r="AC230" i="3" s="1"/>
  <c r="AE229" i="3" a="1"/>
  <c r="AE229" i="3" s="1"/>
  <c r="AD229" i="3" a="1"/>
  <c r="AD229" i="3" s="1"/>
  <c r="AC229" i="3" a="1"/>
  <c r="AC229" i="3" s="1"/>
  <c r="AE228" i="3" a="1"/>
  <c r="AE228" i="3" s="1"/>
  <c r="AD228" i="3" a="1"/>
  <c r="AD228" i="3" s="1"/>
  <c r="AC228" i="3" a="1"/>
  <c r="AC228" i="3" s="1"/>
  <c r="AE227" i="3" a="1"/>
  <c r="AE227" i="3" s="1"/>
  <c r="AD227" i="3" a="1"/>
  <c r="AD227" i="3" s="1"/>
  <c r="AC227" i="3" a="1"/>
  <c r="AC227" i="3" s="1"/>
  <c r="AE226" i="3" a="1"/>
  <c r="AE226" i="3" s="1"/>
  <c r="AD226" i="3" a="1"/>
  <c r="AD226" i="3" s="1"/>
  <c r="AC226" i="3" a="1"/>
  <c r="AC226" i="3" s="1"/>
  <c r="AE225" i="3" a="1"/>
  <c r="AE225" i="3" s="1"/>
  <c r="AD225" i="3" a="1"/>
  <c r="AD225" i="3" s="1"/>
  <c r="AC225" i="3"/>
  <c r="AC225" i="3" a="1"/>
  <c r="AE224" i="3" a="1"/>
  <c r="AE224" i="3" s="1"/>
  <c r="AD224" i="3" a="1"/>
  <c r="AD224" i="3" s="1"/>
  <c r="AC224" i="3" a="1"/>
  <c r="AC224" i="3" s="1"/>
  <c r="AE223" i="3" a="1"/>
  <c r="AE223" i="3" s="1"/>
  <c r="AD223" i="3" a="1"/>
  <c r="AD223" i="3" s="1"/>
  <c r="AC223" i="3" a="1"/>
  <c r="AC223" i="3" s="1"/>
  <c r="AE222" i="3" a="1"/>
  <c r="AE222" i="3" s="1"/>
  <c r="AD222" i="3" a="1"/>
  <c r="AD222" i="3" s="1"/>
  <c r="AC222" i="3" a="1"/>
  <c r="AC222" i="3" s="1"/>
  <c r="AE221" i="3" a="1"/>
  <c r="AE221" i="3" s="1"/>
  <c r="AD221" i="3" a="1"/>
  <c r="AD221" i="3" s="1"/>
  <c r="AC221" i="3"/>
  <c r="AC221" i="3" a="1"/>
  <c r="AE220" i="3" a="1"/>
  <c r="AE220" i="3" s="1"/>
  <c r="AD220" i="3" a="1"/>
  <c r="AD220" i="3" s="1"/>
  <c r="AC220" i="3" a="1"/>
  <c r="AC220" i="3" s="1"/>
  <c r="AE219" i="3" a="1"/>
  <c r="AE219" i="3" s="1"/>
  <c r="AD219" i="3" a="1"/>
  <c r="AD219" i="3" s="1"/>
  <c r="AC219" i="3" a="1"/>
  <c r="AC219" i="3" s="1"/>
  <c r="AE218" i="3" a="1"/>
  <c r="AE218" i="3" s="1"/>
  <c r="AD218" i="3" a="1"/>
  <c r="AD218" i="3" s="1"/>
  <c r="AC218" i="3" a="1"/>
  <c r="AC218" i="3" s="1"/>
  <c r="AE217" i="3" a="1"/>
  <c r="AE217" i="3" s="1"/>
  <c r="AD217" i="3" a="1"/>
  <c r="AD217" i="3" s="1"/>
  <c r="AC217" i="3" a="1"/>
  <c r="AC217" i="3" s="1"/>
  <c r="AE216" i="3" a="1"/>
  <c r="AE216" i="3" s="1"/>
  <c r="AD216" i="3" a="1"/>
  <c r="AD216" i="3" s="1"/>
  <c r="AC216" i="3" a="1"/>
  <c r="AC216" i="3" s="1"/>
  <c r="AE215" i="3" a="1"/>
  <c r="AE215" i="3" s="1"/>
  <c r="AD215" i="3" a="1"/>
  <c r="AD215" i="3" s="1"/>
  <c r="AC215" i="3" a="1"/>
  <c r="AC215" i="3" s="1"/>
  <c r="AE214" i="3" a="1"/>
  <c r="AE214" i="3" s="1"/>
  <c r="AD214" i="3" a="1"/>
  <c r="AD214" i="3" s="1"/>
  <c r="AC214" i="3" a="1"/>
  <c r="AC214" i="3" s="1"/>
  <c r="AE213" i="3" a="1"/>
  <c r="AE213" i="3" s="1"/>
  <c r="AD213" i="3" a="1"/>
  <c r="AD213" i="3" s="1"/>
  <c r="AC213" i="3"/>
  <c r="AC213" i="3" a="1"/>
  <c r="AE212" i="3" a="1"/>
  <c r="AE212" i="3" s="1"/>
  <c r="AD212" i="3" a="1"/>
  <c r="AD212" i="3" s="1"/>
  <c r="AC212" i="3" a="1"/>
  <c r="AC212" i="3" s="1"/>
  <c r="AE211" i="3" a="1"/>
  <c r="AE211" i="3" s="1"/>
  <c r="AD211" i="3" a="1"/>
  <c r="AD211" i="3" s="1"/>
  <c r="AC211" i="3" a="1"/>
  <c r="AC211" i="3" s="1"/>
  <c r="AE210" i="3" a="1"/>
  <c r="AE210" i="3" s="1"/>
  <c r="AD210" i="3" a="1"/>
  <c r="AD210" i="3" s="1"/>
  <c r="AC210" i="3" a="1"/>
  <c r="AC210" i="3" s="1"/>
  <c r="AE209" i="3" a="1"/>
  <c r="AE209" i="3" s="1"/>
  <c r="AD209" i="3" a="1"/>
  <c r="AD209" i="3" s="1"/>
  <c r="AC209" i="3"/>
  <c r="AC209" i="3" a="1"/>
  <c r="AE208" i="3" a="1"/>
  <c r="AE208" i="3" s="1"/>
  <c r="AD208" i="3" a="1"/>
  <c r="AD208" i="3" s="1"/>
  <c r="AC208" i="3" a="1"/>
  <c r="AC208" i="3" s="1"/>
  <c r="AE207" i="3" a="1"/>
  <c r="AE207" i="3" s="1"/>
  <c r="AD207" i="3" a="1"/>
  <c r="AD207" i="3" s="1"/>
  <c r="AC207" i="3"/>
  <c r="AC207" i="3" a="1"/>
  <c r="AE206" i="3" a="1"/>
  <c r="AE206" i="3" s="1"/>
  <c r="AD206" i="3" a="1"/>
  <c r="AD206" i="3" s="1"/>
  <c r="AC206" i="3" a="1"/>
  <c r="AC206" i="3" s="1"/>
  <c r="AE205" i="3" a="1"/>
  <c r="AE205" i="3" s="1"/>
  <c r="AD205" i="3" a="1"/>
  <c r="AD205" i="3" s="1"/>
  <c r="AC205" i="3" a="1"/>
  <c r="AC205" i="3" s="1"/>
  <c r="AE204" i="3" a="1"/>
  <c r="AE204" i="3" s="1"/>
  <c r="AD204" i="3" a="1"/>
  <c r="AD204" i="3" s="1"/>
  <c r="AC204" i="3" a="1"/>
  <c r="AC204" i="3" s="1"/>
  <c r="AE203" i="3" a="1"/>
  <c r="AE203" i="3" s="1"/>
  <c r="AD203" i="3" a="1"/>
  <c r="AD203" i="3" s="1"/>
  <c r="AC203" i="3" a="1"/>
  <c r="AC203" i="3" s="1"/>
  <c r="AE202" i="3" a="1"/>
  <c r="AE202" i="3" s="1"/>
  <c r="AD202" i="3" a="1"/>
  <c r="AD202" i="3" s="1"/>
  <c r="AC202" i="3" a="1"/>
  <c r="AC202" i="3" s="1"/>
  <c r="AE201" i="3" a="1"/>
  <c r="AE201" i="3" s="1"/>
  <c r="AD201" i="3" a="1"/>
  <c r="AD201" i="3" s="1"/>
  <c r="AC201" i="3"/>
  <c r="AC201" i="3" a="1"/>
  <c r="AE200" i="3" a="1"/>
  <c r="AE200" i="3" s="1"/>
  <c r="AD200" i="3" a="1"/>
  <c r="AD200" i="3" s="1"/>
  <c r="AC200" i="3" a="1"/>
  <c r="AC200" i="3" s="1"/>
  <c r="AE199" i="3" a="1"/>
  <c r="AE199" i="3" s="1"/>
  <c r="AD199" i="3" a="1"/>
  <c r="AD199" i="3" s="1"/>
  <c r="AC199" i="3" a="1"/>
  <c r="AC199" i="3" s="1"/>
  <c r="AE198" i="3" a="1"/>
  <c r="AE198" i="3" s="1"/>
  <c r="AD198" i="3" a="1"/>
  <c r="AD198" i="3" s="1"/>
  <c r="AC198" i="3" a="1"/>
  <c r="AC198" i="3" s="1"/>
  <c r="AE197" i="3" a="1"/>
  <c r="AE197" i="3" s="1"/>
  <c r="AD197" i="3" a="1"/>
  <c r="AD197" i="3" s="1"/>
  <c r="AC197" i="3"/>
  <c r="AC197" i="3" a="1"/>
  <c r="AE196" i="3" a="1"/>
  <c r="AE196" i="3" s="1"/>
  <c r="AD196" i="3" a="1"/>
  <c r="AD196" i="3" s="1"/>
  <c r="AC196" i="3" a="1"/>
  <c r="AC196" i="3" s="1"/>
  <c r="AE195" i="3" a="1"/>
  <c r="AE195" i="3" s="1"/>
  <c r="AD195" i="3" a="1"/>
  <c r="AD195" i="3" s="1"/>
  <c r="AC195" i="3" a="1"/>
  <c r="AC195" i="3" s="1"/>
  <c r="AE194" i="3" a="1"/>
  <c r="AE194" i="3" s="1"/>
  <c r="AD194" i="3" a="1"/>
  <c r="AD194" i="3" s="1"/>
  <c r="AC194" i="3" a="1"/>
  <c r="AC194" i="3" s="1"/>
  <c r="AE193" i="3" a="1"/>
  <c r="AE193" i="3" s="1"/>
  <c r="AD193" i="3" a="1"/>
  <c r="AD193" i="3" s="1"/>
  <c r="AC193" i="3" a="1"/>
  <c r="AC193" i="3" s="1"/>
  <c r="AE192" i="3" a="1"/>
  <c r="AE192" i="3" s="1"/>
  <c r="AD192" i="3" a="1"/>
  <c r="AD192" i="3" s="1"/>
  <c r="AC192" i="3" a="1"/>
  <c r="AC192" i="3" s="1"/>
  <c r="AE191" i="3" a="1"/>
  <c r="AE191" i="3" s="1"/>
  <c r="AD191" i="3" a="1"/>
  <c r="AD191" i="3" s="1"/>
  <c r="AC191" i="3" a="1"/>
  <c r="AC191" i="3" s="1"/>
  <c r="AE190" i="3" a="1"/>
  <c r="AE190" i="3" s="1"/>
  <c r="AD190" i="3" a="1"/>
  <c r="AD190" i="3" s="1"/>
  <c r="AC190" i="3" a="1"/>
  <c r="AC190" i="3" s="1"/>
  <c r="AE189" i="3" a="1"/>
  <c r="AE189" i="3" s="1"/>
  <c r="AD189" i="3" a="1"/>
  <c r="AD189" i="3" s="1"/>
  <c r="AC189" i="3"/>
  <c r="AC189" i="3" a="1"/>
  <c r="AE188" i="3" a="1"/>
  <c r="AE188" i="3" s="1"/>
  <c r="AD188" i="3" a="1"/>
  <c r="AD188" i="3" s="1"/>
  <c r="AC188" i="3" a="1"/>
  <c r="AC188" i="3" s="1"/>
  <c r="AE187" i="3" a="1"/>
  <c r="AE187" i="3" s="1"/>
  <c r="AD187" i="3" a="1"/>
  <c r="AD187" i="3" s="1"/>
  <c r="AC187" i="3"/>
  <c r="AC187" i="3" a="1"/>
  <c r="AE186" i="3" a="1"/>
  <c r="AE186" i="3" s="1"/>
  <c r="AD186" i="3" a="1"/>
  <c r="AD186" i="3" s="1"/>
  <c r="AC186" i="3" a="1"/>
  <c r="AC186" i="3" s="1"/>
  <c r="AE185" i="3" a="1"/>
  <c r="AE185" i="3" s="1"/>
  <c r="AD185" i="3" a="1"/>
  <c r="AD185" i="3" s="1"/>
  <c r="AC185" i="3"/>
  <c r="AC185" i="3" a="1"/>
  <c r="AE184" i="3" a="1"/>
  <c r="AE184" i="3" s="1"/>
  <c r="AD184" i="3" a="1"/>
  <c r="AD184" i="3" s="1"/>
  <c r="AC184" i="3" a="1"/>
  <c r="AC184" i="3" s="1"/>
  <c r="AE183" i="3" a="1"/>
  <c r="AE183" i="3" s="1"/>
  <c r="AD183" i="3" a="1"/>
  <c r="AD183" i="3" s="1"/>
  <c r="AC183" i="3"/>
  <c r="AC183" i="3" a="1"/>
  <c r="AE182" i="3" a="1"/>
  <c r="AE182" i="3" s="1"/>
  <c r="AD182" i="3" a="1"/>
  <c r="AD182" i="3" s="1"/>
  <c r="AC182" i="3" a="1"/>
  <c r="AC182" i="3" s="1"/>
  <c r="AE181" i="3" a="1"/>
  <c r="AE181" i="3" s="1"/>
  <c r="AD181" i="3" a="1"/>
  <c r="AD181" i="3" s="1"/>
  <c r="AC181" i="3" a="1"/>
  <c r="AC181" i="3" s="1"/>
  <c r="AE180" i="3" a="1"/>
  <c r="AE180" i="3" s="1"/>
  <c r="AD180" i="3" a="1"/>
  <c r="AD180" i="3" s="1"/>
  <c r="AC180" i="3" a="1"/>
  <c r="AC180" i="3" s="1"/>
  <c r="AE179" i="3" a="1"/>
  <c r="AE179" i="3" s="1"/>
  <c r="AD179" i="3" a="1"/>
  <c r="AD179" i="3" s="1"/>
  <c r="AC179" i="3" a="1"/>
  <c r="AC179" i="3" s="1"/>
  <c r="AE178" i="3" a="1"/>
  <c r="AE178" i="3" s="1"/>
  <c r="AD178" i="3" a="1"/>
  <c r="AD178" i="3" s="1"/>
  <c r="AC178" i="3" a="1"/>
  <c r="AC178" i="3" s="1"/>
  <c r="AE177" i="3" a="1"/>
  <c r="AE177" i="3" s="1"/>
  <c r="AD177" i="3" a="1"/>
  <c r="AD177" i="3" s="1"/>
  <c r="AC177" i="3"/>
  <c r="AC177" i="3" a="1"/>
  <c r="AE176" i="3" a="1"/>
  <c r="AE176" i="3" s="1"/>
  <c r="AD176" i="3" a="1"/>
  <c r="AD176" i="3" s="1"/>
  <c r="AC176" i="3" a="1"/>
  <c r="AC176" i="3" s="1"/>
  <c r="AE175" i="3" a="1"/>
  <c r="AE175" i="3" s="1"/>
  <c r="AD175" i="3" a="1"/>
  <c r="AD175" i="3" s="1"/>
  <c r="AC175" i="3" a="1"/>
  <c r="AC175" i="3" s="1"/>
  <c r="AE174" i="3" a="1"/>
  <c r="AE174" i="3" s="1"/>
  <c r="AD174" i="3" a="1"/>
  <c r="AD174" i="3" s="1"/>
  <c r="AC174" i="3" a="1"/>
  <c r="AC174" i="3" s="1"/>
  <c r="AE173" i="3" a="1"/>
  <c r="AE173" i="3" s="1"/>
  <c r="AD173" i="3" a="1"/>
  <c r="AD173" i="3" s="1"/>
  <c r="AC173" i="3"/>
  <c r="AC173" i="3" a="1"/>
  <c r="AE172" i="3" a="1"/>
  <c r="AE172" i="3" s="1"/>
  <c r="AD172" i="3" a="1"/>
  <c r="AD172" i="3" s="1"/>
  <c r="AC172" i="3" a="1"/>
  <c r="AC172" i="3" s="1"/>
  <c r="AE171" i="3" a="1"/>
  <c r="AE171" i="3" s="1"/>
  <c r="AD171" i="3" a="1"/>
  <c r="AD171" i="3" s="1"/>
  <c r="AC171" i="3" a="1"/>
  <c r="AC171" i="3" s="1"/>
  <c r="AE170" i="3" a="1"/>
  <c r="AE170" i="3" s="1"/>
  <c r="AD170" i="3" a="1"/>
  <c r="AD170" i="3" s="1"/>
  <c r="AC170" i="3" a="1"/>
  <c r="AC170" i="3" s="1"/>
  <c r="AE169" i="3" a="1"/>
  <c r="AE169" i="3" s="1"/>
  <c r="AD169" i="3" a="1"/>
  <c r="AD169" i="3" s="1"/>
  <c r="AC169" i="3" a="1"/>
  <c r="AC169" i="3" s="1"/>
  <c r="AE168" i="3" a="1"/>
  <c r="AE168" i="3" s="1"/>
  <c r="AD168" i="3" a="1"/>
  <c r="AD168" i="3" s="1"/>
  <c r="AC168" i="3" a="1"/>
  <c r="AC168" i="3" s="1"/>
  <c r="AE167" i="3" a="1"/>
  <c r="AE167" i="3" s="1"/>
  <c r="AD167" i="3" a="1"/>
  <c r="AD167" i="3" s="1"/>
  <c r="AC167" i="3" a="1"/>
  <c r="AC167" i="3" s="1"/>
  <c r="AE166" i="3" a="1"/>
  <c r="AE166" i="3" s="1"/>
  <c r="AD166" i="3" a="1"/>
  <c r="AD166" i="3" s="1"/>
  <c r="AC166" i="3" a="1"/>
  <c r="AC166" i="3" s="1"/>
  <c r="AE165" i="3" a="1"/>
  <c r="AE165" i="3" s="1"/>
  <c r="AD165" i="3" a="1"/>
  <c r="AD165" i="3" s="1"/>
  <c r="AC165" i="3" a="1"/>
  <c r="AC165" i="3" s="1"/>
  <c r="AE164" i="3" a="1"/>
  <c r="AE164" i="3" s="1"/>
  <c r="AD164" i="3" a="1"/>
  <c r="AD164" i="3" s="1"/>
  <c r="AC164" i="3" a="1"/>
  <c r="AC164" i="3" s="1"/>
  <c r="AE163" i="3" a="1"/>
  <c r="AE163" i="3" s="1"/>
  <c r="AD163" i="3" a="1"/>
  <c r="AD163" i="3" s="1"/>
  <c r="AC163" i="3" a="1"/>
  <c r="AC163" i="3" s="1"/>
  <c r="AE162" i="3" a="1"/>
  <c r="AE162" i="3" s="1"/>
  <c r="AD162" i="3" a="1"/>
  <c r="AD162" i="3" s="1"/>
  <c r="AC162" i="3" a="1"/>
  <c r="AC162" i="3" s="1"/>
  <c r="AE161" i="3" a="1"/>
  <c r="AE161" i="3" s="1"/>
  <c r="AD161" i="3" a="1"/>
  <c r="AD161" i="3" s="1"/>
  <c r="AC161" i="3"/>
  <c r="AC161" i="3" a="1"/>
  <c r="AE160" i="3" a="1"/>
  <c r="AE160" i="3" s="1"/>
  <c r="AD160" i="3" a="1"/>
  <c r="AD160" i="3" s="1"/>
  <c r="AC160" i="3" a="1"/>
  <c r="AC160" i="3" s="1"/>
  <c r="AE159" i="3" a="1"/>
  <c r="AE159" i="3" s="1"/>
  <c r="AD159" i="3" a="1"/>
  <c r="AD159" i="3" s="1"/>
  <c r="AC159" i="3"/>
  <c r="AC159" i="3" a="1"/>
  <c r="AE158" i="3" a="1"/>
  <c r="AE158" i="3" s="1"/>
  <c r="AD158" i="3" a="1"/>
  <c r="AD158" i="3" s="1"/>
  <c r="AC158" i="3" a="1"/>
  <c r="AC158" i="3" s="1"/>
  <c r="AE157" i="3" a="1"/>
  <c r="AE157" i="3" s="1"/>
  <c r="AD157" i="3" a="1"/>
  <c r="AD157" i="3" s="1"/>
  <c r="AC157" i="3" a="1"/>
  <c r="AC157" i="3" s="1"/>
  <c r="AE156" i="3" a="1"/>
  <c r="AE156" i="3" s="1"/>
  <c r="AD156" i="3" a="1"/>
  <c r="AD156" i="3" s="1"/>
  <c r="AC156" i="3" a="1"/>
  <c r="AC156" i="3" s="1"/>
  <c r="AE155" i="3" a="1"/>
  <c r="AE155" i="3" s="1"/>
  <c r="AD155" i="3" a="1"/>
  <c r="AD155" i="3" s="1"/>
  <c r="AC155" i="3" a="1"/>
  <c r="AC155" i="3" s="1"/>
  <c r="AE154" i="3" a="1"/>
  <c r="AE154" i="3" s="1"/>
  <c r="AD154" i="3" a="1"/>
  <c r="AD154" i="3" s="1"/>
  <c r="AC154" i="3" a="1"/>
  <c r="AC154" i="3" s="1"/>
  <c r="AE153" i="3" a="1"/>
  <c r="AE153" i="3" s="1"/>
  <c r="AD153" i="3" a="1"/>
  <c r="AD153" i="3" s="1"/>
  <c r="AC153" i="3"/>
  <c r="AC153" i="3" a="1"/>
  <c r="AE152" i="3" a="1"/>
  <c r="AE152" i="3" s="1"/>
  <c r="AD152" i="3" a="1"/>
  <c r="AD152" i="3" s="1"/>
  <c r="AC152" i="3" a="1"/>
  <c r="AC152" i="3" s="1"/>
  <c r="AE151" i="3" a="1"/>
  <c r="AE151" i="3" s="1"/>
  <c r="AD151" i="3" a="1"/>
  <c r="AD151" i="3" s="1"/>
  <c r="AC151" i="3" a="1"/>
  <c r="AC151" i="3" s="1"/>
  <c r="AE150" i="3" a="1"/>
  <c r="AE150" i="3" s="1"/>
  <c r="AD150" i="3" a="1"/>
  <c r="AD150" i="3" s="1"/>
  <c r="AC150" i="3" a="1"/>
  <c r="AC150" i="3" s="1"/>
  <c r="AE149" i="3" a="1"/>
  <c r="AE149" i="3" s="1"/>
  <c r="AD149" i="3" a="1"/>
  <c r="AD149" i="3" s="1"/>
  <c r="AC149" i="3"/>
  <c r="AC149" i="3" a="1"/>
  <c r="AE148" i="3" a="1"/>
  <c r="AE148" i="3" s="1"/>
  <c r="AD148" i="3" a="1"/>
  <c r="AD148" i="3" s="1"/>
  <c r="AC148" i="3" a="1"/>
  <c r="AC148" i="3" s="1"/>
  <c r="AE147" i="3" a="1"/>
  <c r="AE147" i="3" s="1"/>
  <c r="AD147" i="3" a="1"/>
  <c r="AD147" i="3" s="1"/>
  <c r="AC147" i="3" a="1"/>
  <c r="AC147" i="3" s="1"/>
  <c r="AE146" i="3" a="1"/>
  <c r="AE146" i="3" s="1"/>
  <c r="AD146" i="3" a="1"/>
  <c r="AD146" i="3" s="1"/>
  <c r="AC146" i="3" a="1"/>
  <c r="AC146" i="3" s="1"/>
  <c r="AE145" i="3" a="1"/>
  <c r="AE145" i="3" s="1"/>
  <c r="AD145" i="3" a="1"/>
  <c r="AD145" i="3" s="1"/>
  <c r="AC145" i="3" a="1"/>
  <c r="AC145" i="3" s="1"/>
  <c r="AE144" i="3" a="1"/>
  <c r="AE144" i="3" s="1"/>
  <c r="AD144" i="3" a="1"/>
  <c r="AD144" i="3" s="1"/>
  <c r="AC144" i="3" a="1"/>
  <c r="AC144" i="3" s="1"/>
  <c r="AE143" i="3" a="1"/>
  <c r="AE143" i="3" s="1"/>
  <c r="AD143" i="3" a="1"/>
  <c r="AD143" i="3" s="1"/>
  <c r="AC143" i="3" a="1"/>
  <c r="AC143" i="3" s="1"/>
  <c r="AE142" i="3" a="1"/>
  <c r="AE142" i="3" s="1"/>
  <c r="AD142" i="3" a="1"/>
  <c r="AD142" i="3" s="1"/>
  <c r="AC142" i="3" a="1"/>
  <c r="AC142" i="3" s="1"/>
  <c r="AE141" i="3" a="1"/>
  <c r="AE141" i="3" s="1"/>
  <c r="AD141" i="3" a="1"/>
  <c r="AD141" i="3" s="1"/>
  <c r="AC141" i="3" a="1"/>
  <c r="AC141" i="3" s="1"/>
  <c r="AE140" i="3" a="1"/>
  <c r="AE140" i="3" s="1"/>
  <c r="AD140" i="3" a="1"/>
  <c r="AD140" i="3" s="1"/>
  <c r="AC140" i="3" a="1"/>
  <c r="AC140" i="3" s="1"/>
  <c r="AE139" i="3" a="1"/>
  <c r="AE139" i="3" s="1"/>
  <c r="AD139" i="3" a="1"/>
  <c r="AD139" i="3" s="1"/>
  <c r="AC139" i="3" a="1"/>
  <c r="AC139" i="3" s="1"/>
  <c r="AE138" i="3" a="1"/>
  <c r="AE138" i="3" s="1"/>
  <c r="AD138" i="3" a="1"/>
  <c r="AD138" i="3" s="1"/>
  <c r="AC138" i="3" a="1"/>
  <c r="AC138" i="3" s="1"/>
  <c r="AE137" i="3" a="1"/>
  <c r="AE137" i="3" s="1"/>
  <c r="AD137" i="3" a="1"/>
  <c r="AD137" i="3" s="1"/>
  <c r="AC137" i="3"/>
  <c r="AC137" i="3" a="1"/>
  <c r="AE136" i="3" a="1"/>
  <c r="AE136" i="3" s="1"/>
  <c r="AD136" i="3" a="1"/>
  <c r="AD136" i="3" s="1"/>
  <c r="AC136" i="3" a="1"/>
  <c r="AC136" i="3" s="1"/>
  <c r="AE135" i="3" a="1"/>
  <c r="AE135" i="3" s="1"/>
  <c r="AD135" i="3" a="1"/>
  <c r="AD135" i="3" s="1"/>
  <c r="AC135" i="3"/>
  <c r="AC135" i="3" a="1"/>
  <c r="AE134" i="3" a="1"/>
  <c r="AE134" i="3" s="1"/>
  <c r="AD134" i="3" a="1"/>
  <c r="AD134" i="3" s="1"/>
  <c r="AC134" i="3" a="1"/>
  <c r="AC134" i="3" s="1"/>
  <c r="AE133" i="3" a="1"/>
  <c r="AE133" i="3" s="1"/>
  <c r="AD133" i="3" a="1"/>
  <c r="AD133" i="3" s="1"/>
  <c r="AC133" i="3" a="1"/>
  <c r="AC133" i="3" s="1"/>
  <c r="AE132" i="3" a="1"/>
  <c r="AE132" i="3" s="1"/>
  <c r="AD132" i="3" a="1"/>
  <c r="AD132" i="3" s="1"/>
  <c r="AC132" i="3" a="1"/>
  <c r="AC132" i="3" s="1"/>
  <c r="AE131" i="3" a="1"/>
  <c r="AE131" i="3" s="1"/>
  <c r="AD131" i="3" a="1"/>
  <c r="AD131" i="3" s="1"/>
  <c r="AC131" i="3" a="1"/>
  <c r="AC131" i="3" s="1"/>
  <c r="AE130" i="3" a="1"/>
  <c r="AE130" i="3" s="1"/>
  <c r="AD130" i="3" a="1"/>
  <c r="AD130" i="3" s="1"/>
  <c r="AC130" i="3" a="1"/>
  <c r="AC130" i="3" s="1"/>
  <c r="AE129" i="3" a="1"/>
  <c r="AE129" i="3" s="1"/>
  <c r="AD129" i="3" a="1"/>
  <c r="AD129" i="3" s="1"/>
  <c r="AC129" i="3"/>
  <c r="AC129" i="3" a="1"/>
  <c r="AE128" i="3" a="1"/>
  <c r="AE128" i="3" s="1"/>
  <c r="AD128" i="3" a="1"/>
  <c r="AD128" i="3" s="1"/>
  <c r="AC128" i="3" a="1"/>
  <c r="AC128" i="3" s="1"/>
  <c r="AE127" i="3" a="1"/>
  <c r="AE127" i="3" s="1"/>
  <c r="AD127" i="3" a="1"/>
  <c r="AD127" i="3" s="1"/>
  <c r="AC127" i="3" a="1"/>
  <c r="AC127" i="3" s="1"/>
  <c r="AE126" i="3" a="1"/>
  <c r="AE126" i="3" s="1"/>
  <c r="AD126" i="3" a="1"/>
  <c r="AD126" i="3" s="1"/>
  <c r="AC126" i="3" a="1"/>
  <c r="AC126" i="3" s="1"/>
  <c r="AE125" i="3" a="1"/>
  <c r="AE125" i="3" s="1"/>
  <c r="AD125" i="3" a="1"/>
  <c r="AD125" i="3" s="1"/>
  <c r="AC125" i="3"/>
  <c r="AC125" i="3" a="1"/>
  <c r="AE124" i="3" a="1"/>
  <c r="AE124" i="3" s="1"/>
  <c r="AD124" i="3" a="1"/>
  <c r="AD124" i="3" s="1"/>
  <c r="AC124" i="3" a="1"/>
  <c r="AC124" i="3" s="1"/>
  <c r="AE123" i="3" a="1"/>
  <c r="AE123" i="3" s="1"/>
  <c r="AD123" i="3" a="1"/>
  <c r="AD123" i="3" s="1"/>
  <c r="AC123" i="3" a="1"/>
  <c r="AC123" i="3" s="1"/>
  <c r="AE122" i="3" a="1"/>
  <c r="AE122" i="3" s="1"/>
  <c r="AD122" i="3" a="1"/>
  <c r="AD122" i="3" s="1"/>
  <c r="AC122" i="3" a="1"/>
  <c r="AC122" i="3" s="1"/>
  <c r="AE121" i="3" a="1"/>
  <c r="AE121" i="3" s="1"/>
  <c r="AD121" i="3" a="1"/>
  <c r="AD121" i="3" s="1"/>
  <c r="AC121" i="3" a="1"/>
  <c r="AC121" i="3" s="1"/>
  <c r="AE120" i="3" a="1"/>
  <c r="AE120" i="3" s="1"/>
  <c r="AD120" i="3" a="1"/>
  <c r="AD120" i="3" s="1"/>
  <c r="AC120" i="3" a="1"/>
  <c r="AC120" i="3" s="1"/>
  <c r="AE119" i="3" a="1"/>
  <c r="AE119" i="3" s="1"/>
  <c r="AD119" i="3" a="1"/>
  <c r="AD119" i="3" s="1"/>
  <c r="AC119" i="3" a="1"/>
  <c r="AC119" i="3" s="1"/>
  <c r="AE118" i="3" a="1"/>
  <c r="AE118" i="3" s="1"/>
  <c r="AD118" i="3" a="1"/>
  <c r="AD118" i="3" s="1"/>
  <c r="AC118" i="3" a="1"/>
  <c r="AC118" i="3" s="1"/>
  <c r="AE117" i="3" a="1"/>
  <c r="AE117" i="3" s="1"/>
  <c r="AD117" i="3" a="1"/>
  <c r="AD117" i="3" s="1"/>
  <c r="AC117" i="3" a="1"/>
  <c r="AC117" i="3" s="1"/>
  <c r="AE116" i="3" a="1"/>
  <c r="AE116" i="3" s="1"/>
  <c r="AD116" i="3" a="1"/>
  <c r="AD116" i="3" s="1"/>
  <c r="AC116" i="3" a="1"/>
  <c r="AC116" i="3" s="1"/>
  <c r="AE115" i="3" a="1"/>
  <c r="AE115" i="3" s="1"/>
  <c r="AD115" i="3" a="1"/>
  <c r="AD115" i="3" s="1"/>
  <c r="AC115" i="3" a="1"/>
  <c r="AC115" i="3" s="1"/>
  <c r="AE114" i="3" a="1"/>
  <c r="AE114" i="3" s="1"/>
  <c r="AD114" i="3" a="1"/>
  <c r="AD114" i="3" s="1"/>
  <c r="AC114" i="3" a="1"/>
  <c r="AC114" i="3" s="1"/>
  <c r="AE113" i="3" a="1"/>
  <c r="AE113" i="3" s="1"/>
  <c r="AD113" i="3" a="1"/>
  <c r="AD113" i="3" s="1"/>
  <c r="AC113" i="3"/>
  <c r="AC113" i="3" a="1"/>
  <c r="AE112" i="3" a="1"/>
  <c r="AE112" i="3" s="1"/>
  <c r="AD112" i="3" a="1"/>
  <c r="AD112" i="3" s="1"/>
  <c r="AC112" i="3" a="1"/>
  <c r="AC112" i="3" s="1"/>
  <c r="AE111" i="3" a="1"/>
  <c r="AE111" i="3" s="1"/>
  <c r="AD111" i="3" a="1"/>
  <c r="AD111" i="3" s="1"/>
  <c r="AC111" i="3"/>
  <c r="AC111" i="3" a="1"/>
  <c r="AE110" i="3" a="1"/>
  <c r="AE110" i="3" s="1"/>
  <c r="AD110" i="3" a="1"/>
  <c r="AD110" i="3" s="1"/>
  <c r="AC110" i="3" a="1"/>
  <c r="AC110" i="3" s="1"/>
  <c r="AE109" i="3" a="1"/>
  <c r="AE109" i="3" s="1"/>
  <c r="AD109" i="3" a="1"/>
  <c r="AD109" i="3" s="1"/>
  <c r="AC109" i="3"/>
  <c r="AC109" i="3" a="1"/>
  <c r="AE108" i="3" a="1"/>
  <c r="AE108" i="3" s="1"/>
  <c r="AD108" i="3" a="1"/>
  <c r="AD108" i="3" s="1"/>
  <c r="AC108" i="3" a="1"/>
  <c r="AC108" i="3" s="1"/>
  <c r="AE107" i="3" a="1"/>
  <c r="AE107" i="3" s="1"/>
  <c r="AD107" i="3" a="1"/>
  <c r="AD107" i="3" s="1"/>
  <c r="AC107" i="3" a="1"/>
  <c r="AC107" i="3" s="1"/>
  <c r="AE106" i="3" a="1"/>
  <c r="AE106" i="3" s="1"/>
  <c r="AD106" i="3" a="1"/>
  <c r="AD106" i="3" s="1"/>
  <c r="AC106" i="3" a="1"/>
  <c r="AC106" i="3" s="1"/>
  <c r="AE105" i="3" a="1"/>
  <c r="AE105" i="3" s="1"/>
  <c r="AD105" i="3" a="1"/>
  <c r="AD105" i="3" s="1"/>
  <c r="AC105" i="3" a="1"/>
  <c r="AC105" i="3" s="1"/>
  <c r="AE104" i="3" a="1"/>
  <c r="AE104" i="3" s="1"/>
  <c r="AD104" i="3" a="1"/>
  <c r="AD104" i="3" s="1"/>
  <c r="AC104" i="3" a="1"/>
  <c r="AC104" i="3" s="1"/>
  <c r="AE103" i="3" a="1"/>
  <c r="AE103" i="3" s="1"/>
  <c r="AD103" i="3" a="1"/>
  <c r="AD103" i="3" s="1"/>
  <c r="AC103" i="3" a="1"/>
  <c r="AC103" i="3" s="1"/>
  <c r="AE102" i="3" a="1"/>
  <c r="AE102" i="3" s="1"/>
  <c r="AD102" i="3" a="1"/>
  <c r="AD102" i="3" s="1"/>
  <c r="AC102" i="3" a="1"/>
  <c r="AC102" i="3" s="1"/>
  <c r="AE101" i="3" a="1"/>
  <c r="AE101" i="3" s="1"/>
  <c r="AD101" i="3" a="1"/>
  <c r="AD101" i="3" s="1"/>
  <c r="AC101" i="3" a="1"/>
  <c r="AC101" i="3" s="1"/>
  <c r="AE100" i="3" a="1"/>
  <c r="AE100" i="3" s="1"/>
  <c r="AD100" i="3" a="1"/>
  <c r="AD100" i="3" s="1"/>
  <c r="AC100" i="3" a="1"/>
  <c r="AC100" i="3" s="1"/>
  <c r="AE99" i="3" a="1"/>
  <c r="AE99" i="3" s="1"/>
  <c r="AD99" i="3" a="1"/>
  <c r="AD99" i="3" s="1"/>
  <c r="AC99" i="3" a="1"/>
  <c r="AC99" i="3" s="1"/>
  <c r="AE98" i="3" a="1"/>
  <c r="AE98" i="3" s="1"/>
  <c r="AD98" i="3" a="1"/>
  <c r="AD98" i="3" s="1"/>
  <c r="AC98" i="3" a="1"/>
  <c r="AC98" i="3" s="1"/>
  <c r="AE97" i="3" a="1"/>
  <c r="AE97" i="3" s="1"/>
  <c r="AD97" i="3" a="1"/>
  <c r="AD97" i="3" s="1"/>
  <c r="AC97" i="3" a="1"/>
  <c r="AC97" i="3" s="1"/>
  <c r="AE96" i="3" a="1"/>
  <c r="AE96" i="3" s="1"/>
  <c r="AD96" i="3" a="1"/>
  <c r="AD96" i="3" s="1"/>
  <c r="AC96" i="3" a="1"/>
  <c r="AC96" i="3" s="1"/>
  <c r="AE95" i="3" a="1"/>
  <c r="AE95" i="3" s="1"/>
  <c r="AD95" i="3" a="1"/>
  <c r="AD95" i="3" s="1"/>
  <c r="AC95" i="3" a="1"/>
  <c r="AC95" i="3" s="1"/>
  <c r="AE94" i="3" a="1"/>
  <c r="AE94" i="3" s="1"/>
  <c r="AD94" i="3" a="1"/>
  <c r="AD94" i="3" s="1"/>
  <c r="AC94" i="3" a="1"/>
  <c r="AC94" i="3" s="1"/>
  <c r="AE93" i="3" a="1"/>
  <c r="AE93" i="3" s="1"/>
  <c r="AD93" i="3" a="1"/>
  <c r="AD93" i="3" s="1"/>
  <c r="AC93" i="3" a="1"/>
  <c r="AC93" i="3" s="1"/>
  <c r="AE92" i="3" a="1"/>
  <c r="AE92" i="3" s="1"/>
  <c r="AD92" i="3" a="1"/>
  <c r="AD92" i="3" s="1"/>
  <c r="AC92" i="3" a="1"/>
  <c r="AC92" i="3" s="1"/>
  <c r="AE91" i="3" a="1"/>
  <c r="AE91" i="3" s="1"/>
  <c r="AD91" i="3" a="1"/>
  <c r="AD91" i="3" s="1"/>
  <c r="AC91" i="3" a="1"/>
  <c r="AC91" i="3" s="1"/>
  <c r="AE90" i="3" a="1"/>
  <c r="AE90" i="3" s="1"/>
  <c r="AD90" i="3" a="1"/>
  <c r="AD90" i="3" s="1"/>
  <c r="AC90" i="3" a="1"/>
  <c r="AC90" i="3" s="1"/>
  <c r="AE89" i="3" a="1"/>
  <c r="AE89" i="3" s="1"/>
  <c r="AD89" i="3" a="1"/>
  <c r="AD89" i="3" s="1"/>
  <c r="AC89" i="3" a="1"/>
  <c r="AC89" i="3" s="1"/>
  <c r="AE88" i="3" a="1"/>
  <c r="AE88" i="3" s="1"/>
  <c r="AD88" i="3" a="1"/>
  <c r="AD88" i="3" s="1"/>
  <c r="AC88" i="3" a="1"/>
  <c r="AC88" i="3" s="1"/>
  <c r="AE87" i="3" a="1"/>
  <c r="AE87" i="3" s="1"/>
  <c r="AD87" i="3" a="1"/>
  <c r="AD87" i="3" s="1"/>
  <c r="AC87" i="3" a="1"/>
  <c r="AC87" i="3" s="1"/>
  <c r="AE86" i="3" a="1"/>
  <c r="AE86" i="3" s="1"/>
  <c r="AD86" i="3" a="1"/>
  <c r="AD86" i="3" s="1"/>
  <c r="AC86" i="3" a="1"/>
  <c r="AC86" i="3" s="1"/>
  <c r="AE85" i="3" a="1"/>
  <c r="AE85" i="3" s="1"/>
  <c r="AD85" i="3" a="1"/>
  <c r="AD85" i="3" s="1"/>
  <c r="AC85" i="3" a="1"/>
  <c r="AC85" i="3" s="1"/>
  <c r="AE84" i="3" a="1"/>
  <c r="AE84" i="3" s="1"/>
  <c r="AD84" i="3" a="1"/>
  <c r="AD84" i="3" s="1"/>
  <c r="AC84" i="3" a="1"/>
  <c r="AC84" i="3" s="1"/>
  <c r="AE83" i="3" a="1"/>
  <c r="AE83" i="3" s="1"/>
  <c r="AD83" i="3" a="1"/>
  <c r="AD83" i="3" s="1"/>
  <c r="AC83" i="3" a="1"/>
  <c r="AC83" i="3" s="1"/>
  <c r="AE82" i="3" a="1"/>
  <c r="AE82" i="3" s="1"/>
  <c r="AD82" i="3" a="1"/>
  <c r="AD82" i="3" s="1"/>
  <c r="AC82" i="3" a="1"/>
  <c r="AC82" i="3" s="1"/>
  <c r="AE81" i="3" a="1"/>
  <c r="AE81" i="3" s="1"/>
  <c r="AD81" i="3" a="1"/>
  <c r="AD81" i="3" s="1"/>
  <c r="AC81" i="3" a="1"/>
  <c r="AC81" i="3" s="1"/>
  <c r="AE80" i="3" a="1"/>
  <c r="AE80" i="3" s="1"/>
  <c r="AD80" i="3" a="1"/>
  <c r="AD80" i="3" s="1"/>
  <c r="AC80" i="3" a="1"/>
  <c r="AC80" i="3" s="1"/>
  <c r="AE79" i="3" a="1"/>
  <c r="AE79" i="3" s="1"/>
  <c r="AD79" i="3" a="1"/>
  <c r="AD79" i="3" s="1"/>
  <c r="AC79" i="3" a="1"/>
  <c r="AC79" i="3" s="1"/>
  <c r="AE78" i="3" a="1"/>
  <c r="AE78" i="3" s="1"/>
  <c r="AD78" i="3" a="1"/>
  <c r="AD78" i="3" s="1"/>
  <c r="AC78" i="3" a="1"/>
  <c r="AC78" i="3" s="1"/>
  <c r="AE77" i="3" a="1"/>
  <c r="AE77" i="3" s="1"/>
  <c r="AD77" i="3" a="1"/>
  <c r="AD77" i="3" s="1"/>
  <c r="AC77" i="3" a="1"/>
  <c r="AC77" i="3" s="1"/>
  <c r="AE76" i="3" a="1"/>
  <c r="AE76" i="3" s="1"/>
  <c r="AD76" i="3" a="1"/>
  <c r="AD76" i="3" s="1"/>
  <c r="AC76" i="3" a="1"/>
  <c r="AC76" i="3" s="1"/>
  <c r="AE75" i="3" a="1"/>
  <c r="AE75" i="3" s="1"/>
  <c r="AD75" i="3" a="1"/>
  <c r="AD75" i="3" s="1"/>
  <c r="AC75" i="3" a="1"/>
  <c r="AC75" i="3" s="1"/>
  <c r="AE74" i="3" a="1"/>
  <c r="AE74" i="3" s="1"/>
  <c r="AD74" i="3" a="1"/>
  <c r="AD74" i="3" s="1"/>
  <c r="AC74" i="3" a="1"/>
  <c r="AC74" i="3" s="1"/>
  <c r="AE73" i="3" a="1"/>
  <c r="AE73" i="3" s="1"/>
  <c r="AD73" i="3" a="1"/>
  <c r="AD73" i="3" s="1"/>
  <c r="AC73" i="3" a="1"/>
  <c r="AC73" i="3" s="1"/>
  <c r="AE72" i="3" a="1"/>
  <c r="AE72" i="3" s="1"/>
  <c r="AD72" i="3" a="1"/>
  <c r="AD72" i="3" s="1"/>
  <c r="AC72" i="3" a="1"/>
  <c r="AC72" i="3" s="1"/>
  <c r="AE71" i="3" a="1"/>
  <c r="AE71" i="3" s="1"/>
  <c r="AD71" i="3" a="1"/>
  <c r="AD71" i="3" s="1"/>
  <c r="AC71" i="3" a="1"/>
  <c r="AC71" i="3" s="1"/>
  <c r="AE70" i="3" a="1"/>
  <c r="AE70" i="3" s="1"/>
  <c r="AD70" i="3" a="1"/>
  <c r="AD70" i="3" s="1"/>
  <c r="AC70" i="3" a="1"/>
  <c r="AC70" i="3" s="1"/>
  <c r="AE69" i="3" a="1"/>
  <c r="AE69" i="3" s="1"/>
  <c r="AD69" i="3" a="1"/>
  <c r="AD69" i="3" s="1"/>
  <c r="AC69" i="3" a="1"/>
  <c r="AC69" i="3" s="1"/>
  <c r="AE68" i="3" a="1"/>
  <c r="AE68" i="3" s="1"/>
  <c r="AD68" i="3" a="1"/>
  <c r="AD68" i="3" s="1"/>
  <c r="AC68" i="3" a="1"/>
  <c r="AC68" i="3" s="1"/>
  <c r="AE67" i="3" a="1"/>
  <c r="AE67" i="3" s="1"/>
  <c r="AD67" i="3" a="1"/>
  <c r="AD67" i="3" s="1"/>
  <c r="AC67" i="3" a="1"/>
  <c r="AC67" i="3" s="1"/>
  <c r="AE66" i="3" a="1"/>
  <c r="AE66" i="3" s="1"/>
  <c r="AD66" i="3" a="1"/>
  <c r="AD66" i="3" s="1"/>
  <c r="AC66" i="3" a="1"/>
  <c r="AC66" i="3" s="1"/>
  <c r="AE65" i="3" a="1"/>
  <c r="AE65" i="3" s="1"/>
  <c r="AD65" i="3" a="1"/>
  <c r="AD65" i="3" s="1"/>
  <c r="AC65" i="3" a="1"/>
  <c r="AC65" i="3" s="1"/>
  <c r="AE64" i="3" a="1"/>
  <c r="AE64" i="3" s="1"/>
  <c r="AD64" i="3" a="1"/>
  <c r="AD64" i="3" s="1"/>
  <c r="AC64" i="3" a="1"/>
  <c r="AC64" i="3" s="1"/>
  <c r="AE63" i="3" a="1"/>
  <c r="AE63" i="3" s="1"/>
  <c r="AD63" i="3" a="1"/>
  <c r="AD63" i="3" s="1"/>
  <c r="AC63" i="3" a="1"/>
  <c r="AC63" i="3" s="1"/>
  <c r="AE62" i="3" a="1"/>
  <c r="AE62" i="3" s="1"/>
  <c r="AD62" i="3" a="1"/>
  <c r="AD62" i="3" s="1"/>
  <c r="AC62" i="3" a="1"/>
  <c r="AC62" i="3" s="1"/>
  <c r="AE61" i="3" a="1"/>
  <c r="AE61" i="3" s="1"/>
  <c r="AD61" i="3" a="1"/>
  <c r="AD61" i="3" s="1"/>
  <c r="AC61" i="3" a="1"/>
  <c r="AC61" i="3" s="1"/>
  <c r="AE60" i="3" a="1"/>
  <c r="AE60" i="3" s="1"/>
  <c r="AD60" i="3" a="1"/>
  <c r="AD60" i="3" s="1"/>
  <c r="AC60" i="3" a="1"/>
  <c r="AC60" i="3" s="1"/>
  <c r="AE59" i="3" a="1"/>
  <c r="AE59" i="3" s="1"/>
  <c r="AD59" i="3" a="1"/>
  <c r="AD59" i="3" s="1"/>
  <c r="AC59" i="3" a="1"/>
  <c r="AC59" i="3" s="1"/>
  <c r="AE58" i="3" a="1"/>
  <c r="AE58" i="3" s="1"/>
  <c r="AD58" i="3" a="1"/>
  <c r="AD58" i="3" s="1"/>
  <c r="AC58" i="3" a="1"/>
  <c r="AC58" i="3" s="1"/>
  <c r="AE57" i="3" a="1"/>
  <c r="AE57" i="3" s="1"/>
  <c r="AD57" i="3" a="1"/>
  <c r="AD57" i="3" s="1"/>
  <c r="AC57" i="3" a="1"/>
  <c r="AC57" i="3" s="1"/>
  <c r="AE56" i="3" a="1"/>
  <c r="AE56" i="3" s="1"/>
  <c r="AD56" i="3" a="1"/>
  <c r="AD56" i="3" s="1"/>
  <c r="AC56" i="3" a="1"/>
  <c r="AC56" i="3" s="1"/>
  <c r="AE55" i="3" a="1"/>
  <c r="AE55" i="3" s="1"/>
  <c r="AD55" i="3" a="1"/>
  <c r="AD55" i="3" s="1"/>
  <c r="AC55" i="3" a="1"/>
  <c r="AC55" i="3" s="1"/>
  <c r="AE54" i="3" a="1"/>
  <c r="AE54" i="3" s="1"/>
  <c r="AD54" i="3" a="1"/>
  <c r="AD54" i="3" s="1"/>
  <c r="AC54" i="3" a="1"/>
  <c r="AC54" i="3" s="1"/>
  <c r="AE53" i="3" a="1"/>
  <c r="AE53" i="3" s="1"/>
  <c r="AD53" i="3" a="1"/>
  <c r="AD53" i="3" s="1"/>
  <c r="AC53" i="3" a="1"/>
  <c r="AC53" i="3" s="1"/>
  <c r="AE52" i="3" a="1"/>
  <c r="AE52" i="3" s="1"/>
  <c r="AD52" i="3" a="1"/>
  <c r="AD52" i="3" s="1"/>
  <c r="AC52" i="3" a="1"/>
  <c r="AC52" i="3" s="1"/>
  <c r="AE51" i="3" a="1"/>
  <c r="AE51" i="3" s="1"/>
  <c r="AD51" i="3" a="1"/>
  <c r="AD51" i="3" s="1"/>
  <c r="AC51" i="3" a="1"/>
  <c r="AC51" i="3" s="1"/>
  <c r="AE50" i="3" a="1"/>
  <c r="AE50" i="3" s="1"/>
  <c r="AD50" i="3" a="1"/>
  <c r="AD50" i="3" s="1"/>
  <c r="AC50" i="3" a="1"/>
  <c r="AC50" i="3" s="1"/>
  <c r="AE49" i="3" a="1"/>
  <c r="AE49" i="3" s="1"/>
  <c r="AD49" i="3" a="1"/>
  <c r="AD49" i="3" s="1"/>
  <c r="AC49" i="3" a="1"/>
  <c r="AC49" i="3" s="1"/>
  <c r="AE48" i="3" a="1"/>
  <c r="AE48" i="3" s="1"/>
  <c r="AD48" i="3" a="1"/>
  <c r="AD48" i="3" s="1"/>
  <c r="AC48" i="3" a="1"/>
  <c r="AC48" i="3" s="1"/>
  <c r="AE47" i="3" a="1"/>
  <c r="AE47" i="3" s="1"/>
  <c r="AD47" i="3" a="1"/>
  <c r="AD47" i="3" s="1"/>
  <c r="AC47" i="3" a="1"/>
  <c r="AC47" i="3" s="1"/>
  <c r="AE46" i="3" a="1"/>
  <c r="AE46" i="3" s="1"/>
  <c r="AD46" i="3" a="1"/>
  <c r="AD46" i="3" s="1"/>
  <c r="AC46" i="3" a="1"/>
  <c r="AC46" i="3" s="1"/>
  <c r="AE45" i="3" a="1"/>
  <c r="AE45" i="3" s="1"/>
  <c r="AD45" i="3" a="1"/>
  <c r="AD45" i="3" s="1"/>
  <c r="AC45" i="3" a="1"/>
  <c r="AC45" i="3" s="1"/>
  <c r="AE44" i="3" a="1"/>
  <c r="AE44" i="3" s="1"/>
  <c r="AD44" i="3" a="1"/>
  <c r="AD44" i="3" s="1"/>
  <c r="AC44" i="3" a="1"/>
  <c r="AC44" i="3" s="1"/>
  <c r="AE43" i="3" a="1"/>
  <c r="AE43" i="3" s="1"/>
  <c r="AD43" i="3" a="1"/>
  <c r="AD43" i="3" s="1"/>
  <c r="AC43" i="3" a="1"/>
  <c r="AC43" i="3" s="1"/>
  <c r="AE42" i="3" a="1"/>
  <c r="AE42" i="3" s="1"/>
  <c r="AD42" i="3" a="1"/>
  <c r="AD42" i="3" s="1"/>
  <c r="AC42" i="3" a="1"/>
  <c r="AC42" i="3" s="1"/>
  <c r="AE41" i="3" a="1"/>
  <c r="AE41" i="3" s="1"/>
  <c r="AD41" i="3" a="1"/>
  <c r="AD41" i="3" s="1"/>
  <c r="AC41" i="3" a="1"/>
  <c r="AC41" i="3" s="1"/>
  <c r="AE40" i="3" a="1"/>
  <c r="AE40" i="3" s="1"/>
  <c r="AD40" i="3" a="1"/>
  <c r="AD40" i="3" s="1"/>
  <c r="AC40" i="3" a="1"/>
  <c r="AC40" i="3" s="1"/>
  <c r="AE39" i="3" a="1"/>
  <c r="AE39" i="3" s="1"/>
  <c r="AD39" i="3" a="1"/>
  <c r="AD39" i="3" s="1"/>
  <c r="AC39" i="3" a="1"/>
  <c r="AC39" i="3" s="1"/>
  <c r="AE38" i="3" a="1"/>
  <c r="AE38" i="3" s="1"/>
  <c r="AD38" i="3" a="1"/>
  <c r="AD38" i="3" s="1"/>
  <c r="AC38" i="3" a="1"/>
  <c r="AC38" i="3" s="1"/>
  <c r="AE37" i="3" a="1"/>
  <c r="AE37" i="3" s="1"/>
  <c r="AD37" i="3" a="1"/>
  <c r="AD37" i="3" s="1"/>
  <c r="AC37" i="3" a="1"/>
  <c r="AC37" i="3" s="1"/>
  <c r="AE36" i="3" a="1"/>
  <c r="AE36" i="3" s="1"/>
  <c r="AD36" i="3" a="1"/>
  <c r="AD36" i="3" s="1"/>
  <c r="AC36" i="3" a="1"/>
  <c r="AC36" i="3" s="1"/>
  <c r="AE35" i="3" a="1"/>
  <c r="AE35" i="3" s="1"/>
  <c r="AD35" i="3" a="1"/>
  <c r="AD35" i="3" s="1"/>
  <c r="AC35" i="3" a="1"/>
  <c r="AC35" i="3" s="1"/>
  <c r="AE34" i="3" a="1"/>
  <c r="AE34" i="3" s="1"/>
  <c r="AD34" i="3" a="1"/>
  <c r="AD34" i="3" s="1"/>
  <c r="AC34" i="3" a="1"/>
  <c r="AC34" i="3" s="1"/>
  <c r="AE33" i="3" a="1"/>
  <c r="AE33" i="3" s="1"/>
  <c r="AD33" i="3" a="1"/>
  <c r="AD33" i="3" s="1"/>
  <c r="AC33" i="3" a="1"/>
  <c r="AC33" i="3" s="1"/>
  <c r="AE32" i="3" a="1"/>
  <c r="AE32" i="3" s="1"/>
  <c r="AD32" i="3" a="1"/>
  <c r="AD32" i="3" s="1"/>
  <c r="AC32" i="3" a="1"/>
  <c r="AC32" i="3" s="1"/>
  <c r="AE31" i="3" a="1"/>
  <c r="AE31" i="3" s="1"/>
  <c r="AD31" i="3" a="1"/>
  <c r="AD31" i="3" s="1"/>
  <c r="AC31" i="3" a="1"/>
  <c r="AC31" i="3" s="1"/>
  <c r="AE30" i="3" a="1"/>
  <c r="AE30" i="3" s="1"/>
  <c r="AD30" i="3" a="1"/>
  <c r="AD30" i="3" s="1"/>
  <c r="AC30" i="3" a="1"/>
  <c r="AC30" i="3" s="1"/>
  <c r="AE29" i="3" a="1"/>
  <c r="AE29" i="3" s="1"/>
  <c r="AD29" i="3" a="1"/>
  <c r="AD29" i="3" s="1"/>
  <c r="AC29" i="3" a="1"/>
  <c r="AC29" i="3" s="1"/>
  <c r="AE28" i="3" a="1"/>
  <c r="AE28" i="3" s="1"/>
  <c r="AD28" i="3" a="1"/>
  <c r="AD28" i="3" s="1"/>
  <c r="AC28" i="3" a="1"/>
  <c r="AC28" i="3" s="1"/>
  <c r="AE27" i="3" a="1"/>
  <c r="AE27" i="3" s="1"/>
  <c r="AD27" i="3" a="1"/>
  <c r="AD27" i="3" s="1"/>
  <c r="AC27" i="3" a="1"/>
  <c r="AC27" i="3" s="1"/>
  <c r="AE26" i="3" a="1"/>
  <c r="AE26" i="3" s="1"/>
  <c r="AD26" i="3" a="1"/>
  <c r="AD26" i="3" s="1"/>
  <c r="AC26" i="3" a="1"/>
  <c r="AC26" i="3" s="1"/>
  <c r="AE25" i="3" a="1"/>
  <c r="AE25" i="3" s="1"/>
  <c r="AD25" i="3" a="1"/>
  <c r="AD25" i="3" s="1"/>
  <c r="AC25" i="3" a="1"/>
  <c r="AC25" i="3" s="1"/>
  <c r="AE24" i="3" a="1"/>
  <c r="AE24" i="3" s="1"/>
  <c r="AD24" i="3" a="1"/>
  <c r="AD24" i="3" s="1"/>
  <c r="AC24" i="3" a="1"/>
  <c r="AC24" i="3" s="1"/>
  <c r="AE23" i="3" a="1"/>
  <c r="AE23" i="3" s="1"/>
  <c r="AD23" i="3" a="1"/>
  <c r="AD23" i="3" s="1"/>
  <c r="AC23" i="3" a="1"/>
  <c r="AC23" i="3" s="1"/>
  <c r="AE22" i="3" a="1"/>
  <c r="AE22" i="3" s="1"/>
  <c r="AD22" i="3" a="1"/>
  <c r="AD22" i="3" s="1"/>
  <c r="AC22" i="3" a="1"/>
  <c r="AC22" i="3" s="1"/>
  <c r="AE21" i="3" a="1"/>
  <c r="AE21" i="3" s="1"/>
  <c r="AD21" i="3" a="1"/>
  <c r="AD21" i="3" s="1"/>
  <c r="AC21" i="3" a="1"/>
  <c r="AC21" i="3" s="1"/>
  <c r="AE20" i="3" a="1"/>
  <c r="AE20" i="3" s="1"/>
  <c r="AD20" i="3" a="1"/>
  <c r="AD20" i="3" s="1"/>
  <c r="AC20" i="3" a="1"/>
  <c r="AC20" i="3" s="1"/>
  <c r="AE19" i="3" a="1"/>
  <c r="AE19" i="3" s="1"/>
  <c r="AD19" i="3" a="1"/>
  <c r="AD19" i="3" s="1"/>
  <c r="AC19" i="3" a="1"/>
  <c r="AC19" i="3" s="1"/>
  <c r="AE18" i="3" a="1"/>
  <c r="AE18" i="3" s="1"/>
  <c r="AD18" i="3" a="1"/>
  <c r="AD18" i="3" s="1"/>
  <c r="AC18" i="3" a="1"/>
  <c r="AC18" i="3" s="1"/>
  <c r="AE17" i="3" a="1"/>
  <c r="AE17" i="3" s="1"/>
  <c r="AD17" i="3" a="1"/>
  <c r="AD17" i="3" s="1"/>
  <c r="AC17" i="3" a="1"/>
  <c r="AC17" i="3" s="1"/>
  <c r="AE16" i="3" a="1"/>
  <c r="AE16" i="3" s="1"/>
  <c r="AD16" i="3" a="1"/>
  <c r="AD16" i="3" s="1"/>
  <c r="AC16" i="3" a="1"/>
  <c r="AC16" i="3" s="1"/>
  <c r="AE15" i="3" a="1"/>
  <c r="AE15" i="3" s="1"/>
  <c r="AD15" i="3" a="1"/>
  <c r="AD15" i="3" s="1"/>
  <c r="AC15" i="3" a="1"/>
  <c r="AC15" i="3" s="1"/>
  <c r="AE14" i="3" a="1"/>
  <c r="AE14" i="3" s="1"/>
  <c r="AD14" i="3" a="1"/>
  <c r="AD14" i="3" s="1"/>
  <c r="AC14" i="3" a="1"/>
  <c r="AC14" i="3" s="1"/>
  <c r="AE13" i="3" a="1"/>
  <c r="AE13" i="3" s="1"/>
  <c r="AD13" i="3" a="1"/>
  <c r="AD13" i="3" s="1"/>
  <c r="AC13" i="3" a="1"/>
  <c r="AC13" i="3" s="1"/>
  <c r="AE12" i="3" a="1"/>
  <c r="AE12" i="3" s="1"/>
  <c r="AD12" i="3" a="1"/>
  <c r="AD12" i="3" s="1"/>
  <c r="AC12" i="3" a="1"/>
  <c r="AC12" i="3" s="1"/>
  <c r="AE11" i="3" a="1"/>
  <c r="AE11" i="3" s="1"/>
  <c r="AD11" i="3" a="1"/>
  <c r="AD11" i="3" s="1"/>
  <c r="AC11" i="3" a="1"/>
  <c r="AC11" i="3" s="1"/>
  <c r="AE10" i="3" a="1"/>
  <c r="AE10" i="3" s="1"/>
  <c r="AD10" i="3" a="1"/>
  <c r="AD10" i="3" s="1"/>
  <c r="AC10" i="3" a="1"/>
  <c r="AC10" i="3" s="1"/>
  <c r="AE9" i="3" a="1"/>
  <c r="AE9" i="3" s="1"/>
  <c r="AD9" i="3" a="1"/>
  <c r="AD9" i="3" s="1"/>
  <c r="AC9" i="3" a="1"/>
  <c r="AC9" i="3" s="1"/>
  <c r="AE8" i="3" a="1"/>
  <c r="AE8" i="3" s="1"/>
  <c r="AD8" i="3" a="1"/>
  <c r="AD8" i="3" s="1"/>
  <c r="AC8" i="3" a="1"/>
  <c r="AC8" i="3" s="1"/>
  <c r="AE7" i="3" a="1"/>
  <c r="AE7" i="3" s="1"/>
  <c r="AD7" i="3" a="1"/>
  <c r="AD7" i="3" s="1"/>
  <c r="AC7" i="3" a="1"/>
  <c r="AC7" i="3" s="1"/>
  <c r="AE6" i="3" a="1"/>
  <c r="AE6" i="3" s="1"/>
  <c r="AD6" i="3" a="1"/>
  <c r="AD6" i="3" s="1"/>
  <c r="AC6" i="3" a="1"/>
  <c r="AC6" i="3" s="1"/>
  <c r="AE5" i="3" a="1"/>
  <c r="AE5" i="3" s="1"/>
  <c r="AD5" i="3" a="1"/>
  <c r="AD5" i="3" s="1"/>
  <c r="AC5" i="3" a="1"/>
  <c r="AC5" i="3" s="1"/>
  <c r="AE4" i="3" a="1"/>
  <c r="AE4" i="3" s="1"/>
  <c r="AD4" i="3" a="1"/>
  <c r="AD4" i="3" s="1"/>
  <c r="AC4" i="3" a="1"/>
  <c r="AC4" i="3" s="1"/>
  <c r="AE3" i="3" a="1"/>
  <c r="AE3" i="3" s="1"/>
  <c r="AD3" i="3" a="1"/>
  <c r="AD3" i="3" s="1"/>
  <c r="AC3" i="3" a="1"/>
  <c r="AC3" i="3" s="1"/>
  <c r="AE2" i="3" a="1"/>
  <c r="AE2" i="3" s="1"/>
  <c r="AD2" i="3" a="1"/>
  <c r="AD2" i="3" s="1"/>
  <c r="AB280" i="3" a="1"/>
  <c r="AB280" i="3" s="1"/>
  <c r="AB279" i="3" a="1"/>
  <c r="AB279" i="3" s="1"/>
  <c r="AB278" i="3" a="1"/>
  <c r="AB278" i="3" s="1"/>
  <c r="AB277" i="3" a="1"/>
  <c r="AB277" i="3" s="1"/>
  <c r="AB276" i="3" a="1"/>
  <c r="AB276" i="3" s="1"/>
  <c r="AB275" i="3"/>
  <c r="AB275" i="3" a="1"/>
  <c r="AB274" i="3" a="1"/>
  <c r="AB274" i="3" s="1"/>
  <c r="AB273" i="3" a="1"/>
  <c r="AB273" i="3" s="1"/>
  <c r="AB272" i="3" a="1"/>
  <c r="AB272" i="3" s="1"/>
  <c r="AB271" i="3" a="1"/>
  <c r="AB271" i="3" s="1"/>
  <c r="AB270" i="3" a="1"/>
  <c r="AB270" i="3" s="1"/>
  <c r="AB269" i="3"/>
  <c r="AB269" i="3" a="1"/>
  <c r="AB268" i="3" a="1"/>
  <c r="AB268" i="3" s="1"/>
  <c r="AB267" i="3" a="1"/>
  <c r="AB267" i="3" s="1"/>
  <c r="AB266" i="3" a="1"/>
  <c r="AB266" i="3" s="1"/>
  <c r="AB265" i="3" a="1"/>
  <c r="AB265" i="3" s="1"/>
  <c r="AB264" i="3" a="1"/>
  <c r="AB264" i="3" s="1"/>
  <c r="AB263" i="3"/>
  <c r="AB263" i="3" a="1"/>
  <c r="AB262" i="3" a="1"/>
  <c r="AB262" i="3" s="1"/>
  <c r="AB261" i="3" a="1"/>
  <c r="AB261" i="3" s="1"/>
  <c r="AB260" i="3" a="1"/>
  <c r="AB260" i="3" s="1"/>
  <c r="AB259" i="3" a="1"/>
  <c r="AB259" i="3" s="1"/>
  <c r="AB258" i="3" a="1"/>
  <c r="AB258" i="3" s="1"/>
  <c r="AB257" i="3"/>
  <c r="AB257" i="3" a="1"/>
  <c r="AB256" i="3" a="1"/>
  <c r="AB256" i="3" s="1"/>
  <c r="AB255" i="3" a="1"/>
  <c r="AB255" i="3" s="1"/>
  <c r="AB254" i="3" a="1"/>
  <c r="AB254" i="3" s="1"/>
  <c r="AB253" i="3" a="1"/>
  <c r="AB253" i="3" s="1"/>
  <c r="AB252" i="3" a="1"/>
  <c r="AB252" i="3" s="1"/>
  <c r="AB251" i="3"/>
  <c r="AB251" i="3" a="1"/>
  <c r="AB250" i="3" a="1"/>
  <c r="AB250" i="3" s="1"/>
  <c r="AB249" i="3" a="1"/>
  <c r="AB249" i="3" s="1"/>
  <c r="AB248" i="3" a="1"/>
  <c r="AB248" i="3" s="1"/>
  <c r="AB247" i="3" a="1"/>
  <c r="AB247" i="3" s="1"/>
  <c r="AB246" i="3" a="1"/>
  <c r="AB246" i="3" s="1"/>
  <c r="AB245" i="3"/>
  <c r="AB245" i="3" a="1"/>
  <c r="AB244" i="3" a="1"/>
  <c r="AB244" i="3" s="1"/>
  <c r="AB243" i="3" a="1"/>
  <c r="AB243" i="3" s="1"/>
  <c r="AB242" i="3" a="1"/>
  <c r="AB242" i="3" s="1"/>
  <c r="Z280" i="3" l="1"/>
  <c r="Y280" i="3"/>
  <c r="X280" i="3"/>
  <c r="W280" i="3"/>
  <c r="V280" i="3"/>
  <c r="U280" i="3"/>
  <c r="T280" i="3"/>
  <c r="S280" i="3"/>
  <c r="R280" i="3"/>
  <c r="Q280" i="3"/>
  <c r="P280" i="3"/>
  <c r="O280" i="3"/>
  <c r="AA280" i="3" s="1" a="1"/>
  <c r="AA280" i="3" s="1"/>
  <c r="N280" i="3"/>
  <c r="M280" i="3"/>
  <c r="L280" i="3"/>
  <c r="K280" i="3"/>
  <c r="J280" i="3"/>
  <c r="F280" i="3" a="1"/>
  <c r="F280" i="3" s="1"/>
  <c r="E280" i="3"/>
  <c r="D280" i="3"/>
  <c r="C280" i="3"/>
  <c r="B280" i="3"/>
  <c r="Z279" i="3"/>
  <c r="Y279" i="3"/>
  <c r="X279" i="3"/>
  <c r="W279" i="3"/>
  <c r="V279" i="3"/>
  <c r="U279" i="3"/>
  <c r="T279" i="3"/>
  <c r="S279" i="3"/>
  <c r="AA279" i="3" s="1" a="1"/>
  <c r="AA279" i="3" s="1"/>
  <c r="R279" i="3"/>
  <c r="Q279" i="3"/>
  <c r="P279" i="3"/>
  <c r="O279" i="3"/>
  <c r="N279" i="3"/>
  <c r="M279" i="3"/>
  <c r="L279" i="3"/>
  <c r="K279" i="3"/>
  <c r="J279" i="3"/>
  <c r="F279" i="3" a="1"/>
  <c r="F279" i="3" s="1"/>
  <c r="E279" i="3"/>
  <c r="D279" i="3"/>
  <c r="C279" i="3"/>
  <c r="B279" i="3"/>
  <c r="Z278" i="3"/>
  <c r="Y278" i="3"/>
  <c r="X278" i="3"/>
  <c r="W278" i="3"/>
  <c r="V278" i="3"/>
  <c r="U278" i="3"/>
  <c r="T278" i="3"/>
  <c r="S278" i="3"/>
  <c r="R278" i="3"/>
  <c r="Q278" i="3"/>
  <c r="P278" i="3"/>
  <c r="O278" i="3"/>
  <c r="AA278" i="3" s="1" a="1"/>
  <c r="AA278" i="3" s="1"/>
  <c r="N278" i="3"/>
  <c r="M278" i="3"/>
  <c r="L278" i="3"/>
  <c r="K278" i="3"/>
  <c r="J278" i="3"/>
  <c r="F278" i="3" a="1"/>
  <c r="F278" i="3" s="1"/>
  <c r="E278" i="3"/>
  <c r="D278" i="3"/>
  <c r="C278" i="3"/>
  <c r="B278" i="3"/>
  <c r="Z277" i="3"/>
  <c r="Y277" i="3"/>
  <c r="X277" i="3"/>
  <c r="W277" i="3"/>
  <c r="V277" i="3"/>
  <c r="U277" i="3"/>
  <c r="T277" i="3"/>
  <c r="S277" i="3"/>
  <c r="R277" i="3"/>
  <c r="Q277" i="3"/>
  <c r="P277" i="3"/>
  <c r="O277" i="3"/>
  <c r="N277" i="3"/>
  <c r="M277" i="3"/>
  <c r="L277" i="3"/>
  <c r="K277" i="3"/>
  <c r="J277" i="3"/>
  <c r="F277" i="3" a="1"/>
  <c r="F277" i="3" s="1"/>
  <c r="E277" i="3"/>
  <c r="D277" i="3"/>
  <c r="C277" i="3"/>
  <c r="B277" i="3"/>
  <c r="Z276" i="3"/>
  <c r="Y276" i="3"/>
  <c r="X276" i="3"/>
  <c r="W276" i="3"/>
  <c r="V276" i="3"/>
  <c r="U276" i="3"/>
  <c r="T276" i="3"/>
  <c r="S276" i="3"/>
  <c r="R276" i="3"/>
  <c r="Q276" i="3"/>
  <c r="P276" i="3"/>
  <c r="O276" i="3"/>
  <c r="N276" i="3"/>
  <c r="M276" i="3"/>
  <c r="L276" i="3"/>
  <c r="K276" i="3"/>
  <c r="J276" i="3"/>
  <c r="F276" i="3" a="1"/>
  <c r="F276" i="3" s="1"/>
  <c r="E276" i="3"/>
  <c r="D276" i="3"/>
  <c r="C276" i="3"/>
  <c r="B276" i="3"/>
  <c r="Z275" i="3"/>
  <c r="Y275" i="3"/>
  <c r="X275" i="3"/>
  <c r="W275" i="3"/>
  <c r="V275" i="3"/>
  <c r="U275" i="3"/>
  <c r="T275" i="3"/>
  <c r="S275" i="3"/>
  <c r="R275" i="3"/>
  <c r="Q275" i="3"/>
  <c r="P275" i="3"/>
  <c r="O275" i="3"/>
  <c r="N275" i="3"/>
  <c r="M275" i="3"/>
  <c r="L275" i="3"/>
  <c r="K275" i="3"/>
  <c r="J275" i="3"/>
  <c r="F275" i="3" a="1"/>
  <c r="F275" i="3" s="1"/>
  <c r="E275" i="3"/>
  <c r="D275" i="3"/>
  <c r="C275" i="3"/>
  <c r="B275" i="3"/>
  <c r="Z274" i="3"/>
  <c r="Y274" i="3"/>
  <c r="X274" i="3"/>
  <c r="W274" i="3"/>
  <c r="V274" i="3"/>
  <c r="U274" i="3"/>
  <c r="T274" i="3"/>
  <c r="S274" i="3"/>
  <c r="R274" i="3"/>
  <c r="Q274" i="3"/>
  <c r="P274" i="3"/>
  <c r="AA274" i="3" s="1" a="1"/>
  <c r="AA274" i="3" s="1"/>
  <c r="O274" i="3"/>
  <c r="N274" i="3"/>
  <c r="M274" i="3"/>
  <c r="L274" i="3"/>
  <c r="K274" i="3"/>
  <c r="J274" i="3"/>
  <c r="F274" i="3" a="1"/>
  <c r="F274" i="3" s="1"/>
  <c r="E274" i="3"/>
  <c r="D274" i="3"/>
  <c r="C274" i="3"/>
  <c r="B274" i="3"/>
  <c r="Z273" i="3"/>
  <c r="Y273" i="3"/>
  <c r="X273" i="3"/>
  <c r="W273" i="3"/>
  <c r="V273" i="3"/>
  <c r="U273" i="3"/>
  <c r="T273" i="3"/>
  <c r="S273" i="3"/>
  <c r="R273" i="3"/>
  <c r="Q273" i="3"/>
  <c r="P273" i="3"/>
  <c r="AA273" i="3" s="1" a="1"/>
  <c r="AA273" i="3" s="1"/>
  <c r="O273" i="3"/>
  <c r="N273" i="3"/>
  <c r="M273" i="3"/>
  <c r="L273" i="3"/>
  <c r="K273" i="3"/>
  <c r="J273" i="3"/>
  <c r="F273" i="3" a="1"/>
  <c r="F273" i="3" s="1"/>
  <c r="E273" i="3"/>
  <c r="D273" i="3"/>
  <c r="C273" i="3"/>
  <c r="B273" i="3"/>
  <c r="Z272" i="3"/>
  <c r="Y272" i="3"/>
  <c r="X272" i="3"/>
  <c r="W272" i="3"/>
  <c r="V272" i="3"/>
  <c r="U272" i="3"/>
  <c r="T272" i="3"/>
  <c r="S272" i="3"/>
  <c r="R272" i="3"/>
  <c r="Q272" i="3"/>
  <c r="P272" i="3"/>
  <c r="AA272" i="3" s="1" a="1"/>
  <c r="AA272" i="3" s="1"/>
  <c r="O272" i="3"/>
  <c r="N272" i="3"/>
  <c r="M272" i="3"/>
  <c r="L272" i="3"/>
  <c r="K272" i="3"/>
  <c r="J272" i="3"/>
  <c r="F272" i="3"/>
  <c r="F272" i="3" a="1"/>
  <c r="E272" i="3"/>
  <c r="D272" i="3"/>
  <c r="C272" i="3"/>
  <c r="B272" i="3"/>
  <c r="Z271" i="3"/>
  <c r="Y271" i="3"/>
  <c r="X271" i="3"/>
  <c r="W271" i="3"/>
  <c r="V271" i="3"/>
  <c r="U271" i="3"/>
  <c r="T271" i="3"/>
  <c r="S271" i="3"/>
  <c r="R271" i="3"/>
  <c r="AA271" i="3" s="1" a="1"/>
  <c r="AA271" i="3" s="1"/>
  <c r="Q271" i="3"/>
  <c r="P271" i="3"/>
  <c r="O271" i="3"/>
  <c r="N271" i="3"/>
  <c r="M271" i="3"/>
  <c r="L271" i="3"/>
  <c r="K271" i="3"/>
  <c r="J271" i="3"/>
  <c r="F271" i="3" a="1"/>
  <c r="F271" i="3" s="1"/>
  <c r="E271" i="3"/>
  <c r="D271" i="3"/>
  <c r="C271" i="3"/>
  <c r="B271" i="3"/>
  <c r="Z270" i="3"/>
  <c r="Y270" i="3"/>
  <c r="X270" i="3"/>
  <c r="W270" i="3"/>
  <c r="V270" i="3"/>
  <c r="U270" i="3"/>
  <c r="T270" i="3"/>
  <c r="S270" i="3"/>
  <c r="R270" i="3"/>
  <c r="Q270" i="3"/>
  <c r="P270" i="3"/>
  <c r="O270" i="3"/>
  <c r="N270" i="3"/>
  <c r="M270" i="3"/>
  <c r="L270" i="3"/>
  <c r="K270" i="3"/>
  <c r="J270" i="3"/>
  <c r="F270" i="3" a="1"/>
  <c r="F270" i="3" s="1"/>
  <c r="E270" i="3"/>
  <c r="D270" i="3"/>
  <c r="C270" i="3"/>
  <c r="B270" i="3"/>
  <c r="Z269" i="3"/>
  <c r="Y269" i="3"/>
  <c r="X269" i="3"/>
  <c r="W269" i="3"/>
  <c r="V269" i="3"/>
  <c r="U269" i="3"/>
  <c r="T269" i="3"/>
  <c r="S269" i="3"/>
  <c r="R269" i="3"/>
  <c r="Q269" i="3"/>
  <c r="P269" i="3"/>
  <c r="O269" i="3"/>
  <c r="N269" i="3"/>
  <c r="M269" i="3"/>
  <c r="L269" i="3"/>
  <c r="K269" i="3"/>
  <c r="J269" i="3"/>
  <c r="F269" i="3" a="1"/>
  <c r="F269" i="3" s="1"/>
  <c r="E269" i="3"/>
  <c r="D269" i="3"/>
  <c r="C269" i="3"/>
  <c r="B269" i="3"/>
  <c r="Z268" i="3"/>
  <c r="Y268" i="3"/>
  <c r="X268" i="3"/>
  <c r="W268" i="3"/>
  <c r="V268" i="3"/>
  <c r="U268" i="3"/>
  <c r="T268" i="3"/>
  <c r="S268" i="3"/>
  <c r="R268" i="3"/>
  <c r="Q268" i="3"/>
  <c r="AA268" i="3" s="1" a="1"/>
  <c r="AA268" i="3" s="1"/>
  <c r="P268" i="3"/>
  <c r="O268" i="3"/>
  <c r="N268" i="3"/>
  <c r="M268" i="3"/>
  <c r="L268" i="3"/>
  <c r="K268" i="3"/>
  <c r="J268" i="3"/>
  <c r="F268" i="3" a="1"/>
  <c r="F268" i="3" s="1"/>
  <c r="E268" i="3"/>
  <c r="D268" i="3"/>
  <c r="C268" i="3"/>
  <c r="B268" i="3"/>
  <c r="Z267" i="3"/>
  <c r="Y267" i="3"/>
  <c r="X267" i="3"/>
  <c r="W267" i="3"/>
  <c r="V267" i="3"/>
  <c r="U267" i="3"/>
  <c r="T267" i="3"/>
  <c r="S267" i="3"/>
  <c r="R267" i="3"/>
  <c r="Q267" i="3"/>
  <c r="P267" i="3"/>
  <c r="AA267" i="3" s="1" a="1"/>
  <c r="AA267" i="3" s="1"/>
  <c r="O267" i="3"/>
  <c r="N267" i="3"/>
  <c r="M267" i="3"/>
  <c r="L267" i="3"/>
  <c r="K267" i="3"/>
  <c r="J267" i="3"/>
  <c r="F267" i="3" a="1"/>
  <c r="F267" i="3" s="1"/>
  <c r="E267" i="3"/>
  <c r="D267" i="3"/>
  <c r="C267" i="3"/>
  <c r="B267" i="3"/>
  <c r="Z266" i="3"/>
  <c r="Y266" i="3"/>
  <c r="X266" i="3"/>
  <c r="W266" i="3"/>
  <c r="V266" i="3"/>
  <c r="U266" i="3"/>
  <c r="T266" i="3"/>
  <c r="S266" i="3"/>
  <c r="R266" i="3"/>
  <c r="Q266" i="3"/>
  <c r="P266" i="3"/>
  <c r="O266" i="3"/>
  <c r="AA266" i="3" s="1" a="1"/>
  <c r="AA266" i="3" s="1"/>
  <c r="N266" i="3"/>
  <c r="M266" i="3"/>
  <c r="L266" i="3"/>
  <c r="K266" i="3"/>
  <c r="J266" i="3"/>
  <c r="F266" i="3" a="1"/>
  <c r="F266" i="3" s="1"/>
  <c r="E266" i="3"/>
  <c r="D266" i="3"/>
  <c r="C266" i="3"/>
  <c r="B266" i="3"/>
  <c r="Z265" i="3"/>
  <c r="AA265" i="3" s="1" a="1"/>
  <c r="AA265" i="3" s="1"/>
  <c r="Y265" i="3"/>
  <c r="X265" i="3"/>
  <c r="W265" i="3"/>
  <c r="V265" i="3"/>
  <c r="U265" i="3"/>
  <c r="T265" i="3"/>
  <c r="S265" i="3"/>
  <c r="R265" i="3"/>
  <c r="Q265" i="3"/>
  <c r="P265" i="3"/>
  <c r="O265" i="3"/>
  <c r="N265" i="3"/>
  <c r="M265" i="3"/>
  <c r="L265" i="3"/>
  <c r="K265" i="3"/>
  <c r="J265" i="3"/>
  <c r="F265" i="3" a="1"/>
  <c r="F265" i="3" s="1"/>
  <c r="E265" i="3"/>
  <c r="D265" i="3"/>
  <c r="C265" i="3"/>
  <c r="B265" i="3"/>
  <c r="Z264" i="3"/>
  <c r="Y264" i="3"/>
  <c r="X264" i="3"/>
  <c r="W264" i="3"/>
  <c r="V264" i="3"/>
  <c r="U264" i="3"/>
  <c r="T264" i="3"/>
  <c r="S264" i="3"/>
  <c r="R264" i="3"/>
  <c r="Q264" i="3"/>
  <c r="P264" i="3"/>
  <c r="O264" i="3"/>
  <c r="N264" i="3"/>
  <c r="M264" i="3"/>
  <c r="L264" i="3"/>
  <c r="K264" i="3"/>
  <c r="J264" i="3"/>
  <c r="F264" i="3" a="1"/>
  <c r="F264" i="3" s="1"/>
  <c r="E264" i="3"/>
  <c r="D264" i="3"/>
  <c r="C264" i="3"/>
  <c r="B264" i="3"/>
  <c r="Z263" i="3"/>
  <c r="Y263" i="3"/>
  <c r="X263" i="3"/>
  <c r="W263" i="3"/>
  <c r="V263" i="3"/>
  <c r="U263" i="3"/>
  <c r="T263" i="3"/>
  <c r="S263" i="3"/>
  <c r="R263" i="3"/>
  <c r="Q263" i="3"/>
  <c r="P263" i="3"/>
  <c r="O263" i="3"/>
  <c r="N263" i="3"/>
  <c r="M263" i="3"/>
  <c r="L263" i="3"/>
  <c r="K263" i="3"/>
  <c r="J263" i="3"/>
  <c r="F263" i="3" a="1"/>
  <c r="F263" i="3" s="1"/>
  <c r="E263" i="3"/>
  <c r="D263" i="3"/>
  <c r="C263" i="3"/>
  <c r="B263" i="3"/>
  <c r="Z262" i="3"/>
  <c r="Y262" i="3"/>
  <c r="X262" i="3"/>
  <c r="W262" i="3"/>
  <c r="V262" i="3"/>
  <c r="U262" i="3"/>
  <c r="T262" i="3"/>
  <c r="S262" i="3"/>
  <c r="R262" i="3"/>
  <c r="Q262" i="3"/>
  <c r="AA262" i="3" s="1" a="1"/>
  <c r="AA262" i="3" s="1"/>
  <c r="P262" i="3"/>
  <c r="O262" i="3"/>
  <c r="N262" i="3"/>
  <c r="M262" i="3"/>
  <c r="L262" i="3"/>
  <c r="K262" i="3"/>
  <c r="J262" i="3"/>
  <c r="F262" i="3" a="1"/>
  <c r="F262" i="3" s="1"/>
  <c r="E262" i="3"/>
  <c r="D262" i="3"/>
  <c r="C262" i="3"/>
  <c r="B262" i="3"/>
  <c r="Z261" i="3"/>
  <c r="Y261" i="3"/>
  <c r="X261" i="3"/>
  <c r="W261" i="3"/>
  <c r="V261" i="3"/>
  <c r="U261" i="3"/>
  <c r="T261" i="3"/>
  <c r="S261" i="3"/>
  <c r="R261" i="3"/>
  <c r="Q261" i="3"/>
  <c r="P261" i="3"/>
  <c r="AA261" i="3" s="1" a="1"/>
  <c r="AA261" i="3" s="1"/>
  <c r="O261" i="3"/>
  <c r="N261" i="3"/>
  <c r="M261" i="3"/>
  <c r="L261" i="3"/>
  <c r="K261" i="3"/>
  <c r="J261" i="3"/>
  <c r="F261" i="3" a="1"/>
  <c r="F261" i="3" s="1"/>
  <c r="E261" i="3"/>
  <c r="D261" i="3"/>
  <c r="C261" i="3"/>
  <c r="B261" i="3"/>
  <c r="Z260" i="3"/>
  <c r="Y260" i="3"/>
  <c r="X260" i="3"/>
  <c r="W260" i="3"/>
  <c r="V260" i="3"/>
  <c r="U260" i="3"/>
  <c r="T260" i="3"/>
  <c r="S260" i="3"/>
  <c r="R260" i="3"/>
  <c r="AA260" i="3" s="1" a="1"/>
  <c r="AA260" i="3" s="1"/>
  <c r="Q260" i="3"/>
  <c r="P260" i="3"/>
  <c r="O260" i="3"/>
  <c r="N260" i="3"/>
  <c r="M260" i="3"/>
  <c r="L260" i="3"/>
  <c r="K260" i="3"/>
  <c r="J260" i="3"/>
  <c r="F260" i="3"/>
  <c r="F260" i="3" a="1"/>
  <c r="E260" i="3"/>
  <c r="D260" i="3"/>
  <c r="C260" i="3"/>
  <c r="B260" i="3"/>
  <c r="Z259" i="3"/>
  <c r="Y259" i="3"/>
  <c r="X259" i="3"/>
  <c r="W259" i="3"/>
  <c r="V259" i="3"/>
  <c r="U259" i="3"/>
  <c r="T259" i="3"/>
  <c r="S259" i="3"/>
  <c r="R259" i="3"/>
  <c r="Q259" i="3"/>
  <c r="AA259" i="3" s="1" a="1"/>
  <c r="AA259" i="3" s="1"/>
  <c r="P259" i="3"/>
  <c r="O259" i="3"/>
  <c r="N259" i="3"/>
  <c r="M259" i="3"/>
  <c r="L259" i="3"/>
  <c r="K259" i="3"/>
  <c r="J259" i="3"/>
  <c r="F259" i="3" a="1"/>
  <c r="F259" i="3" s="1"/>
  <c r="E259" i="3"/>
  <c r="D259" i="3"/>
  <c r="C259" i="3"/>
  <c r="B259" i="3"/>
  <c r="Z258" i="3"/>
  <c r="Y258" i="3"/>
  <c r="X258" i="3"/>
  <c r="W258" i="3"/>
  <c r="V258" i="3"/>
  <c r="U258" i="3"/>
  <c r="T258" i="3"/>
  <c r="S258" i="3"/>
  <c r="R258" i="3"/>
  <c r="Q258" i="3"/>
  <c r="P258" i="3"/>
  <c r="O258" i="3"/>
  <c r="N258" i="3"/>
  <c r="M258" i="3"/>
  <c r="L258" i="3"/>
  <c r="K258" i="3"/>
  <c r="J258" i="3"/>
  <c r="F258" i="3" a="1"/>
  <c r="F258" i="3" s="1"/>
  <c r="E258" i="3"/>
  <c r="D258" i="3"/>
  <c r="C258" i="3"/>
  <c r="B258" i="3"/>
  <c r="Z257" i="3"/>
  <c r="Y257" i="3"/>
  <c r="X257" i="3"/>
  <c r="W257" i="3"/>
  <c r="V257" i="3"/>
  <c r="U257" i="3"/>
  <c r="T257" i="3"/>
  <c r="S257" i="3"/>
  <c r="R257" i="3"/>
  <c r="Q257" i="3"/>
  <c r="P257" i="3"/>
  <c r="AA257" i="3" s="1" a="1"/>
  <c r="AA257" i="3" s="1"/>
  <c r="O257" i="3"/>
  <c r="N257" i="3"/>
  <c r="M257" i="3"/>
  <c r="L257" i="3"/>
  <c r="K257" i="3"/>
  <c r="J257" i="3"/>
  <c r="F257" i="3"/>
  <c r="F257" i="3" a="1"/>
  <c r="E257" i="3"/>
  <c r="D257" i="3"/>
  <c r="C257" i="3"/>
  <c r="B257" i="3"/>
  <c r="Z256" i="3"/>
  <c r="Y256" i="3"/>
  <c r="X256" i="3"/>
  <c r="W256" i="3"/>
  <c r="V256" i="3"/>
  <c r="U256" i="3"/>
  <c r="T256" i="3"/>
  <c r="S256" i="3"/>
  <c r="R256" i="3"/>
  <c r="Q256" i="3"/>
  <c r="P256" i="3"/>
  <c r="O256" i="3"/>
  <c r="N256" i="3"/>
  <c r="M256" i="3"/>
  <c r="L256" i="3"/>
  <c r="K256" i="3"/>
  <c r="J256" i="3"/>
  <c r="F256" i="3" a="1"/>
  <c r="F256" i="3" s="1"/>
  <c r="E256" i="3"/>
  <c r="D256" i="3"/>
  <c r="C256" i="3"/>
  <c r="B256" i="3"/>
  <c r="Z255" i="3"/>
  <c r="Y255" i="3"/>
  <c r="X255" i="3"/>
  <c r="W255" i="3"/>
  <c r="V255" i="3"/>
  <c r="U255" i="3"/>
  <c r="T255" i="3"/>
  <c r="S255" i="3"/>
  <c r="R255" i="3"/>
  <c r="Q255" i="3"/>
  <c r="P255" i="3"/>
  <c r="AA255" i="3" s="1" a="1"/>
  <c r="AA255" i="3" s="1"/>
  <c r="O255" i="3"/>
  <c r="N255" i="3"/>
  <c r="M255" i="3"/>
  <c r="L255" i="3"/>
  <c r="K255" i="3"/>
  <c r="J255" i="3"/>
  <c r="F255" i="3" a="1"/>
  <c r="F255" i="3" s="1"/>
  <c r="E255" i="3"/>
  <c r="D255" i="3"/>
  <c r="C255" i="3"/>
  <c r="B255" i="3"/>
  <c r="Z254" i="3"/>
  <c r="Y254" i="3"/>
  <c r="X254" i="3"/>
  <c r="W254" i="3"/>
  <c r="V254" i="3"/>
  <c r="U254" i="3"/>
  <c r="T254" i="3"/>
  <c r="S254" i="3"/>
  <c r="R254" i="3"/>
  <c r="Q254" i="3"/>
  <c r="P254" i="3"/>
  <c r="O254" i="3"/>
  <c r="AA254" i="3" s="1" a="1"/>
  <c r="AA254" i="3" s="1"/>
  <c r="N254" i="3"/>
  <c r="M254" i="3"/>
  <c r="L254" i="3"/>
  <c r="K254" i="3"/>
  <c r="J254" i="3"/>
  <c r="F254" i="3" a="1"/>
  <c r="F254" i="3" s="1"/>
  <c r="E254" i="3"/>
  <c r="D254" i="3"/>
  <c r="C254" i="3"/>
  <c r="B254" i="3"/>
  <c r="Z253" i="3"/>
  <c r="Y253" i="3"/>
  <c r="X253" i="3"/>
  <c r="W253" i="3"/>
  <c r="V253" i="3"/>
  <c r="U253" i="3"/>
  <c r="T253" i="3"/>
  <c r="S253" i="3"/>
  <c r="R253" i="3"/>
  <c r="AA253" i="3" s="1" a="1"/>
  <c r="AA253" i="3" s="1"/>
  <c r="Q253" i="3"/>
  <c r="P253" i="3"/>
  <c r="O253" i="3"/>
  <c r="N253" i="3"/>
  <c r="M253" i="3"/>
  <c r="L253" i="3"/>
  <c r="K253" i="3"/>
  <c r="J253" i="3"/>
  <c r="F253" i="3" a="1"/>
  <c r="F253" i="3" s="1"/>
  <c r="E253" i="3"/>
  <c r="D253" i="3"/>
  <c r="C253" i="3"/>
  <c r="B253" i="3"/>
  <c r="Z252" i="3"/>
  <c r="Y252" i="3"/>
  <c r="X252" i="3"/>
  <c r="W252" i="3"/>
  <c r="V252" i="3"/>
  <c r="U252" i="3"/>
  <c r="T252" i="3"/>
  <c r="S252" i="3"/>
  <c r="R252" i="3"/>
  <c r="Q252" i="3"/>
  <c r="P252" i="3"/>
  <c r="AA252" i="3" s="1" a="1"/>
  <c r="AA252" i="3" s="1"/>
  <c r="O252" i="3"/>
  <c r="N252" i="3"/>
  <c r="M252" i="3"/>
  <c r="L252" i="3"/>
  <c r="K252" i="3"/>
  <c r="J252" i="3"/>
  <c r="F252" i="3" a="1"/>
  <c r="F252" i="3" s="1"/>
  <c r="E252" i="3"/>
  <c r="D252" i="3"/>
  <c r="C252" i="3"/>
  <c r="B252" i="3"/>
  <c r="Z251" i="3"/>
  <c r="Y251" i="3"/>
  <c r="X251" i="3"/>
  <c r="W251" i="3"/>
  <c r="V251" i="3"/>
  <c r="U251" i="3"/>
  <c r="T251" i="3"/>
  <c r="S251" i="3"/>
  <c r="R251" i="3"/>
  <c r="Q251" i="3"/>
  <c r="P251" i="3"/>
  <c r="O251" i="3"/>
  <c r="N251" i="3"/>
  <c r="M251" i="3"/>
  <c r="L251" i="3"/>
  <c r="K251" i="3"/>
  <c r="J251" i="3"/>
  <c r="F251" i="3" a="1"/>
  <c r="F251" i="3" s="1"/>
  <c r="E251" i="3"/>
  <c r="D251" i="3"/>
  <c r="C251" i="3"/>
  <c r="B251" i="3"/>
  <c r="Z250" i="3"/>
  <c r="Y250" i="3"/>
  <c r="X250" i="3"/>
  <c r="W250" i="3"/>
  <c r="V250" i="3"/>
  <c r="U250" i="3"/>
  <c r="T250" i="3"/>
  <c r="S250" i="3"/>
  <c r="R250" i="3"/>
  <c r="Q250" i="3"/>
  <c r="P250" i="3"/>
  <c r="O250" i="3"/>
  <c r="N250" i="3"/>
  <c r="M250" i="3"/>
  <c r="L250" i="3"/>
  <c r="K250" i="3"/>
  <c r="J250" i="3"/>
  <c r="F250" i="3" a="1"/>
  <c r="F250" i="3" s="1"/>
  <c r="E250" i="3"/>
  <c r="D250" i="3"/>
  <c r="C250" i="3"/>
  <c r="B250" i="3"/>
  <c r="Z249" i="3"/>
  <c r="Y249" i="3"/>
  <c r="X249" i="3"/>
  <c r="W249" i="3"/>
  <c r="V249" i="3"/>
  <c r="U249" i="3"/>
  <c r="T249" i="3"/>
  <c r="S249" i="3"/>
  <c r="R249" i="3"/>
  <c r="Q249" i="3"/>
  <c r="P249" i="3"/>
  <c r="AA249" i="3" s="1" a="1"/>
  <c r="AA249" i="3" s="1"/>
  <c r="O249" i="3"/>
  <c r="N249" i="3"/>
  <c r="M249" i="3"/>
  <c r="L249" i="3"/>
  <c r="K249" i="3"/>
  <c r="J249" i="3"/>
  <c r="F249" i="3" a="1"/>
  <c r="F249" i="3" s="1"/>
  <c r="E249" i="3"/>
  <c r="D249" i="3"/>
  <c r="C249" i="3"/>
  <c r="B249" i="3"/>
  <c r="Z248" i="3"/>
  <c r="Y248" i="3"/>
  <c r="X248" i="3"/>
  <c r="W248" i="3"/>
  <c r="V248" i="3"/>
  <c r="U248" i="3"/>
  <c r="T248" i="3"/>
  <c r="S248" i="3"/>
  <c r="R248" i="3"/>
  <c r="AA248" i="3" s="1" a="1"/>
  <c r="AA248" i="3" s="1"/>
  <c r="Q248" i="3"/>
  <c r="P248" i="3"/>
  <c r="O248" i="3"/>
  <c r="N248" i="3"/>
  <c r="M248" i="3"/>
  <c r="L248" i="3"/>
  <c r="K248" i="3"/>
  <c r="J248" i="3"/>
  <c r="F248" i="3"/>
  <c r="F248" i="3" a="1"/>
  <c r="E248" i="3"/>
  <c r="D248" i="3"/>
  <c r="C248" i="3"/>
  <c r="B248" i="3"/>
  <c r="Z247" i="3"/>
  <c r="Y247" i="3"/>
  <c r="X247" i="3"/>
  <c r="W247" i="3"/>
  <c r="V247" i="3"/>
  <c r="U247" i="3"/>
  <c r="T247" i="3"/>
  <c r="S247" i="3"/>
  <c r="R247" i="3"/>
  <c r="Q247" i="3"/>
  <c r="AA247" i="3" s="1" a="1"/>
  <c r="AA247" i="3" s="1"/>
  <c r="P247" i="3"/>
  <c r="O247" i="3"/>
  <c r="N247" i="3"/>
  <c r="M247" i="3"/>
  <c r="L247" i="3"/>
  <c r="K247" i="3"/>
  <c r="J247" i="3"/>
  <c r="F247" i="3" a="1"/>
  <c r="F247" i="3" s="1"/>
  <c r="E247" i="3"/>
  <c r="D247" i="3"/>
  <c r="C247" i="3"/>
  <c r="B247" i="3"/>
  <c r="Z246" i="3"/>
  <c r="Y246" i="3"/>
  <c r="X246" i="3"/>
  <c r="W246" i="3"/>
  <c r="V246" i="3"/>
  <c r="U246" i="3"/>
  <c r="T246" i="3"/>
  <c r="S246" i="3"/>
  <c r="R246" i="3"/>
  <c r="Q246" i="3"/>
  <c r="P246" i="3"/>
  <c r="AA246" i="3" s="1" a="1"/>
  <c r="AA246" i="3" s="1"/>
  <c r="O246" i="3"/>
  <c r="N246" i="3"/>
  <c r="M246" i="3"/>
  <c r="L246" i="3"/>
  <c r="K246" i="3"/>
  <c r="J246" i="3"/>
  <c r="F246" i="3" a="1"/>
  <c r="F246" i="3" s="1"/>
  <c r="E246" i="3"/>
  <c r="D246" i="3"/>
  <c r="C246" i="3"/>
  <c r="B246" i="3"/>
  <c r="Z245" i="3"/>
  <c r="Y245" i="3"/>
  <c r="X245" i="3"/>
  <c r="W245" i="3"/>
  <c r="V245" i="3"/>
  <c r="U245" i="3"/>
  <c r="T245" i="3"/>
  <c r="S245" i="3"/>
  <c r="R245" i="3"/>
  <c r="Q245" i="3"/>
  <c r="P245" i="3"/>
  <c r="AA245" i="3" s="1" a="1"/>
  <c r="AA245" i="3" s="1"/>
  <c r="O245" i="3"/>
  <c r="N245" i="3"/>
  <c r="M245" i="3"/>
  <c r="L245" i="3"/>
  <c r="K245" i="3"/>
  <c r="J245" i="3"/>
  <c r="F245" i="3"/>
  <c r="F245" i="3" a="1"/>
  <c r="E245" i="3"/>
  <c r="D245" i="3"/>
  <c r="C245" i="3"/>
  <c r="B245" i="3"/>
  <c r="Z244" i="3"/>
  <c r="Y244" i="3"/>
  <c r="X244" i="3"/>
  <c r="W244" i="3"/>
  <c r="V244" i="3"/>
  <c r="U244" i="3"/>
  <c r="T244" i="3"/>
  <c r="S244" i="3"/>
  <c r="R244" i="3"/>
  <c r="Q244" i="3"/>
  <c r="AA244" i="3" s="1" a="1"/>
  <c r="AA244" i="3" s="1"/>
  <c r="P244" i="3"/>
  <c r="O244" i="3"/>
  <c r="N244" i="3"/>
  <c r="M244" i="3"/>
  <c r="L244" i="3"/>
  <c r="K244" i="3"/>
  <c r="J244" i="3"/>
  <c r="F244" i="3"/>
  <c r="F244" i="3" a="1"/>
  <c r="E244" i="3"/>
  <c r="D244" i="3"/>
  <c r="C244" i="3"/>
  <c r="B244" i="3"/>
  <c r="Z243" i="3"/>
  <c r="Y243" i="3"/>
  <c r="X243" i="3"/>
  <c r="W243" i="3"/>
  <c r="V243" i="3"/>
  <c r="U243" i="3"/>
  <c r="T243" i="3"/>
  <c r="S243" i="3"/>
  <c r="R243" i="3"/>
  <c r="Q243" i="3"/>
  <c r="P243" i="3"/>
  <c r="AA243" i="3" s="1" a="1"/>
  <c r="AA243" i="3" s="1"/>
  <c r="O243" i="3"/>
  <c r="N243" i="3"/>
  <c r="M243" i="3"/>
  <c r="L243" i="3"/>
  <c r="K243" i="3"/>
  <c r="J243" i="3"/>
  <c r="F243" i="3" a="1"/>
  <c r="F243" i="3" s="1"/>
  <c r="E243" i="3"/>
  <c r="D243" i="3"/>
  <c r="C243" i="3"/>
  <c r="B243" i="3"/>
  <c r="Z242" i="3"/>
  <c r="Y242" i="3"/>
  <c r="X242" i="3"/>
  <c r="W242" i="3"/>
  <c r="V242" i="3"/>
  <c r="U242" i="3"/>
  <c r="T242" i="3"/>
  <c r="S242" i="3"/>
  <c r="R242" i="3"/>
  <c r="Q242" i="3"/>
  <c r="P242" i="3"/>
  <c r="O242" i="3"/>
  <c r="N242" i="3"/>
  <c r="M242" i="3"/>
  <c r="L242" i="3"/>
  <c r="K242" i="3"/>
  <c r="J242" i="3"/>
  <c r="F242" i="3" a="1"/>
  <c r="F242" i="3" s="1"/>
  <c r="E242" i="3"/>
  <c r="D242" i="3"/>
  <c r="C242" i="3"/>
  <c r="B242" i="3"/>
  <c r="Z241" i="3"/>
  <c r="Y241" i="3"/>
  <c r="X241" i="3"/>
  <c r="W241" i="3"/>
  <c r="V241" i="3"/>
  <c r="U241" i="3"/>
  <c r="T241" i="3"/>
  <c r="S241" i="3"/>
  <c r="R241" i="3"/>
  <c r="Q241" i="3"/>
  <c r="P241" i="3"/>
  <c r="O241" i="3"/>
  <c r="N241" i="3"/>
  <c r="M241" i="3"/>
  <c r="L241" i="3"/>
  <c r="K241" i="3"/>
  <c r="J241" i="3"/>
  <c r="F241" i="3" a="1"/>
  <c r="F241" i="3" s="1"/>
  <c r="E241" i="3"/>
  <c r="D241" i="3"/>
  <c r="C241" i="3"/>
  <c r="B241" i="3"/>
  <c r="Z240" i="3"/>
  <c r="Y240" i="3"/>
  <c r="X240" i="3"/>
  <c r="W240" i="3"/>
  <c r="V240" i="3"/>
  <c r="U240" i="3"/>
  <c r="T240" i="3"/>
  <c r="S240" i="3"/>
  <c r="R240" i="3"/>
  <c r="Q240" i="3"/>
  <c r="P240" i="3"/>
  <c r="O240" i="3"/>
  <c r="N240" i="3"/>
  <c r="M240" i="3"/>
  <c r="L240" i="3"/>
  <c r="K240" i="3"/>
  <c r="J240" i="3"/>
  <c r="F240" i="3" a="1"/>
  <c r="F240" i="3" s="1"/>
  <c r="E240" i="3"/>
  <c r="D240" i="3"/>
  <c r="C240" i="3"/>
  <c r="B240" i="3"/>
  <c r="Z239" i="3"/>
  <c r="Y239" i="3"/>
  <c r="X239" i="3"/>
  <c r="W239" i="3"/>
  <c r="V239" i="3"/>
  <c r="U239" i="3"/>
  <c r="T239" i="3"/>
  <c r="S239" i="3"/>
  <c r="R239" i="3"/>
  <c r="Q239" i="3"/>
  <c r="P239" i="3"/>
  <c r="O239" i="3"/>
  <c r="N239" i="3"/>
  <c r="M239" i="3"/>
  <c r="L239" i="3"/>
  <c r="K239" i="3"/>
  <c r="J239" i="3"/>
  <c r="F239" i="3" a="1"/>
  <c r="F239" i="3" s="1"/>
  <c r="E239" i="3"/>
  <c r="D239" i="3"/>
  <c r="C239" i="3"/>
  <c r="B239" i="3"/>
  <c r="Z238" i="3"/>
  <c r="Y238" i="3"/>
  <c r="X238" i="3"/>
  <c r="W238" i="3"/>
  <c r="V238" i="3"/>
  <c r="U238" i="3"/>
  <c r="T238" i="3"/>
  <c r="S238" i="3"/>
  <c r="R238" i="3"/>
  <c r="Q238" i="3"/>
  <c r="P238" i="3"/>
  <c r="O238" i="3"/>
  <c r="N238" i="3"/>
  <c r="M238" i="3"/>
  <c r="L238" i="3"/>
  <c r="K238" i="3"/>
  <c r="J238" i="3"/>
  <c r="F238" i="3" a="1"/>
  <c r="F238" i="3" s="1"/>
  <c r="E238" i="3"/>
  <c r="D238" i="3"/>
  <c r="C238" i="3"/>
  <c r="B238" i="3"/>
  <c r="Z237" i="3"/>
  <c r="Y237" i="3"/>
  <c r="X237" i="3"/>
  <c r="W237" i="3"/>
  <c r="V237" i="3"/>
  <c r="U237" i="3"/>
  <c r="T237" i="3"/>
  <c r="S237" i="3"/>
  <c r="R237" i="3"/>
  <c r="Q237" i="3"/>
  <c r="P237" i="3"/>
  <c r="O237" i="3"/>
  <c r="N237" i="3"/>
  <c r="M237" i="3"/>
  <c r="L237" i="3"/>
  <c r="K237" i="3"/>
  <c r="J237" i="3"/>
  <c r="F237" i="3" a="1"/>
  <c r="F237" i="3" s="1"/>
  <c r="E237" i="3"/>
  <c r="D237" i="3"/>
  <c r="C237" i="3"/>
  <c r="B237" i="3"/>
  <c r="Z236" i="3"/>
  <c r="Y236" i="3"/>
  <c r="X236" i="3"/>
  <c r="W236" i="3"/>
  <c r="V236" i="3"/>
  <c r="U236" i="3"/>
  <c r="T236" i="3"/>
  <c r="S236" i="3"/>
  <c r="R236" i="3"/>
  <c r="Q236" i="3"/>
  <c r="P236" i="3"/>
  <c r="O236" i="3"/>
  <c r="N236" i="3"/>
  <c r="M236" i="3"/>
  <c r="L236" i="3"/>
  <c r="K236" i="3"/>
  <c r="J236" i="3"/>
  <c r="F236" i="3" a="1"/>
  <c r="F236" i="3" s="1"/>
  <c r="E236" i="3"/>
  <c r="D236" i="3"/>
  <c r="C236" i="3"/>
  <c r="B236" i="3"/>
  <c r="Z235" i="3"/>
  <c r="Y235" i="3"/>
  <c r="X235" i="3"/>
  <c r="W235" i="3"/>
  <c r="V235" i="3"/>
  <c r="U235" i="3"/>
  <c r="T235" i="3"/>
  <c r="S235" i="3"/>
  <c r="R235" i="3"/>
  <c r="Q235" i="3"/>
  <c r="P235" i="3"/>
  <c r="O235" i="3"/>
  <c r="N235" i="3"/>
  <c r="M235" i="3"/>
  <c r="L235" i="3"/>
  <c r="K235" i="3"/>
  <c r="J235" i="3"/>
  <c r="F235" i="3" a="1"/>
  <c r="F235" i="3" s="1"/>
  <c r="E235" i="3"/>
  <c r="D235" i="3"/>
  <c r="C235" i="3"/>
  <c r="B235" i="3"/>
  <c r="Z234" i="3"/>
  <c r="Y234" i="3"/>
  <c r="X234" i="3"/>
  <c r="W234" i="3"/>
  <c r="V234" i="3"/>
  <c r="U234" i="3"/>
  <c r="T234" i="3"/>
  <c r="S234" i="3"/>
  <c r="R234" i="3"/>
  <c r="Q234" i="3"/>
  <c r="P234" i="3"/>
  <c r="O234" i="3"/>
  <c r="N234" i="3"/>
  <c r="M234" i="3"/>
  <c r="L234" i="3"/>
  <c r="K234" i="3"/>
  <c r="J234" i="3"/>
  <c r="F234" i="3" a="1"/>
  <c r="F234" i="3" s="1"/>
  <c r="E234" i="3"/>
  <c r="D234" i="3"/>
  <c r="C234" i="3"/>
  <c r="B234" i="3"/>
  <c r="Z233" i="3"/>
  <c r="Y233" i="3"/>
  <c r="X233" i="3"/>
  <c r="W233" i="3"/>
  <c r="V233" i="3"/>
  <c r="U233" i="3"/>
  <c r="T233" i="3"/>
  <c r="S233" i="3"/>
  <c r="R233" i="3"/>
  <c r="Q233" i="3"/>
  <c r="P233" i="3"/>
  <c r="O233" i="3"/>
  <c r="N233" i="3"/>
  <c r="M233" i="3"/>
  <c r="L233" i="3"/>
  <c r="K233" i="3"/>
  <c r="J233" i="3"/>
  <c r="F233" i="3" a="1"/>
  <c r="F233" i="3" s="1"/>
  <c r="E233" i="3"/>
  <c r="D233" i="3"/>
  <c r="C233" i="3"/>
  <c r="B233" i="3"/>
  <c r="Z232" i="3"/>
  <c r="Y232" i="3"/>
  <c r="X232" i="3"/>
  <c r="W232" i="3"/>
  <c r="V232" i="3"/>
  <c r="U232" i="3"/>
  <c r="T232" i="3"/>
  <c r="S232" i="3"/>
  <c r="R232" i="3"/>
  <c r="Q232" i="3"/>
  <c r="P232" i="3"/>
  <c r="O232" i="3"/>
  <c r="N232" i="3"/>
  <c r="M232" i="3"/>
  <c r="L232" i="3"/>
  <c r="K232" i="3"/>
  <c r="J232" i="3"/>
  <c r="F232" i="3"/>
  <c r="F232" i="3" a="1"/>
  <c r="E232" i="3"/>
  <c r="D232" i="3"/>
  <c r="C232" i="3"/>
  <c r="B232" i="3"/>
  <c r="Z231" i="3"/>
  <c r="Y231" i="3"/>
  <c r="X231" i="3"/>
  <c r="W231" i="3"/>
  <c r="V231" i="3"/>
  <c r="U231" i="3"/>
  <c r="T231" i="3"/>
  <c r="S231" i="3"/>
  <c r="R231" i="3"/>
  <c r="Q231" i="3"/>
  <c r="P231" i="3"/>
  <c r="O231" i="3"/>
  <c r="N231" i="3"/>
  <c r="M231" i="3"/>
  <c r="L231" i="3"/>
  <c r="K231" i="3"/>
  <c r="J231" i="3"/>
  <c r="F231" i="3" a="1"/>
  <c r="F231" i="3" s="1"/>
  <c r="E231" i="3"/>
  <c r="D231" i="3"/>
  <c r="C231" i="3"/>
  <c r="B231" i="3"/>
  <c r="Z230" i="3"/>
  <c r="Y230" i="3"/>
  <c r="X230" i="3"/>
  <c r="W230" i="3"/>
  <c r="V230" i="3"/>
  <c r="U230" i="3"/>
  <c r="T230" i="3"/>
  <c r="S230" i="3"/>
  <c r="R230" i="3"/>
  <c r="Q230" i="3"/>
  <c r="P230" i="3"/>
  <c r="AA230" i="3" s="1" a="1"/>
  <c r="AA230" i="3" s="1"/>
  <c r="AB230" i="3" s="1" a="1"/>
  <c r="AB230" i="3" s="1"/>
  <c r="O230" i="3"/>
  <c r="N230" i="3"/>
  <c r="M230" i="3"/>
  <c r="L230" i="3"/>
  <c r="K230" i="3"/>
  <c r="J230" i="3"/>
  <c r="F230" i="3" a="1"/>
  <c r="F230" i="3" s="1"/>
  <c r="E230" i="3"/>
  <c r="D230" i="3"/>
  <c r="C230" i="3"/>
  <c r="B230" i="3"/>
  <c r="Z229" i="3"/>
  <c r="Y229" i="3"/>
  <c r="X229" i="3"/>
  <c r="W229" i="3"/>
  <c r="V229" i="3"/>
  <c r="U229" i="3"/>
  <c r="T229" i="3"/>
  <c r="S229" i="3"/>
  <c r="R229" i="3"/>
  <c r="Q229" i="3"/>
  <c r="P229" i="3"/>
  <c r="O229" i="3"/>
  <c r="N229" i="3"/>
  <c r="M229" i="3"/>
  <c r="L229" i="3"/>
  <c r="K229" i="3"/>
  <c r="J229" i="3"/>
  <c r="F229" i="3" a="1"/>
  <c r="F229" i="3" s="1"/>
  <c r="E229" i="3"/>
  <c r="D229" i="3"/>
  <c r="C229" i="3"/>
  <c r="B229" i="3"/>
  <c r="Z228" i="3"/>
  <c r="Y228" i="3"/>
  <c r="X228" i="3"/>
  <c r="W228" i="3"/>
  <c r="V228" i="3"/>
  <c r="U228" i="3"/>
  <c r="T228" i="3"/>
  <c r="S228" i="3"/>
  <c r="R228" i="3"/>
  <c r="Q228" i="3"/>
  <c r="P228" i="3"/>
  <c r="O228" i="3"/>
  <c r="N228" i="3"/>
  <c r="M228" i="3"/>
  <c r="L228" i="3"/>
  <c r="K228" i="3"/>
  <c r="J228" i="3"/>
  <c r="F228" i="3" a="1"/>
  <c r="F228" i="3" s="1"/>
  <c r="E228" i="3"/>
  <c r="D228" i="3"/>
  <c r="C228" i="3"/>
  <c r="B228" i="3"/>
  <c r="Z227" i="3"/>
  <c r="Y227" i="3"/>
  <c r="X227" i="3"/>
  <c r="W227" i="3"/>
  <c r="V227" i="3"/>
  <c r="U227" i="3"/>
  <c r="T227" i="3"/>
  <c r="S227" i="3"/>
  <c r="R227" i="3"/>
  <c r="Q227" i="3"/>
  <c r="P227" i="3"/>
  <c r="O227" i="3"/>
  <c r="N227" i="3"/>
  <c r="M227" i="3"/>
  <c r="L227" i="3"/>
  <c r="K227" i="3"/>
  <c r="J227" i="3"/>
  <c r="F227" i="3" a="1"/>
  <c r="F227" i="3" s="1"/>
  <c r="E227" i="3"/>
  <c r="D227" i="3"/>
  <c r="C227" i="3"/>
  <c r="B227" i="3"/>
  <c r="Z226" i="3"/>
  <c r="Y226" i="3"/>
  <c r="X226" i="3"/>
  <c r="W226" i="3"/>
  <c r="V226" i="3"/>
  <c r="U226" i="3"/>
  <c r="T226" i="3"/>
  <c r="S226" i="3"/>
  <c r="R226" i="3"/>
  <c r="Q226" i="3"/>
  <c r="P226" i="3"/>
  <c r="O226" i="3"/>
  <c r="N226" i="3"/>
  <c r="M226" i="3"/>
  <c r="L226" i="3"/>
  <c r="K226" i="3"/>
  <c r="J226" i="3"/>
  <c r="F226" i="3" a="1"/>
  <c r="F226" i="3" s="1"/>
  <c r="E226" i="3"/>
  <c r="D226" i="3"/>
  <c r="C226" i="3"/>
  <c r="B226" i="3"/>
  <c r="Z225" i="3"/>
  <c r="Y225" i="3"/>
  <c r="X225" i="3"/>
  <c r="W225" i="3"/>
  <c r="V225" i="3"/>
  <c r="U225" i="3"/>
  <c r="T225" i="3"/>
  <c r="S225" i="3"/>
  <c r="R225" i="3"/>
  <c r="Q225" i="3"/>
  <c r="P225" i="3"/>
  <c r="O225" i="3"/>
  <c r="N225" i="3"/>
  <c r="M225" i="3"/>
  <c r="L225" i="3"/>
  <c r="K225" i="3"/>
  <c r="J225" i="3"/>
  <c r="F225" i="3" a="1"/>
  <c r="F225" i="3" s="1"/>
  <c r="E225" i="3"/>
  <c r="D225" i="3"/>
  <c r="C225" i="3"/>
  <c r="B225" i="3"/>
  <c r="Z224" i="3"/>
  <c r="Y224" i="3"/>
  <c r="X224" i="3"/>
  <c r="W224" i="3"/>
  <c r="V224" i="3"/>
  <c r="U224" i="3"/>
  <c r="T224" i="3"/>
  <c r="S224" i="3"/>
  <c r="R224" i="3"/>
  <c r="Q224" i="3"/>
  <c r="P224" i="3"/>
  <c r="O224" i="3"/>
  <c r="N224" i="3"/>
  <c r="M224" i="3"/>
  <c r="L224" i="3"/>
  <c r="K224" i="3"/>
  <c r="J224" i="3"/>
  <c r="F224" i="3" a="1"/>
  <c r="F224" i="3" s="1"/>
  <c r="E224" i="3"/>
  <c r="D224" i="3"/>
  <c r="C224" i="3"/>
  <c r="B224" i="3"/>
  <c r="Z223" i="3"/>
  <c r="Y223" i="3"/>
  <c r="X223" i="3"/>
  <c r="W223" i="3"/>
  <c r="V223" i="3"/>
  <c r="U223" i="3"/>
  <c r="T223" i="3"/>
  <c r="S223" i="3"/>
  <c r="R223" i="3"/>
  <c r="Q223" i="3"/>
  <c r="P223" i="3"/>
  <c r="O223" i="3"/>
  <c r="N223" i="3"/>
  <c r="M223" i="3"/>
  <c r="L223" i="3"/>
  <c r="K223" i="3"/>
  <c r="J223" i="3"/>
  <c r="F223" i="3" a="1"/>
  <c r="F223" i="3" s="1"/>
  <c r="E223" i="3"/>
  <c r="D223" i="3"/>
  <c r="C223" i="3"/>
  <c r="B223" i="3"/>
  <c r="Z222" i="3"/>
  <c r="Y222" i="3"/>
  <c r="X222" i="3"/>
  <c r="W222" i="3"/>
  <c r="V222" i="3"/>
  <c r="U222" i="3"/>
  <c r="T222" i="3"/>
  <c r="S222" i="3"/>
  <c r="R222" i="3"/>
  <c r="Q222" i="3"/>
  <c r="P222" i="3"/>
  <c r="O222" i="3"/>
  <c r="N222" i="3"/>
  <c r="M222" i="3"/>
  <c r="L222" i="3"/>
  <c r="K222" i="3"/>
  <c r="J222" i="3"/>
  <c r="F222" i="3" a="1"/>
  <c r="F222" i="3" s="1"/>
  <c r="E222" i="3"/>
  <c r="D222" i="3"/>
  <c r="C222" i="3"/>
  <c r="B222" i="3"/>
  <c r="Z221" i="3"/>
  <c r="Y221" i="3"/>
  <c r="X221" i="3"/>
  <c r="W221" i="3"/>
  <c r="V221" i="3"/>
  <c r="U221" i="3"/>
  <c r="T221" i="3"/>
  <c r="S221" i="3"/>
  <c r="R221" i="3"/>
  <c r="Q221" i="3"/>
  <c r="P221" i="3"/>
  <c r="O221" i="3"/>
  <c r="N221" i="3"/>
  <c r="M221" i="3"/>
  <c r="L221" i="3"/>
  <c r="K221" i="3"/>
  <c r="J221" i="3"/>
  <c r="F221" i="3" a="1"/>
  <c r="F221" i="3" s="1"/>
  <c r="E221" i="3"/>
  <c r="D221" i="3"/>
  <c r="C221" i="3"/>
  <c r="B221" i="3"/>
  <c r="Z220" i="3"/>
  <c r="Y220" i="3"/>
  <c r="X220" i="3"/>
  <c r="W220" i="3"/>
  <c r="V220" i="3"/>
  <c r="U220" i="3"/>
  <c r="T220" i="3"/>
  <c r="S220" i="3"/>
  <c r="R220" i="3"/>
  <c r="Q220" i="3"/>
  <c r="AA220" i="3" s="1" a="1"/>
  <c r="AA220" i="3" s="1"/>
  <c r="AB220" i="3" s="1" a="1"/>
  <c r="AB220" i="3" s="1"/>
  <c r="P220" i="3"/>
  <c r="O220" i="3"/>
  <c r="N220" i="3"/>
  <c r="M220" i="3"/>
  <c r="L220" i="3"/>
  <c r="K220" i="3"/>
  <c r="J220" i="3"/>
  <c r="F220" i="3" a="1"/>
  <c r="F220" i="3" s="1"/>
  <c r="E220" i="3"/>
  <c r="D220" i="3"/>
  <c r="C220" i="3"/>
  <c r="B220" i="3"/>
  <c r="Z219" i="3"/>
  <c r="Y219" i="3"/>
  <c r="X219" i="3"/>
  <c r="W219" i="3"/>
  <c r="V219" i="3"/>
  <c r="U219" i="3"/>
  <c r="T219" i="3"/>
  <c r="S219" i="3"/>
  <c r="R219" i="3"/>
  <c r="Q219" i="3"/>
  <c r="P219" i="3"/>
  <c r="O219" i="3"/>
  <c r="N219" i="3"/>
  <c r="M219" i="3"/>
  <c r="L219" i="3"/>
  <c r="K219" i="3"/>
  <c r="J219" i="3"/>
  <c r="F219" i="3" a="1"/>
  <c r="F219" i="3" s="1"/>
  <c r="E219" i="3"/>
  <c r="D219" i="3"/>
  <c r="C219" i="3"/>
  <c r="B219" i="3"/>
  <c r="Z218" i="3"/>
  <c r="Y218" i="3"/>
  <c r="X218" i="3"/>
  <c r="W218" i="3"/>
  <c r="V218" i="3"/>
  <c r="U218" i="3"/>
  <c r="T218" i="3"/>
  <c r="S218" i="3"/>
  <c r="R218" i="3"/>
  <c r="Q218" i="3"/>
  <c r="P218" i="3"/>
  <c r="O218" i="3"/>
  <c r="N218" i="3"/>
  <c r="M218" i="3"/>
  <c r="L218" i="3"/>
  <c r="K218" i="3"/>
  <c r="J218" i="3"/>
  <c r="F218" i="3" a="1"/>
  <c r="F218" i="3" s="1"/>
  <c r="E218" i="3"/>
  <c r="D218" i="3"/>
  <c r="C218" i="3"/>
  <c r="B218" i="3"/>
  <c r="Z217" i="3"/>
  <c r="Y217" i="3"/>
  <c r="X217" i="3"/>
  <c r="W217" i="3"/>
  <c r="V217" i="3"/>
  <c r="U217" i="3"/>
  <c r="T217" i="3"/>
  <c r="S217" i="3"/>
  <c r="R217" i="3"/>
  <c r="Q217" i="3"/>
  <c r="P217" i="3"/>
  <c r="O217" i="3"/>
  <c r="N217" i="3"/>
  <c r="M217" i="3"/>
  <c r="L217" i="3"/>
  <c r="K217" i="3"/>
  <c r="J217" i="3"/>
  <c r="F217" i="3" a="1"/>
  <c r="F217" i="3" s="1"/>
  <c r="E217" i="3"/>
  <c r="D217" i="3"/>
  <c r="C217" i="3"/>
  <c r="B217" i="3"/>
  <c r="Z216" i="3"/>
  <c r="Y216" i="3"/>
  <c r="X216" i="3"/>
  <c r="W216" i="3"/>
  <c r="V216" i="3"/>
  <c r="U216" i="3"/>
  <c r="T216" i="3"/>
  <c r="S216" i="3"/>
  <c r="R216" i="3"/>
  <c r="Q216" i="3"/>
  <c r="P216" i="3"/>
  <c r="O216" i="3"/>
  <c r="N216" i="3"/>
  <c r="M216" i="3"/>
  <c r="L216" i="3"/>
  <c r="K216" i="3"/>
  <c r="J216" i="3"/>
  <c r="F216" i="3" a="1"/>
  <c r="F216" i="3" s="1"/>
  <c r="E216" i="3"/>
  <c r="D216" i="3"/>
  <c r="C216" i="3"/>
  <c r="B216" i="3"/>
  <c r="Z215" i="3"/>
  <c r="Y215" i="3"/>
  <c r="X215" i="3"/>
  <c r="W215" i="3"/>
  <c r="V215" i="3"/>
  <c r="U215" i="3"/>
  <c r="T215" i="3"/>
  <c r="S215" i="3"/>
  <c r="R215" i="3"/>
  <c r="Q215" i="3"/>
  <c r="P215" i="3"/>
  <c r="O215" i="3"/>
  <c r="N215" i="3"/>
  <c r="M215" i="3"/>
  <c r="L215" i="3"/>
  <c r="K215" i="3"/>
  <c r="J215" i="3"/>
  <c r="F215" i="3" a="1"/>
  <c r="F215" i="3" s="1"/>
  <c r="E215" i="3"/>
  <c r="D215" i="3"/>
  <c r="C215" i="3"/>
  <c r="B215" i="3"/>
  <c r="Z214" i="3"/>
  <c r="Y214" i="3"/>
  <c r="X214" i="3"/>
  <c r="W214" i="3"/>
  <c r="V214" i="3"/>
  <c r="U214" i="3"/>
  <c r="T214" i="3"/>
  <c r="S214" i="3"/>
  <c r="R214" i="3"/>
  <c r="Q214" i="3"/>
  <c r="P214" i="3"/>
  <c r="O214" i="3"/>
  <c r="N214" i="3"/>
  <c r="M214" i="3"/>
  <c r="L214" i="3"/>
  <c r="K214" i="3"/>
  <c r="J214" i="3"/>
  <c r="F214" i="3" a="1"/>
  <c r="F214" i="3" s="1"/>
  <c r="E214" i="3"/>
  <c r="D214" i="3"/>
  <c r="C214" i="3"/>
  <c r="B214" i="3"/>
  <c r="Z213" i="3"/>
  <c r="Y213" i="3"/>
  <c r="X213" i="3"/>
  <c r="W213" i="3"/>
  <c r="V213" i="3"/>
  <c r="U213" i="3"/>
  <c r="T213" i="3"/>
  <c r="S213" i="3"/>
  <c r="R213" i="3"/>
  <c r="Q213" i="3"/>
  <c r="P213" i="3"/>
  <c r="O213" i="3"/>
  <c r="N213" i="3"/>
  <c r="M213" i="3"/>
  <c r="L213" i="3"/>
  <c r="K213" i="3"/>
  <c r="J213" i="3"/>
  <c r="F213" i="3" a="1"/>
  <c r="F213" i="3" s="1"/>
  <c r="E213" i="3"/>
  <c r="D213" i="3"/>
  <c r="C213" i="3"/>
  <c r="B213" i="3"/>
  <c r="Z212" i="3"/>
  <c r="Y212" i="3"/>
  <c r="X212" i="3"/>
  <c r="W212" i="3"/>
  <c r="V212" i="3"/>
  <c r="U212" i="3"/>
  <c r="T212" i="3"/>
  <c r="S212" i="3"/>
  <c r="R212" i="3"/>
  <c r="Q212" i="3"/>
  <c r="P212" i="3"/>
  <c r="AA212" i="3" s="1" a="1"/>
  <c r="AA212" i="3" s="1"/>
  <c r="AB212" i="3" s="1" a="1"/>
  <c r="AB212" i="3" s="1"/>
  <c r="O212" i="3"/>
  <c r="N212" i="3"/>
  <c r="M212" i="3"/>
  <c r="L212" i="3"/>
  <c r="K212" i="3"/>
  <c r="J212" i="3"/>
  <c r="F212" i="3"/>
  <c r="F212" i="3" a="1"/>
  <c r="E212" i="3"/>
  <c r="D212" i="3"/>
  <c r="C212" i="3"/>
  <c r="B212" i="3"/>
  <c r="Z211" i="3"/>
  <c r="Y211" i="3"/>
  <c r="X211" i="3"/>
  <c r="W211" i="3"/>
  <c r="V211" i="3"/>
  <c r="U211" i="3"/>
  <c r="T211" i="3"/>
  <c r="S211" i="3"/>
  <c r="R211" i="3"/>
  <c r="Q211" i="3"/>
  <c r="P211" i="3"/>
  <c r="O211" i="3"/>
  <c r="N211" i="3"/>
  <c r="M211" i="3"/>
  <c r="L211" i="3"/>
  <c r="K211" i="3"/>
  <c r="J211" i="3"/>
  <c r="F211" i="3" a="1"/>
  <c r="F211" i="3" s="1"/>
  <c r="E211" i="3"/>
  <c r="D211" i="3"/>
  <c r="C211" i="3"/>
  <c r="B211" i="3"/>
  <c r="Z210" i="3"/>
  <c r="Y210" i="3"/>
  <c r="X210" i="3"/>
  <c r="W210" i="3"/>
  <c r="V210" i="3"/>
  <c r="U210" i="3"/>
  <c r="T210" i="3"/>
  <c r="S210" i="3"/>
  <c r="R210" i="3"/>
  <c r="Q210" i="3"/>
  <c r="P210" i="3"/>
  <c r="O210" i="3"/>
  <c r="N210" i="3"/>
  <c r="M210" i="3"/>
  <c r="L210" i="3"/>
  <c r="K210" i="3"/>
  <c r="J210" i="3"/>
  <c r="F210" i="3" a="1"/>
  <c r="F210" i="3" s="1"/>
  <c r="E210" i="3"/>
  <c r="D210" i="3"/>
  <c r="C210" i="3"/>
  <c r="B210" i="3"/>
  <c r="Z209" i="3"/>
  <c r="Y209" i="3"/>
  <c r="X209" i="3"/>
  <c r="W209" i="3"/>
  <c r="V209" i="3"/>
  <c r="U209" i="3"/>
  <c r="T209" i="3"/>
  <c r="S209" i="3"/>
  <c r="R209" i="3"/>
  <c r="Q209" i="3"/>
  <c r="P209" i="3"/>
  <c r="O209" i="3"/>
  <c r="N209" i="3"/>
  <c r="M209" i="3"/>
  <c r="L209" i="3"/>
  <c r="K209" i="3"/>
  <c r="J209" i="3"/>
  <c r="F209" i="3" a="1"/>
  <c r="F209" i="3" s="1"/>
  <c r="E209" i="3"/>
  <c r="D209" i="3"/>
  <c r="C209" i="3"/>
  <c r="B209" i="3"/>
  <c r="Z208" i="3"/>
  <c r="Y208" i="3"/>
  <c r="X208" i="3"/>
  <c r="W208" i="3"/>
  <c r="V208" i="3"/>
  <c r="U208" i="3"/>
  <c r="T208" i="3"/>
  <c r="S208" i="3"/>
  <c r="R208" i="3"/>
  <c r="Q208" i="3"/>
  <c r="P208" i="3"/>
  <c r="O208" i="3"/>
  <c r="N208" i="3"/>
  <c r="M208" i="3"/>
  <c r="L208" i="3"/>
  <c r="K208" i="3"/>
  <c r="J208" i="3"/>
  <c r="F208" i="3" a="1"/>
  <c r="F208" i="3" s="1"/>
  <c r="E208" i="3"/>
  <c r="D208" i="3"/>
  <c r="C208" i="3"/>
  <c r="B208" i="3"/>
  <c r="Z207" i="3"/>
  <c r="Y207" i="3"/>
  <c r="X207" i="3"/>
  <c r="W207" i="3"/>
  <c r="V207" i="3"/>
  <c r="U207" i="3"/>
  <c r="T207" i="3"/>
  <c r="S207" i="3"/>
  <c r="R207" i="3"/>
  <c r="Q207" i="3"/>
  <c r="P207" i="3"/>
  <c r="O207" i="3"/>
  <c r="N207" i="3"/>
  <c r="M207" i="3"/>
  <c r="L207" i="3"/>
  <c r="K207" i="3"/>
  <c r="J207" i="3"/>
  <c r="F207" i="3" a="1"/>
  <c r="F207" i="3" s="1"/>
  <c r="E207" i="3"/>
  <c r="D207" i="3"/>
  <c r="C207" i="3"/>
  <c r="B207" i="3"/>
  <c r="Z206" i="3"/>
  <c r="Y206" i="3"/>
  <c r="X206" i="3"/>
  <c r="W206" i="3"/>
  <c r="V206" i="3"/>
  <c r="U206" i="3"/>
  <c r="T206" i="3"/>
  <c r="S206" i="3"/>
  <c r="R206" i="3"/>
  <c r="Q206" i="3"/>
  <c r="P206" i="3"/>
  <c r="O206" i="3"/>
  <c r="N206" i="3"/>
  <c r="M206" i="3"/>
  <c r="L206" i="3"/>
  <c r="K206" i="3"/>
  <c r="J206" i="3"/>
  <c r="F206" i="3" a="1"/>
  <c r="F206" i="3" s="1"/>
  <c r="E206" i="3"/>
  <c r="D206" i="3"/>
  <c r="C206" i="3"/>
  <c r="B206" i="3"/>
  <c r="Z205" i="3"/>
  <c r="Y205" i="3"/>
  <c r="X205" i="3"/>
  <c r="W205" i="3"/>
  <c r="V205" i="3"/>
  <c r="U205" i="3"/>
  <c r="T205" i="3"/>
  <c r="S205" i="3"/>
  <c r="R205" i="3"/>
  <c r="Q205" i="3"/>
  <c r="P205" i="3"/>
  <c r="O205" i="3"/>
  <c r="N205" i="3"/>
  <c r="M205" i="3"/>
  <c r="L205" i="3"/>
  <c r="K205" i="3"/>
  <c r="J205" i="3"/>
  <c r="F205" i="3" a="1"/>
  <c r="F205" i="3" s="1"/>
  <c r="E205" i="3"/>
  <c r="D205" i="3"/>
  <c r="C205" i="3"/>
  <c r="B205" i="3"/>
  <c r="Z204" i="3"/>
  <c r="Y204" i="3"/>
  <c r="X204" i="3"/>
  <c r="W204" i="3"/>
  <c r="V204" i="3"/>
  <c r="U204" i="3"/>
  <c r="T204" i="3"/>
  <c r="S204" i="3"/>
  <c r="R204" i="3"/>
  <c r="Q204" i="3"/>
  <c r="P204" i="3"/>
  <c r="O204" i="3"/>
  <c r="N204" i="3"/>
  <c r="M204" i="3"/>
  <c r="L204" i="3"/>
  <c r="K204" i="3"/>
  <c r="J204" i="3"/>
  <c r="F204" i="3" a="1"/>
  <c r="F204" i="3" s="1"/>
  <c r="E204" i="3"/>
  <c r="D204" i="3"/>
  <c r="C204" i="3"/>
  <c r="B204" i="3"/>
  <c r="Z203" i="3"/>
  <c r="Y203" i="3"/>
  <c r="X203" i="3"/>
  <c r="W203" i="3"/>
  <c r="V203" i="3"/>
  <c r="U203" i="3"/>
  <c r="T203" i="3"/>
  <c r="S203" i="3"/>
  <c r="R203" i="3"/>
  <c r="Q203" i="3"/>
  <c r="P203" i="3"/>
  <c r="O203" i="3"/>
  <c r="N203" i="3"/>
  <c r="M203" i="3"/>
  <c r="L203" i="3"/>
  <c r="K203" i="3"/>
  <c r="J203" i="3"/>
  <c r="F203" i="3" a="1"/>
  <c r="F203" i="3" s="1"/>
  <c r="E203" i="3"/>
  <c r="D203" i="3"/>
  <c r="C203" i="3"/>
  <c r="B203" i="3"/>
  <c r="Z202" i="3"/>
  <c r="Y202" i="3"/>
  <c r="X202" i="3"/>
  <c r="W202" i="3"/>
  <c r="V202" i="3"/>
  <c r="U202" i="3"/>
  <c r="T202" i="3"/>
  <c r="S202" i="3"/>
  <c r="R202" i="3"/>
  <c r="Q202" i="3"/>
  <c r="P202" i="3"/>
  <c r="O202" i="3"/>
  <c r="N202" i="3"/>
  <c r="M202" i="3"/>
  <c r="L202" i="3"/>
  <c r="K202" i="3"/>
  <c r="J202" i="3"/>
  <c r="F202" i="3" a="1"/>
  <c r="F202" i="3" s="1"/>
  <c r="E202" i="3"/>
  <c r="D202" i="3"/>
  <c r="C202" i="3"/>
  <c r="B202" i="3"/>
  <c r="Z201" i="3"/>
  <c r="Y201" i="3"/>
  <c r="X201" i="3"/>
  <c r="W201" i="3"/>
  <c r="V201" i="3"/>
  <c r="U201" i="3"/>
  <c r="T201" i="3"/>
  <c r="S201" i="3"/>
  <c r="R201" i="3"/>
  <c r="AA201" i="3" s="1" a="1"/>
  <c r="AA201" i="3" s="1"/>
  <c r="AB201" i="3" s="1" a="1"/>
  <c r="AB201" i="3" s="1"/>
  <c r="Q201" i="3"/>
  <c r="P201" i="3"/>
  <c r="O201" i="3"/>
  <c r="N201" i="3"/>
  <c r="M201" i="3"/>
  <c r="L201" i="3"/>
  <c r="K201" i="3"/>
  <c r="J201" i="3"/>
  <c r="F201" i="3" a="1"/>
  <c r="F201" i="3" s="1"/>
  <c r="E201" i="3"/>
  <c r="D201" i="3"/>
  <c r="C201" i="3"/>
  <c r="B201" i="3"/>
  <c r="Z200" i="3"/>
  <c r="Y200" i="3"/>
  <c r="X200" i="3"/>
  <c r="W200" i="3"/>
  <c r="V200" i="3"/>
  <c r="U200" i="3"/>
  <c r="T200" i="3"/>
  <c r="S200" i="3"/>
  <c r="R200" i="3"/>
  <c r="AA200" i="3" s="1" a="1"/>
  <c r="AA200" i="3" s="1"/>
  <c r="AB200" i="3" s="1" a="1"/>
  <c r="AB200" i="3" s="1"/>
  <c r="Q200" i="3"/>
  <c r="P200" i="3"/>
  <c r="O200" i="3"/>
  <c r="N200" i="3"/>
  <c r="M200" i="3"/>
  <c r="L200" i="3"/>
  <c r="K200" i="3"/>
  <c r="J200" i="3"/>
  <c r="F200" i="3" a="1"/>
  <c r="F200" i="3" s="1"/>
  <c r="E200" i="3"/>
  <c r="D200" i="3"/>
  <c r="C200" i="3"/>
  <c r="B200" i="3"/>
  <c r="Z199" i="3"/>
  <c r="Y199" i="3"/>
  <c r="X199" i="3"/>
  <c r="W199" i="3"/>
  <c r="V199" i="3"/>
  <c r="U199" i="3"/>
  <c r="T199" i="3"/>
  <c r="S199" i="3"/>
  <c r="R199" i="3"/>
  <c r="Q199" i="3"/>
  <c r="P199" i="3"/>
  <c r="O199" i="3"/>
  <c r="N199" i="3"/>
  <c r="M199" i="3"/>
  <c r="L199" i="3"/>
  <c r="K199" i="3"/>
  <c r="J199" i="3"/>
  <c r="F199" i="3" a="1"/>
  <c r="F199" i="3" s="1"/>
  <c r="E199" i="3"/>
  <c r="D199" i="3"/>
  <c r="C199" i="3"/>
  <c r="B199" i="3"/>
  <c r="Z198" i="3"/>
  <c r="Y198" i="3"/>
  <c r="X198" i="3"/>
  <c r="W198" i="3"/>
  <c r="V198" i="3"/>
  <c r="U198" i="3"/>
  <c r="T198" i="3"/>
  <c r="S198" i="3"/>
  <c r="R198" i="3"/>
  <c r="Q198" i="3"/>
  <c r="P198" i="3"/>
  <c r="O198" i="3"/>
  <c r="N198" i="3"/>
  <c r="M198" i="3"/>
  <c r="L198" i="3"/>
  <c r="K198" i="3"/>
  <c r="J198" i="3"/>
  <c r="F198" i="3" a="1"/>
  <c r="F198" i="3" s="1"/>
  <c r="E198" i="3"/>
  <c r="D198" i="3"/>
  <c r="C198" i="3"/>
  <c r="B198" i="3"/>
  <c r="Z197" i="3"/>
  <c r="Y197" i="3"/>
  <c r="X197" i="3"/>
  <c r="W197" i="3"/>
  <c r="V197" i="3"/>
  <c r="U197" i="3"/>
  <c r="T197" i="3"/>
  <c r="S197" i="3"/>
  <c r="R197" i="3"/>
  <c r="Q197" i="3"/>
  <c r="P197" i="3"/>
  <c r="O197" i="3"/>
  <c r="N197" i="3"/>
  <c r="M197" i="3"/>
  <c r="L197" i="3"/>
  <c r="K197" i="3"/>
  <c r="J197" i="3"/>
  <c r="F197" i="3" a="1"/>
  <c r="F197" i="3" s="1"/>
  <c r="E197" i="3"/>
  <c r="D197" i="3"/>
  <c r="C197" i="3"/>
  <c r="B197" i="3"/>
  <c r="Z196" i="3"/>
  <c r="Y196" i="3"/>
  <c r="X196" i="3"/>
  <c r="W196" i="3"/>
  <c r="V196" i="3"/>
  <c r="U196" i="3"/>
  <c r="T196" i="3"/>
  <c r="S196" i="3"/>
  <c r="R196" i="3"/>
  <c r="Q196" i="3"/>
  <c r="P196" i="3"/>
  <c r="O196" i="3"/>
  <c r="N196" i="3"/>
  <c r="M196" i="3"/>
  <c r="L196" i="3"/>
  <c r="K196" i="3"/>
  <c r="J196" i="3"/>
  <c r="F196" i="3" a="1"/>
  <c r="F196" i="3" s="1"/>
  <c r="E196" i="3"/>
  <c r="D196" i="3"/>
  <c r="C196" i="3"/>
  <c r="B196" i="3"/>
  <c r="Z195" i="3"/>
  <c r="Y195" i="3"/>
  <c r="X195" i="3"/>
  <c r="W195" i="3"/>
  <c r="V195" i="3"/>
  <c r="U195" i="3"/>
  <c r="T195" i="3"/>
  <c r="S195" i="3"/>
  <c r="R195" i="3"/>
  <c r="Q195" i="3"/>
  <c r="P195" i="3"/>
  <c r="O195" i="3"/>
  <c r="N195" i="3"/>
  <c r="M195" i="3"/>
  <c r="L195" i="3"/>
  <c r="K195" i="3"/>
  <c r="J195" i="3"/>
  <c r="F195" i="3" a="1"/>
  <c r="F195" i="3" s="1"/>
  <c r="E195" i="3"/>
  <c r="D195" i="3"/>
  <c r="C195" i="3"/>
  <c r="B195" i="3"/>
  <c r="Z194" i="3"/>
  <c r="Y194" i="3"/>
  <c r="X194" i="3"/>
  <c r="W194" i="3"/>
  <c r="V194" i="3"/>
  <c r="U194" i="3"/>
  <c r="T194" i="3"/>
  <c r="S194" i="3"/>
  <c r="R194" i="3"/>
  <c r="Q194" i="3"/>
  <c r="P194" i="3"/>
  <c r="O194" i="3"/>
  <c r="N194" i="3"/>
  <c r="M194" i="3"/>
  <c r="L194" i="3"/>
  <c r="K194" i="3"/>
  <c r="J194" i="3"/>
  <c r="F194" i="3" a="1"/>
  <c r="F194" i="3" s="1"/>
  <c r="E194" i="3"/>
  <c r="D194" i="3"/>
  <c r="C194" i="3"/>
  <c r="B194" i="3"/>
  <c r="Z193" i="3"/>
  <c r="Y193" i="3"/>
  <c r="X193" i="3"/>
  <c r="W193" i="3"/>
  <c r="V193" i="3"/>
  <c r="U193" i="3"/>
  <c r="T193" i="3"/>
  <c r="S193" i="3"/>
  <c r="R193" i="3"/>
  <c r="Q193" i="3"/>
  <c r="P193" i="3"/>
  <c r="O193" i="3"/>
  <c r="N193" i="3"/>
  <c r="M193" i="3"/>
  <c r="L193" i="3"/>
  <c r="K193" i="3"/>
  <c r="J193" i="3"/>
  <c r="F193" i="3" a="1"/>
  <c r="F193" i="3" s="1"/>
  <c r="E193" i="3"/>
  <c r="D193" i="3"/>
  <c r="C193" i="3"/>
  <c r="B193" i="3"/>
  <c r="Z192" i="3"/>
  <c r="Y192" i="3"/>
  <c r="X192" i="3"/>
  <c r="W192" i="3"/>
  <c r="V192" i="3"/>
  <c r="U192" i="3"/>
  <c r="T192" i="3"/>
  <c r="S192" i="3"/>
  <c r="R192" i="3"/>
  <c r="Q192" i="3"/>
  <c r="P192" i="3"/>
  <c r="O192" i="3"/>
  <c r="N192" i="3"/>
  <c r="M192" i="3"/>
  <c r="L192" i="3"/>
  <c r="K192" i="3"/>
  <c r="J192" i="3"/>
  <c r="F192" i="3" a="1"/>
  <c r="F192" i="3" s="1"/>
  <c r="E192" i="3"/>
  <c r="D192" i="3"/>
  <c r="C192" i="3"/>
  <c r="B192" i="3"/>
  <c r="Z191" i="3"/>
  <c r="Y191" i="3"/>
  <c r="X191" i="3"/>
  <c r="W191" i="3"/>
  <c r="V191" i="3"/>
  <c r="U191" i="3"/>
  <c r="T191" i="3"/>
  <c r="S191" i="3"/>
  <c r="R191" i="3"/>
  <c r="Q191" i="3"/>
  <c r="P191" i="3"/>
  <c r="O191" i="3"/>
  <c r="N191" i="3"/>
  <c r="M191" i="3"/>
  <c r="L191" i="3"/>
  <c r="K191" i="3"/>
  <c r="J191" i="3"/>
  <c r="F191" i="3" a="1"/>
  <c r="F191" i="3" s="1"/>
  <c r="E191" i="3"/>
  <c r="D191" i="3"/>
  <c r="C191" i="3"/>
  <c r="B191" i="3"/>
  <c r="Z190" i="3"/>
  <c r="Y190" i="3"/>
  <c r="X190" i="3"/>
  <c r="W190" i="3"/>
  <c r="V190" i="3"/>
  <c r="U190" i="3"/>
  <c r="T190" i="3"/>
  <c r="S190" i="3"/>
  <c r="R190" i="3"/>
  <c r="Q190" i="3"/>
  <c r="P190" i="3"/>
  <c r="O190" i="3"/>
  <c r="N190" i="3"/>
  <c r="M190" i="3"/>
  <c r="L190" i="3"/>
  <c r="K190" i="3"/>
  <c r="J190" i="3"/>
  <c r="F190" i="3" a="1"/>
  <c r="F190" i="3" s="1"/>
  <c r="E190" i="3"/>
  <c r="D190" i="3"/>
  <c r="C190" i="3"/>
  <c r="B190" i="3"/>
  <c r="Z189" i="3"/>
  <c r="Y189" i="3"/>
  <c r="X189" i="3"/>
  <c r="W189" i="3"/>
  <c r="V189" i="3"/>
  <c r="U189" i="3"/>
  <c r="T189" i="3"/>
  <c r="S189" i="3"/>
  <c r="R189" i="3"/>
  <c r="Q189" i="3"/>
  <c r="P189" i="3"/>
  <c r="O189" i="3"/>
  <c r="N189" i="3"/>
  <c r="M189" i="3"/>
  <c r="L189" i="3"/>
  <c r="K189" i="3"/>
  <c r="J189" i="3"/>
  <c r="F189" i="3" a="1"/>
  <c r="F189" i="3" s="1"/>
  <c r="E189" i="3"/>
  <c r="D189" i="3"/>
  <c r="C189" i="3"/>
  <c r="B189" i="3"/>
  <c r="Z188" i="3"/>
  <c r="Y188" i="3"/>
  <c r="X188" i="3"/>
  <c r="W188" i="3"/>
  <c r="V188" i="3"/>
  <c r="U188" i="3"/>
  <c r="T188" i="3"/>
  <c r="S188" i="3"/>
  <c r="R188" i="3"/>
  <c r="Q188" i="3"/>
  <c r="P188" i="3"/>
  <c r="O188" i="3"/>
  <c r="N188" i="3"/>
  <c r="M188" i="3"/>
  <c r="L188" i="3"/>
  <c r="K188" i="3"/>
  <c r="J188" i="3"/>
  <c r="F188" i="3" a="1"/>
  <c r="F188" i="3" s="1"/>
  <c r="E188" i="3"/>
  <c r="D188" i="3"/>
  <c r="C188" i="3"/>
  <c r="B188" i="3"/>
  <c r="Z187" i="3"/>
  <c r="Y187" i="3"/>
  <c r="X187" i="3"/>
  <c r="W187" i="3"/>
  <c r="V187" i="3"/>
  <c r="U187" i="3"/>
  <c r="T187" i="3"/>
  <c r="S187" i="3"/>
  <c r="R187" i="3"/>
  <c r="Q187" i="3"/>
  <c r="P187" i="3"/>
  <c r="O187" i="3"/>
  <c r="N187" i="3"/>
  <c r="M187" i="3"/>
  <c r="L187" i="3"/>
  <c r="K187" i="3"/>
  <c r="J187" i="3"/>
  <c r="F187" i="3" a="1"/>
  <c r="F187" i="3" s="1"/>
  <c r="E187" i="3"/>
  <c r="D187" i="3"/>
  <c r="C187" i="3"/>
  <c r="B187" i="3"/>
  <c r="Z186" i="3"/>
  <c r="Y186" i="3"/>
  <c r="X186" i="3"/>
  <c r="W186" i="3"/>
  <c r="V186" i="3"/>
  <c r="U186" i="3"/>
  <c r="T186" i="3"/>
  <c r="S186" i="3"/>
  <c r="R186" i="3"/>
  <c r="Q186" i="3"/>
  <c r="P186" i="3"/>
  <c r="O186" i="3"/>
  <c r="N186" i="3"/>
  <c r="M186" i="3"/>
  <c r="L186" i="3"/>
  <c r="K186" i="3"/>
  <c r="J186" i="3"/>
  <c r="F186" i="3" a="1"/>
  <c r="F186" i="3" s="1"/>
  <c r="E186" i="3"/>
  <c r="D186" i="3"/>
  <c r="C186" i="3"/>
  <c r="B186" i="3"/>
  <c r="Z185" i="3"/>
  <c r="Y185" i="3"/>
  <c r="X185" i="3"/>
  <c r="W185" i="3"/>
  <c r="V185" i="3"/>
  <c r="U185" i="3"/>
  <c r="T185" i="3"/>
  <c r="S185" i="3"/>
  <c r="R185" i="3"/>
  <c r="Q185" i="3"/>
  <c r="P185" i="3"/>
  <c r="O185" i="3"/>
  <c r="N185" i="3"/>
  <c r="M185" i="3"/>
  <c r="L185" i="3"/>
  <c r="K185" i="3"/>
  <c r="J185" i="3"/>
  <c r="F185" i="3" a="1"/>
  <c r="F185" i="3" s="1"/>
  <c r="E185" i="3"/>
  <c r="D185" i="3"/>
  <c r="C185" i="3"/>
  <c r="B185" i="3"/>
  <c r="Z184" i="3"/>
  <c r="Y184" i="3"/>
  <c r="X184" i="3"/>
  <c r="W184" i="3"/>
  <c r="V184" i="3"/>
  <c r="U184" i="3"/>
  <c r="T184" i="3"/>
  <c r="S184" i="3"/>
  <c r="R184" i="3"/>
  <c r="Q184" i="3"/>
  <c r="P184" i="3"/>
  <c r="O184" i="3"/>
  <c r="N184" i="3"/>
  <c r="M184" i="3"/>
  <c r="L184" i="3"/>
  <c r="K184" i="3"/>
  <c r="J184" i="3"/>
  <c r="F184" i="3" a="1"/>
  <c r="F184" i="3" s="1"/>
  <c r="E184" i="3"/>
  <c r="D184" i="3"/>
  <c r="C184" i="3"/>
  <c r="B184" i="3"/>
  <c r="Z183" i="3"/>
  <c r="Y183" i="3"/>
  <c r="X183" i="3"/>
  <c r="W183" i="3"/>
  <c r="V183" i="3"/>
  <c r="U183" i="3"/>
  <c r="T183" i="3"/>
  <c r="S183" i="3"/>
  <c r="R183" i="3"/>
  <c r="Q183" i="3"/>
  <c r="P183" i="3"/>
  <c r="O183" i="3"/>
  <c r="N183" i="3"/>
  <c r="M183" i="3"/>
  <c r="L183" i="3"/>
  <c r="K183" i="3"/>
  <c r="J183" i="3"/>
  <c r="F183" i="3" a="1"/>
  <c r="F183" i="3" s="1"/>
  <c r="E183" i="3"/>
  <c r="D183" i="3"/>
  <c r="C183" i="3"/>
  <c r="B183" i="3"/>
  <c r="Z182" i="3"/>
  <c r="Y182" i="3"/>
  <c r="X182" i="3"/>
  <c r="W182" i="3"/>
  <c r="V182" i="3"/>
  <c r="U182" i="3"/>
  <c r="T182" i="3"/>
  <c r="S182" i="3"/>
  <c r="R182" i="3"/>
  <c r="Q182" i="3"/>
  <c r="P182" i="3"/>
  <c r="O182" i="3"/>
  <c r="N182" i="3"/>
  <c r="M182" i="3"/>
  <c r="L182" i="3"/>
  <c r="K182" i="3"/>
  <c r="J182" i="3"/>
  <c r="F182" i="3" a="1"/>
  <c r="F182" i="3" s="1"/>
  <c r="E182" i="3"/>
  <c r="D182" i="3"/>
  <c r="C182" i="3"/>
  <c r="B182" i="3"/>
  <c r="Z181" i="3"/>
  <c r="Y181" i="3"/>
  <c r="X181" i="3"/>
  <c r="W181" i="3"/>
  <c r="V181" i="3"/>
  <c r="U181" i="3"/>
  <c r="T181" i="3"/>
  <c r="S181" i="3"/>
  <c r="R181" i="3"/>
  <c r="Q181" i="3"/>
  <c r="P181" i="3"/>
  <c r="O181" i="3"/>
  <c r="N181" i="3"/>
  <c r="M181" i="3"/>
  <c r="L181" i="3"/>
  <c r="K181" i="3"/>
  <c r="J181" i="3"/>
  <c r="F181" i="3" a="1"/>
  <c r="F181" i="3" s="1"/>
  <c r="E181" i="3"/>
  <c r="D181" i="3"/>
  <c r="C181" i="3"/>
  <c r="B181" i="3"/>
  <c r="Z180" i="3"/>
  <c r="Y180" i="3"/>
  <c r="X180" i="3"/>
  <c r="W180" i="3"/>
  <c r="V180" i="3"/>
  <c r="U180" i="3"/>
  <c r="T180" i="3"/>
  <c r="S180" i="3"/>
  <c r="R180" i="3"/>
  <c r="Q180" i="3"/>
  <c r="P180" i="3"/>
  <c r="O180" i="3"/>
  <c r="N180" i="3"/>
  <c r="M180" i="3"/>
  <c r="L180" i="3"/>
  <c r="K180" i="3"/>
  <c r="J180" i="3"/>
  <c r="F180" i="3" a="1"/>
  <c r="F180" i="3" s="1"/>
  <c r="E180" i="3"/>
  <c r="D180" i="3"/>
  <c r="C180" i="3"/>
  <c r="B180" i="3"/>
  <c r="Z179" i="3"/>
  <c r="Y179" i="3"/>
  <c r="X179" i="3"/>
  <c r="W179" i="3"/>
  <c r="V179" i="3"/>
  <c r="U179" i="3"/>
  <c r="T179" i="3"/>
  <c r="S179" i="3"/>
  <c r="R179" i="3"/>
  <c r="Q179" i="3"/>
  <c r="P179" i="3"/>
  <c r="O179" i="3"/>
  <c r="N179" i="3"/>
  <c r="M179" i="3"/>
  <c r="L179" i="3"/>
  <c r="K179" i="3"/>
  <c r="J179" i="3"/>
  <c r="F179" i="3" a="1"/>
  <c r="F179" i="3" s="1"/>
  <c r="E179" i="3"/>
  <c r="D179" i="3"/>
  <c r="C179" i="3"/>
  <c r="B179" i="3"/>
  <c r="Z178" i="3"/>
  <c r="Y178" i="3"/>
  <c r="X178" i="3"/>
  <c r="W178" i="3"/>
  <c r="V178" i="3"/>
  <c r="U178" i="3"/>
  <c r="T178" i="3"/>
  <c r="S178" i="3"/>
  <c r="R178" i="3"/>
  <c r="Q178" i="3"/>
  <c r="P178" i="3"/>
  <c r="O178" i="3"/>
  <c r="N178" i="3"/>
  <c r="M178" i="3"/>
  <c r="L178" i="3"/>
  <c r="K178" i="3"/>
  <c r="J178" i="3"/>
  <c r="F178" i="3" a="1"/>
  <c r="F178" i="3" s="1"/>
  <c r="E178" i="3"/>
  <c r="D178" i="3"/>
  <c r="C178" i="3"/>
  <c r="B178" i="3"/>
  <c r="Z177" i="3"/>
  <c r="Y177" i="3"/>
  <c r="X177" i="3"/>
  <c r="W177" i="3"/>
  <c r="V177" i="3"/>
  <c r="U177" i="3"/>
  <c r="T177" i="3"/>
  <c r="S177" i="3"/>
  <c r="R177" i="3"/>
  <c r="Q177" i="3"/>
  <c r="P177" i="3"/>
  <c r="O177" i="3"/>
  <c r="N177" i="3"/>
  <c r="M177" i="3"/>
  <c r="L177" i="3"/>
  <c r="K177" i="3"/>
  <c r="J177" i="3"/>
  <c r="F177" i="3" a="1"/>
  <c r="F177" i="3" s="1"/>
  <c r="E177" i="3"/>
  <c r="D177" i="3"/>
  <c r="C177" i="3"/>
  <c r="B177" i="3"/>
  <c r="Z176" i="3"/>
  <c r="Y176" i="3"/>
  <c r="X176" i="3"/>
  <c r="W176" i="3"/>
  <c r="V176" i="3"/>
  <c r="U176" i="3"/>
  <c r="T176" i="3"/>
  <c r="S176" i="3"/>
  <c r="R176" i="3"/>
  <c r="Q176" i="3"/>
  <c r="P176" i="3"/>
  <c r="O176" i="3"/>
  <c r="N176" i="3"/>
  <c r="M176" i="3"/>
  <c r="L176" i="3"/>
  <c r="K176" i="3"/>
  <c r="J176" i="3"/>
  <c r="F176" i="3" a="1"/>
  <c r="F176" i="3" s="1"/>
  <c r="E176" i="3"/>
  <c r="D176" i="3"/>
  <c r="C176" i="3"/>
  <c r="B176" i="3"/>
  <c r="Z175" i="3"/>
  <c r="Y175" i="3"/>
  <c r="X175" i="3"/>
  <c r="W175" i="3"/>
  <c r="V175" i="3"/>
  <c r="U175" i="3"/>
  <c r="T175" i="3"/>
  <c r="S175" i="3"/>
  <c r="R175" i="3"/>
  <c r="Q175" i="3"/>
  <c r="P175" i="3"/>
  <c r="O175" i="3"/>
  <c r="N175" i="3"/>
  <c r="M175" i="3"/>
  <c r="L175" i="3"/>
  <c r="K175" i="3"/>
  <c r="J175" i="3"/>
  <c r="F175" i="3" a="1"/>
  <c r="F175" i="3" s="1"/>
  <c r="E175" i="3"/>
  <c r="D175" i="3"/>
  <c r="C175" i="3"/>
  <c r="B175" i="3"/>
  <c r="Z174" i="3"/>
  <c r="Y174" i="3"/>
  <c r="X174" i="3"/>
  <c r="W174" i="3"/>
  <c r="V174" i="3"/>
  <c r="U174" i="3"/>
  <c r="T174" i="3"/>
  <c r="S174" i="3"/>
  <c r="R174" i="3"/>
  <c r="Q174" i="3"/>
  <c r="P174" i="3"/>
  <c r="O174" i="3"/>
  <c r="N174" i="3"/>
  <c r="M174" i="3"/>
  <c r="L174" i="3"/>
  <c r="K174" i="3"/>
  <c r="J174" i="3"/>
  <c r="F174" i="3" a="1"/>
  <c r="F174" i="3" s="1"/>
  <c r="E174" i="3"/>
  <c r="D174" i="3"/>
  <c r="C174" i="3"/>
  <c r="B174" i="3"/>
  <c r="Z173" i="3"/>
  <c r="Y173" i="3"/>
  <c r="X173" i="3"/>
  <c r="W173" i="3"/>
  <c r="V173" i="3"/>
  <c r="U173" i="3"/>
  <c r="T173" i="3"/>
  <c r="S173" i="3"/>
  <c r="R173" i="3"/>
  <c r="Q173" i="3"/>
  <c r="P173" i="3"/>
  <c r="O173" i="3"/>
  <c r="N173" i="3"/>
  <c r="M173" i="3"/>
  <c r="L173" i="3"/>
  <c r="K173" i="3"/>
  <c r="J173" i="3"/>
  <c r="F173" i="3" a="1"/>
  <c r="F173" i="3" s="1"/>
  <c r="E173" i="3"/>
  <c r="D173" i="3"/>
  <c r="C173" i="3"/>
  <c r="B173" i="3"/>
  <c r="Z172" i="3"/>
  <c r="Y172" i="3"/>
  <c r="X172" i="3"/>
  <c r="W172" i="3"/>
  <c r="V172" i="3"/>
  <c r="U172" i="3"/>
  <c r="T172" i="3"/>
  <c r="S172" i="3"/>
  <c r="R172" i="3"/>
  <c r="Q172" i="3"/>
  <c r="P172" i="3"/>
  <c r="O172" i="3"/>
  <c r="N172" i="3"/>
  <c r="M172" i="3"/>
  <c r="L172" i="3"/>
  <c r="K172" i="3"/>
  <c r="J172" i="3"/>
  <c r="F172" i="3" a="1"/>
  <c r="F172" i="3" s="1"/>
  <c r="E172" i="3"/>
  <c r="D172" i="3"/>
  <c r="C172" i="3"/>
  <c r="B172" i="3"/>
  <c r="Z171" i="3"/>
  <c r="Y171" i="3"/>
  <c r="X171" i="3"/>
  <c r="W171" i="3"/>
  <c r="V171" i="3"/>
  <c r="U171" i="3"/>
  <c r="T171" i="3"/>
  <c r="S171" i="3"/>
  <c r="R171" i="3"/>
  <c r="Q171" i="3"/>
  <c r="P171" i="3"/>
  <c r="O171" i="3"/>
  <c r="N171" i="3"/>
  <c r="M171" i="3"/>
  <c r="L171" i="3"/>
  <c r="K171" i="3"/>
  <c r="J171" i="3"/>
  <c r="F171" i="3" a="1"/>
  <c r="F171" i="3" s="1"/>
  <c r="E171" i="3"/>
  <c r="D171" i="3"/>
  <c r="C171" i="3"/>
  <c r="B171" i="3"/>
  <c r="Z170" i="3"/>
  <c r="Y170" i="3"/>
  <c r="X170" i="3"/>
  <c r="W170" i="3"/>
  <c r="V170" i="3"/>
  <c r="U170" i="3"/>
  <c r="T170" i="3"/>
  <c r="S170" i="3"/>
  <c r="R170" i="3"/>
  <c r="Q170" i="3"/>
  <c r="P170" i="3"/>
  <c r="O170" i="3"/>
  <c r="N170" i="3"/>
  <c r="M170" i="3"/>
  <c r="L170" i="3"/>
  <c r="K170" i="3"/>
  <c r="J170" i="3"/>
  <c r="F170" i="3" a="1"/>
  <c r="F170" i="3" s="1"/>
  <c r="E170" i="3"/>
  <c r="D170" i="3"/>
  <c r="C170" i="3"/>
  <c r="B170" i="3"/>
  <c r="Z169" i="3"/>
  <c r="Y169" i="3"/>
  <c r="X169" i="3"/>
  <c r="W169" i="3"/>
  <c r="V169" i="3"/>
  <c r="U169" i="3"/>
  <c r="T169" i="3"/>
  <c r="S169" i="3"/>
  <c r="R169" i="3"/>
  <c r="Q169" i="3"/>
  <c r="P169" i="3"/>
  <c r="O169" i="3"/>
  <c r="N169" i="3"/>
  <c r="M169" i="3"/>
  <c r="L169" i="3"/>
  <c r="K169" i="3"/>
  <c r="J169" i="3"/>
  <c r="F169" i="3" a="1"/>
  <c r="F169" i="3" s="1"/>
  <c r="E169" i="3"/>
  <c r="D169" i="3"/>
  <c r="C169" i="3"/>
  <c r="B169" i="3"/>
  <c r="Z168" i="3"/>
  <c r="Y168" i="3"/>
  <c r="X168" i="3"/>
  <c r="W168" i="3"/>
  <c r="V168" i="3"/>
  <c r="U168" i="3"/>
  <c r="T168" i="3"/>
  <c r="S168" i="3"/>
  <c r="R168" i="3"/>
  <c r="Q168" i="3"/>
  <c r="P168" i="3"/>
  <c r="O168" i="3"/>
  <c r="N168" i="3"/>
  <c r="M168" i="3"/>
  <c r="L168" i="3"/>
  <c r="K168" i="3"/>
  <c r="J168" i="3"/>
  <c r="F168" i="3" a="1"/>
  <c r="F168" i="3" s="1"/>
  <c r="E168" i="3"/>
  <c r="D168" i="3"/>
  <c r="C168" i="3"/>
  <c r="B168" i="3"/>
  <c r="Z167" i="3"/>
  <c r="Y167" i="3"/>
  <c r="X167" i="3"/>
  <c r="W167" i="3"/>
  <c r="V167" i="3"/>
  <c r="U167" i="3"/>
  <c r="T167" i="3"/>
  <c r="S167" i="3"/>
  <c r="R167" i="3"/>
  <c r="Q167" i="3"/>
  <c r="P167" i="3"/>
  <c r="O167" i="3"/>
  <c r="N167" i="3"/>
  <c r="M167" i="3"/>
  <c r="L167" i="3"/>
  <c r="K167" i="3"/>
  <c r="J167" i="3"/>
  <c r="F167" i="3" a="1"/>
  <c r="F167" i="3" s="1"/>
  <c r="E167" i="3"/>
  <c r="D167" i="3"/>
  <c r="C167" i="3"/>
  <c r="B167" i="3"/>
  <c r="Z166" i="3"/>
  <c r="Y166" i="3"/>
  <c r="X166" i="3"/>
  <c r="W166" i="3"/>
  <c r="V166" i="3"/>
  <c r="U166" i="3"/>
  <c r="T166" i="3"/>
  <c r="S166" i="3"/>
  <c r="R166" i="3"/>
  <c r="Q166" i="3"/>
  <c r="P166" i="3"/>
  <c r="O166" i="3"/>
  <c r="N166" i="3"/>
  <c r="M166" i="3"/>
  <c r="L166" i="3"/>
  <c r="K166" i="3"/>
  <c r="J166" i="3"/>
  <c r="F166" i="3" a="1"/>
  <c r="F166" i="3" s="1"/>
  <c r="E166" i="3"/>
  <c r="D166" i="3"/>
  <c r="C166" i="3"/>
  <c r="B166" i="3"/>
  <c r="Z165" i="3"/>
  <c r="Y165" i="3"/>
  <c r="X165" i="3"/>
  <c r="W165" i="3"/>
  <c r="V165" i="3"/>
  <c r="U165" i="3"/>
  <c r="T165" i="3"/>
  <c r="S165" i="3"/>
  <c r="R165" i="3"/>
  <c r="Q165" i="3"/>
  <c r="P165" i="3"/>
  <c r="O165" i="3"/>
  <c r="N165" i="3"/>
  <c r="M165" i="3"/>
  <c r="L165" i="3"/>
  <c r="K165" i="3"/>
  <c r="J165" i="3"/>
  <c r="F165" i="3" a="1"/>
  <c r="F165" i="3" s="1"/>
  <c r="E165" i="3"/>
  <c r="D165" i="3"/>
  <c r="C165" i="3"/>
  <c r="B165" i="3"/>
  <c r="Z164" i="3"/>
  <c r="Y164" i="3"/>
  <c r="X164" i="3"/>
  <c r="W164" i="3"/>
  <c r="V164" i="3"/>
  <c r="U164" i="3"/>
  <c r="T164" i="3"/>
  <c r="S164" i="3"/>
  <c r="R164" i="3"/>
  <c r="Q164" i="3"/>
  <c r="P164" i="3"/>
  <c r="O164" i="3"/>
  <c r="N164" i="3"/>
  <c r="M164" i="3"/>
  <c r="L164" i="3"/>
  <c r="K164" i="3"/>
  <c r="J164" i="3"/>
  <c r="F164" i="3" a="1"/>
  <c r="F164" i="3" s="1"/>
  <c r="E164" i="3"/>
  <c r="D164" i="3"/>
  <c r="C164" i="3"/>
  <c r="B164" i="3"/>
  <c r="Z163" i="3"/>
  <c r="Y163" i="3"/>
  <c r="X163" i="3"/>
  <c r="W163" i="3"/>
  <c r="V163" i="3"/>
  <c r="U163" i="3"/>
  <c r="T163" i="3"/>
  <c r="S163" i="3"/>
  <c r="R163" i="3"/>
  <c r="Q163" i="3"/>
  <c r="P163" i="3"/>
  <c r="O163" i="3"/>
  <c r="N163" i="3"/>
  <c r="M163" i="3"/>
  <c r="L163" i="3"/>
  <c r="K163" i="3"/>
  <c r="J163" i="3"/>
  <c r="F163" i="3" a="1"/>
  <c r="F163" i="3" s="1"/>
  <c r="E163" i="3"/>
  <c r="D163" i="3"/>
  <c r="C163" i="3"/>
  <c r="B163" i="3"/>
  <c r="Z162" i="3"/>
  <c r="Y162" i="3"/>
  <c r="X162" i="3"/>
  <c r="W162" i="3"/>
  <c r="V162" i="3"/>
  <c r="U162" i="3"/>
  <c r="T162" i="3"/>
  <c r="S162" i="3"/>
  <c r="R162" i="3"/>
  <c r="Q162" i="3"/>
  <c r="P162" i="3"/>
  <c r="O162" i="3"/>
  <c r="N162" i="3"/>
  <c r="M162" i="3"/>
  <c r="L162" i="3"/>
  <c r="K162" i="3"/>
  <c r="J162" i="3"/>
  <c r="F162" i="3" a="1"/>
  <c r="F162" i="3" s="1"/>
  <c r="E162" i="3"/>
  <c r="D162" i="3"/>
  <c r="C162" i="3"/>
  <c r="B162" i="3"/>
  <c r="Z161" i="3"/>
  <c r="Y161" i="3"/>
  <c r="X161" i="3"/>
  <c r="W161" i="3"/>
  <c r="V161" i="3"/>
  <c r="U161" i="3"/>
  <c r="T161" i="3"/>
  <c r="S161" i="3"/>
  <c r="R161" i="3"/>
  <c r="Q161" i="3"/>
  <c r="P161" i="3"/>
  <c r="O161" i="3"/>
  <c r="N161" i="3"/>
  <c r="M161" i="3"/>
  <c r="L161" i="3"/>
  <c r="K161" i="3"/>
  <c r="J161" i="3"/>
  <c r="F161" i="3"/>
  <c r="F161" i="3" a="1"/>
  <c r="E161" i="3"/>
  <c r="D161" i="3"/>
  <c r="C161" i="3"/>
  <c r="B161" i="3"/>
  <c r="Z160" i="3"/>
  <c r="Y160" i="3"/>
  <c r="X160" i="3"/>
  <c r="W160" i="3"/>
  <c r="V160" i="3"/>
  <c r="U160" i="3"/>
  <c r="T160" i="3"/>
  <c r="S160" i="3"/>
  <c r="R160" i="3"/>
  <c r="Q160" i="3"/>
  <c r="P160" i="3"/>
  <c r="O160" i="3"/>
  <c r="N160" i="3"/>
  <c r="M160" i="3"/>
  <c r="L160" i="3"/>
  <c r="K160" i="3"/>
  <c r="J160" i="3"/>
  <c r="F160" i="3" a="1"/>
  <c r="F160" i="3" s="1"/>
  <c r="E160" i="3"/>
  <c r="D160" i="3"/>
  <c r="C160" i="3"/>
  <c r="B160" i="3"/>
  <c r="Z159" i="3"/>
  <c r="Y159" i="3"/>
  <c r="X159" i="3"/>
  <c r="W159" i="3"/>
  <c r="V159" i="3"/>
  <c r="U159" i="3"/>
  <c r="T159" i="3"/>
  <c r="S159" i="3"/>
  <c r="R159" i="3"/>
  <c r="Q159" i="3"/>
  <c r="P159" i="3"/>
  <c r="O159" i="3"/>
  <c r="N159" i="3"/>
  <c r="M159" i="3"/>
  <c r="L159" i="3"/>
  <c r="K159" i="3"/>
  <c r="J159" i="3"/>
  <c r="F159" i="3" a="1"/>
  <c r="F159" i="3" s="1"/>
  <c r="E159" i="3"/>
  <c r="D159" i="3"/>
  <c r="C159" i="3"/>
  <c r="B159" i="3"/>
  <c r="Z158" i="3"/>
  <c r="Y158" i="3"/>
  <c r="X158" i="3"/>
  <c r="W158" i="3"/>
  <c r="V158" i="3"/>
  <c r="U158" i="3"/>
  <c r="T158" i="3"/>
  <c r="S158" i="3"/>
  <c r="R158" i="3"/>
  <c r="Q158" i="3"/>
  <c r="P158" i="3"/>
  <c r="O158" i="3"/>
  <c r="N158" i="3"/>
  <c r="M158" i="3"/>
  <c r="L158" i="3"/>
  <c r="K158" i="3"/>
  <c r="J158" i="3"/>
  <c r="F158" i="3" a="1"/>
  <c r="F158" i="3" s="1"/>
  <c r="E158" i="3"/>
  <c r="D158" i="3"/>
  <c r="C158" i="3"/>
  <c r="B158" i="3"/>
  <c r="Z157" i="3"/>
  <c r="Y157" i="3"/>
  <c r="X157" i="3"/>
  <c r="W157" i="3"/>
  <c r="V157" i="3"/>
  <c r="U157" i="3"/>
  <c r="T157" i="3"/>
  <c r="S157" i="3"/>
  <c r="R157" i="3"/>
  <c r="Q157" i="3"/>
  <c r="P157" i="3"/>
  <c r="O157" i="3"/>
  <c r="N157" i="3"/>
  <c r="M157" i="3"/>
  <c r="L157" i="3"/>
  <c r="K157" i="3"/>
  <c r="J157" i="3"/>
  <c r="F157" i="3" a="1"/>
  <c r="F157" i="3" s="1"/>
  <c r="E157" i="3"/>
  <c r="D157" i="3"/>
  <c r="C157" i="3"/>
  <c r="B157" i="3"/>
  <c r="Z156" i="3"/>
  <c r="Y156" i="3"/>
  <c r="X156" i="3"/>
  <c r="W156" i="3"/>
  <c r="V156" i="3"/>
  <c r="U156" i="3"/>
  <c r="T156" i="3"/>
  <c r="S156" i="3"/>
  <c r="R156" i="3"/>
  <c r="Q156" i="3"/>
  <c r="P156" i="3"/>
  <c r="O156" i="3"/>
  <c r="N156" i="3"/>
  <c r="M156" i="3"/>
  <c r="L156" i="3"/>
  <c r="K156" i="3"/>
  <c r="J156" i="3"/>
  <c r="F156" i="3" a="1"/>
  <c r="F156" i="3" s="1"/>
  <c r="E156" i="3"/>
  <c r="D156" i="3"/>
  <c r="C156" i="3"/>
  <c r="B156" i="3"/>
  <c r="Z155" i="3"/>
  <c r="Y155" i="3"/>
  <c r="X155" i="3"/>
  <c r="W155" i="3"/>
  <c r="V155" i="3"/>
  <c r="U155" i="3"/>
  <c r="T155" i="3"/>
  <c r="S155" i="3"/>
  <c r="R155" i="3"/>
  <c r="Q155" i="3"/>
  <c r="P155" i="3"/>
  <c r="O155" i="3"/>
  <c r="N155" i="3"/>
  <c r="M155" i="3"/>
  <c r="L155" i="3"/>
  <c r="K155" i="3"/>
  <c r="J155" i="3"/>
  <c r="F155" i="3" a="1"/>
  <c r="F155" i="3" s="1"/>
  <c r="E155" i="3"/>
  <c r="D155" i="3"/>
  <c r="C155" i="3"/>
  <c r="B155" i="3"/>
  <c r="Z154" i="3"/>
  <c r="Y154" i="3"/>
  <c r="X154" i="3"/>
  <c r="W154" i="3"/>
  <c r="V154" i="3"/>
  <c r="U154" i="3"/>
  <c r="T154" i="3"/>
  <c r="S154" i="3"/>
  <c r="R154" i="3"/>
  <c r="Q154" i="3"/>
  <c r="P154" i="3"/>
  <c r="O154" i="3"/>
  <c r="N154" i="3"/>
  <c r="M154" i="3"/>
  <c r="L154" i="3"/>
  <c r="K154" i="3"/>
  <c r="J154" i="3"/>
  <c r="F154" i="3" a="1"/>
  <c r="F154" i="3" s="1"/>
  <c r="E154" i="3"/>
  <c r="D154" i="3"/>
  <c r="C154" i="3"/>
  <c r="B154" i="3"/>
  <c r="Z153" i="3"/>
  <c r="Y153" i="3"/>
  <c r="X153" i="3"/>
  <c r="W153" i="3"/>
  <c r="V153" i="3"/>
  <c r="U153" i="3"/>
  <c r="T153" i="3"/>
  <c r="S153" i="3"/>
  <c r="R153" i="3"/>
  <c r="Q153" i="3"/>
  <c r="P153" i="3"/>
  <c r="O153" i="3"/>
  <c r="N153" i="3"/>
  <c r="M153" i="3"/>
  <c r="L153" i="3"/>
  <c r="K153" i="3"/>
  <c r="J153" i="3"/>
  <c r="F153" i="3" a="1"/>
  <c r="F153" i="3" s="1"/>
  <c r="E153" i="3"/>
  <c r="D153" i="3"/>
  <c r="C153" i="3"/>
  <c r="B153" i="3"/>
  <c r="Z152" i="3"/>
  <c r="Y152" i="3"/>
  <c r="X152" i="3"/>
  <c r="W152" i="3"/>
  <c r="V152" i="3"/>
  <c r="U152" i="3"/>
  <c r="T152" i="3"/>
  <c r="S152" i="3"/>
  <c r="R152" i="3"/>
  <c r="Q152" i="3"/>
  <c r="P152" i="3"/>
  <c r="O152" i="3"/>
  <c r="N152" i="3"/>
  <c r="M152" i="3"/>
  <c r="L152" i="3"/>
  <c r="K152" i="3"/>
  <c r="J152" i="3"/>
  <c r="F152" i="3" a="1"/>
  <c r="F152" i="3" s="1"/>
  <c r="E152" i="3"/>
  <c r="D152" i="3"/>
  <c r="C152" i="3"/>
  <c r="B152" i="3"/>
  <c r="Z151" i="3"/>
  <c r="Y151" i="3"/>
  <c r="X151" i="3"/>
  <c r="W151" i="3"/>
  <c r="V151" i="3"/>
  <c r="U151" i="3"/>
  <c r="T151" i="3"/>
  <c r="S151" i="3"/>
  <c r="R151" i="3"/>
  <c r="Q151" i="3"/>
  <c r="P151" i="3"/>
  <c r="O151" i="3"/>
  <c r="N151" i="3"/>
  <c r="M151" i="3"/>
  <c r="L151" i="3"/>
  <c r="K151" i="3"/>
  <c r="J151" i="3"/>
  <c r="F151" i="3" a="1"/>
  <c r="F151" i="3" s="1"/>
  <c r="E151" i="3"/>
  <c r="D151" i="3"/>
  <c r="C151" i="3"/>
  <c r="B151" i="3"/>
  <c r="Z150" i="3"/>
  <c r="Y150" i="3"/>
  <c r="X150" i="3"/>
  <c r="W150" i="3"/>
  <c r="V150" i="3"/>
  <c r="U150" i="3"/>
  <c r="T150" i="3"/>
  <c r="S150" i="3"/>
  <c r="R150" i="3"/>
  <c r="Q150" i="3"/>
  <c r="P150" i="3"/>
  <c r="O150" i="3"/>
  <c r="N150" i="3"/>
  <c r="M150" i="3"/>
  <c r="L150" i="3"/>
  <c r="K150" i="3"/>
  <c r="J150" i="3"/>
  <c r="F150" i="3" a="1"/>
  <c r="F150" i="3" s="1"/>
  <c r="E150" i="3"/>
  <c r="D150" i="3"/>
  <c r="C150" i="3"/>
  <c r="B150" i="3"/>
  <c r="Z149" i="3"/>
  <c r="Y149" i="3"/>
  <c r="X149" i="3"/>
  <c r="W149" i="3"/>
  <c r="V149" i="3"/>
  <c r="U149" i="3"/>
  <c r="T149" i="3"/>
  <c r="S149" i="3"/>
  <c r="R149" i="3"/>
  <c r="Q149" i="3"/>
  <c r="P149" i="3"/>
  <c r="O149" i="3"/>
  <c r="N149" i="3"/>
  <c r="M149" i="3"/>
  <c r="L149" i="3"/>
  <c r="K149" i="3"/>
  <c r="J149" i="3"/>
  <c r="F149" i="3" a="1"/>
  <c r="F149" i="3" s="1"/>
  <c r="E149" i="3"/>
  <c r="D149" i="3"/>
  <c r="C149" i="3"/>
  <c r="B149" i="3"/>
  <c r="Z148" i="3"/>
  <c r="Y148" i="3"/>
  <c r="X148" i="3"/>
  <c r="W148" i="3"/>
  <c r="V148" i="3"/>
  <c r="U148" i="3"/>
  <c r="T148" i="3"/>
  <c r="S148" i="3"/>
  <c r="R148" i="3"/>
  <c r="Q148" i="3"/>
  <c r="P148" i="3"/>
  <c r="O148" i="3"/>
  <c r="N148" i="3"/>
  <c r="M148" i="3"/>
  <c r="L148" i="3"/>
  <c r="K148" i="3"/>
  <c r="J148" i="3"/>
  <c r="F148" i="3" a="1"/>
  <c r="F148" i="3" s="1"/>
  <c r="E148" i="3"/>
  <c r="D148" i="3"/>
  <c r="C148" i="3"/>
  <c r="B148" i="3"/>
  <c r="Z147" i="3"/>
  <c r="Y147" i="3"/>
  <c r="X147" i="3"/>
  <c r="W147" i="3"/>
  <c r="V147" i="3"/>
  <c r="U147" i="3"/>
  <c r="T147" i="3"/>
  <c r="S147" i="3"/>
  <c r="R147" i="3"/>
  <c r="Q147" i="3"/>
  <c r="P147" i="3"/>
  <c r="O147" i="3"/>
  <c r="N147" i="3"/>
  <c r="M147" i="3"/>
  <c r="L147" i="3"/>
  <c r="K147" i="3"/>
  <c r="J147" i="3"/>
  <c r="F147" i="3" a="1"/>
  <c r="F147" i="3" s="1"/>
  <c r="E147" i="3"/>
  <c r="D147" i="3"/>
  <c r="C147" i="3"/>
  <c r="B147" i="3"/>
  <c r="Z146" i="3"/>
  <c r="Y146" i="3"/>
  <c r="X146" i="3"/>
  <c r="W146" i="3"/>
  <c r="V146" i="3"/>
  <c r="U146" i="3"/>
  <c r="T146" i="3"/>
  <c r="S146" i="3"/>
  <c r="R146" i="3"/>
  <c r="Q146" i="3"/>
  <c r="P146" i="3"/>
  <c r="O146" i="3"/>
  <c r="N146" i="3"/>
  <c r="M146" i="3"/>
  <c r="L146" i="3"/>
  <c r="K146" i="3"/>
  <c r="J146" i="3"/>
  <c r="F146" i="3" a="1"/>
  <c r="F146" i="3" s="1"/>
  <c r="E146" i="3"/>
  <c r="D146" i="3"/>
  <c r="C146" i="3"/>
  <c r="B146" i="3"/>
  <c r="Z145" i="3"/>
  <c r="Y145" i="3"/>
  <c r="X145" i="3"/>
  <c r="W145" i="3"/>
  <c r="V145" i="3"/>
  <c r="U145" i="3"/>
  <c r="T145" i="3"/>
  <c r="S145" i="3"/>
  <c r="R145" i="3"/>
  <c r="Q145" i="3"/>
  <c r="P145" i="3"/>
  <c r="O145" i="3"/>
  <c r="N145" i="3"/>
  <c r="M145" i="3"/>
  <c r="L145" i="3"/>
  <c r="K145" i="3"/>
  <c r="J145" i="3"/>
  <c r="F145" i="3" a="1"/>
  <c r="F145" i="3" s="1"/>
  <c r="E145" i="3"/>
  <c r="D145" i="3"/>
  <c r="C145" i="3"/>
  <c r="B145" i="3"/>
  <c r="Z144" i="3"/>
  <c r="Y144" i="3"/>
  <c r="X144" i="3"/>
  <c r="W144" i="3"/>
  <c r="V144" i="3"/>
  <c r="U144" i="3"/>
  <c r="T144" i="3"/>
  <c r="S144" i="3"/>
  <c r="R144" i="3"/>
  <c r="Q144" i="3"/>
  <c r="P144" i="3"/>
  <c r="O144" i="3"/>
  <c r="N144" i="3"/>
  <c r="M144" i="3"/>
  <c r="L144" i="3"/>
  <c r="K144" i="3"/>
  <c r="J144" i="3"/>
  <c r="F144" i="3" a="1"/>
  <c r="F144" i="3" s="1"/>
  <c r="E144" i="3"/>
  <c r="D144" i="3"/>
  <c r="C144" i="3"/>
  <c r="B144" i="3"/>
  <c r="Z143" i="3"/>
  <c r="Y143" i="3"/>
  <c r="X143" i="3"/>
  <c r="W143" i="3"/>
  <c r="V143" i="3"/>
  <c r="U143" i="3"/>
  <c r="T143" i="3"/>
  <c r="S143" i="3"/>
  <c r="R143" i="3"/>
  <c r="Q143" i="3"/>
  <c r="P143" i="3"/>
  <c r="O143" i="3"/>
  <c r="N143" i="3"/>
  <c r="M143" i="3"/>
  <c r="L143" i="3"/>
  <c r="K143" i="3"/>
  <c r="J143" i="3"/>
  <c r="F143" i="3" a="1"/>
  <c r="F143" i="3" s="1"/>
  <c r="E143" i="3"/>
  <c r="D143" i="3"/>
  <c r="C143" i="3"/>
  <c r="B143" i="3"/>
  <c r="Z142" i="3"/>
  <c r="Y142" i="3"/>
  <c r="X142" i="3"/>
  <c r="W142" i="3"/>
  <c r="V142" i="3"/>
  <c r="U142" i="3"/>
  <c r="T142" i="3"/>
  <c r="S142" i="3"/>
  <c r="R142" i="3"/>
  <c r="Q142" i="3"/>
  <c r="P142" i="3"/>
  <c r="O142" i="3"/>
  <c r="N142" i="3"/>
  <c r="M142" i="3"/>
  <c r="L142" i="3"/>
  <c r="K142" i="3"/>
  <c r="J142" i="3"/>
  <c r="F142" i="3" a="1"/>
  <c r="F142" i="3" s="1"/>
  <c r="E142" i="3"/>
  <c r="D142" i="3"/>
  <c r="C142" i="3"/>
  <c r="B142" i="3"/>
  <c r="Z141" i="3"/>
  <c r="Y141" i="3"/>
  <c r="X141" i="3"/>
  <c r="W141" i="3"/>
  <c r="V141" i="3"/>
  <c r="U141" i="3"/>
  <c r="T141" i="3"/>
  <c r="S141" i="3"/>
  <c r="R141" i="3"/>
  <c r="Q141" i="3"/>
  <c r="P141" i="3"/>
  <c r="O141" i="3"/>
  <c r="N141" i="3"/>
  <c r="M141" i="3"/>
  <c r="L141" i="3"/>
  <c r="K141" i="3"/>
  <c r="J141" i="3"/>
  <c r="F141" i="3" a="1"/>
  <c r="F141" i="3" s="1"/>
  <c r="E141" i="3"/>
  <c r="D141" i="3"/>
  <c r="C141" i="3"/>
  <c r="B141" i="3"/>
  <c r="Z140" i="3"/>
  <c r="Y140" i="3"/>
  <c r="X140" i="3"/>
  <c r="W140" i="3"/>
  <c r="V140" i="3"/>
  <c r="U140" i="3"/>
  <c r="T140" i="3"/>
  <c r="S140" i="3"/>
  <c r="R140" i="3"/>
  <c r="Q140" i="3"/>
  <c r="P140" i="3"/>
  <c r="O140" i="3"/>
  <c r="N140" i="3"/>
  <c r="M140" i="3"/>
  <c r="L140" i="3"/>
  <c r="K140" i="3"/>
  <c r="J140" i="3"/>
  <c r="F140" i="3" a="1"/>
  <c r="F140" i="3" s="1"/>
  <c r="E140" i="3"/>
  <c r="D140" i="3"/>
  <c r="C140" i="3"/>
  <c r="B140" i="3"/>
  <c r="Z139" i="3"/>
  <c r="Y139" i="3"/>
  <c r="X139" i="3"/>
  <c r="W139" i="3"/>
  <c r="V139" i="3"/>
  <c r="U139" i="3"/>
  <c r="T139" i="3"/>
  <c r="S139" i="3"/>
  <c r="R139" i="3"/>
  <c r="Q139" i="3"/>
  <c r="P139" i="3"/>
  <c r="O139" i="3"/>
  <c r="N139" i="3"/>
  <c r="M139" i="3"/>
  <c r="L139" i="3"/>
  <c r="K139" i="3"/>
  <c r="J139" i="3"/>
  <c r="F139" i="3" a="1"/>
  <c r="F139" i="3" s="1"/>
  <c r="E139" i="3"/>
  <c r="D139" i="3"/>
  <c r="C139" i="3"/>
  <c r="B139" i="3"/>
  <c r="Z138" i="3"/>
  <c r="Y138" i="3"/>
  <c r="X138" i="3"/>
  <c r="W138" i="3"/>
  <c r="V138" i="3"/>
  <c r="U138" i="3"/>
  <c r="T138" i="3"/>
  <c r="S138" i="3"/>
  <c r="R138" i="3"/>
  <c r="Q138" i="3"/>
  <c r="P138" i="3"/>
  <c r="O138" i="3"/>
  <c r="N138" i="3"/>
  <c r="M138" i="3"/>
  <c r="L138" i="3"/>
  <c r="K138" i="3"/>
  <c r="J138" i="3"/>
  <c r="F138" i="3" a="1"/>
  <c r="F138" i="3" s="1"/>
  <c r="E138" i="3"/>
  <c r="D138" i="3"/>
  <c r="C138" i="3"/>
  <c r="B138" i="3"/>
  <c r="Z137" i="3"/>
  <c r="Y137" i="3"/>
  <c r="X137" i="3"/>
  <c r="W137" i="3"/>
  <c r="V137" i="3"/>
  <c r="U137" i="3"/>
  <c r="T137" i="3"/>
  <c r="S137" i="3"/>
  <c r="R137" i="3"/>
  <c r="Q137" i="3"/>
  <c r="P137" i="3"/>
  <c r="O137" i="3"/>
  <c r="N137" i="3"/>
  <c r="M137" i="3"/>
  <c r="L137" i="3"/>
  <c r="K137" i="3"/>
  <c r="J137" i="3"/>
  <c r="F137" i="3" a="1"/>
  <c r="F137" i="3" s="1"/>
  <c r="E137" i="3"/>
  <c r="D137" i="3"/>
  <c r="C137" i="3"/>
  <c r="B137" i="3"/>
  <c r="Z136" i="3"/>
  <c r="Y136" i="3"/>
  <c r="X136" i="3"/>
  <c r="W136" i="3"/>
  <c r="V136" i="3"/>
  <c r="U136" i="3"/>
  <c r="T136" i="3"/>
  <c r="S136" i="3"/>
  <c r="R136" i="3"/>
  <c r="Q136" i="3"/>
  <c r="P136" i="3"/>
  <c r="O136" i="3"/>
  <c r="N136" i="3"/>
  <c r="M136" i="3"/>
  <c r="L136" i="3"/>
  <c r="K136" i="3"/>
  <c r="J136" i="3"/>
  <c r="F136" i="3" a="1"/>
  <c r="F136" i="3" s="1"/>
  <c r="E136" i="3"/>
  <c r="D136" i="3"/>
  <c r="C136" i="3"/>
  <c r="B136" i="3"/>
  <c r="Z135" i="3"/>
  <c r="Y135" i="3"/>
  <c r="X135" i="3"/>
  <c r="W135" i="3"/>
  <c r="V135" i="3"/>
  <c r="U135" i="3"/>
  <c r="T135" i="3"/>
  <c r="S135" i="3"/>
  <c r="R135" i="3"/>
  <c r="Q135" i="3"/>
  <c r="P135" i="3"/>
  <c r="O135" i="3"/>
  <c r="N135" i="3"/>
  <c r="M135" i="3"/>
  <c r="L135" i="3"/>
  <c r="K135" i="3"/>
  <c r="J135" i="3"/>
  <c r="F135" i="3" a="1"/>
  <c r="F135" i="3" s="1"/>
  <c r="E135" i="3"/>
  <c r="D135" i="3"/>
  <c r="C135" i="3"/>
  <c r="B135" i="3"/>
  <c r="Z134" i="3"/>
  <c r="Y134" i="3"/>
  <c r="X134" i="3"/>
  <c r="W134" i="3"/>
  <c r="V134" i="3"/>
  <c r="U134" i="3"/>
  <c r="T134" i="3"/>
  <c r="S134" i="3"/>
  <c r="R134" i="3"/>
  <c r="Q134" i="3"/>
  <c r="P134" i="3"/>
  <c r="O134" i="3"/>
  <c r="N134" i="3"/>
  <c r="M134" i="3"/>
  <c r="L134" i="3"/>
  <c r="K134" i="3"/>
  <c r="J134" i="3"/>
  <c r="F134" i="3" a="1"/>
  <c r="F134" i="3" s="1"/>
  <c r="E134" i="3"/>
  <c r="D134" i="3"/>
  <c r="C134" i="3"/>
  <c r="B134" i="3"/>
  <c r="Z133" i="3"/>
  <c r="Y133" i="3"/>
  <c r="X133" i="3"/>
  <c r="W133" i="3"/>
  <c r="V133" i="3"/>
  <c r="U133" i="3"/>
  <c r="T133" i="3"/>
  <c r="S133" i="3"/>
  <c r="R133" i="3"/>
  <c r="Q133" i="3"/>
  <c r="P133" i="3"/>
  <c r="O133" i="3"/>
  <c r="N133" i="3"/>
  <c r="M133" i="3"/>
  <c r="L133" i="3"/>
  <c r="K133" i="3"/>
  <c r="J133" i="3"/>
  <c r="F133" i="3" a="1"/>
  <c r="F133" i="3" s="1"/>
  <c r="E133" i="3"/>
  <c r="D133" i="3"/>
  <c r="C133" i="3"/>
  <c r="B133" i="3"/>
  <c r="Z132" i="3"/>
  <c r="Y132" i="3"/>
  <c r="X132" i="3"/>
  <c r="W132" i="3"/>
  <c r="V132" i="3"/>
  <c r="U132" i="3"/>
  <c r="T132" i="3"/>
  <c r="S132" i="3"/>
  <c r="R132" i="3"/>
  <c r="Q132" i="3"/>
  <c r="P132" i="3"/>
  <c r="O132" i="3"/>
  <c r="N132" i="3"/>
  <c r="M132" i="3"/>
  <c r="L132" i="3"/>
  <c r="K132" i="3"/>
  <c r="J132" i="3"/>
  <c r="F132" i="3" a="1"/>
  <c r="F132" i="3" s="1"/>
  <c r="E132" i="3"/>
  <c r="D132" i="3"/>
  <c r="C132" i="3"/>
  <c r="B132" i="3"/>
  <c r="Z131" i="3"/>
  <c r="Y131" i="3"/>
  <c r="X131" i="3"/>
  <c r="W131" i="3"/>
  <c r="V131" i="3"/>
  <c r="U131" i="3"/>
  <c r="T131" i="3"/>
  <c r="S131" i="3"/>
  <c r="R131" i="3"/>
  <c r="Q131" i="3"/>
  <c r="P131" i="3"/>
  <c r="O131" i="3"/>
  <c r="N131" i="3"/>
  <c r="M131" i="3"/>
  <c r="L131" i="3"/>
  <c r="K131" i="3"/>
  <c r="J131" i="3"/>
  <c r="F131" i="3" a="1"/>
  <c r="F131" i="3" s="1"/>
  <c r="E131" i="3"/>
  <c r="D131" i="3"/>
  <c r="C131" i="3"/>
  <c r="B131" i="3"/>
  <c r="Z130" i="3"/>
  <c r="Y130" i="3"/>
  <c r="X130" i="3"/>
  <c r="W130" i="3"/>
  <c r="V130" i="3"/>
  <c r="U130" i="3"/>
  <c r="T130" i="3"/>
  <c r="S130" i="3"/>
  <c r="R130" i="3"/>
  <c r="Q130" i="3"/>
  <c r="P130" i="3"/>
  <c r="O130" i="3"/>
  <c r="N130" i="3"/>
  <c r="M130" i="3"/>
  <c r="L130" i="3"/>
  <c r="K130" i="3"/>
  <c r="J130" i="3"/>
  <c r="F130" i="3" a="1"/>
  <c r="F130" i="3" s="1"/>
  <c r="E130" i="3"/>
  <c r="D130" i="3"/>
  <c r="C130" i="3"/>
  <c r="B130" i="3"/>
  <c r="Z129" i="3"/>
  <c r="Y129" i="3"/>
  <c r="X129" i="3"/>
  <c r="W129" i="3"/>
  <c r="V129" i="3"/>
  <c r="U129" i="3"/>
  <c r="T129" i="3"/>
  <c r="S129" i="3"/>
  <c r="R129" i="3"/>
  <c r="Q129" i="3"/>
  <c r="P129" i="3"/>
  <c r="O129" i="3"/>
  <c r="N129" i="3"/>
  <c r="M129" i="3"/>
  <c r="L129" i="3"/>
  <c r="K129" i="3"/>
  <c r="J129" i="3"/>
  <c r="F129" i="3" a="1"/>
  <c r="F129" i="3" s="1"/>
  <c r="E129" i="3"/>
  <c r="D129" i="3"/>
  <c r="C129" i="3"/>
  <c r="B129" i="3"/>
  <c r="Z128" i="3"/>
  <c r="Y128" i="3"/>
  <c r="X128" i="3"/>
  <c r="W128" i="3"/>
  <c r="V128" i="3"/>
  <c r="U128" i="3"/>
  <c r="T128" i="3"/>
  <c r="S128" i="3"/>
  <c r="R128" i="3"/>
  <c r="Q128" i="3"/>
  <c r="P128" i="3"/>
  <c r="O128" i="3"/>
  <c r="N128" i="3"/>
  <c r="M128" i="3"/>
  <c r="L128" i="3"/>
  <c r="K128" i="3"/>
  <c r="J128" i="3"/>
  <c r="F128" i="3" a="1"/>
  <c r="F128" i="3" s="1"/>
  <c r="E128" i="3"/>
  <c r="D128" i="3"/>
  <c r="C128" i="3"/>
  <c r="B128" i="3"/>
  <c r="Z127" i="3"/>
  <c r="Y127" i="3"/>
  <c r="X127" i="3"/>
  <c r="W127" i="3"/>
  <c r="V127" i="3"/>
  <c r="U127" i="3"/>
  <c r="T127" i="3"/>
  <c r="S127" i="3"/>
  <c r="R127" i="3"/>
  <c r="Q127" i="3"/>
  <c r="P127" i="3"/>
  <c r="O127" i="3"/>
  <c r="N127" i="3"/>
  <c r="M127" i="3"/>
  <c r="L127" i="3"/>
  <c r="K127" i="3"/>
  <c r="J127" i="3"/>
  <c r="F127" i="3" a="1"/>
  <c r="F127" i="3" s="1"/>
  <c r="E127" i="3"/>
  <c r="D127" i="3"/>
  <c r="C127" i="3"/>
  <c r="B127" i="3"/>
  <c r="Z126" i="3"/>
  <c r="Y126" i="3"/>
  <c r="X126" i="3"/>
  <c r="W126" i="3"/>
  <c r="V126" i="3"/>
  <c r="U126" i="3"/>
  <c r="T126" i="3"/>
  <c r="S126" i="3"/>
  <c r="R126" i="3"/>
  <c r="Q126" i="3"/>
  <c r="P126" i="3"/>
  <c r="O126" i="3"/>
  <c r="N126" i="3"/>
  <c r="M126" i="3"/>
  <c r="L126" i="3"/>
  <c r="K126" i="3"/>
  <c r="J126" i="3"/>
  <c r="F126" i="3" a="1"/>
  <c r="F126" i="3" s="1"/>
  <c r="E126" i="3"/>
  <c r="D126" i="3"/>
  <c r="C126" i="3"/>
  <c r="B126" i="3"/>
  <c r="Z125" i="3"/>
  <c r="Y125" i="3"/>
  <c r="X125" i="3"/>
  <c r="W125" i="3"/>
  <c r="V125" i="3"/>
  <c r="U125" i="3"/>
  <c r="T125" i="3"/>
  <c r="S125" i="3"/>
  <c r="R125" i="3"/>
  <c r="Q125" i="3"/>
  <c r="P125" i="3"/>
  <c r="O125" i="3"/>
  <c r="N125" i="3"/>
  <c r="M125" i="3"/>
  <c r="L125" i="3"/>
  <c r="K125" i="3"/>
  <c r="J125" i="3"/>
  <c r="F125" i="3" a="1"/>
  <c r="F125" i="3" s="1"/>
  <c r="E125" i="3"/>
  <c r="D125" i="3"/>
  <c r="C125" i="3"/>
  <c r="B125" i="3"/>
  <c r="Z124" i="3"/>
  <c r="Y124" i="3"/>
  <c r="X124" i="3"/>
  <c r="W124" i="3"/>
  <c r="V124" i="3"/>
  <c r="U124" i="3"/>
  <c r="T124" i="3"/>
  <c r="S124" i="3"/>
  <c r="R124" i="3"/>
  <c r="Q124" i="3"/>
  <c r="P124" i="3"/>
  <c r="O124" i="3"/>
  <c r="N124" i="3"/>
  <c r="M124" i="3"/>
  <c r="L124" i="3"/>
  <c r="K124" i="3"/>
  <c r="J124" i="3"/>
  <c r="F124" i="3" a="1"/>
  <c r="F124" i="3" s="1"/>
  <c r="E124" i="3"/>
  <c r="D124" i="3"/>
  <c r="C124" i="3"/>
  <c r="B124" i="3"/>
  <c r="Z123" i="3"/>
  <c r="Y123" i="3"/>
  <c r="X123" i="3"/>
  <c r="W123" i="3"/>
  <c r="V123" i="3"/>
  <c r="U123" i="3"/>
  <c r="T123" i="3"/>
  <c r="S123" i="3"/>
  <c r="R123" i="3"/>
  <c r="Q123" i="3"/>
  <c r="P123" i="3"/>
  <c r="O123" i="3"/>
  <c r="N123" i="3"/>
  <c r="M123" i="3"/>
  <c r="L123" i="3"/>
  <c r="K123" i="3"/>
  <c r="J123" i="3"/>
  <c r="F123" i="3" a="1"/>
  <c r="F123" i="3" s="1"/>
  <c r="E123" i="3"/>
  <c r="D123" i="3"/>
  <c r="C123" i="3"/>
  <c r="B123" i="3"/>
  <c r="Z122" i="3"/>
  <c r="Y122" i="3"/>
  <c r="X122" i="3"/>
  <c r="W122" i="3"/>
  <c r="V122" i="3"/>
  <c r="U122" i="3"/>
  <c r="T122" i="3"/>
  <c r="S122" i="3"/>
  <c r="R122" i="3"/>
  <c r="Q122" i="3"/>
  <c r="P122" i="3"/>
  <c r="O122" i="3"/>
  <c r="N122" i="3"/>
  <c r="M122" i="3"/>
  <c r="L122" i="3"/>
  <c r="K122" i="3"/>
  <c r="J122" i="3"/>
  <c r="F122" i="3" a="1"/>
  <c r="F122" i="3" s="1"/>
  <c r="E122" i="3"/>
  <c r="D122" i="3"/>
  <c r="C122" i="3"/>
  <c r="B122" i="3"/>
  <c r="Z121" i="3"/>
  <c r="Y121" i="3"/>
  <c r="X121" i="3"/>
  <c r="W121" i="3"/>
  <c r="V121" i="3"/>
  <c r="U121" i="3"/>
  <c r="T121" i="3"/>
  <c r="S121" i="3"/>
  <c r="R121" i="3"/>
  <c r="Q121" i="3"/>
  <c r="P121" i="3"/>
  <c r="O121" i="3"/>
  <c r="N121" i="3"/>
  <c r="M121" i="3"/>
  <c r="L121" i="3"/>
  <c r="K121" i="3"/>
  <c r="J121" i="3"/>
  <c r="F121" i="3" a="1"/>
  <c r="F121" i="3" s="1"/>
  <c r="E121" i="3"/>
  <c r="D121" i="3"/>
  <c r="C121" i="3"/>
  <c r="B121" i="3"/>
  <c r="Z120" i="3"/>
  <c r="Y120" i="3"/>
  <c r="X120" i="3"/>
  <c r="W120" i="3"/>
  <c r="V120" i="3"/>
  <c r="U120" i="3"/>
  <c r="T120" i="3"/>
  <c r="S120" i="3"/>
  <c r="R120" i="3"/>
  <c r="Q120" i="3"/>
  <c r="P120" i="3"/>
  <c r="O120" i="3"/>
  <c r="N120" i="3"/>
  <c r="M120" i="3"/>
  <c r="L120" i="3"/>
  <c r="K120" i="3"/>
  <c r="J120" i="3"/>
  <c r="F120" i="3" a="1"/>
  <c r="F120" i="3" s="1"/>
  <c r="E120" i="3"/>
  <c r="D120" i="3"/>
  <c r="C120" i="3"/>
  <c r="B120" i="3"/>
  <c r="Z119" i="3"/>
  <c r="Y119" i="3"/>
  <c r="X119" i="3"/>
  <c r="W119" i="3"/>
  <c r="V119" i="3"/>
  <c r="U119" i="3"/>
  <c r="T119" i="3"/>
  <c r="S119" i="3"/>
  <c r="R119" i="3"/>
  <c r="Q119" i="3"/>
  <c r="P119" i="3"/>
  <c r="O119" i="3"/>
  <c r="N119" i="3"/>
  <c r="M119" i="3"/>
  <c r="L119" i="3"/>
  <c r="K119" i="3"/>
  <c r="J119" i="3"/>
  <c r="F119" i="3" a="1"/>
  <c r="F119" i="3" s="1"/>
  <c r="E119" i="3"/>
  <c r="D119" i="3"/>
  <c r="C119" i="3"/>
  <c r="B119" i="3"/>
  <c r="Z118" i="3"/>
  <c r="Y118" i="3"/>
  <c r="X118" i="3"/>
  <c r="W118" i="3"/>
  <c r="V118" i="3"/>
  <c r="U118" i="3"/>
  <c r="T118" i="3"/>
  <c r="S118" i="3"/>
  <c r="R118" i="3"/>
  <c r="Q118" i="3"/>
  <c r="P118" i="3"/>
  <c r="O118" i="3"/>
  <c r="N118" i="3"/>
  <c r="M118" i="3"/>
  <c r="L118" i="3"/>
  <c r="K118" i="3"/>
  <c r="J118" i="3"/>
  <c r="F118" i="3" a="1"/>
  <c r="F118" i="3" s="1"/>
  <c r="E118" i="3"/>
  <c r="D118" i="3"/>
  <c r="C118" i="3"/>
  <c r="B118" i="3"/>
  <c r="Z117" i="3"/>
  <c r="Y117" i="3"/>
  <c r="X117" i="3"/>
  <c r="W117" i="3"/>
  <c r="V117" i="3"/>
  <c r="U117" i="3"/>
  <c r="T117" i="3"/>
  <c r="S117" i="3"/>
  <c r="R117" i="3"/>
  <c r="Q117" i="3"/>
  <c r="P117" i="3"/>
  <c r="O117" i="3"/>
  <c r="N117" i="3"/>
  <c r="M117" i="3"/>
  <c r="L117" i="3"/>
  <c r="K117" i="3"/>
  <c r="J117" i="3"/>
  <c r="F117" i="3" a="1"/>
  <c r="F117" i="3" s="1"/>
  <c r="E117" i="3"/>
  <c r="D117" i="3"/>
  <c r="C117" i="3"/>
  <c r="B117" i="3"/>
  <c r="Z116" i="3"/>
  <c r="Y116" i="3"/>
  <c r="X116" i="3"/>
  <c r="W116" i="3"/>
  <c r="V116" i="3"/>
  <c r="U116" i="3"/>
  <c r="T116" i="3"/>
  <c r="S116" i="3"/>
  <c r="R116" i="3"/>
  <c r="Q116" i="3"/>
  <c r="P116" i="3"/>
  <c r="O116" i="3"/>
  <c r="N116" i="3"/>
  <c r="M116" i="3"/>
  <c r="L116" i="3"/>
  <c r="K116" i="3"/>
  <c r="J116" i="3"/>
  <c r="F116" i="3" a="1"/>
  <c r="F116" i="3" s="1"/>
  <c r="E116" i="3"/>
  <c r="D116" i="3"/>
  <c r="C116" i="3"/>
  <c r="B116" i="3"/>
  <c r="Z115" i="3"/>
  <c r="Y115" i="3"/>
  <c r="X115" i="3"/>
  <c r="W115" i="3"/>
  <c r="V115" i="3"/>
  <c r="U115" i="3"/>
  <c r="T115" i="3"/>
  <c r="S115" i="3"/>
  <c r="R115" i="3"/>
  <c r="Q115" i="3"/>
  <c r="P115" i="3"/>
  <c r="O115" i="3"/>
  <c r="N115" i="3"/>
  <c r="M115" i="3"/>
  <c r="L115" i="3"/>
  <c r="K115" i="3"/>
  <c r="J115" i="3"/>
  <c r="F115" i="3" a="1"/>
  <c r="F115" i="3" s="1"/>
  <c r="E115" i="3"/>
  <c r="D115" i="3"/>
  <c r="C115" i="3"/>
  <c r="B115" i="3"/>
  <c r="Z114" i="3"/>
  <c r="Y114" i="3"/>
  <c r="X114" i="3"/>
  <c r="W114" i="3"/>
  <c r="V114" i="3"/>
  <c r="U114" i="3"/>
  <c r="T114" i="3"/>
  <c r="S114" i="3"/>
  <c r="R114" i="3"/>
  <c r="Q114" i="3"/>
  <c r="P114" i="3"/>
  <c r="O114" i="3"/>
  <c r="N114" i="3"/>
  <c r="M114" i="3"/>
  <c r="L114" i="3"/>
  <c r="K114" i="3"/>
  <c r="J114" i="3"/>
  <c r="F114" i="3" a="1"/>
  <c r="F114" i="3" s="1"/>
  <c r="E114" i="3"/>
  <c r="D114" i="3"/>
  <c r="C114" i="3"/>
  <c r="B114" i="3"/>
  <c r="Z113" i="3"/>
  <c r="Y113" i="3"/>
  <c r="X113" i="3"/>
  <c r="W113" i="3"/>
  <c r="V113" i="3"/>
  <c r="U113" i="3"/>
  <c r="T113" i="3"/>
  <c r="S113" i="3"/>
  <c r="R113" i="3"/>
  <c r="Q113" i="3"/>
  <c r="P113" i="3"/>
  <c r="O113" i="3"/>
  <c r="N113" i="3"/>
  <c r="M113" i="3"/>
  <c r="L113" i="3"/>
  <c r="K113" i="3"/>
  <c r="J113" i="3"/>
  <c r="F113" i="3" a="1"/>
  <c r="F113" i="3" s="1"/>
  <c r="E113" i="3"/>
  <c r="D113" i="3"/>
  <c r="C113" i="3"/>
  <c r="B113" i="3"/>
  <c r="Z112" i="3"/>
  <c r="Y112" i="3"/>
  <c r="X112" i="3"/>
  <c r="W112" i="3"/>
  <c r="V112" i="3"/>
  <c r="U112" i="3"/>
  <c r="T112" i="3"/>
  <c r="S112" i="3"/>
  <c r="R112" i="3"/>
  <c r="Q112" i="3"/>
  <c r="P112" i="3"/>
  <c r="O112" i="3"/>
  <c r="N112" i="3"/>
  <c r="M112" i="3"/>
  <c r="L112" i="3"/>
  <c r="K112" i="3"/>
  <c r="J112" i="3"/>
  <c r="F112" i="3" a="1"/>
  <c r="F112" i="3" s="1"/>
  <c r="E112" i="3"/>
  <c r="D112" i="3"/>
  <c r="C112" i="3"/>
  <c r="B112" i="3"/>
  <c r="Z111" i="3"/>
  <c r="Y111" i="3"/>
  <c r="X111" i="3"/>
  <c r="W111" i="3"/>
  <c r="V111" i="3"/>
  <c r="U111" i="3"/>
  <c r="T111" i="3"/>
  <c r="S111" i="3"/>
  <c r="R111" i="3"/>
  <c r="Q111" i="3"/>
  <c r="P111" i="3"/>
  <c r="O111" i="3"/>
  <c r="N111" i="3"/>
  <c r="M111" i="3"/>
  <c r="L111" i="3"/>
  <c r="K111" i="3"/>
  <c r="J111" i="3"/>
  <c r="F111" i="3" a="1"/>
  <c r="F111" i="3" s="1"/>
  <c r="E111" i="3"/>
  <c r="D111" i="3"/>
  <c r="C111" i="3"/>
  <c r="B111" i="3"/>
  <c r="Z110" i="3"/>
  <c r="Y110" i="3"/>
  <c r="X110" i="3"/>
  <c r="W110" i="3"/>
  <c r="V110" i="3"/>
  <c r="U110" i="3"/>
  <c r="T110" i="3"/>
  <c r="S110" i="3"/>
  <c r="R110" i="3"/>
  <c r="Q110" i="3"/>
  <c r="P110" i="3"/>
  <c r="O110" i="3"/>
  <c r="N110" i="3"/>
  <c r="M110" i="3"/>
  <c r="L110" i="3"/>
  <c r="K110" i="3"/>
  <c r="J110" i="3"/>
  <c r="F110" i="3" a="1"/>
  <c r="F110" i="3" s="1"/>
  <c r="E110" i="3"/>
  <c r="D110" i="3"/>
  <c r="C110" i="3"/>
  <c r="B110" i="3"/>
  <c r="Z109" i="3"/>
  <c r="Y109" i="3"/>
  <c r="X109" i="3"/>
  <c r="W109" i="3"/>
  <c r="V109" i="3"/>
  <c r="U109" i="3"/>
  <c r="T109" i="3"/>
  <c r="S109" i="3"/>
  <c r="R109" i="3"/>
  <c r="Q109" i="3"/>
  <c r="P109" i="3"/>
  <c r="O109" i="3"/>
  <c r="N109" i="3"/>
  <c r="M109" i="3"/>
  <c r="L109" i="3"/>
  <c r="K109" i="3"/>
  <c r="J109" i="3"/>
  <c r="F109" i="3" a="1"/>
  <c r="F109" i="3" s="1"/>
  <c r="E109" i="3"/>
  <c r="D109" i="3"/>
  <c r="C109" i="3"/>
  <c r="B109" i="3"/>
  <c r="Z108" i="3"/>
  <c r="Y108" i="3"/>
  <c r="X108" i="3"/>
  <c r="W108" i="3"/>
  <c r="V108" i="3"/>
  <c r="U108" i="3"/>
  <c r="T108" i="3"/>
  <c r="S108" i="3"/>
  <c r="R108" i="3"/>
  <c r="Q108" i="3"/>
  <c r="P108" i="3"/>
  <c r="O108" i="3"/>
  <c r="N108" i="3"/>
  <c r="M108" i="3"/>
  <c r="L108" i="3"/>
  <c r="K108" i="3"/>
  <c r="J108" i="3"/>
  <c r="F108" i="3" a="1"/>
  <c r="F108" i="3" s="1"/>
  <c r="E108" i="3"/>
  <c r="D108" i="3"/>
  <c r="C108" i="3"/>
  <c r="B108" i="3"/>
  <c r="Z107" i="3"/>
  <c r="Y107" i="3"/>
  <c r="X107" i="3"/>
  <c r="W107" i="3"/>
  <c r="V107" i="3"/>
  <c r="U107" i="3"/>
  <c r="T107" i="3"/>
  <c r="S107" i="3"/>
  <c r="R107" i="3"/>
  <c r="Q107" i="3"/>
  <c r="P107" i="3"/>
  <c r="O107" i="3"/>
  <c r="N107" i="3"/>
  <c r="M107" i="3"/>
  <c r="L107" i="3"/>
  <c r="K107" i="3"/>
  <c r="J107" i="3"/>
  <c r="F107" i="3" a="1"/>
  <c r="F107" i="3" s="1"/>
  <c r="E107" i="3"/>
  <c r="D107" i="3"/>
  <c r="C107" i="3"/>
  <c r="B107" i="3"/>
  <c r="Z106" i="3"/>
  <c r="Y106" i="3"/>
  <c r="X106" i="3"/>
  <c r="W106" i="3"/>
  <c r="V106" i="3"/>
  <c r="U106" i="3"/>
  <c r="T106" i="3"/>
  <c r="S106" i="3"/>
  <c r="R106" i="3"/>
  <c r="Q106" i="3"/>
  <c r="P106" i="3"/>
  <c r="O106" i="3"/>
  <c r="N106" i="3"/>
  <c r="M106" i="3"/>
  <c r="L106" i="3"/>
  <c r="K106" i="3"/>
  <c r="J106" i="3"/>
  <c r="F106" i="3" a="1"/>
  <c r="F106" i="3" s="1"/>
  <c r="E106" i="3"/>
  <c r="D106" i="3"/>
  <c r="C106" i="3"/>
  <c r="B106" i="3"/>
  <c r="Z105" i="3"/>
  <c r="Y105" i="3"/>
  <c r="X105" i="3"/>
  <c r="W105" i="3"/>
  <c r="V105" i="3"/>
  <c r="U105" i="3"/>
  <c r="T105" i="3"/>
  <c r="S105" i="3"/>
  <c r="R105" i="3"/>
  <c r="Q105" i="3"/>
  <c r="P105" i="3"/>
  <c r="O105" i="3"/>
  <c r="N105" i="3"/>
  <c r="M105" i="3"/>
  <c r="L105" i="3"/>
  <c r="K105" i="3"/>
  <c r="J105" i="3"/>
  <c r="F105" i="3" a="1"/>
  <c r="F105" i="3" s="1"/>
  <c r="E105" i="3"/>
  <c r="D105" i="3"/>
  <c r="C105" i="3"/>
  <c r="B105" i="3"/>
  <c r="Z104" i="3"/>
  <c r="Y104" i="3"/>
  <c r="X104" i="3"/>
  <c r="W104" i="3"/>
  <c r="V104" i="3"/>
  <c r="U104" i="3"/>
  <c r="T104" i="3"/>
  <c r="S104" i="3"/>
  <c r="R104" i="3"/>
  <c r="Q104" i="3"/>
  <c r="P104" i="3"/>
  <c r="O104" i="3"/>
  <c r="N104" i="3"/>
  <c r="M104" i="3"/>
  <c r="L104" i="3"/>
  <c r="K104" i="3"/>
  <c r="J104" i="3"/>
  <c r="F104" i="3" a="1"/>
  <c r="F104" i="3" s="1"/>
  <c r="E104" i="3"/>
  <c r="D104" i="3"/>
  <c r="C104" i="3"/>
  <c r="B104" i="3"/>
  <c r="Z103" i="3"/>
  <c r="Y103" i="3"/>
  <c r="X103" i="3"/>
  <c r="W103" i="3"/>
  <c r="V103" i="3"/>
  <c r="U103" i="3"/>
  <c r="T103" i="3"/>
  <c r="S103" i="3"/>
  <c r="R103" i="3"/>
  <c r="Q103" i="3"/>
  <c r="P103" i="3"/>
  <c r="O103" i="3"/>
  <c r="N103" i="3"/>
  <c r="M103" i="3"/>
  <c r="L103" i="3"/>
  <c r="K103" i="3"/>
  <c r="J103" i="3"/>
  <c r="F103" i="3" a="1"/>
  <c r="F103" i="3" s="1"/>
  <c r="E103" i="3"/>
  <c r="D103" i="3"/>
  <c r="C103" i="3"/>
  <c r="B103" i="3"/>
  <c r="Z102" i="3"/>
  <c r="Y102" i="3"/>
  <c r="X102" i="3"/>
  <c r="W102" i="3"/>
  <c r="V102" i="3"/>
  <c r="U102" i="3"/>
  <c r="T102" i="3"/>
  <c r="S102" i="3"/>
  <c r="R102" i="3"/>
  <c r="Q102" i="3"/>
  <c r="P102" i="3"/>
  <c r="O102" i="3"/>
  <c r="N102" i="3"/>
  <c r="M102" i="3"/>
  <c r="L102" i="3"/>
  <c r="K102" i="3"/>
  <c r="J102" i="3"/>
  <c r="F102" i="3" a="1"/>
  <c r="F102" i="3" s="1"/>
  <c r="E102" i="3"/>
  <c r="D102" i="3"/>
  <c r="C102" i="3"/>
  <c r="B102" i="3"/>
  <c r="Z101" i="3"/>
  <c r="Y101" i="3"/>
  <c r="X101" i="3"/>
  <c r="W101" i="3"/>
  <c r="V101" i="3"/>
  <c r="U101" i="3"/>
  <c r="T101" i="3"/>
  <c r="S101" i="3"/>
  <c r="R101" i="3"/>
  <c r="Q101" i="3"/>
  <c r="P101" i="3"/>
  <c r="O101" i="3"/>
  <c r="N101" i="3"/>
  <c r="M101" i="3"/>
  <c r="L101" i="3"/>
  <c r="K101" i="3"/>
  <c r="J101" i="3"/>
  <c r="F101" i="3" a="1"/>
  <c r="F101" i="3" s="1"/>
  <c r="E101" i="3"/>
  <c r="D101" i="3"/>
  <c r="C101" i="3"/>
  <c r="B101" i="3"/>
  <c r="Z100" i="3"/>
  <c r="Y100" i="3"/>
  <c r="X100" i="3"/>
  <c r="W100" i="3"/>
  <c r="V100" i="3"/>
  <c r="U100" i="3"/>
  <c r="T100" i="3"/>
  <c r="S100" i="3"/>
  <c r="R100" i="3"/>
  <c r="Q100" i="3"/>
  <c r="P100" i="3"/>
  <c r="O100" i="3"/>
  <c r="N100" i="3"/>
  <c r="M100" i="3"/>
  <c r="L100" i="3"/>
  <c r="K100" i="3"/>
  <c r="J100" i="3"/>
  <c r="F100" i="3" a="1"/>
  <c r="F100" i="3" s="1"/>
  <c r="E100" i="3"/>
  <c r="D100" i="3"/>
  <c r="C100" i="3"/>
  <c r="B100" i="3"/>
  <c r="Z99" i="3"/>
  <c r="Y99" i="3"/>
  <c r="X99" i="3"/>
  <c r="W99" i="3"/>
  <c r="V99" i="3"/>
  <c r="U99" i="3"/>
  <c r="T99" i="3"/>
  <c r="S99" i="3"/>
  <c r="R99" i="3"/>
  <c r="Q99" i="3"/>
  <c r="P99" i="3"/>
  <c r="O99" i="3"/>
  <c r="N99" i="3"/>
  <c r="M99" i="3"/>
  <c r="L99" i="3"/>
  <c r="K99" i="3"/>
  <c r="J99" i="3"/>
  <c r="F99" i="3" a="1"/>
  <c r="F99" i="3" s="1"/>
  <c r="E99" i="3"/>
  <c r="D99" i="3"/>
  <c r="C99" i="3"/>
  <c r="B99" i="3"/>
  <c r="Z98" i="3"/>
  <c r="Y98" i="3"/>
  <c r="X98" i="3"/>
  <c r="W98" i="3"/>
  <c r="V98" i="3"/>
  <c r="U98" i="3"/>
  <c r="T98" i="3"/>
  <c r="S98" i="3"/>
  <c r="R98" i="3"/>
  <c r="Q98" i="3"/>
  <c r="P98" i="3"/>
  <c r="O98" i="3"/>
  <c r="N98" i="3"/>
  <c r="M98" i="3"/>
  <c r="L98" i="3"/>
  <c r="K98" i="3"/>
  <c r="J98" i="3"/>
  <c r="F98" i="3" a="1"/>
  <c r="F98" i="3" s="1"/>
  <c r="E98" i="3"/>
  <c r="D98" i="3"/>
  <c r="C98" i="3"/>
  <c r="B98" i="3"/>
  <c r="Z97" i="3"/>
  <c r="Y97" i="3"/>
  <c r="X97" i="3"/>
  <c r="W97" i="3"/>
  <c r="V97" i="3"/>
  <c r="U97" i="3"/>
  <c r="T97" i="3"/>
  <c r="S97" i="3"/>
  <c r="R97" i="3"/>
  <c r="Q97" i="3"/>
  <c r="P97" i="3"/>
  <c r="O97" i="3"/>
  <c r="N97" i="3"/>
  <c r="M97" i="3"/>
  <c r="L97" i="3"/>
  <c r="K97" i="3"/>
  <c r="J97" i="3"/>
  <c r="F97" i="3" a="1"/>
  <c r="F97" i="3" s="1"/>
  <c r="E97" i="3"/>
  <c r="D97" i="3"/>
  <c r="C97" i="3"/>
  <c r="B97" i="3"/>
  <c r="Z96" i="3"/>
  <c r="Y96" i="3"/>
  <c r="X96" i="3"/>
  <c r="W96" i="3"/>
  <c r="V96" i="3"/>
  <c r="U96" i="3"/>
  <c r="T96" i="3"/>
  <c r="S96" i="3"/>
  <c r="R96" i="3"/>
  <c r="Q96" i="3"/>
  <c r="P96" i="3"/>
  <c r="O96" i="3"/>
  <c r="N96" i="3"/>
  <c r="M96" i="3"/>
  <c r="L96" i="3"/>
  <c r="K96" i="3"/>
  <c r="J96" i="3"/>
  <c r="F96" i="3" a="1"/>
  <c r="F96" i="3" s="1"/>
  <c r="E96" i="3"/>
  <c r="D96" i="3"/>
  <c r="C96" i="3"/>
  <c r="B96" i="3"/>
  <c r="Z95" i="3"/>
  <c r="Y95" i="3"/>
  <c r="X95" i="3"/>
  <c r="W95" i="3"/>
  <c r="V95" i="3"/>
  <c r="U95" i="3"/>
  <c r="T95" i="3"/>
  <c r="S95" i="3"/>
  <c r="R95" i="3"/>
  <c r="Q95" i="3"/>
  <c r="P95" i="3"/>
  <c r="O95" i="3"/>
  <c r="N95" i="3"/>
  <c r="M95" i="3"/>
  <c r="L95" i="3"/>
  <c r="K95" i="3"/>
  <c r="J95" i="3"/>
  <c r="F95" i="3" a="1"/>
  <c r="F95" i="3" s="1"/>
  <c r="E95" i="3"/>
  <c r="D95" i="3"/>
  <c r="C95" i="3"/>
  <c r="B95" i="3"/>
  <c r="Z94" i="3"/>
  <c r="Y94" i="3"/>
  <c r="X94" i="3"/>
  <c r="W94" i="3"/>
  <c r="V94" i="3"/>
  <c r="U94" i="3"/>
  <c r="T94" i="3"/>
  <c r="S94" i="3"/>
  <c r="R94" i="3"/>
  <c r="Q94" i="3"/>
  <c r="P94" i="3"/>
  <c r="O94" i="3"/>
  <c r="N94" i="3"/>
  <c r="M94" i="3"/>
  <c r="L94" i="3"/>
  <c r="K94" i="3"/>
  <c r="J94" i="3"/>
  <c r="F94" i="3" a="1"/>
  <c r="F94" i="3" s="1"/>
  <c r="E94" i="3"/>
  <c r="D94" i="3"/>
  <c r="C94" i="3"/>
  <c r="B94" i="3"/>
  <c r="Z93" i="3"/>
  <c r="Y93" i="3"/>
  <c r="X93" i="3"/>
  <c r="W93" i="3"/>
  <c r="V93" i="3"/>
  <c r="U93" i="3"/>
  <c r="T93" i="3"/>
  <c r="S93" i="3"/>
  <c r="R93" i="3"/>
  <c r="Q93" i="3"/>
  <c r="P93" i="3"/>
  <c r="O93" i="3"/>
  <c r="N93" i="3"/>
  <c r="M93" i="3"/>
  <c r="L93" i="3"/>
  <c r="K93" i="3"/>
  <c r="J93" i="3"/>
  <c r="F93" i="3" a="1"/>
  <c r="F93" i="3" s="1"/>
  <c r="E93" i="3"/>
  <c r="D93" i="3"/>
  <c r="C93" i="3"/>
  <c r="B93" i="3"/>
  <c r="Z92" i="3"/>
  <c r="Y92" i="3"/>
  <c r="X92" i="3"/>
  <c r="W92" i="3"/>
  <c r="V92" i="3"/>
  <c r="U92" i="3"/>
  <c r="T92" i="3"/>
  <c r="S92" i="3"/>
  <c r="R92" i="3"/>
  <c r="Q92" i="3"/>
  <c r="P92" i="3"/>
  <c r="O92" i="3"/>
  <c r="N92" i="3"/>
  <c r="M92" i="3"/>
  <c r="L92" i="3"/>
  <c r="K92" i="3"/>
  <c r="J92" i="3"/>
  <c r="F92" i="3" a="1"/>
  <c r="F92" i="3" s="1"/>
  <c r="E92" i="3"/>
  <c r="D92" i="3"/>
  <c r="C92" i="3"/>
  <c r="B92" i="3"/>
  <c r="Z91" i="3"/>
  <c r="Y91" i="3"/>
  <c r="X91" i="3"/>
  <c r="W91" i="3"/>
  <c r="V91" i="3"/>
  <c r="U91" i="3"/>
  <c r="T91" i="3"/>
  <c r="S91" i="3"/>
  <c r="R91" i="3"/>
  <c r="Q91" i="3"/>
  <c r="P91" i="3"/>
  <c r="O91" i="3"/>
  <c r="N91" i="3"/>
  <c r="M91" i="3"/>
  <c r="L91" i="3"/>
  <c r="K91" i="3"/>
  <c r="J91" i="3"/>
  <c r="F91" i="3" a="1"/>
  <c r="F91" i="3" s="1"/>
  <c r="E91" i="3"/>
  <c r="D91" i="3"/>
  <c r="C91" i="3"/>
  <c r="B91" i="3"/>
  <c r="Z90" i="3"/>
  <c r="Y90" i="3"/>
  <c r="X90" i="3"/>
  <c r="W90" i="3"/>
  <c r="V90" i="3"/>
  <c r="U90" i="3"/>
  <c r="T90" i="3"/>
  <c r="S90" i="3"/>
  <c r="R90" i="3"/>
  <c r="Q90" i="3"/>
  <c r="P90" i="3"/>
  <c r="O90" i="3"/>
  <c r="N90" i="3"/>
  <c r="M90" i="3"/>
  <c r="L90" i="3"/>
  <c r="K90" i="3"/>
  <c r="J90" i="3"/>
  <c r="F90" i="3" a="1"/>
  <c r="F90" i="3" s="1"/>
  <c r="E90" i="3"/>
  <c r="D90" i="3"/>
  <c r="C90" i="3"/>
  <c r="B90" i="3"/>
  <c r="Z89" i="3"/>
  <c r="Y89" i="3"/>
  <c r="X89" i="3"/>
  <c r="W89" i="3"/>
  <c r="V89" i="3"/>
  <c r="U89" i="3"/>
  <c r="T89" i="3"/>
  <c r="S89" i="3"/>
  <c r="R89" i="3"/>
  <c r="Q89" i="3"/>
  <c r="P89" i="3"/>
  <c r="O89" i="3"/>
  <c r="N89" i="3"/>
  <c r="M89" i="3"/>
  <c r="L89" i="3"/>
  <c r="K89" i="3"/>
  <c r="J89" i="3"/>
  <c r="F89" i="3" a="1"/>
  <c r="F89" i="3" s="1"/>
  <c r="E89" i="3"/>
  <c r="D89" i="3"/>
  <c r="C89" i="3"/>
  <c r="B89" i="3"/>
  <c r="Z88" i="3"/>
  <c r="Y88" i="3"/>
  <c r="X88" i="3"/>
  <c r="W88" i="3"/>
  <c r="V88" i="3"/>
  <c r="U88" i="3"/>
  <c r="T88" i="3"/>
  <c r="S88" i="3"/>
  <c r="R88" i="3"/>
  <c r="Q88" i="3"/>
  <c r="P88" i="3"/>
  <c r="O88" i="3"/>
  <c r="N88" i="3"/>
  <c r="M88" i="3"/>
  <c r="L88" i="3"/>
  <c r="K88" i="3"/>
  <c r="J88" i="3"/>
  <c r="F88" i="3" a="1"/>
  <c r="F88" i="3" s="1"/>
  <c r="E88" i="3"/>
  <c r="D88" i="3"/>
  <c r="C88" i="3"/>
  <c r="B88" i="3"/>
  <c r="Z87" i="3"/>
  <c r="Y87" i="3"/>
  <c r="X87" i="3"/>
  <c r="W87" i="3"/>
  <c r="V87" i="3"/>
  <c r="U87" i="3"/>
  <c r="T87" i="3"/>
  <c r="S87" i="3"/>
  <c r="R87" i="3"/>
  <c r="Q87" i="3"/>
  <c r="P87" i="3"/>
  <c r="O87" i="3"/>
  <c r="N87" i="3"/>
  <c r="M87" i="3"/>
  <c r="L87" i="3"/>
  <c r="K87" i="3"/>
  <c r="J87" i="3"/>
  <c r="F87" i="3" a="1"/>
  <c r="F87" i="3" s="1"/>
  <c r="E87" i="3"/>
  <c r="D87" i="3"/>
  <c r="C87" i="3"/>
  <c r="B87" i="3"/>
  <c r="Z86" i="3"/>
  <c r="Y86" i="3"/>
  <c r="X86" i="3"/>
  <c r="W86" i="3"/>
  <c r="V86" i="3"/>
  <c r="U86" i="3"/>
  <c r="T86" i="3"/>
  <c r="S86" i="3"/>
  <c r="R86" i="3"/>
  <c r="Q86" i="3"/>
  <c r="P86" i="3"/>
  <c r="O86" i="3"/>
  <c r="N86" i="3"/>
  <c r="M86" i="3"/>
  <c r="L86" i="3"/>
  <c r="K86" i="3"/>
  <c r="J86" i="3"/>
  <c r="F86" i="3" a="1"/>
  <c r="F86" i="3" s="1"/>
  <c r="E86" i="3"/>
  <c r="D86" i="3"/>
  <c r="C86" i="3"/>
  <c r="B86" i="3"/>
  <c r="Z85" i="3"/>
  <c r="Y85" i="3"/>
  <c r="X85" i="3"/>
  <c r="W85" i="3"/>
  <c r="V85" i="3"/>
  <c r="U85" i="3"/>
  <c r="T85" i="3"/>
  <c r="S85" i="3"/>
  <c r="R85" i="3"/>
  <c r="Q85" i="3"/>
  <c r="P85" i="3"/>
  <c r="O85" i="3"/>
  <c r="N85" i="3"/>
  <c r="M85" i="3"/>
  <c r="L85" i="3"/>
  <c r="K85" i="3"/>
  <c r="J85" i="3"/>
  <c r="F85" i="3" a="1"/>
  <c r="F85" i="3" s="1"/>
  <c r="E85" i="3"/>
  <c r="D85" i="3"/>
  <c r="C85" i="3"/>
  <c r="B85" i="3"/>
  <c r="Z84" i="3"/>
  <c r="Y84" i="3"/>
  <c r="X84" i="3"/>
  <c r="W84" i="3"/>
  <c r="V84" i="3"/>
  <c r="U84" i="3"/>
  <c r="T84" i="3"/>
  <c r="S84" i="3"/>
  <c r="R84" i="3"/>
  <c r="Q84" i="3"/>
  <c r="P84" i="3"/>
  <c r="O84" i="3"/>
  <c r="N84" i="3"/>
  <c r="M84" i="3"/>
  <c r="L84" i="3"/>
  <c r="K84" i="3"/>
  <c r="J84" i="3"/>
  <c r="F84" i="3" a="1"/>
  <c r="F84" i="3" s="1"/>
  <c r="E84" i="3"/>
  <c r="D84" i="3"/>
  <c r="C84" i="3"/>
  <c r="B84" i="3"/>
  <c r="Z83" i="3"/>
  <c r="Y83" i="3"/>
  <c r="X83" i="3"/>
  <c r="W83" i="3"/>
  <c r="V83" i="3"/>
  <c r="U83" i="3"/>
  <c r="T83" i="3"/>
  <c r="S83" i="3"/>
  <c r="R83" i="3"/>
  <c r="Q83" i="3"/>
  <c r="P83" i="3"/>
  <c r="O83" i="3"/>
  <c r="N83" i="3"/>
  <c r="M83" i="3"/>
  <c r="L83" i="3"/>
  <c r="K83" i="3"/>
  <c r="J83" i="3"/>
  <c r="F83" i="3" a="1"/>
  <c r="F83" i="3" s="1"/>
  <c r="E83" i="3"/>
  <c r="D83" i="3"/>
  <c r="C83" i="3"/>
  <c r="B83" i="3"/>
  <c r="Z82" i="3"/>
  <c r="Y82" i="3"/>
  <c r="X82" i="3"/>
  <c r="W82" i="3"/>
  <c r="V82" i="3"/>
  <c r="U82" i="3"/>
  <c r="T82" i="3"/>
  <c r="S82" i="3"/>
  <c r="R82" i="3"/>
  <c r="Q82" i="3"/>
  <c r="P82" i="3"/>
  <c r="O82" i="3"/>
  <c r="N82" i="3"/>
  <c r="M82" i="3"/>
  <c r="L82" i="3"/>
  <c r="K82" i="3"/>
  <c r="J82" i="3"/>
  <c r="F82" i="3" a="1"/>
  <c r="F82" i="3" s="1"/>
  <c r="E82" i="3"/>
  <c r="D82" i="3"/>
  <c r="C82" i="3"/>
  <c r="B82" i="3"/>
  <c r="Z81" i="3"/>
  <c r="Y81" i="3"/>
  <c r="X81" i="3"/>
  <c r="W81" i="3"/>
  <c r="V81" i="3"/>
  <c r="U81" i="3"/>
  <c r="T81" i="3"/>
  <c r="S81" i="3"/>
  <c r="R81" i="3"/>
  <c r="Q81" i="3"/>
  <c r="P81" i="3"/>
  <c r="O81" i="3"/>
  <c r="N81" i="3"/>
  <c r="M81" i="3"/>
  <c r="L81" i="3"/>
  <c r="K81" i="3"/>
  <c r="J81" i="3"/>
  <c r="F81" i="3" a="1"/>
  <c r="F81" i="3" s="1"/>
  <c r="E81" i="3"/>
  <c r="D81" i="3"/>
  <c r="C81" i="3"/>
  <c r="B81" i="3"/>
  <c r="Z80" i="3"/>
  <c r="Y80" i="3"/>
  <c r="X80" i="3"/>
  <c r="W80" i="3"/>
  <c r="V80" i="3"/>
  <c r="U80" i="3"/>
  <c r="T80" i="3"/>
  <c r="S80" i="3"/>
  <c r="R80" i="3"/>
  <c r="Q80" i="3"/>
  <c r="P80" i="3"/>
  <c r="O80" i="3"/>
  <c r="N80" i="3"/>
  <c r="M80" i="3"/>
  <c r="L80" i="3"/>
  <c r="K80" i="3"/>
  <c r="J80" i="3"/>
  <c r="F80" i="3" a="1"/>
  <c r="F80" i="3" s="1"/>
  <c r="E80" i="3"/>
  <c r="D80" i="3"/>
  <c r="C80" i="3"/>
  <c r="B80" i="3"/>
  <c r="Z79" i="3"/>
  <c r="Y79" i="3"/>
  <c r="X79" i="3"/>
  <c r="W79" i="3"/>
  <c r="V79" i="3"/>
  <c r="U79" i="3"/>
  <c r="T79" i="3"/>
  <c r="S79" i="3"/>
  <c r="R79" i="3"/>
  <c r="Q79" i="3"/>
  <c r="P79" i="3"/>
  <c r="O79" i="3"/>
  <c r="N79" i="3"/>
  <c r="M79" i="3"/>
  <c r="L79" i="3"/>
  <c r="K79" i="3"/>
  <c r="J79" i="3"/>
  <c r="F79" i="3" a="1"/>
  <c r="F79" i="3" s="1"/>
  <c r="E79" i="3"/>
  <c r="D79" i="3"/>
  <c r="C79" i="3"/>
  <c r="B79" i="3"/>
  <c r="Z78" i="3"/>
  <c r="Y78" i="3"/>
  <c r="X78" i="3"/>
  <c r="W78" i="3"/>
  <c r="V78" i="3"/>
  <c r="U78" i="3"/>
  <c r="T78" i="3"/>
  <c r="S78" i="3"/>
  <c r="R78" i="3"/>
  <c r="Q78" i="3"/>
  <c r="P78" i="3"/>
  <c r="O78" i="3"/>
  <c r="N78" i="3"/>
  <c r="M78" i="3"/>
  <c r="L78" i="3"/>
  <c r="K78" i="3"/>
  <c r="J78" i="3"/>
  <c r="F78" i="3" a="1"/>
  <c r="F78" i="3" s="1"/>
  <c r="E78" i="3"/>
  <c r="D78" i="3"/>
  <c r="C78" i="3"/>
  <c r="B78" i="3"/>
  <c r="Z77" i="3"/>
  <c r="Y77" i="3"/>
  <c r="X77" i="3"/>
  <c r="W77" i="3"/>
  <c r="V77" i="3"/>
  <c r="U77" i="3"/>
  <c r="T77" i="3"/>
  <c r="S77" i="3"/>
  <c r="R77" i="3"/>
  <c r="Q77" i="3"/>
  <c r="P77" i="3"/>
  <c r="O77" i="3"/>
  <c r="N77" i="3"/>
  <c r="M77" i="3"/>
  <c r="L77" i="3"/>
  <c r="K77" i="3"/>
  <c r="J77" i="3"/>
  <c r="F77" i="3" a="1"/>
  <c r="F77" i="3" s="1"/>
  <c r="E77" i="3"/>
  <c r="D77" i="3"/>
  <c r="C77" i="3"/>
  <c r="B77" i="3"/>
  <c r="Z76" i="3"/>
  <c r="Y76" i="3"/>
  <c r="X76" i="3"/>
  <c r="W76" i="3"/>
  <c r="V76" i="3"/>
  <c r="U76" i="3"/>
  <c r="T76" i="3"/>
  <c r="S76" i="3"/>
  <c r="R76" i="3"/>
  <c r="Q76" i="3"/>
  <c r="P76" i="3"/>
  <c r="O76" i="3"/>
  <c r="N76" i="3"/>
  <c r="M76" i="3"/>
  <c r="L76" i="3"/>
  <c r="K76" i="3"/>
  <c r="J76" i="3"/>
  <c r="F76" i="3" a="1"/>
  <c r="F76" i="3" s="1"/>
  <c r="E76" i="3"/>
  <c r="D76" i="3"/>
  <c r="C76" i="3"/>
  <c r="B76" i="3"/>
  <c r="Z75" i="3"/>
  <c r="Y75" i="3"/>
  <c r="X75" i="3"/>
  <c r="W75" i="3"/>
  <c r="V75" i="3"/>
  <c r="U75" i="3"/>
  <c r="T75" i="3"/>
  <c r="S75" i="3"/>
  <c r="R75" i="3"/>
  <c r="Q75" i="3"/>
  <c r="P75" i="3"/>
  <c r="O75" i="3"/>
  <c r="N75" i="3"/>
  <c r="M75" i="3"/>
  <c r="L75" i="3"/>
  <c r="K75" i="3"/>
  <c r="J75" i="3"/>
  <c r="F75" i="3" a="1"/>
  <c r="F75" i="3" s="1"/>
  <c r="E75" i="3"/>
  <c r="D75" i="3"/>
  <c r="C75" i="3"/>
  <c r="B75" i="3"/>
  <c r="Z74" i="3"/>
  <c r="Y74" i="3"/>
  <c r="X74" i="3"/>
  <c r="W74" i="3"/>
  <c r="V74" i="3"/>
  <c r="U74" i="3"/>
  <c r="T74" i="3"/>
  <c r="S74" i="3"/>
  <c r="R74" i="3"/>
  <c r="Q74" i="3"/>
  <c r="P74" i="3"/>
  <c r="O74" i="3"/>
  <c r="N74" i="3"/>
  <c r="M74" i="3"/>
  <c r="L74" i="3"/>
  <c r="K74" i="3"/>
  <c r="J74" i="3"/>
  <c r="F74" i="3" a="1"/>
  <c r="F74" i="3" s="1"/>
  <c r="E74" i="3"/>
  <c r="D74" i="3"/>
  <c r="C74" i="3"/>
  <c r="B74" i="3"/>
  <c r="Z73" i="3"/>
  <c r="Y73" i="3"/>
  <c r="X73" i="3"/>
  <c r="W73" i="3"/>
  <c r="V73" i="3"/>
  <c r="U73" i="3"/>
  <c r="T73" i="3"/>
  <c r="S73" i="3"/>
  <c r="R73" i="3"/>
  <c r="Q73" i="3"/>
  <c r="P73" i="3"/>
  <c r="O73" i="3"/>
  <c r="N73" i="3"/>
  <c r="M73" i="3"/>
  <c r="L73" i="3"/>
  <c r="K73" i="3"/>
  <c r="J73" i="3"/>
  <c r="F73" i="3" a="1"/>
  <c r="F73" i="3" s="1"/>
  <c r="E73" i="3"/>
  <c r="D73" i="3"/>
  <c r="C73" i="3"/>
  <c r="B73" i="3"/>
  <c r="Z72" i="3"/>
  <c r="Y72" i="3"/>
  <c r="X72" i="3"/>
  <c r="W72" i="3"/>
  <c r="V72" i="3"/>
  <c r="U72" i="3"/>
  <c r="T72" i="3"/>
  <c r="S72" i="3"/>
  <c r="R72" i="3"/>
  <c r="Q72" i="3"/>
  <c r="P72" i="3"/>
  <c r="O72" i="3"/>
  <c r="N72" i="3"/>
  <c r="M72" i="3"/>
  <c r="L72" i="3"/>
  <c r="K72" i="3"/>
  <c r="J72" i="3"/>
  <c r="F72" i="3" a="1"/>
  <c r="F72" i="3" s="1"/>
  <c r="E72" i="3"/>
  <c r="D72" i="3"/>
  <c r="C72" i="3"/>
  <c r="B72" i="3"/>
  <c r="Z71" i="3"/>
  <c r="Y71" i="3"/>
  <c r="X71" i="3"/>
  <c r="W71" i="3"/>
  <c r="V71" i="3"/>
  <c r="U71" i="3"/>
  <c r="T71" i="3"/>
  <c r="S71" i="3"/>
  <c r="R71" i="3"/>
  <c r="Q71" i="3"/>
  <c r="P71" i="3"/>
  <c r="O71" i="3"/>
  <c r="N71" i="3"/>
  <c r="M71" i="3"/>
  <c r="L71" i="3"/>
  <c r="K71" i="3"/>
  <c r="J71" i="3"/>
  <c r="F71" i="3" a="1"/>
  <c r="F71" i="3" s="1"/>
  <c r="E71" i="3"/>
  <c r="D71" i="3"/>
  <c r="C71" i="3"/>
  <c r="B71" i="3"/>
  <c r="Z70" i="3"/>
  <c r="Y70" i="3"/>
  <c r="X70" i="3"/>
  <c r="W70" i="3"/>
  <c r="V70" i="3"/>
  <c r="U70" i="3"/>
  <c r="T70" i="3"/>
  <c r="S70" i="3"/>
  <c r="R70" i="3"/>
  <c r="Q70" i="3"/>
  <c r="P70" i="3"/>
  <c r="O70" i="3"/>
  <c r="N70" i="3"/>
  <c r="M70" i="3"/>
  <c r="L70" i="3"/>
  <c r="K70" i="3"/>
  <c r="J70" i="3"/>
  <c r="F70" i="3" a="1"/>
  <c r="F70" i="3" s="1"/>
  <c r="E70" i="3"/>
  <c r="D70" i="3"/>
  <c r="C70" i="3"/>
  <c r="B70" i="3"/>
  <c r="Z69" i="3"/>
  <c r="Y69" i="3"/>
  <c r="X69" i="3"/>
  <c r="W69" i="3"/>
  <c r="V69" i="3"/>
  <c r="U69" i="3"/>
  <c r="T69" i="3"/>
  <c r="S69" i="3"/>
  <c r="R69" i="3"/>
  <c r="Q69" i="3"/>
  <c r="P69" i="3"/>
  <c r="O69" i="3"/>
  <c r="N69" i="3"/>
  <c r="M69" i="3"/>
  <c r="L69" i="3"/>
  <c r="K69" i="3"/>
  <c r="J69" i="3"/>
  <c r="F69" i="3" a="1"/>
  <c r="F69" i="3" s="1"/>
  <c r="E69" i="3"/>
  <c r="D69" i="3"/>
  <c r="C69" i="3"/>
  <c r="B69" i="3"/>
  <c r="Z68" i="3"/>
  <c r="Y68" i="3"/>
  <c r="X68" i="3"/>
  <c r="W68" i="3"/>
  <c r="V68" i="3"/>
  <c r="U68" i="3"/>
  <c r="T68" i="3"/>
  <c r="S68" i="3"/>
  <c r="R68" i="3"/>
  <c r="Q68" i="3"/>
  <c r="P68" i="3"/>
  <c r="O68" i="3"/>
  <c r="N68" i="3"/>
  <c r="M68" i="3"/>
  <c r="L68" i="3"/>
  <c r="K68" i="3"/>
  <c r="J68" i="3"/>
  <c r="F68" i="3" a="1"/>
  <c r="F68" i="3" s="1"/>
  <c r="E68" i="3"/>
  <c r="D68" i="3"/>
  <c r="C68" i="3"/>
  <c r="B68" i="3"/>
  <c r="Z67" i="3"/>
  <c r="Y67" i="3"/>
  <c r="X67" i="3"/>
  <c r="W67" i="3"/>
  <c r="V67" i="3"/>
  <c r="U67" i="3"/>
  <c r="T67" i="3"/>
  <c r="S67" i="3"/>
  <c r="R67" i="3"/>
  <c r="Q67" i="3"/>
  <c r="P67" i="3"/>
  <c r="O67" i="3"/>
  <c r="N67" i="3"/>
  <c r="M67" i="3"/>
  <c r="L67" i="3"/>
  <c r="K67" i="3"/>
  <c r="J67" i="3"/>
  <c r="F67" i="3" a="1"/>
  <c r="F67" i="3" s="1"/>
  <c r="E67" i="3"/>
  <c r="D67" i="3"/>
  <c r="C67" i="3"/>
  <c r="B67" i="3"/>
  <c r="Z66" i="3"/>
  <c r="Y66" i="3"/>
  <c r="X66" i="3"/>
  <c r="W66" i="3"/>
  <c r="V66" i="3"/>
  <c r="U66" i="3"/>
  <c r="T66" i="3"/>
  <c r="S66" i="3"/>
  <c r="R66" i="3"/>
  <c r="Q66" i="3"/>
  <c r="P66" i="3"/>
  <c r="O66" i="3"/>
  <c r="N66" i="3"/>
  <c r="M66" i="3"/>
  <c r="L66" i="3"/>
  <c r="K66" i="3"/>
  <c r="J66" i="3"/>
  <c r="F66" i="3" a="1"/>
  <c r="F66" i="3" s="1"/>
  <c r="E66" i="3"/>
  <c r="D66" i="3"/>
  <c r="C66" i="3"/>
  <c r="B66" i="3"/>
  <c r="Z65" i="3"/>
  <c r="Y65" i="3"/>
  <c r="X65" i="3"/>
  <c r="W65" i="3"/>
  <c r="V65" i="3"/>
  <c r="U65" i="3"/>
  <c r="T65" i="3"/>
  <c r="S65" i="3"/>
  <c r="R65" i="3"/>
  <c r="Q65" i="3"/>
  <c r="P65" i="3"/>
  <c r="O65" i="3"/>
  <c r="N65" i="3"/>
  <c r="M65" i="3"/>
  <c r="L65" i="3"/>
  <c r="K65" i="3"/>
  <c r="J65" i="3"/>
  <c r="F65" i="3" a="1"/>
  <c r="F65" i="3" s="1"/>
  <c r="E65" i="3"/>
  <c r="D65" i="3"/>
  <c r="C65" i="3"/>
  <c r="B65" i="3"/>
  <c r="Z64" i="3"/>
  <c r="Y64" i="3"/>
  <c r="X64" i="3"/>
  <c r="W64" i="3"/>
  <c r="V64" i="3"/>
  <c r="U64" i="3"/>
  <c r="T64" i="3"/>
  <c r="S64" i="3"/>
  <c r="R64" i="3"/>
  <c r="Q64" i="3"/>
  <c r="P64" i="3"/>
  <c r="O64" i="3"/>
  <c r="N64" i="3"/>
  <c r="M64" i="3"/>
  <c r="L64" i="3"/>
  <c r="K64" i="3"/>
  <c r="J64" i="3"/>
  <c r="F64" i="3" a="1"/>
  <c r="F64" i="3" s="1"/>
  <c r="E64" i="3"/>
  <c r="D64" i="3"/>
  <c r="C64" i="3"/>
  <c r="B64" i="3"/>
  <c r="Z63" i="3"/>
  <c r="Y63" i="3"/>
  <c r="X63" i="3"/>
  <c r="W63" i="3"/>
  <c r="V63" i="3"/>
  <c r="U63" i="3"/>
  <c r="T63" i="3"/>
  <c r="S63" i="3"/>
  <c r="R63" i="3"/>
  <c r="Q63" i="3"/>
  <c r="P63" i="3"/>
  <c r="O63" i="3"/>
  <c r="N63" i="3"/>
  <c r="M63" i="3"/>
  <c r="L63" i="3"/>
  <c r="K63" i="3"/>
  <c r="J63" i="3"/>
  <c r="F63" i="3" a="1"/>
  <c r="F63" i="3" s="1"/>
  <c r="E63" i="3"/>
  <c r="D63" i="3"/>
  <c r="C63" i="3"/>
  <c r="B63" i="3"/>
  <c r="Z62" i="3"/>
  <c r="Y62" i="3"/>
  <c r="X62" i="3"/>
  <c r="W62" i="3"/>
  <c r="V62" i="3"/>
  <c r="U62" i="3"/>
  <c r="T62" i="3"/>
  <c r="S62" i="3"/>
  <c r="R62" i="3"/>
  <c r="Q62" i="3"/>
  <c r="P62" i="3"/>
  <c r="O62" i="3"/>
  <c r="N62" i="3"/>
  <c r="M62" i="3"/>
  <c r="L62" i="3"/>
  <c r="K62" i="3"/>
  <c r="J62" i="3"/>
  <c r="F62" i="3" a="1"/>
  <c r="F62" i="3" s="1"/>
  <c r="E62" i="3"/>
  <c r="D62" i="3"/>
  <c r="C62" i="3"/>
  <c r="B62" i="3"/>
  <c r="Z61" i="3"/>
  <c r="Y61" i="3"/>
  <c r="X61" i="3"/>
  <c r="W61" i="3"/>
  <c r="V61" i="3"/>
  <c r="U61" i="3"/>
  <c r="T61" i="3"/>
  <c r="S61" i="3"/>
  <c r="R61" i="3"/>
  <c r="Q61" i="3"/>
  <c r="P61" i="3"/>
  <c r="O61" i="3"/>
  <c r="N61" i="3"/>
  <c r="M61" i="3"/>
  <c r="L61" i="3"/>
  <c r="K61" i="3"/>
  <c r="J61" i="3"/>
  <c r="F61" i="3" a="1"/>
  <c r="F61" i="3" s="1"/>
  <c r="E61" i="3"/>
  <c r="D61" i="3"/>
  <c r="C61" i="3"/>
  <c r="B61" i="3"/>
  <c r="Z60" i="3"/>
  <c r="Y60" i="3"/>
  <c r="X60" i="3"/>
  <c r="W60" i="3"/>
  <c r="V60" i="3"/>
  <c r="U60" i="3"/>
  <c r="T60" i="3"/>
  <c r="S60" i="3"/>
  <c r="R60" i="3"/>
  <c r="Q60" i="3"/>
  <c r="P60" i="3"/>
  <c r="O60" i="3"/>
  <c r="N60" i="3"/>
  <c r="M60" i="3"/>
  <c r="L60" i="3"/>
  <c r="K60" i="3"/>
  <c r="J60" i="3"/>
  <c r="F60" i="3" a="1"/>
  <c r="F60" i="3" s="1"/>
  <c r="E60" i="3"/>
  <c r="D60" i="3"/>
  <c r="C60" i="3"/>
  <c r="B60" i="3"/>
  <c r="Z59" i="3"/>
  <c r="Y59" i="3"/>
  <c r="X59" i="3"/>
  <c r="W59" i="3"/>
  <c r="V59" i="3"/>
  <c r="U59" i="3"/>
  <c r="T59" i="3"/>
  <c r="S59" i="3"/>
  <c r="R59" i="3"/>
  <c r="Q59" i="3"/>
  <c r="P59" i="3"/>
  <c r="O59" i="3"/>
  <c r="N59" i="3"/>
  <c r="M59" i="3"/>
  <c r="L59" i="3"/>
  <c r="K59" i="3"/>
  <c r="J59" i="3"/>
  <c r="F59" i="3" a="1"/>
  <c r="F59" i="3" s="1"/>
  <c r="E59" i="3"/>
  <c r="D59" i="3"/>
  <c r="C59" i="3"/>
  <c r="B59" i="3"/>
  <c r="Z58" i="3"/>
  <c r="Y58" i="3"/>
  <c r="X58" i="3"/>
  <c r="W58" i="3"/>
  <c r="V58" i="3"/>
  <c r="U58" i="3"/>
  <c r="T58" i="3"/>
  <c r="S58" i="3"/>
  <c r="R58" i="3"/>
  <c r="Q58" i="3"/>
  <c r="P58" i="3"/>
  <c r="O58" i="3"/>
  <c r="N58" i="3"/>
  <c r="M58" i="3"/>
  <c r="L58" i="3"/>
  <c r="K58" i="3"/>
  <c r="J58" i="3"/>
  <c r="F58" i="3" a="1"/>
  <c r="F58" i="3" s="1"/>
  <c r="E58" i="3"/>
  <c r="D58" i="3"/>
  <c r="C58" i="3"/>
  <c r="B58" i="3"/>
  <c r="Z57" i="3"/>
  <c r="Y57" i="3"/>
  <c r="X57" i="3"/>
  <c r="W57" i="3"/>
  <c r="V57" i="3"/>
  <c r="U57" i="3"/>
  <c r="T57" i="3"/>
  <c r="S57" i="3"/>
  <c r="R57" i="3"/>
  <c r="Q57" i="3"/>
  <c r="P57" i="3"/>
  <c r="O57" i="3"/>
  <c r="N57" i="3"/>
  <c r="M57" i="3"/>
  <c r="L57" i="3"/>
  <c r="K57" i="3"/>
  <c r="J57" i="3"/>
  <c r="F57" i="3" a="1"/>
  <c r="F57" i="3" s="1"/>
  <c r="E57" i="3"/>
  <c r="D57" i="3"/>
  <c r="C57" i="3"/>
  <c r="B57" i="3"/>
  <c r="Z56" i="3"/>
  <c r="Y56" i="3"/>
  <c r="X56" i="3"/>
  <c r="W56" i="3"/>
  <c r="V56" i="3"/>
  <c r="U56" i="3"/>
  <c r="T56" i="3"/>
  <c r="S56" i="3"/>
  <c r="R56" i="3"/>
  <c r="Q56" i="3"/>
  <c r="P56" i="3"/>
  <c r="O56" i="3"/>
  <c r="N56" i="3"/>
  <c r="M56" i="3"/>
  <c r="L56" i="3"/>
  <c r="K56" i="3"/>
  <c r="J56" i="3"/>
  <c r="F56" i="3" a="1"/>
  <c r="F56" i="3" s="1"/>
  <c r="E56" i="3"/>
  <c r="D56" i="3"/>
  <c r="C56" i="3"/>
  <c r="B56" i="3"/>
  <c r="Z55" i="3"/>
  <c r="Y55" i="3"/>
  <c r="X55" i="3"/>
  <c r="W55" i="3"/>
  <c r="V55" i="3"/>
  <c r="U55" i="3"/>
  <c r="T55" i="3"/>
  <c r="S55" i="3"/>
  <c r="R55" i="3"/>
  <c r="Q55" i="3"/>
  <c r="P55" i="3"/>
  <c r="O55" i="3"/>
  <c r="N55" i="3"/>
  <c r="M55" i="3"/>
  <c r="L55" i="3"/>
  <c r="K55" i="3"/>
  <c r="J55" i="3"/>
  <c r="F55" i="3" a="1"/>
  <c r="F55" i="3" s="1"/>
  <c r="E55" i="3"/>
  <c r="D55" i="3"/>
  <c r="C55" i="3"/>
  <c r="B55" i="3"/>
  <c r="Z54" i="3"/>
  <c r="Y54" i="3"/>
  <c r="X54" i="3"/>
  <c r="W54" i="3"/>
  <c r="V54" i="3"/>
  <c r="U54" i="3"/>
  <c r="T54" i="3"/>
  <c r="S54" i="3"/>
  <c r="R54" i="3"/>
  <c r="Q54" i="3"/>
  <c r="P54" i="3"/>
  <c r="O54" i="3"/>
  <c r="N54" i="3"/>
  <c r="M54" i="3"/>
  <c r="L54" i="3"/>
  <c r="K54" i="3"/>
  <c r="J54" i="3"/>
  <c r="F54" i="3" a="1"/>
  <c r="F54" i="3" s="1"/>
  <c r="E54" i="3"/>
  <c r="D54" i="3"/>
  <c r="C54" i="3"/>
  <c r="B54" i="3"/>
  <c r="Z53" i="3"/>
  <c r="Y53" i="3"/>
  <c r="X53" i="3"/>
  <c r="W53" i="3"/>
  <c r="V53" i="3"/>
  <c r="U53" i="3"/>
  <c r="T53" i="3"/>
  <c r="S53" i="3"/>
  <c r="R53" i="3"/>
  <c r="Q53" i="3"/>
  <c r="P53" i="3"/>
  <c r="O53" i="3"/>
  <c r="N53" i="3"/>
  <c r="M53" i="3"/>
  <c r="L53" i="3"/>
  <c r="K53" i="3"/>
  <c r="J53" i="3"/>
  <c r="F53" i="3" a="1"/>
  <c r="F53" i="3" s="1"/>
  <c r="E53" i="3"/>
  <c r="D53" i="3"/>
  <c r="C53" i="3"/>
  <c r="B53" i="3"/>
  <c r="Z52" i="3"/>
  <c r="Y52" i="3"/>
  <c r="X52" i="3"/>
  <c r="W52" i="3"/>
  <c r="V52" i="3"/>
  <c r="U52" i="3"/>
  <c r="T52" i="3"/>
  <c r="S52" i="3"/>
  <c r="R52" i="3"/>
  <c r="Q52" i="3"/>
  <c r="P52" i="3"/>
  <c r="O52" i="3"/>
  <c r="N52" i="3"/>
  <c r="M52" i="3"/>
  <c r="L52" i="3"/>
  <c r="K52" i="3"/>
  <c r="J52" i="3"/>
  <c r="F52" i="3" a="1"/>
  <c r="F52" i="3" s="1"/>
  <c r="E52" i="3"/>
  <c r="D52" i="3"/>
  <c r="C52" i="3"/>
  <c r="B52" i="3"/>
  <c r="Z51" i="3"/>
  <c r="Y51" i="3"/>
  <c r="X51" i="3"/>
  <c r="W51" i="3"/>
  <c r="V51" i="3"/>
  <c r="U51" i="3"/>
  <c r="T51" i="3"/>
  <c r="S51" i="3"/>
  <c r="R51" i="3"/>
  <c r="Q51" i="3"/>
  <c r="P51" i="3"/>
  <c r="O51" i="3"/>
  <c r="N51" i="3"/>
  <c r="M51" i="3"/>
  <c r="L51" i="3"/>
  <c r="K51" i="3"/>
  <c r="J51" i="3"/>
  <c r="F51" i="3" a="1"/>
  <c r="F51" i="3" s="1"/>
  <c r="E51" i="3"/>
  <c r="D51" i="3"/>
  <c r="C51" i="3"/>
  <c r="B51" i="3"/>
  <c r="Z50" i="3"/>
  <c r="Y50" i="3"/>
  <c r="X50" i="3"/>
  <c r="W50" i="3"/>
  <c r="V50" i="3"/>
  <c r="U50" i="3"/>
  <c r="T50" i="3"/>
  <c r="S50" i="3"/>
  <c r="R50" i="3"/>
  <c r="Q50" i="3"/>
  <c r="P50" i="3"/>
  <c r="O50" i="3"/>
  <c r="N50" i="3"/>
  <c r="M50" i="3"/>
  <c r="L50" i="3"/>
  <c r="K50" i="3"/>
  <c r="J50" i="3"/>
  <c r="F50" i="3" a="1"/>
  <c r="F50" i="3" s="1"/>
  <c r="E50" i="3"/>
  <c r="D50" i="3"/>
  <c r="C50" i="3"/>
  <c r="B50" i="3"/>
  <c r="Z49" i="3"/>
  <c r="Y49" i="3"/>
  <c r="X49" i="3"/>
  <c r="W49" i="3"/>
  <c r="V49" i="3"/>
  <c r="U49" i="3"/>
  <c r="T49" i="3"/>
  <c r="S49" i="3"/>
  <c r="R49" i="3"/>
  <c r="Q49" i="3"/>
  <c r="P49" i="3"/>
  <c r="O49" i="3"/>
  <c r="N49" i="3"/>
  <c r="M49" i="3"/>
  <c r="L49" i="3"/>
  <c r="K49" i="3"/>
  <c r="J49" i="3"/>
  <c r="F49" i="3" a="1"/>
  <c r="F49" i="3" s="1"/>
  <c r="E49" i="3"/>
  <c r="D49" i="3"/>
  <c r="C49" i="3"/>
  <c r="B49" i="3"/>
  <c r="Z48" i="3"/>
  <c r="Y48" i="3"/>
  <c r="X48" i="3"/>
  <c r="W48" i="3"/>
  <c r="V48" i="3"/>
  <c r="U48" i="3"/>
  <c r="T48" i="3"/>
  <c r="S48" i="3"/>
  <c r="R48" i="3"/>
  <c r="Q48" i="3"/>
  <c r="P48" i="3"/>
  <c r="O48" i="3"/>
  <c r="N48" i="3"/>
  <c r="M48" i="3"/>
  <c r="L48" i="3"/>
  <c r="K48" i="3"/>
  <c r="J48" i="3"/>
  <c r="F48" i="3" a="1"/>
  <c r="F48" i="3" s="1"/>
  <c r="E48" i="3"/>
  <c r="D48" i="3"/>
  <c r="C48" i="3"/>
  <c r="B48" i="3"/>
  <c r="Z47" i="3"/>
  <c r="Y47" i="3"/>
  <c r="X47" i="3"/>
  <c r="W47" i="3"/>
  <c r="V47" i="3"/>
  <c r="U47" i="3"/>
  <c r="T47" i="3"/>
  <c r="S47" i="3"/>
  <c r="R47" i="3"/>
  <c r="Q47" i="3"/>
  <c r="P47" i="3"/>
  <c r="O47" i="3"/>
  <c r="N47" i="3"/>
  <c r="M47" i="3"/>
  <c r="L47" i="3"/>
  <c r="K47" i="3"/>
  <c r="J47" i="3"/>
  <c r="F47" i="3" a="1"/>
  <c r="F47" i="3" s="1"/>
  <c r="E47" i="3"/>
  <c r="D47" i="3"/>
  <c r="C47" i="3"/>
  <c r="B47" i="3"/>
  <c r="Z46" i="3"/>
  <c r="Y46" i="3"/>
  <c r="X46" i="3"/>
  <c r="W46" i="3"/>
  <c r="V46" i="3"/>
  <c r="U46" i="3"/>
  <c r="T46" i="3"/>
  <c r="S46" i="3"/>
  <c r="R46" i="3"/>
  <c r="Q46" i="3"/>
  <c r="P46" i="3"/>
  <c r="O46" i="3"/>
  <c r="N46" i="3"/>
  <c r="M46" i="3"/>
  <c r="L46" i="3"/>
  <c r="K46" i="3"/>
  <c r="J46" i="3"/>
  <c r="F46" i="3" a="1"/>
  <c r="F46" i="3" s="1"/>
  <c r="E46" i="3"/>
  <c r="D46" i="3"/>
  <c r="C46" i="3"/>
  <c r="B46" i="3"/>
  <c r="Z45" i="3"/>
  <c r="Y45" i="3"/>
  <c r="X45" i="3"/>
  <c r="W45" i="3"/>
  <c r="V45" i="3"/>
  <c r="U45" i="3"/>
  <c r="T45" i="3"/>
  <c r="S45" i="3"/>
  <c r="R45" i="3"/>
  <c r="Q45" i="3"/>
  <c r="P45" i="3"/>
  <c r="O45" i="3"/>
  <c r="N45" i="3"/>
  <c r="M45" i="3"/>
  <c r="L45" i="3"/>
  <c r="K45" i="3"/>
  <c r="J45" i="3"/>
  <c r="F45" i="3" a="1"/>
  <c r="F45" i="3" s="1"/>
  <c r="E45" i="3"/>
  <c r="D45" i="3"/>
  <c r="C45" i="3"/>
  <c r="B45" i="3"/>
  <c r="Z44" i="3"/>
  <c r="Y44" i="3"/>
  <c r="X44" i="3"/>
  <c r="W44" i="3"/>
  <c r="V44" i="3"/>
  <c r="U44" i="3"/>
  <c r="T44" i="3"/>
  <c r="S44" i="3"/>
  <c r="R44" i="3"/>
  <c r="Q44" i="3"/>
  <c r="P44" i="3"/>
  <c r="O44" i="3"/>
  <c r="N44" i="3"/>
  <c r="M44" i="3"/>
  <c r="L44" i="3"/>
  <c r="K44" i="3"/>
  <c r="J44" i="3"/>
  <c r="F44" i="3" a="1"/>
  <c r="F44" i="3" s="1"/>
  <c r="E44" i="3"/>
  <c r="D44" i="3"/>
  <c r="C44" i="3"/>
  <c r="B44" i="3"/>
  <c r="Z43" i="3"/>
  <c r="Y43" i="3"/>
  <c r="X43" i="3"/>
  <c r="W43" i="3"/>
  <c r="V43" i="3"/>
  <c r="U43" i="3"/>
  <c r="T43" i="3"/>
  <c r="S43" i="3"/>
  <c r="R43" i="3"/>
  <c r="Q43" i="3"/>
  <c r="P43" i="3"/>
  <c r="O43" i="3"/>
  <c r="N43" i="3"/>
  <c r="M43" i="3"/>
  <c r="L43" i="3"/>
  <c r="K43" i="3"/>
  <c r="J43" i="3"/>
  <c r="F43" i="3" a="1"/>
  <c r="F43" i="3" s="1"/>
  <c r="E43" i="3"/>
  <c r="D43" i="3"/>
  <c r="C43" i="3"/>
  <c r="B43" i="3"/>
  <c r="Z42" i="3"/>
  <c r="Y42" i="3"/>
  <c r="X42" i="3"/>
  <c r="W42" i="3"/>
  <c r="V42" i="3"/>
  <c r="U42" i="3"/>
  <c r="T42" i="3"/>
  <c r="S42" i="3"/>
  <c r="R42" i="3"/>
  <c r="Q42" i="3"/>
  <c r="P42" i="3"/>
  <c r="O42" i="3"/>
  <c r="N42" i="3"/>
  <c r="M42" i="3"/>
  <c r="L42" i="3"/>
  <c r="K42" i="3"/>
  <c r="J42" i="3"/>
  <c r="F42" i="3" a="1"/>
  <c r="F42" i="3" s="1"/>
  <c r="E42" i="3"/>
  <c r="D42" i="3"/>
  <c r="C42" i="3"/>
  <c r="B42" i="3"/>
  <c r="Z41" i="3"/>
  <c r="Y41" i="3"/>
  <c r="X41" i="3"/>
  <c r="W41" i="3"/>
  <c r="V41" i="3"/>
  <c r="U41" i="3"/>
  <c r="T41" i="3"/>
  <c r="S41" i="3"/>
  <c r="R41" i="3"/>
  <c r="Q41" i="3"/>
  <c r="P41" i="3"/>
  <c r="O41" i="3"/>
  <c r="N41" i="3"/>
  <c r="M41" i="3"/>
  <c r="L41" i="3"/>
  <c r="K41" i="3"/>
  <c r="J41" i="3"/>
  <c r="F41" i="3" a="1"/>
  <c r="F41" i="3" s="1"/>
  <c r="E41" i="3"/>
  <c r="D41" i="3"/>
  <c r="C41" i="3"/>
  <c r="B41" i="3"/>
  <c r="Z40" i="3"/>
  <c r="Y40" i="3"/>
  <c r="X40" i="3"/>
  <c r="W40" i="3"/>
  <c r="V40" i="3"/>
  <c r="U40" i="3"/>
  <c r="T40" i="3"/>
  <c r="S40" i="3"/>
  <c r="R40" i="3"/>
  <c r="Q40" i="3"/>
  <c r="P40" i="3"/>
  <c r="O40" i="3"/>
  <c r="N40" i="3"/>
  <c r="M40" i="3"/>
  <c r="L40" i="3"/>
  <c r="K40" i="3"/>
  <c r="J40" i="3"/>
  <c r="F40" i="3" a="1"/>
  <c r="F40" i="3" s="1"/>
  <c r="E40" i="3"/>
  <c r="D40" i="3"/>
  <c r="C40" i="3"/>
  <c r="B40" i="3"/>
  <c r="Z39" i="3"/>
  <c r="Y39" i="3"/>
  <c r="X39" i="3"/>
  <c r="W39" i="3"/>
  <c r="V39" i="3"/>
  <c r="U39" i="3"/>
  <c r="T39" i="3"/>
  <c r="S39" i="3"/>
  <c r="R39" i="3"/>
  <c r="Q39" i="3"/>
  <c r="P39" i="3"/>
  <c r="O39" i="3"/>
  <c r="N39" i="3"/>
  <c r="M39" i="3"/>
  <c r="L39" i="3"/>
  <c r="K39" i="3"/>
  <c r="J39" i="3"/>
  <c r="F39" i="3" a="1"/>
  <c r="F39" i="3" s="1"/>
  <c r="E39" i="3"/>
  <c r="D39" i="3"/>
  <c r="C39" i="3"/>
  <c r="B39" i="3"/>
  <c r="Z38" i="3"/>
  <c r="Y38" i="3"/>
  <c r="X38" i="3"/>
  <c r="W38" i="3"/>
  <c r="V38" i="3"/>
  <c r="U38" i="3"/>
  <c r="T38" i="3"/>
  <c r="S38" i="3"/>
  <c r="R38" i="3"/>
  <c r="Q38" i="3"/>
  <c r="P38" i="3"/>
  <c r="O38" i="3"/>
  <c r="N38" i="3"/>
  <c r="M38" i="3"/>
  <c r="L38" i="3"/>
  <c r="K38" i="3"/>
  <c r="J38" i="3"/>
  <c r="F38" i="3" a="1"/>
  <c r="F38" i="3" s="1"/>
  <c r="E38" i="3"/>
  <c r="D38" i="3"/>
  <c r="C38" i="3"/>
  <c r="B38" i="3"/>
  <c r="Z37" i="3"/>
  <c r="Y37" i="3"/>
  <c r="X37" i="3"/>
  <c r="W37" i="3"/>
  <c r="V37" i="3"/>
  <c r="U37" i="3"/>
  <c r="T37" i="3"/>
  <c r="S37" i="3"/>
  <c r="R37" i="3"/>
  <c r="Q37" i="3"/>
  <c r="P37" i="3"/>
  <c r="O37" i="3"/>
  <c r="N37" i="3"/>
  <c r="M37" i="3"/>
  <c r="L37" i="3"/>
  <c r="K37" i="3"/>
  <c r="J37" i="3"/>
  <c r="F37" i="3" a="1"/>
  <c r="F37" i="3" s="1"/>
  <c r="E37" i="3"/>
  <c r="D37" i="3"/>
  <c r="C37" i="3"/>
  <c r="B37" i="3"/>
  <c r="Z36" i="3"/>
  <c r="Y36" i="3"/>
  <c r="X36" i="3"/>
  <c r="W36" i="3"/>
  <c r="V36" i="3"/>
  <c r="U36" i="3"/>
  <c r="T36" i="3"/>
  <c r="S36" i="3"/>
  <c r="R36" i="3"/>
  <c r="Q36" i="3"/>
  <c r="P36" i="3"/>
  <c r="O36" i="3"/>
  <c r="N36" i="3"/>
  <c r="M36" i="3"/>
  <c r="L36" i="3"/>
  <c r="K36" i="3"/>
  <c r="J36" i="3"/>
  <c r="F36" i="3" a="1"/>
  <c r="F36" i="3" s="1"/>
  <c r="E36" i="3"/>
  <c r="D36" i="3"/>
  <c r="C36" i="3"/>
  <c r="B36" i="3"/>
  <c r="Z35" i="3"/>
  <c r="Y35" i="3"/>
  <c r="X35" i="3"/>
  <c r="W35" i="3"/>
  <c r="V35" i="3"/>
  <c r="U35" i="3"/>
  <c r="T35" i="3"/>
  <c r="S35" i="3"/>
  <c r="R35" i="3"/>
  <c r="Q35" i="3"/>
  <c r="P35" i="3"/>
  <c r="O35" i="3"/>
  <c r="N35" i="3"/>
  <c r="M35" i="3"/>
  <c r="L35" i="3"/>
  <c r="K35" i="3"/>
  <c r="J35" i="3"/>
  <c r="F35" i="3" a="1"/>
  <c r="F35" i="3" s="1"/>
  <c r="E35" i="3"/>
  <c r="D35" i="3"/>
  <c r="C35" i="3"/>
  <c r="B35" i="3"/>
  <c r="Z34" i="3"/>
  <c r="Y34" i="3"/>
  <c r="X34" i="3"/>
  <c r="W34" i="3"/>
  <c r="V34" i="3"/>
  <c r="U34" i="3"/>
  <c r="T34" i="3"/>
  <c r="S34" i="3"/>
  <c r="R34" i="3"/>
  <c r="Q34" i="3"/>
  <c r="P34" i="3"/>
  <c r="O34" i="3"/>
  <c r="N34" i="3"/>
  <c r="M34" i="3"/>
  <c r="L34" i="3"/>
  <c r="K34" i="3"/>
  <c r="J34" i="3"/>
  <c r="F34" i="3" a="1"/>
  <c r="F34" i="3" s="1"/>
  <c r="E34" i="3"/>
  <c r="D34" i="3"/>
  <c r="C34" i="3"/>
  <c r="B34" i="3"/>
  <c r="Z33" i="3"/>
  <c r="Y33" i="3"/>
  <c r="X33" i="3"/>
  <c r="W33" i="3"/>
  <c r="V33" i="3"/>
  <c r="U33" i="3"/>
  <c r="T33" i="3"/>
  <c r="S33" i="3"/>
  <c r="R33" i="3"/>
  <c r="Q33" i="3"/>
  <c r="P33" i="3"/>
  <c r="O33" i="3"/>
  <c r="N33" i="3"/>
  <c r="M33" i="3"/>
  <c r="L33" i="3"/>
  <c r="K33" i="3"/>
  <c r="J33" i="3"/>
  <c r="F33" i="3" a="1"/>
  <c r="F33" i="3" s="1"/>
  <c r="E33" i="3"/>
  <c r="D33" i="3"/>
  <c r="C33" i="3"/>
  <c r="B33" i="3"/>
  <c r="Z32" i="3"/>
  <c r="Y32" i="3"/>
  <c r="X32" i="3"/>
  <c r="W32" i="3"/>
  <c r="V32" i="3"/>
  <c r="U32" i="3"/>
  <c r="T32" i="3"/>
  <c r="S32" i="3"/>
  <c r="R32" i="3"/>
  <c r="Q32" i="3"/>
  <c r="P32" i="3"/>
  <c r="O32" i="3"/>
  <c r="N32" i="3"/>
  <c r="M32" i="3"/>
  <c r="L32" i="3"/>
  <c r="K32" i="3"/>
  <c r="J32" i="3"/>
  <c r="F32" i="3" a="1"/>
  <c r="F32" i="3" s="1"/>
  <c r="E32" i="3"/>
  <c r="D32" i="3"/>
  <c r="C32" i="3"/>
  <c r="B32" i="3"/>
  <c r="Z31" i="3"/>
  <c r="Y31" i="3"/>
  <c r="X31" i="3"/>
  <c r="W31" i="3"/>
  <c r="V31" i="3"/>
  <c r="U31" i="3"/>
  <c r="T31" i="3"/>
  <c r="S31" i="3"/>
  <c r="R31" i="3"/>
  <c r="Q31" i="3"/>
  <c r="P31" i="3"/>
  <c r="O31" i="3"/>
  <c r="N31" i="3"/>
  <c r="M31" i="3"/>
  <c r="L31" i="3"/>
  <c r="K31" i="3"/>
  <c r="J31" i="3"/>
  <c r="F31" i="3" a="1"/>
  <c r="F31" i="3" s="1"/>
  <c r="E31" i="3"/>
  <c r="D31" i="3"/>
  <c r="C31" i="3"/>
  <c r="B31" i="3"/>
  <c r="Z30" i="3"/>
  <c r="Y30" i="3"/>
  <c r="X30" i="3"/>
  <c r="W30" i="3"/>
  <c r="V30" i="3"/>
  <c r="U30" i="3"/>
  <c r="T30" i="3"/>
  <c r="S30" i="3"/>
  <c r="R30" i="3"/>
  <c r="Q30" i="3"/>
  <c r="P30" i="3"/>
  <c r="O30" i="3"/>
  <c r="N30" i="3"/>
  <c r="M30" i="3"/>
  <c r="L30" i="3"/>
  <c r="K30" i="3"/>
  <c r="J30" i="3"/>
  <c r="F30" i="3" a="1"/>
  <c r="F30" i="3" s="1"/>
  <c r="E30" i="3"/>
  <c r="D30" i="3"/>
  <c r="C30" i="3"/>
  <c r="B30" i="3"/>
  <c r="Z29" i="3"/>
  <c r="Y29" i="3"/>
  <c r="X29" i="3"/>
  <c r="W29" i="3"/>
  <c r="V29" i="3"/>
  <c r="U29" i="3"/>
  <c r="T29" i="3"/>
  <c r="S29" i="3"/>
  <c r="R29" i="3"/>
  <c r="Q29" i="3"/>
  <c r="P29" i="3"/>
  <c r="O29" i="3"/>
  <c r="N29" i="3"/>
  <c r="M29" i="3"/>
  <c r="L29" i="3"/>
  <c r="K29" i="3"/>
  <c r="J29" i="3"/>
  <c r="F29" i="3" a="1"/>
  <c r="F29" i="3" s="1"/>
  <c r="E29" i="3"/>
  <c r="D29" i="3"/>
  <c r="C29" i="3"/>
  <c r="B29" i="3"/>
  <c r="Z28" i="3"/>
  <c r="Y28" i="3"/>
  <c r="X28" i="3"/>
  <c r="W28" i="3"/>
  <c r="V28" i="3"/>
  <c r="U28" i="3"/>
  <c r="T28" i="3"/>
  <c r="S28" i="3"/>
  <c r="R28" i="3"/>
  <c r="Q28" i="3"/>
  <c r="P28" i="3"/>
  <c r="O28" i="3"/>
  <c r="N28" i="3"/>
  <c r="M28" i="3"/>
  <c r="L28" i="3"/>
  <c r="K28" i="3"/>
  <c r="J28" i="3"/>
  <c r="F28" i="3" a="1"/>
  <c r="F28" i="3" s="1"/>
  <c r="E28" i="3"/>
  <c r="D28" i="3"/>
  <c r="C28" i="3"/>
  <c r="B28" i="3"/>
  <c r="Z27" i="3"/>
  <c r="Y27" i="3"/>
  <c r="X27" i="3"/>
  <c r="W27" i="3"/>
  <c r="V27" i="3"/>
  <c r="U27" i="3"/>
  <c r="T27" i="3"/>
  <c r="S27" i="3"/>
  <c r="R27" i="3"/>
  <c r="Q27" i="3"/>
  <c r="P27" i="3"/>
  <c r="O27" i="3"/>
  <c r="N27" i="3"/>
  <c r="M27" i="3"/>
  <c r="L27" i="3"/>
  <c r="K27" i="3"/>
  <c r="J27" i="3"/>
  <c r="F27" i="3" a="1"/>
  <c r="F27" i="3" s="1"/>
  <c r="E27" i="3"/>
  <c r="D27" i="3"/>
  <c r="C27" i="3"/>
  <c r="B27" i="3"/>
  <c r="Z26" i="3"/>
  <c r="Y26" i="3"/>
  <c r="X26" i="3"/>
  <c r="W26" i="3"/>
  <c r="V26" i="3"/>
  <c r="U26" i="3"/>
  <c r="T26" i="3"/>
  <c r="S26" i="3"/>
  <c r="R26" i="3"/>
  <c r="Q26" i="3"/>
  <c r="P26" i="3"/>
  <c r="O26" i="3"/>
  <c r="N26" i="3"/>
  <c r="M26" i="3"/>
  <c r="L26" i="3"/>
  <c r="K26" i="3"/>
  <c r="J26" i="3"/>
  <c r="F26" i="3" a="1"/>
  <c r="F26" i="3" s="1"/>
  <c r="E26" i="3"/>
  <c r="D26" i="3"/>
  <c r="C26" i="3"/>
  <c r="B26" i="3"/>
  <c r="Z25" i="3"/>
  <c r="Y25" i="3"/>
  <c r="X25" i="3"/>
  <c r="W25" i="3"/>
  <c r="V25" i="3"/>
  <c r="U25" i="3"/>
  <c r="T25" i="3"/>
  <c r="S25" i="3"/>
  <c r="R25" i="3"/>
  <c r="Q25" i="3"/>
  <c r="P25" i="3"/>
  <c r="O25" i="3"/>
  <c r="N25" i="3"/>
  <c r="M25" i="3"/>
  <c r="L25" i="3"/>
  <c r="K25" i="3"/>
  <c r="J25" i="3"/>
  <c r="F25" i="3" a="1"/>
  <c r="F25" i="3" s="1"/>
  <c r="E25" i="3"/>
  <c r="D25" i="3"/>
  <c r="C25" i="3"/>
  <c r="B25" i="3"/>
  <c r="Z24" i="3"/>
  <c r="Y24" i="3"/>
  <c r="X24" i="3"/>
  <c r="W24" i="3"/>
  <c r="V24" i="3"/>
  <c r="U24" i="3"/>
  <c r="T24" i="3"/>
  <c r="S24" i="3"/>
  <c r="R24" i="3"/>
  <c r="Q24" i="3"/>
  <c r="P24" i="3"/>
  <c r="O24" i="3"/>
  <c r="N24" i="3"/>
  <c r="M24" i="3"/>
  <c r="L24" i="3"/>
  <c r="K24" i="3"/>
  <c r="J24" i="3"/>
  <c r="F24" i="3" a="1"/>
  <c r="F24" i="3" s="1"/>
  <c r="E24" i="3"/>
  <c r="D24" i="3"/>
  <c r="C24" i="3"/>
  <c r="B24" i="3"/>
  <c r="Z23" i="3"/>
  <c r="Y23" i="3"/>
  <c r="X23" i="3"/>
  <c r="W23" i="3"/>
  <c r="V23" i="3"/>
  <c r="U23" i="3"/>
  <c r="T23" i="3"/>
  <c r="S23" i="3"/>
  <c r="R23" i="3"/>
  <c r="Q23" i="3"/>
  <c r="P23" i="3"/>
  <c r="O23" i="3"/>
  <c r="N23" i="3"/>
  <c r="M23" i="3"/>
  <c r="L23" i="3"/>
  <c r="K23" i="3"/>
  <c r="J23" i="3"/>
  <c r="F23" i="3" a="1"/>
  <c r="F23" i="3" s="1"/>
  <c r="E23" i="3"/>
  <c r="D23" i="3"/>
  <c r="C23" i="3"/>
  <c r="B23" i="3"/>
  <c r="Z22" i="3"/>
  <c r="Y22" i="3"/>
  <c r="X22" i="3"/>
  <c r="W22" i="3"/>
  <c r="V22" i="3"/>
  <c r="U22" i="3"/>
  <c r="T22" i="3"/>
  <c r="S22" i="3"/>
  <c r="R22" i="3"/>
  <c r="Q22" i="3"/>
  <c r="P22" i="3"/>
  <c r="O22" i="3"/>
  <c r="N22" i="3"/>
  <c r="M22" i="3"/>
  <c r="L22" i="3"/>
  <c r="K22" i="3"/>
  <c r="J22" i="3"/>
  <c r="F22" i="3" a="1"/>
  <c r="F22" i="3" s="1"/>
  <c r="E22" i="3"/>
  <c r="D22" i="3"/>
  <c r="C22" i="3"/>
  <c r="B22" i="3"/>
  <c r="Z21" i="3"/>
  <c r="Y21" i="3"/>
  <c r="X21" i="3"/>
  <c r="W21" i="3"/>
  <c r="V21" i="3"/>
  <c r="U21" i="3"/>
  <c r="T21" i="3"/>
  <c r="S21" i="3"/>
  <c r="R21" i="3"/>
  <c r="Q21" i="3"/>
  <c r="P21" i="3"/>
  <c r="O21" i="3"/>
  <c r="N21" i="3"/>
  <c r="M21" i="3"/>
  <c r="L21" i="3"/>
  <c r="K21" i="3"/>
  <c r="J21" i="3"/>
  <c r="F21" i="3" a="1"/>
  <c r="F21" i="3" s="1"/>
  <c r="E21" i="3"/>
  <c r="D21" i="3"/>
  <c r="C21" i="3"/>
  <c r="B21" i="3"/>
  <c r="Z20" i="3"/>
  <c r="Y20" i="3"/>
  <c r="X20" i="3"/>
  <c r="W20" i="3"/>
  <c r="V20" i="3"/>
  <c r="U20" i="3"/>
  <c r="T20" i="3"/>
  <c r="S20" i="3"/>
  <c r="R20" i="3"/>
  <c r="Q20" i="3"/>
  <c r="P20" i="3"/>
  <c r="O20" i="3"/>
  <c r="N20" i="3"/>
  <c r="M20" i="3"/>
  <c r="L20" i="3"/>
  <c r="K20" i="3"/>
  <c r="J20" i="3"/>
  <c r="F20" i="3" a="1"/>
  <c r="F20" i="3" s="1"/>
  <c r="E20" i="3"/>
  <c r="D20" i="3"/>
  <c r="C20" i="3"/>
  <c r="B20" i="3"/>
  <c r="Z19" i="3"/>
  <c r="Y19" i="3"/>
  <c r="X19" i="3"/>
  <c r="W19" i="3"/>
  <c r="V19" i="3"/>
  <c r="U19" i="3"/>
  <c r="T19" i="3"/>
  <c r="S19" i="3"/>
  <c r="R19" i="3"/>
  <c r="Q19" i="3"/>
  <c r="P19" i="3"/>
  <c r="O19" i="3"/>
  <c r="N19" i="3"/>
  <c r="M19" i="3"/>
  <c r="L19" i="3"/>
  <c r="K19" i="3"/>
  <c r="J19" i="3"/>
  <c r="F19" i="3" a="1"/>
  <c r="F19" i="3" s="1"/>
  <c r="E19" i="3"/>
  <c r="D19" i="3"/>
  <c r="C19" i="3"/>
  <c r="B19" i="3"/>
  <c r="Z18" i="3"/>
  <c r="Y18" i="3"/>
  <c r="X18" i="3"/>
  <c r="W18" i="3"/>
  <c r="V18" i="3"/>
  <c r="U18" i="3"/>
  <c r="T18" i="3"/>
  <c r="S18" i="3"/>
  <c r="R18" i="3"/>
  <c r="Q18" i="3"/>
  <c r="P18" i="3"/>
  <c r="O18" i="3"/>
  <c r="N18" i="3"/>
  <c r="M18" i="3"/>
  <c r="L18" i="3"/>
  <c r="K18" i="3"/>
  <c r="J18" i="3"/>
  <c r="F18" i="3" a="1"/>
  <c r="F18" i="3" s="1"/>
  <c r="E18" i="3"/>
  <c r="D18" i="3"/>
  <c r="C18" i="3"/>
  <c r="B18" i="3"/>
  <c r="Z17" i="3"/>
  <c r="Y17" i="3"/>
  <c r="X17" i="3"/>
  <c r="W17" i="3"/>
  <c r="V17" i="3"/>
  <c r="U17" i="3"/>
  <c r="T17" i="3"/>
  <c r="S17" i="3"/>
  <c r="R17" i="3"/>
  <c r="Q17" i="3"/>
  <c r="P17" i="3"/>
  <c r="O17" i="3"/>
  <c r="N17" i="3"/>
  <c r="M17" i="3"/>
  <c r="L17" i="3"/>
  <c r="K17" i="3"/>
  <c r="J17" i="3"/>
  <c r="F17" i="3" a="1"/>
  <c r="F17" i="3" s="1"/>
  <c r="E17" i="3"/>
  <c r="D17" i="3"/>
  <c r="C17" i="3"/>
  <c r="B17" i="3"/>
  <c r="Z16" i="3"/>
  <c r="Y16" i="3"/>
  <c r="X16" i="3"/>
  <c r="W16" i="3"/>
  <c r="V16" i="3"/>
  <c r="U16" i="3"/>
  <c r="T16" i="3"/>
  <c r="S16" i="3"/>
  <c r="R16" i="3"/>
  <c r="Q16" i="3"/>
  <c r="P16" i="3"/>
  <c r="O16" i="3"/>
  <c r="N16" i="3"/>
  <c r="M16" i="3"/>
  <c r="L16" i="3"/>
  <c r="K16" i="3"/>
  <c r="J16" i="3"/>
  <c r="F16" i="3" a="1"/>
  <c r="F16" i="3" s="1"/>
  <c r="E16" i="3"/>
  <c r="D16" i="3"/>
  <c r="C16" i="3"/>
  <c r="B16" i="3"/>
  <c r="Z15" i="3"/>
  <c r="Y15" i="3"/>
  <c r="X15" i="3"/>
  <c r="W15" i="3"/>
  <c r="V15" i="3"/>
  <c r="U15" i="3"/>
  <c r="T15" i="3"/>
  <c r="S15" i="3"/>
  <c r="R15" i="3"/>
  <c r="Q15" i="3"/>
  <c r="P15" i="3"/>
  <c r="O15" i="3"/>
  <c r="N15" i="3"/>
  <c r="M15" i="3"/>
  <c r="L15" i="3"/>
  <c r="K15" i="3"/>
  <c r="J15" i="3"/>
  <c r="F15" i="3" a="1"/>
  <c r="F15" i="3" s="1"/>
  <c r="E15" i="3"/>
  <c r="D15" i="3"/>
  <c r="C15" i="3"/>
  <c r="B15" i="3"/>
  <c r="Z14" i="3"/>
  <c r="Y14" i="3"/>
  <c r="X14" i="3"/>
  <c r="W14" i="3"/>
  <c r="V14" i="3"/>
  <c r="U14" i="3"/>
  <c r="T14" i="3"/>
  <c r="S14" i="3"/>
  <c r="R14" i="3"/>
  <c r="Q14" i="3"/>
  <c r="P14" i="3"/>
  <c r="O14" i="3"/>
  <c r="N14" i="3"/>
  <c r="M14" i="3"/>
  <c r="L14" i="3"/>
  <c r="K14" i="3"/>
  <c r="J14" i="3"/>
  <c r="F14" i="3" a="1"/>
  <c r="F14" i="3" s="1"/>
  <c r="E14" i="3"/>
  <c r="D14" i="3"/>
  <c r="C14" i="3"/>
  <c r="B14" i="3"/>
  <c r="Z13" i="3"/>
  <c r="Y13" i="3"/>
  <c r="X13" i="3"/>
  <c r="W13" i="3"/>
  <c r="V13" i="3"/>
  <c r="U13" i="3"/>
  <c r="T13" i="3"/>
  <c r="S13" i="3"/>
  <c r="R13" i="3"/>
  <c r="Q13" i="3"/>
  <c r="P13" i="3"/>
  <c r="O13" i="3"/>
  <c r="N13" i="3"/>
  <c r="M13" i="3"/>
  <c r="L13" i="3"/>
  <c r="K13" i="3"/>
  <c r="J13" i="3"/>
  <c r="F13" i="3" a="1"/>
  <c r="F13" i="3" s="1"/>
  <c r="E13" i="3"/>
  <c r="D13" i="3"/>
  <c r="C13" i="3"/>
  <c r="B13" i="3"/>
  <c r="Z12" i="3"/>
  <c r="Y12" i="3"/>
  <c r="X12" i="3"/>
  <c r="W12" i="3"/>
  <c r="V12" i="3"/>
  <c r="U12" i="3"/>
  <c r="T12" i="3"/>
  <c r="S12" i="3"/>
  <c r="R12" i="3"/>
  <c r="Q12" i="3"/>
  <c r="P12" i="3"/>
  <c r="O12" i="3"/>
  <c r="N12" i="3"/>
  <c r="M12" i="3"/>
  <c r="L12" i="3"/>
  <c r="K12" i="3"/>
  <c r="J12" i="3"/>
  <c r="F12" i="3" a="1"/>
  <c r="F12" i="3" s="1"/>
  <c r="E12" i="3"/>
  <c r="D12" i="3"/>
  <c r="C12" i="3"/>
  <c r="B12" i="3"/>
  <c r="Z11" i="3"/>
  <c r="Y11" i="3"/>
  <c r="X11" i="3"/>
  <c r="W11" i="3"/>
  <c r="V11" i="3"/>
  <c r="U11" i="3"/>
  <c r="T11" i="3"/>
  <c r="S11" i="3"/>
  <c r="R11" i="3"/>
  <c r="Q11" i="3"/>
  <c r="P11" i="3"/>
  <c r="O11" i="3"/>
  <c r="N11" i="3"/>
  <c r="M11" i="3"/>
  <c r="L11" i="3"/>
  <c r="K11" i="3"/>
  <c r="J11" i="3"/>
  <c r="F11" i="3" a="1"/>
  <c r="F11" i="3" s="1"/>
  <c r="E11" i="3"/>
  <c r="D11" i="3"/>
  <c r="C11" i="3"/>
  <c r="B11" i="3"/>
  <c r="Z10" i="3"/>
  <c r="Y10" i="3"/>
  <c r="X10" i="3"/>
  <c r="W10" i="3"/>
  <c r="V10" i="3"/>
  <c r="U10" i="3"/>
  <c r="T10" i="3"/>
  <c r="S10" i="3"/>
  <c r="R10" i="3"/>
  <c r="Q10" i="3"/>
  <c r="P10" i="3"/>
  <c r="O10" i="3"/>
  <c r="N10" i="3"/>
  <c r="M10" i="3"/>
  <c r="L10" i="3"/>
  <c r="K10" i="3"/>
  <c r="J10" i="3"/>
  <c r="F10" i="3" a="1"/>
  <c r="F10" i="3" s="1"/>
  <c r="E10" i="3"/>
  <c r="D10" i="3"/>
  <c r="C10" i="3"/>
  <c r="B10" i="3"/>
  <c r="Z9" i="3"/>
  <c r="Y9" i="3"/>
  <c r="X9" i="3"/>
  <c r="W9" i="3"/>
  <c r="V9" i="3"/>
  <c r="U9" i="3"/>
  <c r="T9" i="3"/>
  <c r="S9" i="3"/>
  <c r="R9" i="3"/>
  <c r="Q9" i="3"/>
  <c r="P9" i="3"/>
  <c r="O9" i="3"/>
  <c r="N9" i="3"/>
  <c r="M9" i="3"/>
  <c r="L9" i="3"/>
  <c r="K9" i="3"/>
  <c r="J9" i="3"/>
  <c r="F9" i="3" a="1"/>
  <c r="F9" i="3" s="1"/>
  <c r="E9" i="3"/>
  <c r="D9" i="3"/>
  <c r="C9" i="3"/>
  <c r="B9" i="3"/>
  <c r="Z8" i="3"/>
  <c r="Y8" i="3"/>
  <c r="X8" i="3"/>
  <c r="W8" i="3"/>
  <c r="V8" i="3"/>
  <c r="U8" i="3"/>
  <c r="T8" i="3"/>
  <c r="S8" i="3"/>
  <c r="R8" i="3"/>
  <c r="Q8" i="3"/>
  <c r="P8" i="3"/>
  <c r="O8" i="3"/>
  <c r="N8" i="3"/>
  <c r="M8" i="3"/>
  <c r="L8" i="3"/>
  <c r="K8" i="3"/>
  <c r="J8" i="3"/>
  <c r="F8" i="3" a="1"/>
  <c r="F8" i="3" s="1"/>
  <c r="E8" i="3"/>
  <c r="D8" i="3"/>
  <c r="C8" i="3"/>
  <c r="B8" i="3"/>
  <c r="Z7" i="3"/>
  <c r="Y7" i="3"/>
  <c r="X7" i="3"/>
  <c r="W7" i="3"/>
  <c r="V7" i="3"/>
  <c r="U7" i="3"/>
  <c r="T7" i="3"/>
  <c r="S7" i="3"/>
  <c r="R7" i="3"/>
  <c r="Q7" i="3"/>
  <c r="P7" i="3"/>
  <c r="O7" i="3"/>
  <c r="N7" i="3"/>
  <c r="M7" i="3"/>
  <c r="L7" i="3"/>
  <c r="K7" i="3"/>
  <c r="J7" i="3"/>
  <c r="F7" i="3" a="1"/>
  <c r="F7" i="3" s="1"/>
  <c r="E7" i="3"/>
  <c r="D7" i="3"/>
  <c r="C7" i="3"/>
  <c r="B7" i="3"/>
  <c r="Z6" i="3"/>
  <c r="Y6" i="3"/>
  <c r="X6" i="3"/>
  <c r="W6" i="3"/>
  <c r="V6" i="3"/>
  <c r="U6" i="3"/>
  <c r="T6" i="3"/>
  <c r="S6" i="3"/>
  <c r="R6" i="3"/>
  <c r="Q6" i="3"/>
  <c r="P6" i="3"/>
  <c r="O6" i="3"/>
  <c r="N6" i="3"/>
  <c r="M6" i="3"/>
  <c r="L6" i="3"/>
  <c r="K6" i="3"/>
  <c r="J6" i="3"/>
  <c r="F6" i="3" a="1"/>
  <c r="F6" i="3" s="1"/>
  <c r="E6" i="3"/>
  <c r="D6" i="3"/>
  <c r="C6" i="3"/>
  <c r="B6" i="3"/>
  <c r="Z5" i="3"/>
  <c r="Y5" i="3"/>
  <c r="X5" i="3"/>
  <c r="W5" i="3"/>
  <c r="V5" i="3"/>
  <c r="U5" i="3"/>
  <c r="T5" i="3"/>
  <c r="S5" i="3"/>
  <c r="R5" i="3"/>
  <c r="Q5" i="3"/>
  <c r="P5" i="3"/>
  <c r="O5" i="3"/>
  <c r="N5" i="3"/>
  <c r="M5" i="3"/>
  <c r="L5" i="3"/>
  <c r="K5" i="3"/>
  <c r="J5" i="3"/>
  <c r="F5" i="3" a="1"/>
  <c r="F5" i="3" s="1"/>
  <c r="E5" i="3"/>
  <c r="D5" i="3"/>
  <c r="C5" i="3"/>
  <c r="B5" i="3"/>
  <c r="Z4" i="3"/>
  <c r="Y4" i="3"/>
  <c r="X4" i="3"/>
  <c r="W4" i="3"/>
  <c r="V4" i="3"/>
  <c r="U4" i="3"/>
  <c r="T4" i="3"/>
  <c r="S4" i="3"/>
  <c r="R4" i="3"/>
  <c r="Q4" i="3"/>
  <c r="P4" i="3"/>
  <c r="O4" i="3"/>
  <c r="N4" i="3"/>
  <c r="M4" i="3"/>
  <c r="L4" i="3"/>
  <c r="K4" i="3"/>
  <c r="J4" i="3"/>
  <c r="F4" i="3"/>
  <c r="F4" i="3" a="1"/>
  <c r="E4" i="3"/>
  <c r="D4" i="3"/>
  <c r="C4" i="3"/>
  <c r="B4" i="3"/>
  <c r="Z3" i="3"/>
  <c r="Y3" i="3"/>
  <c r="X3" i="3"/>
  <c r="W3" i="3"/>
  <c r="V3" i="3"/>
  <c r="U3" i="3"/>
  <c r="T3" i="3"/>
  <c r="S3" i="3"/>
  <c r="R3" i="3"/>
  <c r="Q3" i="3"/>
  <c r="P3" i="3"/>
  <c r="O3" i="3"/>
  <c r="N3" i="3"/>
  <c r="M3" i="3"/>
  <c r="L3" i="3"/>
  <c r="K3" i="3"/>
  <c r="J3" i="3"/>
  <c r="F3" i="3" a="1"/>
  <c r="F3" i="3" s="1"/>
  <c r="E3" i="3"/>
  <c r="D3" i="3"/>
  <c r="C3" i="3"/>
  <c r="B3" i="3"/>
  <c r="Z2" i="3"/>
  <c r="Y2" i="3"/>
  <c r="X2" i="3"/>
  <c r="W2" i="3"/>
  <c r="V2" i="3"/>
  <c r="U2" i="3"/>
  <c r="T2" i="3"/>
  <c r="S2" i="3"/>
  <c r="R2" i="3"/>
  <c r="Q2" i="3"/>
  <c r="P2" i="3"/>
  <c r="O2" i="3"/>
  <c r="E2" i="3"/>
  <c r="D2" i="3"/>
  <c r="C2" i="3"/>
  <c r="N2" i="3"/>
  <c r="M2" i="3"/>
  <c r="L2" i="3"/>
  <c r="K2" i="3"/>
  <c r="J2" i="3"/>
  <c r="F2" i="3" a="1"/>
  <c r="F2" i="3" s="1"/>
  <c r="B2" i="3"/>
  <c r="AA234" i="3" l="1" a="1"/>
  <c r="AA234" i="3" s="1"/>
  <c r="AB234" i="3" s="1" a="1"/>
  <c r="AB234" i="3" s="1"/>
  <c r="AA241" i="3" a="1"/>
  <c r="AA241" i="3" s="1"/>
  <c r="AB241" i="3" s="1" a="1"/>
  <c r="AB241" i="3" s="1"/>
  <c r="AA211" i="3" a="1"/>
  <c r="AA211" i="3" s="1"/>
  <c r="AB211" i="3" s="1" a="1"/>
  <c r="AB211" i="3" s="1"/>
  <c r="AA217" i="3" a="1"/>
  <c r="AA217" i="3" s="1"/>
  <c r="AB217" i="3" s="1" a="1"/>
  <c r="AB217" i="3" s="1"/>
  <c r="AA218" i="3" a="1"/>
  <c r="AA218" i="3" s="1"/>
  <c r="AB218" i="3" s="1" a="1"/>
  <c r="AB218" i="3" s="1"/>
  <c r="AA203" i="3" a="1"/>
  <c r="AA203" i="3" s="1"/>
  <c r="AB203" i="3" s="1" a="1"/>
  <c r="AB203" i="3" s="1"/>
  <c r="AA202" i="3" a="1"/>
  <c r="AA202" i="3" s="1"/>
  <c r="AB202" i="3" s="1" a="1"/>
  <c r="AB202" i="3" s="1"/>
  <c r="AA210" i="3" a="1"/>
  <c r="AA210" i="3" s="1"/>
  <c r="AB210" i="3" s="1" a="1"/>
  <c r="AB210" i="3" s="1"/>
  <c r="AA215" i="3" a="1"/>
  <c r="AA215" i="3" s="1"/>
  <c r="AB215" i="3" s="1" a="1"/>
  <c r="AB215" i="3" s="1"/>
  <c r="AA86" i="3" a="1"/>
  <c r="AA86" i="3" s="1"/>
  <c r="AB86" i="3" s="1" a="1"/>
  <c r="AB86" i="3" s="1"/>
  <c r="AA189" i="3" a="1"/>
  <c r="AA189" i="3" s="1"/>
  <c r="AB189" i="3" s="1" a="1"/>
  <c r="AB189" i="3" s="1"/>
  <c r="AA209" i="3" a="1"/>
  <c r="AA209" i="3" s="1"/>
  <c r="AB209" i="3" s="1" a="1"/>
  <c r="AB209" i="3" s="1"/>
  <c r="AA232" i="3" a="1"/>
  <c r="AA232" i="3" s="1"/>
  <c r="AB232" i="3" s="1" a="1"/>
  <c r="AB232" i="3" s="1"/>
  <c r="AA206" i="3" a="1"/>
  <c r="AA206" i="3" s="1"/>
  <c r="AB206" i="3" s="1" a="1"/>
  <c r="AB206" i="3" s="1"/>
  <c r="AA239" i="3" a="1"/>
  <c r="AA239" i="3" s="1"/>
  <c r="AB239" i="3" s="1" a="1"/>
  <c r="AB239" i="3" s="1"/>
  <c r="AA208" i="3" a="1"/>
  <c r="AA208" i="3" s="1"/>
  <c r="AB208" i="3" s="1" a="1"/>
  <c r="AB208" i="3" s="1"/>
  <c r="AA171" i="3" a="1"/>
  <c r="AA171" i="3" s="1"/>
  <c r="AB171" i="3" s="1" a="1"/>
  <c r="AB171" i="3" s="1"/>
  <c r="AA176" i="3" a="1"/>
  <c r="AA176" i="3" s="1"/>
  <c r="AB176" i="3" s="1" a="1"/>
  <c r="AB176" i="3" s="1"/>
  <c r="AA207" i="3" a="1"/>
  <c r="AA207" i="3" s="1"/>
  <c r="AB207" i="3" s="1" a="1"/>
  <c r="AB207" i="3" s="1"/>
  <c r="AA226" i="3" a="1"/>
  <c r="AA226" i="3" s="1"/>
  <c r="AB226" i="3" s="1" a="1"/>
  <c r="AB226" i="3" s="1"/>
  <c r="AA214" i="3" a="1"/>
  <c r="AA214" i="3" s="1"/>
  <c r="AB214" i="3" s="1" a="1"/>
  <c r="AB214" i="3" s="1"/>
  <c r="AA229" i="3" a="1"/>
  <c r="AA229" i="3" s="1"/>
  <c r="AB229" i="3" s="1" a="1"/>
  <c r="AB229" i="3" s="1"/>
  <c r="AA205" i="3" a="1"/>
  <c r="AA205" i="3" s="1"/>
  <c r="AB205" i="3" s="1" a="1"/>
  <c r="AB205" i="3" s="1"/>
  <c r="AG189" i="3"/>
  <c r="AF239" i="3"/>
  <c r="AG171" i="3"/>
  <c r="AG218" i="3"/>
  <c r="AF218" i="3"/>
  <c r="AG203" i="3"/>
  <c r="AF203" i="3"/>
  <c r="AG209" i="3"/>
  <c r="AF209" i="3"/>
  <c r="AF206" i="3"/>
  <c r="AG232" i="3"/>
  <c r="AF232" i="3"/>
  <c r="AG208" i="3"/>
  <c r="AF208" i="3"/>
  <c r="AF207" i="3"/>
  <c r="AG207" i="3"/>
  <c r="AG230" i="3"/>
  <c r="AF230" i="3"/>
  <c r="AF211" i="3"/>
  <c r="AG211" i="3"/>
  <c r="AG200" i="3"/>
  <c r="AF200" i="3"/>
  <c r="AG226" i="3"/>
  <c r="AF226" i="3"/>
  <c r="AG201" i="3"/>
  <c r="AF201" i="3"/>
  <c r="AF217" i="3"/>
  <c r="AG217" i="3"/>
  <c r="AG212" i="3"/>
  <c r="AF212" i="3"/>
  <c r="AG214" i="3"/>
  <c r="AG210" i="3"/>
  <c r="AF210" i="3"/>
  <c r="AG205" i="3"/>
  <c r="AF205" i="3"/>
  <c r="AF229" i="3"/>
  <c r="AG229" i="3"/>
  <c r="AF202" i="3"/>
  <c r="AG202" i="3"/>
  <c r="AA227" i="3" a="1"/>
  <c r="AA227" i="3" s="1"/>
  <c r="AB227" i="3" s="1" a="1"/>
  <c r="AB227" i="3" s="1"/>
  <c r="AA233" i="3" a="1"/>
  <c r="AA233" i="3" s="1"/>
  <c r="AB233" i="3" s="1" a="1"/>
  <c r="AB233" i="3" s="1"/>
  <c r="AA238" i="3" a="1"/>
  <c r="AA238" i="3" s="1"/>
  <c r="AB238" i="3" s="1" a="1"/>
  <c r="AB238" i="3" s="1"/>
  <c r="AG241" i="3"/>
  <c r="AF241" i="3"/>
  <c r="AG249" i="3"/>
  <c r="AF249" i="3"/>
  <c r="AF255" i="3"/>
  <c r="AG255" i="3"/>
  <c r="AA263" i="3" a="1"/>
  <c r="AA263" i="3" s="1"/>
  <c r="AG280" i="3"/>
  <c r="AF280" i="3"/>
  <c r="AG234" i="3"/>
  <c r="AF234" i="3"/>
  <c r="AG254" i="3"/>
  <c r="AF254" i="3"/>
  <c r="AG262" i="3"/>
  <c r="AF262" i="3"/>
  <c r="AG268" i="3"/>
  <c r="AF268" i="3"/>
  <c r="AG274" i="3"/>
  <c r="AF274" i="3"/>
  <c r="AA219" i="3" a="1"/>
  <c r="AA219" i="3" s="1"/>
  <c r="AB219" i="3" s="1" a="1"/>
  <c r="AB219" i="3" s="1"/>
  <c r="AA228" i="3" a="1"/>
  <c r="AA228" i="3" s="1"/>
  <c r="AB228" i="3" s="1" a="1"/>
  <c r="AB228" i="3" s="1"/>
  <c r="AA240" i="3" a="1"/>
  <c r="AA240" i="3" s="1"/>
  <c r="AB240" i="3" s="1" a="1"/>
  <c r="AB240" i="3" s="1"/>
  <c r="AG261" i="3"/>
  <c r="AF261" i="3"/>
  <c r="AF267" i="3"/>
  <c r="AG267" i="3"/>
  <c r="AA204" i="3" a="1"/>
  <c r="AA204" i="3" s="1"/>
  <c r="AB204" i="3" s="1" a="1"/>
  <c r="AB204" i="3" s="1"/>
  <c r="AA223" i="3" a="1"/>
  <c r="AA223" i="3" s="1"/>
  <c r="AB223" i="3" s="1" a="1"/>
  <c r="AB223" i="3" s="1"/>
  <c r="AG239" i="3"/>
  <c r="AG266" i="3"/>
  <c r="AF266" i="3"/>
  <c r="AG273" i="3"/>
  <c r="AF273" i="3"/>
  <c r="AA235" i="3" a="1"/>
  <c r="AA235" i="3" s="1"/>
  <c r="AB235" i="3" s="1" a="1"/>
  <c r="AB235" i="3" s="1"/>
  <c r="AA237" i="3" a="1"/>
  <c r="AA237" i="3" s="1"/>
  <c r="AB237" i="3" s="1" a="1"/>
  <c r="AB237" i="3" s="1"/>
  <c r="AG247" i="3"/>
  <c r="AF247" i="3"/>
  <c r="AG248" i="3"/>
  <c r="AF248" i="3"/>
  <c r="AG265" i="3"/>
  <c r="AF265" i="3"/>
  <c r="AG278" i="3"/>
  <c r="AF278" i="3"/>
  <c r="AA216" i="3" a="1"/>
  <c r="AA216" i="3" s="1"/>
  <c r="AB216" i="3" s="1" a="1"/>
  <c r="AB216" i="3" s="1"/>
  <c r="AG220" i="3"/>
  <c r="AF220" i="3"/>
  <c r="AG246" i="3"/>
  <c r="AF246" i="3"/>
  <c r="AA250" i="3" a="1"/>
  <c r="AA250" i="3" s="1"/>
  <c r="AG272" i="3"/>
  <c r="AF272" i="3"/>
  <c r="AG252" i="3"/>
  <c r="AF252" i="3"/>
  <c r="AG253" i="3"/>
  <c r="AF253" i="3"/>
  <c r="AG259" i="3"/>
  <c r="AF259" i="3"/>
  <c r="AG260" i="3"/>
  <c r="AF260" i="3"/>
  <c r="AF279" i="3"/>
  <c r="AG279" i="3"/>
  <c r="AA225" i="3" a="1"/>
  <c r="AA225" i="3" s="1"/>
  <c r="AB225" i="3" s="1" a="1"/>
  <c r="AB225" i="3" s="1"/>
  <c r="AA236" i="3" a="1"/>
  <c r="AA236" i="3" s="1"/>
  <c r="AB236" i="3" s="1" a="1"/>
  <c r="AB236" i="3" s="1"/>
  <c r="AG245" i="3"/>
  <c r="AF245" i="3"/>
  <c r="AA258" i="3" a="1"/>
  <c r="AA258" i="3" s="1"/>
  <c r="AA224" i="3" a="1"/>
  <c r="AA224" i="3" s="1"/>
  <c r="AB224" i="3" s="1" a="1"/>
  <c r="AB224" i="3" s="1"/>
  <c r="AA231" i="3" a="1"/>
  <c r="AA231" i="3" s="1"/>
  <c r="AB231" i="3" s="1" a="1"/>
  <c r="AB231" i="3" s="1"/>
  <c r="AA251" i="3" a="1"/>
  <c r="AA251" i="3" s="1"/>
  <c r="AA264" i="3" a="1"/>
  <c r="AA264" i="3" s="1"/>
  <c r="AA270" i="3" a="1"/>
  <c r="AA270" i="3" s="1"/>
  <c r="AG271" i="3"/>
  <c r="AF271" i="3"/>
  <c r="AA277" i="3" a="1"/>
  <c r="AA277" i="3" s="1"/>
  <c r="AA213" i="3" a="1"/>
  <c r="AA213" i="3" s="1"/>
  <c r="AB213" i="3" s="1" a="1"/>
  <c r="AB213" i="3" s="1"/>
  <c r="AA221" i="3" a="1"/>
  <c r="AA221" i="3" s="1"/>
  <c r="AB221" i="3" s="1" a="1"/>
  <c r="AB221" i="3" s="1"/>
  <c r="AF243" i="3"/>
  <c r="AG243" i="3"/>
  <c r="AG244" i="3"/>
  <c r="AF244" i="3"/>
  <c r="AG257" i="3"/>
  <c r="AF257" i="3"/>
  <c r="AA276" i="3" a="1"/>
  <c r="AA276" i="3" s="1"/>
  <c r="AA269" i="3" a="1"/>
  <c r="AA269" i="3" s="1"/>
  <c r="AA222" i="3" a="1"/>
  <c r="AA222" i="3" s="1"/>
  <c r="AB222" i="3" s="1" a="1"/>
  <c r="AB222" i="3" s="1"/>
  <c r="AA242" i="3" a="1"/>
  <c r="AA242" i="3" s="1"/>
  <c r="AA256" i="3" a="1"/>
  <c r="AA256" i="3" s="1"/>
  <c r="AA275" i="3" a="1"/>
  <c r="AA275" i="3" s="1"/>
  <c r="AA196" i="3" a="1"/>
  <c r="AA196" i="3" s="1"/>
  <c r="AB196" i="3" s="1" a="1"/>
  <c r="AB196" i="3" s="1"/>
  <c r="AA195" i="3" a="1"/>
  <c r="AA195" i="3" s="1"/>
  <c r="AB195" i="3" s="1" a="1"/>
  <c r="AB195" i="3" s="1"/>
  <c r="AA194" i="3" a="1"/>
  <c r="AA194" i="3" s="1"/>
  <c r="AB194" i="3" s="1" a="1"/>
  <c r="AB194" i="3" s="1"/>
  <c r="AA199" i="3" a="1"/>
  <c r="AA199" i="3" s="1"/>
  <c r="AB199" i="3" s="1" a="1"/>
  <c r="AB199" i="3" s="1"/>
  <c r="AA182" i="3" a="1"/>
  <c r="AA182" i="3" s="1"/>
  <c r="AB182" i="3" s="1" a="1"/>
  <c r="AB182" i="3" s="1"/>
  <c r="AA188" i="3" a="1"/>
  <c r="AA188" i="3" s="1"/>
  <c r="AB188" i="3" s="1" a="1"/>
  <c r="AB188" i="3" s="1"/>
  <c r="AA185" i="3" a="1"/>
  <c r="AA185" i="3" s="1"/>
  <c r="AB185" i="3" s="1" a="1"/>
  <c r="AB185" i="3" s="1"/>
  <c r="AA172" i="3" a="1"/>
  <c r="AA172" i="3" s="1"/>
  <c r="AB172" i="3" s="1" a="1"/>
  <c r="AB172" i="3" s="1"/>
  <c r="AA173" i="3" a="1"/>
  <c r="AA173" i="3" s="1"/>
  <c r="AB173" i="3" s="1" a="1"/>
  <c r="AB173" i="3" s="1"/>
  <c r="AA174" i="3" a="1"/>
  <c r="AA174" i="3" s="1"/>
  <c r="AB174" i="3" s="1" a="1"/>
  <c r="AB174" i="3" s="1"/>
  <c r="AA186" i="3" a="1"/>
  <c r="AA186" i="3" s="1"/>
  <c r="AB186" i="3" s="1" a="1"/>
  <c r="AB186" i="3" s="1"/>
  <c r="AA192" i="3" a="1"/>
  <c r="AA192" i="3" s="1"/>
  <c r="AB192" i="3" s="1" a="1"/>
  <c r="AB192" i="3" s="1"/>
  <c r="AA178" i="3" a="1"/>
  <c r="AA178" i="3" s="1"/>
  <c r="AB178" i="3" s="1" a="1"/>
  <c r="AB178" i="3" s="1"/>
  <c r="AA179" i="3" a="1"/>
  <c r="AA179" i="3" s="1"/>
  <c r="AB179" i="3" s="1" a="1"/>
  <c r="AB179" i="3" s="1"/>
  <c r="AA162" i="3" a="1"/>
  <c r="AA162" i="3" s="1"/>
  <c r="AB162" i="3" s="1" a="1"/>
  <c r="AB162" i="3" s="1"/>
  <c r="AA160" i="3" a="1"/>
  <c r="AA160" i="3" s="1"/>
  <c r="AB160" i="3" s="1" a="1"/>
  <c r="AB160" i="3" s="1"/>
  <c r="AA161" i="3" a="1"/>
  <c r="AA161" i="3" s="1"/>
  <c r="AB161" i="3" s="1" a="1"/>
  <c r="AB161" i="3" s="1"/>
  <c r="AA148" i="3" a="1"/>
  <c r="AA148" i="3" s="1"/>
  <c r="AB148" i="3" s="1" a="1"/>
  <c r="AB148" i="3" s="1"/>
  <c r="AA152" i="3" a="1"/>
  <c r="AA152" i="3" s="1"/>
  <c r="AB152" i="3" s="1" a="1"/>
  <c r="AB152" i="3" s="1"/>
  <c r="AA159" i="3" a="1"/>
  <c r="AA159" i="3" s="1"/>
  <c r="AB159" i="3" s="1" a="1"/>
  <c r="AB159" i="3" s="1"/>
  <c r="AA164" i="3" a="1"/>
  <c r="AA164" i="3" s="1"/>
  <c r="AB164" i="3" s="1" a="1"/>
  <c r="AB164" i="3" s="1"/>
  <c r="AA138" i="3" a="1"/>
  <c r="AA138" i="3" s="1"/>
  <c r="AB138" i="3" s="1" a="1"/>
  <c r="AB138" i="3" s="1"/>
  <c r="AA115" i="3" a="1"/>
  <c r="AA115" i="3" s="1"/>
  <c r="AB115" i="3" s="1" a="1"/>
  <c r="AB115" i="3" s="1"/>
  <c r="AA120" i="3" a="1"/>
  <c r="AA120" i="3" s="1"/>
  <c r="AB120" i="3" s="1" a="1"/>
  <c r="AB120" i="3" s="1"/>
  <c r="AA83" i="3" a="1"/>
  <c r="AA83" i="3" s="1"/>
  <c r="AB83" i="3" s="1" a="1"/>
  <c r="AB83" i="3" s="1"/>
  <c r="AA82" i="3" a="1"/>
  <c r="AA82" i="3" s="1"/>
  <c r="AB82" i="3" s="1" a="1"/>
  <c r="AB82" i="3" s="1"/>
  <c r="AA93" i="3" a="1"/>
  <c r="AA93" i="3" s="1"/>
  <c r="AB93" i="3" s="1" a="1"/>
  <c r="AB93" i="3" s="1"/>
  <c r="AA68" i="3" a="1"/>
  <c r="AA68" i="3" s="1"/>
  <c r="AB68" i="3" s="1" a="1"/>
  <c r="AB68" i="3" s="1"/>
  <c r="AA41" i="3" a="1"/>
  <c r="AA41" i="3" s="1"/>
  <c r="AB41" i="3" s="1" a="1"/>
  <c r="AB41" i="3" s="1"/>
  <c r="AA3" i="3" a="1"/>
  <c r="AA3" i="3" s="1"/>
  <c r="AB3" i="3" s="1" a="1"/>
  <c r="AB3" i="3" s="1"/>
  <c r="AA25" i="3" a="1"/>
  <c r="AA25" i="3" s="1"/>
  <c r="AB25" i="3" s="1" a="1"/>
  <c r="AB25" i="3" s="1"/>
  <c r="AA24" i="3" a="1"/>
  <c r="AA24" i="3" s="1"/>
  <c r="AB24" i="3" s="1" a="1"/>
  <c r="AB24" i="3" s="1"/>
  <c r="AA26" i="3" a="1"/>
  <c r="AA26" i="3" s="1"/>
  <c r="AB26" i="3" s="1" a="1"/>
  <c r="AB26" i="3" s="1"/>
  <c r="AA55" i="3" a="1"/>
  <c r="AA55" i="3" s="1"/>
  <c r="AB55" i="3" s="1" a="1"/>
  <c r="AB55" i="3" s="1"/>
  <c r="AA94" i="3" a="1"/>
  <c r="AA94" i="3" s="1"/>
  <c r="AB94" i="3" s="1" a="1"/>
  <c r="AB94" i="3" s="1"/>
  <c r="AA104" i="3" a="1"/>
  <c r="AA104" i="3" s="1"/>
  <c r="AB104" i="3" s="1" a="1"/>
  <c r="AB104" i="3" s="1"/>
  <c r="AA114" i="3" a="1"/>
  <c r="AA114" i="3" s="1"/>
  <c r="AB114" i="3" s="1" a="1"/>
  <c r="AB114" i="3" s="1"/>
  <c r="AA131" i="3" a="1"/>
  <c r="AA131" i="3" s="1"/>
  <c r="AB131" i="3" s="1" a="1"/>
  <c r="AB131" i="3" s="1"/>
  <c r="AA140" i="3" a="1"/>
  <c r="AA140" i="3" s="1"/>
  <c r="AB140" i="3" s="1" a="1"/>
  <c r="AB140" i="3" s="1"/>
  <c r="AG86" i="3"/>
  <c r="AA16" i="3" a="1"/>
  <c r="AA16" i="3" s="1"/>
  <c r="AB16" i="3" s="1" a="1"/>
  <c r="AB16" i="3" s="1"/>
  <c r="AA18" i="3" a="1"/>
  <c r="AA18" i="3" s="1"/>
  <c r="AB18" i="3" s="1" a="1"/>
  <c r="AB18" i="3" s="1"/>
  <c r="AA39" i="3" a="1"/>
  <c r="AA39" i="3" s="1"/>
  <c r="AB39" i="3" s="1" a="1"/>
  <c r="AB39" i="3" s="1"/>
  <c r="AA53" i="3" a="1"/>
  <c r="AA53" i="3" s="1"/>
  <c r="AB53" i="3" s="1" a="1"/>
  <c r="AB53" i="3" s="1"/>
  <c r="AA88" i="3" a="1"/>
  <c r="AA88" i="3" s="1"/>
  <c r="AB88" i="3" s="1" a="1"/>
  <c r="AB88" i="3" s="1"/>
  <c r="AA95" i="3" a="1"/>
  <c r="AA95" i="3" s="1"/>
  <c r="AB95" i="3" s="1" a="1"/>
  <c r="AB95" i="3" s="1"/>
  <c r="AA107" i="3" a="1"/>
  <c r="AA107" i="3" s="1"/>
  <c r="AB107" i="3" s="1" a="1"/>
  <c r="AB107" i="3" s="1"/>
  <c r="AA139" i="3" a="1"/>
  <c r="AA139" i="3" s="1"/>
  <c r="AB139" i="3" s="1" a="1"/>
  <c r="AB139" i="3" s="1"/>
  <c r="AA17" i="3" a="1"/>
  <c r="AA17" i="3" s="1"/>
  <c r="AB17" i="3" s="1" a="1"/>
  <c r="AB17" i="3" s="1"/>
  <c r="AA91" i="3" a="1"/>
  <c r="AA91" i="3" s="1"/>
  <c r="AB91" i="3" s="1" a="1"/>
  <c r="AB91" i="3" s="1"/>
  <c r="AA122" i="3" a="1"/>
  <c r="AA122" i="3" s="1"/>
  <c r="AB122" i="3" s="1" a="1"/>
  <c r="AB122" i="3" s="1"/>
  <c r="AA15" i="3" a="1"/>
  <c r="AA15" i="3" s="1"/>
  <c r="AB15" i="3" s="1" a="1"/>
  <c r="AB15" i="3" s="1"/>
  <c r="AA62" i="3" a="1"/>
  <c r="AA62" i="3" s="1"/>
  <c r="AB62" i="3" s="1" a="1"/>
  <c r="AB62" i="3" s="1"/>
  <c r="AA7" i="3" a="1"/>
  <c r="AA7" i="3" s="1"/>
  <c r="AB7" i="3" s="1" a="1"/>
  <c r="AB7" i="3" s="1"/>
  <c r="AA8" i="3" a="1"/>
  <c r="AA8" i="3" s="1"/>
  <c r="AB8" i="3" s="1" a="1"/>
  <c r="AB8" i="3" s="1"/>
  <c r="AA9" i="3" a="1"/>
  <c r="AA9" i="3" s="1"/>
  <c r="AB9" i="3" s="1" a="1"/>
  <c r="AB9" i="3" s="1"/>
  <c r="AA14" i="3" a="1"/>
  <c r="AA14" i="3" s="1"/>
  <c r="AB14" i="3" s="1" a="1"/>
  <c r="AB14" i="3" s="1"/>
  <c r="AA48" i="3" a="1"/>
  <c r="AA48" i="3" s="1"/>
  <c r="AB48" i="3" s="1" a="1"/>
  <c r="AB48" i="3" s="1"/>
  <c r="AA52" i="3" a="1"/>
  <c r="AA52" i="3" s="1"/>
  <c r="AB52" i="3" s="1" a="1"/>
  <c r="AB52" i="3" s="1"/>
  <c r="AA23" i="3" a="1"/>
  <c r="AA23" i="3" s="1"/>
  <c r="AB23" i="3" s="1" a="1"/>
  <c r="AB23" i="3" s="1"/>
  <c r="AA31" i="3" a="1"/>
  <c r="AA31" i="3" s="1"/>
  <c r="AA32" i="3" a="1"/>
  <c r="AA32" i="3" s="1"/>
  <c r="AB32" i="3" s="1" a="1"/>
  <c r="AB32" i="3" s="1"/>
  <c r="AA38" i="3" a="1"/>
  <c r="AA38" i="3" s="1"/>
  <c r="AB38" i="3" s="1" a="1"/>
  <c r="AB38" i="3" s="1"/>
  <c r="AA46" i="3" a="1"/>
  <c r="AA46" i="3" s="1"/>
  <c r="AB46" i="3" s="1" a="1"/>
  <c r="AB46" i="3" s="1"/>
  <c r="AA47" i="3" a="1"/>
  <c r="AA47" i="3" s="1"/>
  <c r="AB47" i="3" s="1" a="1"/>
  <c r="AB47" i="3" s="1"/>
  <c r="AA60" i="3" a="1"/>
  <c r="AA60" i="3" s="1"/>
  <c r="AB60" i="3" s="1" a="1"/>
  <c r="AB60" i="3" s="1"/>
  <c r="AA78" i="3" a="1"/>
  <c r="AA78" i="3" s="1"/>
  <c r="AB78" i="3" s="1" a="1"/>
  <c r="AB78" i="3" s="1"/>
  <c r="AA105" i="3" a="1"/>
  <c r="AA105" i="3" s="1"/>
  <c r="AB105" i="3" s="1" a="1"/>
  <c r="AB105" i="3" s="1"/>
  <c r="AA113" i="3" a="1"/>
  <c r="AA113" i="3" s="1"/>
  <c r="AB113" i="3" s="1" a="1"/>
  <c r="AB113" i="3" s="1"/>
  <c r="AA155" i="3" a="1"/>
  <c r="AA155" i="3" s="1"/>
  <c r="AB155" i="3" s="1" a="1"/>
  <c r="AB155" i="3" s="1"/>
  <c r="AA37" i="3" a="1"/>
  <c r="AA37" i="3" s="1"/>
  <c r="AB37" i="3" s="1" a="1"/>
  <c r="AB37" i="3" s="1"/>
  <c r="AA40" i="3" a="1"/>
  <c r="AA40" i="3" s="1"/>
  <c r="AB40" i="3" s="1" a="1"/>
  <c r="AB40" i="3" s="1"/>
  <c r="AA59" i="3" a="1"/>
  <c r="AA59" i="3" s="1"/>
  <c r="AA90" i="3" a="1"/>
  <c r="AA90" i="3" s="1"/>
  <c r="AB90" i="3" s="1" a="1"/>
  <c r="AB90" i="3" s="1"/>
  <c r="AA97" i="3" a="1"/>
  <c r="AA97" i="3" s="1"/>
  <c r="AB97" i="3" s="1" a="1"/>
  <c r="AB97" i="3" s="1"/>
  <c r="AA98" i="3" a="1"/>
  <c r="AA98" i="3" s="1"/>
  <c r="AB98" i="3" s="1" a="1"/>
  <c r="AB98" i="3" s="1"/>
  <c r="AA112" i="3" a="1"/>
  <c r="AA112" i="3" s="1"/>
  <c r="AB112" i="3" s="1" a="1"/>
  <c r="AB112" i="3" s="1"/>
  <c r="AA143" i="3" a="1"/>
  <c r="AA143" i="3" s="1"/>
  <c r="AB143" i="3" s="1" a="1"/>
  <c r="AB143" i="3" s="1"/>
  <c r="AA12" i="3" a="1"/>
  <c r="AA12" i="3" s="1"/>
  <c r="AB12" i="3" s="1" a="1"/>
  <c r="AB12" i="3" s="1"/>
  <c r="AA89" i="3" a="1"/>
  <c r="AA89" i="3" s="1"/>
  <c r="AB89" i="3" s="1" a="1"/>
  <c r="AB89" i="3" s="1"/>
  <c r="AA103" i="3" a="1"/>
  <c r="AA103" i="3" s="1"/>
  <c r="AB103" i="3" s="1" a="1"/>
  <c r="AB103" i="3" s="1"/>
  <c r="AA109" i="3" a="1"/>
  <c r="AA109" i="3" s="1"/>
  <c r="AB109" i="3" s="1" a="1"/>
  <c r="AB109" i="3" s="1"/>
  <c r="AA125" i="3" a="1"/>
  <c r="AA125" i="3" s="1"/>
  <c r="AB125" i="3" s="1" a="1"/>
  <c r="AB125" i="3" s="1"/>
  <c r="AA135" i="3" a="1"/>
  <c r="AA135" i="3" s="1"/>
  <c r="AB135" i="3" s="1" a="1"/>
  <c r="AB135" i="3" s="1"/>
  <c r="AA10" i="3" a="1"/>
  <c r="AA10" i="3" s="1"/>
  <c r="AA13" i="3" a="1"/>
  <c r="AA13" i="3" s="1"/>
  <c r="AB13" i="3" s="1" a="1"/>
  <c r="AB13" i="3" s="1"/>
  <c r="AA36" i="3" a="1"/>
  <c r="AA36" i="3" s="1"/>
  <c r="AB36" i="3" s="1" a="1"/>
  <c r="AB36" i="3" s="1"/>
  <c r="AA51" i="3" a="1"/>
  <c r="AA51" i="3" s="1"/>
  <c r="AB51" i="3" s="1" a="1"/>
  <c r="AB51" i="3" s="1"/>
  <c r="AA22" i="3" a="1"/>
  <c r="AA22" i="3" s="1"/>
  <c r="AB22" i="3" s="1" a="1"/>
  <c r="AB22" i="3" s="1"/>
  <c r="AA28" i="3" a="1"/>
  <c r="AA28" i="3" s="1"/>
  <c r="AB28" i="3" s="1" a="1"/>
  <c r="AB28" i="3" s="1"/>
  <c r="AA29" i="3" a="1"/>
  <c r="AA29" i="3" s="1"/>
  <c r="AB29" i="3" s="1" a="1"/>
  <c r="AB29" i="3" s="1"/>
  <c r="AA34" i="3" a="1"/>
  <c r="AA34" i="3" s="1"/>
  <c r="AB34" i="3" s="1" a="1"/>
  <c r="AB34" i="3" s="1"/>
  <c r="AA42" i="3" a="1"/>
  <c r="AA42" i="3" s="1"/>
  <c r="AB42" i="3" s="1" a="1"/>
  <c r="AB42" i="3" s="1"/>
  <c r="AA64" i="3" a="1"/>
  <c r="AA64" i="3" s="1"/>
  <c r="AB64" i="3" s="1" a="1"/>
  <c r="AB64" i="3" s="1"/>
  <c r="AA71" i="3" a="1"/>
  <c r="AA71" i="3" s="1"/>
  <c r="AB71" i="3" s="1" a="1"/>
  <c r="AB71" i="3" s="1"/>
  <c r="AA72" i="3" a="1"/>
  <c r="AA72" i="3" s="1"/>
  <c r="AB72" i="3" s="1" a="1"/>
  <c r="AB72" i="3" s="1"/>
  <c r="AA134" i="3" a="1"/>
  <c r="AA134" i="3" s="1"/>
  <c r="AB134" i="3" s="1" a="1"/>
  <c r="AB134" i="3" s="1"/>
  <c r="AA145" i="3" a="1"/>
  <c r="AA145" i="3" s="1"/>
  <c r="AB145" i="3" s="1" a="1"/>
  <c r="AB145" i="3" s="1"/>
  <c r="AA146" i="3" a="1"/>
  <c r="AA146" i="3" s="1"/>
  <c r="AB146" i="3" s="1" a="1"/>
  <c r="AB146" i="3" s="1"/>
  <c r="AA5" i="3" a="1"/>
  <c r="AA5" i="3" s="1"/>
  <c r="AB5" i="3" s="1" a="1"/>
  <c r="AB5" i="3" s="1"/>
  <c r="AA6" i="3" a="1"/>
  <c r="AA6" i="3" s="1"/>
  <c r="AB6" i="3" s="1" a="1"/>
  <c r="AB6" i="3" s="1"/>
  <c r="AA33" i="3" a="1"/>
  <c r="AA33" i="3" s="1"/>
  <c r="AB33" i="3" s="1" a="1"/>
  <c r="AB33" i="3" s="1"/>
  <c r="AA35" i="3" a="1"/>
  <c r="AA35" i="3" s="1"/>
  <c r="AB35" i="3" s="1" a="1"/>
  <c r="AB35" i="3" s="1"/>
  <c r="AA80" i="3" a="1"/>
  <c r="AA80" i="3" s="1"/>
  <c r="AB80" i="3" s="1" a="1"/>
  <c r="AB80" i="3" s="1"/>
  <c r="AA102" i="3" a="1"/>
  <c r="AA102" i="3" s="1"/>
  <c r="AB102" i="3" s="1" a="1"/>
  <c r="AB102" i="3" s="1"/>
  <c r="AA110" i="3" a="1"/>
  <c r="AA110" i="3" s="1"/>
  <c r="AB110" i="3" s="1" a="1"/>
  <c r="AB110" i="3" s="1"/>
  <c r="AA132" i="3" a="1"/>
  <c r="AA132" i="3" s="1"/>
  <c r="AB132" i="3" s="1" a="1"/>
  <c r="AB132" i="3" s="1"/>
  <c r="AA19" i="3" a="1"/>
  <c r="AA19" i="3" s="1"/>
  <c r="AB19" i="3" s="1" a="1"/>
  <c r="AB19" i="3" s="1"/>
  <c r="AA20" i="3" a="1"/>
  <c r="AA20" i="3" s="1"/>
  <c r="AA21" i="3" a="1"/>
  <c r="AA21" i="3" s="1"/>
  <c r="AB21" i="3" s="1" a="1"/>
  <c r="AB21" i="3" s="1"/>
  <c r="AA27" i="3" a="1"/>
  <c r="AA27" i="3" s="1"/>
  <c r="AB27" i="3" s="1" a="1"/>
  <c r="AB27" i="3" s="1"/>
  <c r="AA44" i="3" a="1"/>
  <c r="AA44" i="3" s="1"/>
  <c r="AB44" i="3" s="1" a="1"/>
  <c r="AB44" i="3" s="1"/>
  <c r="AA54" i="3" a="1"/>
  <c r="AA54" i="3" s="1"/>
  <c r="AB54" i="3" s="1" a="1"/>
  <c r="AB54" i="3" s="1"/>
  <c r="AA57" i="3" a="1"/>
  <c r="AA57" i="3" s="1"/>
  <c r="AB57" i="3" s="1" a="1"/>
  <c r="AB57" i="3" s="1"/>
  <c r="AA4" i="3" a="1"/>
  <c r="AA4" i="3" s="1"/>
  <c r="AB4" i="3" s="1" a="1"/>
  <c r="AB4" i="3" s="1"/>
  <c r="AA11" i="3" a="1"/>
  <c r="AA11" i="3" s="1"/>
  <c r="AB11" i="3" s="1" a="1"/>
  <c r="AB11" i="3" s="1"/>
  <c r="AA30" i="3" a="1"/>
  <c r="AA30" i="3" s="1"/>
  <c r="AB30" i="3" s="1" a="1"/>
  <c r="AB30" i="3" s="1"/>
  <c r="AA43" i="3" a="1"/>
  <c r="AA43" i="3" s="1"/>
  <c r="AB43" i="3" s="1" a="1"/>
  <c r="AB43" i="3" s="1"/>
  <c r="AA56" i="3" a="1"/>
  <c r="AA56" i="3" s="1"/>
  <c r="AA58" i="3" a="1"/>
  <c r="AA58" i="3" s="1"/>
  <c r="AB58" i="3" s="1" a="1"/>
  <c r="AB58" i="3" s="1"/>
  <c r="AA63" i="3" a="1"/>
  <c r="AA63" i="3" s="1"/>
  <c r="AB63" i="3" s="1" a="1"/>
  <c r="AB63" i="3" s="1"/>
  <c r="AA70" i="3" a="1"/>
  <c r="AA70" i="3" s="1"/>
  <c r="AB70" i="3" s="1" a="1"/>
  <c r="AB70" i="3" s="1"/>
  <c r="AA79" i="3" a="1"/>
  <c r="AA79" i="3" s="1"/>
  <c r="AB79" i="3" s="1" a="1"/>
  <c r="AB79" i="3" s="1"/>
  <c r="AA108" i="3" a="1"/>
  <c r="AA108" i="3" s="1"/>
  <c r="AB108" i="3" s="1" a="1"/>
  <c r="AB108" i="3" s="1"/>
  <c r="AA117" i="3" a="1"/>
  <c r="AA117" i="3" s="1"/>
  <c r="AB117" i="3" s="1" a="1"/>
  <c r="AB117" i="3" s="1"/>
  <c r="AA124" i="3" a="1"/>
  <c r="AA124" i="3" s="1"/>
  <c r="AB124" i="3" s="1" a="1"/>
  <c r="AB124" i="3" s="1"/>
  <c r="AA147" i="3" a="1"/>
  <c r="AA147" i="3" s="1"/>
  <c r="AB147" i="3" s="1" a="1"/>
  <c r="AB147" i="3" s="1"/>
  <c r="AA149" i="3" a="1"/>
  <c r="AA149" i="3" s="1"/>
  <c r="AB149" i="3" s="1" a="1"/>
  <c r="AB149" i="3" s="1"/>
  <c r="AA150" i="3" a="1"/>
  <c r="AA150" i="3" s="1"/>
  <c r="AB150" i="3" s="1" a="1"/>
  <c r="AB150" i="3" s="1"/>
  <c r="AA50" i="3" a="1"/>
  <c r="AA50" i="3" s="1"/>
  <c r="AB50" i="3" s="1" a="1"/>
  <c r="AB50" i="3" s="1"/>
  <c r="AA77" i="3" a="1"/>
  <c r="AA77" i="3" s="1"/>
  <c r="AB77" i="3" s="1" a="1"/>
  <c r="AB77" i="3" s="1"/>
  <c r="AA101" i="3" a="1"/>
  <c r="AA101" i="3" s="1"/>
  <c r="AB101" i="3" s="1" a="1"/>
  <c r="AB101" i="3" s="1"/>
  <c r="AF14" i="3"/>
  <c r="AF37" i="3"/>
  <c r="AF42" i="3"/>
  <c r="AF33" i="3"/>
  <c r="AF51" i="3"/>
  <c r="AF3" i="3"/>
  <c r="AF26" i="3"/>
  <c r="AF55" i="3"/>
  <c r="AF36" i="3"/>
  <c r="AF24" i="3"/>
  <c r="AF25" i="3"/>
  <c r="AF41" i="3"/>
  <c r="AF16" i="3"/>
  <c r="AF18" i="3"/>
  <c r="AF39" i="3"/>
  <c r="AF15" i="3"/>
  <c r="AF32" i="3"/>
  <c r="AF62" i="3"/>
  <c r="AF7" i="3"/>
  <c r="AF38" i="3"/>
  <c r="AF46" i="3"/>
  <c r="AF47" i="3"/>
  <c r="AF60" i="3"/>
  <c r="AF112" i="3"/>
  <c r="AF143" i="3"/>
  <c r="AF77" i="3"/>
  <c r="AA92" i="3" a="1"/>
  <c r="AA92" i="3" s="1"/>
  <c r="AB92" i="3" s="1" a="1"/>
  <c r="AB92" i="3" s="1"/>
  <c r="AA61" i="3" a="1"/>
  <c r="AA61" i="3" s="1"/>
  <c r="AB61" i="3" s="1" a="1"/>
  <c r="AB61" i="3" s="1"/>
  <c r="AF79" i="3"/>
  <c r="AA69" i="3" a="1"/>
  <c r="AA69" i="3" s="1"/>
  <c r="AB69" i="3" s="1" a="1"/>
  <c r="AB69" i="3" s="1"/>
  <c r="AA81" i="3" a="1"/>
  <c r="AA81" i="3" s="1"/>
  <c r="AB81" i="3" s="1" a="1"/>
  <c r="AB81" i="3" s="1"/>
  <c r="AA84" i="3" a="1"/>
  <c r="AA84" i="3" s="1"/>
  <c r="AB84" i="3" s="1" a="1"/>
  <c r="AB84" i="3" s="1"/>
  <c r="AA85" i="3" a="1"/>
  <c r="AA85" i="3" s="1"/>
  <c r="AB85" i="3" s="1" a="1"/>
  <c r="AB85" i="3" s="1"/>
  <c r="AA65" i="3" a="1"/>
  <c r="AA65" i="3" s="1"/>
  <c r="AB65" i="3" s="1" a="1"/>
  <c r="AB65" i="3" s="1"/>
  <c r="AF86" i="3"/>
  <c r="AA67" i="3" a="1"/>
  <c r="AA67" i="3" s="1"/>
  <c r="AB67" i="3" s="1" a="1"/>
  <c r="AB67" i="3" s="1"/>
  <c r="AA45" i="3" a="1"/>
  <c r="AA45" i="3" s="1"/>
  <c r="AB45" i="3" s="1" a="1"/>
  <c r="AB45" i="3" s="1"/>
  <c r="AA49" i="3" a="1"/>
  <c r="AA49" i="3" s="1"/>
  <c r="AB49" i="3" s="1" a="1"/>
  <c r="AB49" i="3" s="1"/>
  <c r="AA73" i="3" a="1"/>
  <c r="AA73" i="3" s="1"/>
  <c r="AB73" i="3" s="1" a="1"/>
  <c r="AB73" i="3" s="1"/>
  <c r="AA100" i="3" a="1"/>
  <c r="AA100" i="3" s="1"/>
  <c r="AB100" i="3" s="1" a="1"/>
  <c r="AB100" i="3" s="1"/>
  <c r="AF115" i="3"/>
  <c r="AF78" i="3"/>
  <c r="AF88" i="3"/>
  <c r="AA96" i="3" a="1"/>
  <c r="AA96" i="3" s="1"/>
  <c r="AB96" i="3" s="1" a="1"/>
  <c r="AB96" i="3" s="1"/>
  <c r="AF107" i="3"/>
  <c r="AA74" i="3" a="1"/>
  <c r="AA74" i="3" s="1"/>
  <c r="AB74" i="3" s="1" a="1"/>
  <c r="AB74" i="3" s="1"/>
  <c r="AF98" i="3"/>
  <c r="AF122" i="3"/>
  <c r="AA66" i="3" a="1"/>
  <c r="AA66" i="3" s="1"/>
  <c r="AB66" i="3" s="1" a="1"/>
  <c r="AB66" i="3" s="1"/>
  <c r="AF95" i="3"/>
  <c r="AA75" i="3" a="1"/>
  <c r="AA75" i="3" s="1"/>
  <c r="AB75" i="3" s="1" a="1"/>
  <c r="AB75" i="3" s="1"/>
  <c r="AA76" i="3" a="1"/>
  <c r="AA76" i="3" s="1"/>
  <c r="AB76" i="3" s="1" a="1"/>
  <c r="AB76" i="3" s="1"/>
  <c r="AF113" i="3"/>
  <c r="AA106" i="3" a="1"/>
  <c r="AA106" i="3" s="1"/>
  <c r="AB106" i="3" s="1" a="1"/>
  <c r="AB106" i="3" s="1"/>
  <c r="AF174" i="3"/>
  <c r="AF186" i="3"/>
  <c r="AA87" i="3" a="1"/>
  <c r="AA87" i="3" s="1"/>
  <c r="AB87" i="3" s="1" a="1"/>
  <c r="AB87" i="3" s="1"/>
  <c r="AA119" i="3" a="1"/>
  <c r="AA119" i="3" s="1"/>
  <c r="AB119" i="3" s="1" a="1"/>
  <c r="AB119" i="3" s="1"/>
  <c r="AF146" i="3"/>
  <c r="AA136" i="3" a="1"/>
  <c r="AA136" i="3" s="1"/>
  <c r="AB136" i="3" s="1" a="1"/>
  <c r="AB136" i="3" s="1"/>
  <c r="AA130" i="3" a="1"/>
  <c r="AA130" i="3" s="1"/>
  <c r="AB130" i="3" s="1" a="1"/>
  <c r="AB130" i="3" s="1"/>
  <c r="AA118" i="3" a="1"/>
  <c r="AA118" i="3" s="1"/>
  <c r="AB118" i="3" s="1" a="1"/>
  <c r="AB118" i="3" s="1"/>
  <c r="AF120" i="3"/>
  <c r="AA121" i="3" a="1"/>
  <c r="AA121" i="3" s="1"/>
  <c r="AB121" i="3" s="1" a="1"/>
  <c r="AB121" i="3" s="1"/>
  <c r="AA116" i="3" a="1"/>
  <c r="AA116" i="3" s="1"/>
  <c r="AB116" i="3" s="1" a="1"/>
  <c r="AB116" i="3" s="1"/>
  <c r="AF171" i="3"/>
  <c r="AA126" i="3" a="1"/>
  <c r="AA126" i="3" s="1"/>
  <c r="AB126" i="3" s="1" a="1"/>
  <c r="AB126" i="3" s="1"/>
  <c r="AF176" i="3"/>
  <c r="AA127" i="3" a="1"/>
  <c r="AA127" i="3" s="1"/>
  <c r="AB127" i="3" s="1" a="1"/>
  <c r="AB127" i="3" s="1"/>
  <c r="AA133" i="3" a="1"/>
  <c r="AA133" i="3" s="1"/>
  <c r="AB133" i="3" s="1" a="1"/>
  <c r="AB133" i="3" s="1"/>
  <c r="AF160" i="3"/>
  <c r="AA111" i="3" a="1"/>
  <c r="AA111" i="3" s="1"/>
  <c r="AB111" i="3" s="1" a="1"/>
  <c r="AB111" i="3" s="1"/>
  <c r="AA137" i="3" a="1"/>
  <c r="AA137" i="3" s="1"/>
  <c r="AB137" i="3" s="1" a="1"/>
  <c r="AB137" i="3" s="1"/>
  <c r="AF148" i="3"/>
  <c r="AF161" i="3"/>
  <c r="AA128" i="3" a="1"/>
  <c r="AA128" i="3" s="1"/>
  <c r="AB128" i="3" s="1" a="1"/>
  <c r="AB128" i="3" s="1"/>
  <c r="AF188" i="3"/>
  <c r="AA99" i="3" a="1"/>
  <c r="AA99" i="3" s="1"/>
  <c r="AB99" i="3" s="1" a="1"/>
  <c r="AB99" i="3" s="1"/>
  <c r="AA123" i="3" a="1"/>
  <c r="AA123" i="3" s="1"/>
  <c r="AB123" i="3" s="1" a="1"/>
  <c r="AB123" i="3" s="1"/>
  <c r="AA167" i="3" a="1"/>
  <c r="AA167" i="3" s="1"/>
  <c r="AB167" i="3" s="1" a="1"/>
  <c r="AB167" i="3" s="1"/>
  <c r="AF185" i="3"/>
  <c r="AA187" i="3" a="1"/>
  <c r="AA187" i="3" s="1"/>
  <c r="AB187" i="3" s="1" a="1"/>
  <c r="AB187" i="3" s="1"/>
  <c r="AA141" i="3" a="1"/>
  <c r="AA141" i="3" s="1"/>
  <c r="AB141" i="3" s="1" a="1"/>
  <c r="AB141" i="3" s="1"/>
  <c r="AA144" i="3" a="1"/>
  <c r="AA144" i="3" s="1"/>
  <c r="AB144" i="3" s="1" a="1"/>
  <c r="AB144" i="3" s="1"/>
  <c r="AA157" i="3" a="1"/>
  <c r="AA157" i="3" s="1"/>
  <c r="AB157" i="3" s="1" a="1"/>
  <c r="AB157" i="3" s="1"/>
  <c r="AA170" i="3" a="1"/>
  <c r="AA170" i="3" s="1"/>
  <c r="AB170" i="3" s="1" a="1"/>
  <c r="AB170" i="3" s="1"/>
  <c r="AF189" i="3"/>
  <c r="AA129" i="3" a="1"/>
  <c r="AA129" i="3" s="1"/>
  <c r="AB129" i="3" s="1" a="1"/>
  <c r="AB129" i="3" s="1"/>
  <c r="AA163" i="3" a="1"/>
  <c r="AA163" i="3" s="1"/>
  <c r="AB163" i="3" s="1" a="1"/>
  <c r="AB163" i="3" s="1"/>
  <c r="AA168" i="3" a="1"/>
  <c r="AA168" i="3" s="1"/>
  <c r="AB168" i="3" s="1" a="1"/>
  <c r="AB168" i="3" s="1"/>
  <c r="AA181" i="3" a="1"/>
  <c r="AA181" i="3" s="1"/>
  <c r="AB181" i="3" s="1" a="1"/>
  <c r="AB181" i="3" s="1"/>
  <c r="AF192" i="3"/>
  <c r="AA193" i="3" a="1"/>
  <c r="AA193" i="3" s="1"/>
  <c r="AB193" i="3" s="1" a="1"/>
  <c r="AB193" i="3" s="1"/>
  <c r="AA154" i="3" a="1"/>
  <c r="AA154" i="3" s="1"/>
  <c r="AB154" i="3" s="1" a="1"/>
  <c r="AB154" i="3" s="1"/>
  <c r="AA177" i="3" a="1"/>
  <c r="AA177" i="3" s="1"/>
  <c r="AB177" i="3" s="1" a="1"/>
  <c r="AB177" i="3" s="1"/>
  <c r="AA184" i="3" a="1"/>
  <c r="AA184" i="3" s="1"/>
  <c r="AB184" i="3" s="1" a="1"/>
  <c r="AB184" i="3" s="1"/>
  <c r="AA190" i="3" a="1"/>
  <c r="AA190" i="3" s="1"/>
  <c r="AB190" i="3" s="1" a="1"/>
  <c r="AB190" i="3" s="1"/>
  <c r="AA153" i="3" a="1"/>
  <c r="AA153" i="3" s="1"/>
  <c r="AB153" i="3" s="1" a="1"/>
  <c r="AB153" i="3" s="1"/>
  <c r="AA166" i="3" a="1"/>
  <c r="AA166" i="3" s="1"/>
  <c r="AB166" i="3" s="1" a="1"/>
  <c r="AB166" i="3" s="1"/>
  <c r="AA191" i="3" a="1"/>
  <c r="AA191" i="3" s="1"/>
  <c r="AB191" i="3" s="1" a="1"/>
  <c r="AB191" i="3" s="1"/>
  <c r="AA197" i="3" a="1"/>
  <c r="AA197" i="3" s="1"/>
  <c r="AB197" i="3" s="1" a="1"/>
  <c r="AB197" i="3" s="1"/>
  <c r="AF178" i="3"/>
  <c r="AF182" i="3"/>
  <c r="AA198" i="3" a="1"/>
  <c r="AA198" i="3" s="1"/>
  <c r="AB198" i="3" s="1" a="1"/>
  <c r="AB198" i="3" s="1"/>
  <c r="AA158" i="3" a="1"/>
  <c r="AA158" i="3" s="1"/>
  <c r="AB158" i="3" s="1" a="1"/>
  <c r="AB158" i="3" s="1"/>
  <c r="AA169" i="3" a="1"/>
  <c r="AA169" i="3" s="1"/>
  <c r="AB169" i="3" s="1" a="1"/>
  <c r="AB169" i="3" s="1"/>
  <c r="AA151" i="3" a="1"/>
  <c r="AA151" i="3" s="1"/>
  <c r="AB151" i="3" s="1" a="1"/>
  <c r="AB151" i="3" s="1"/>
  <c r="AA156" i="3" a="1"/>
  <c r="AA156" i="3" s="1"/>
  <c r="AB156" i="3" s="1" a="1"/>
  <c r="AB156" i="3" s="1"/>
  <c r="AA175" i="3" a="1"/>
  <c r="AA175" i="3" s="1"/>
  <c r="AB175" i="3" s="1" a="1"/>
  <c r="AB175" i="3" s="1"/>
  <c r="AA183" i="3" a="1"/>
  <c r="AA183" i="3" s="1"/>
  <c r="AB183" i="3" s="1" a="1"/>
  <c r="AB183" i="3" s="1"/>
  <c r="AA142" i="3" a="1"/>
  <c r="AA142" i="3" s="1"/>
  <c r="AB142" i="3" s="1" a="1"/>
  <c r="AB142" i="3" s="1"/>
  <c r="AF152" i="3"/>
  <c r="AA165" i="3" a="1"/>
  <c r="AA165" i="3" s="1"/>
  <c r="AB165" i="3" s="1" a="1"/>
  <c r="AB165" i="3" s="1"/>
  <c r="AA180" i="3" a="1"/>
  <c r="AA180" i="3" s="1"/>
  <c r="AB180" i="3" s="1" a="1"/>
  <c r="AB180" i="3" s="1"/>
  <c r="AA2" i="3" a="1"/>
  <c r="AA2" i="3" s="1"/>
  <c r="AF150" i="3" l="1"/>
  <c r="AF147" i="3"/>
  <c r="AF140" i="3"/>
  <c r="AF124" i="3"/>
  <c r="AF138" i="3"/>
  <c r="AF117" i="3"/>
  <c r="AF103" i="3"/>
  <c r="AF102" i="3"/>
  <c r="AF57" i="3"/>
  <c r="AF44" i="3"/>
  <c r="AF22" i="3"/>
  <c r="AF149" i="3"/>
  <c r="AF105" i="3"/>
  <c r="AF53" i="3"/>
  <c r="AB56" i="3" a="1"/>
  <c r="AB56" i="3" s="1"/>
  <c r="AG215" i="3"/>
  <c r="AF9" i="3"/>
  <c r="AF63" i="3"/>
  <c r="AF54" i="3"/>
  <c r="AF214" i="3"/>
  <c r="AG206" i="3"/>
  <c r="AF164" i="3"/>
  <c r="AF11" i="3"/>
  <c r="AG176" i="3"/>
  <c r="AB20" i="3" a="1"/>
  <c r="AB20" i="3" s="1"/>
  <c r="AB10" i="3" a="1"/>
  <c r="AB10" i="3" s="1"/>
  <c r="AF59" i="3"/>
  <c r="AB59" i="3" a="1"/>
  <c r="AB59" i="3" s="1"/>
  <c r="AB31" i="3" a="1"/>
  <c r="AB31" i="3" s="1"/>
  <c r="AF215" i="3"/>
  <c r="AG70" i="3"/>
  <c r="AG21" i="3"/>
  <c r="AG145" i="3"/>
  <c r="AG13" i="3"/>
  <c r="AG90" i="3"/>
  <c r="AG32" i="3"/>
  <c r="AG91" i="3"/>
  <c r="AG131" i="3"/>
  <c r="AG93" i="3"/>
  <c r="AG162" i="3"/>
  <c r="AG194" i="3"/>
  <c r="AG198" i="3"/>
  <c r="AG96" i="3"/>
  <c r="AG134" i="3"/>
  <c r="AG179" i="3"/>
  <c r="AG137" i="3"/>
  <c r="AF162" i="3"/>
  <c r="AG45" i="3"/>
  <c r="AF20" i="3"/>
  <c r="AG101" i="3"/>
  <c r="AG58" i="3"/>
  <c r="AG19" i="3"/>
  <c r="AG72" i="3"/>
  <c r="AG40" i="3"/>
  <c r="AG23" i="3"/>
  <c r="AG139" i="3"/>
  <c r="AG104" i="3"/>
  <c r="AG83" i="3"/>
  <c r="AG196" i="3"/>
  <c r="AG125" i="3"/>
  <c r="AG37" i="3"/>
  <c r="AG52" i="3"/>
  <c r="AG107" i="3"/>
  <c r="AG94" i="3"/>
  <c r="AG120" i="3"/>
  <c r="AG73" i="3"/>
  <c r="AG118" i="3"/>
  <c r="AG141" i="3"/>
  <c r="AF31" i="3"/>
  <c r="AG50" i="3"/>
  <c r="AG43" i="3"/>
  <c r="AG110" i="3"/>
  <c r="AG64" i="3"/>
  <c r="AG109" i="3"/>
  <c r="AG155" i="3"/>
  <c r="AG48" i="3"/>
  <c r="AG95" i="3"/>
  <c r="AG55" i="3"/>
  <c r="AG115" i="3"/>
  <c r="AG186" i="3"/>
  <c r="AG65" i="3"/>
  <c r="AG170" i="3"/>
  <c r="AG17" i="3"/>
  <c r="AG154" i="3"/>
  <c r="AG144" i="3"/>
  <c r="AG183" i="3"/>
  <c r="AG197" i="3"/>
  <c r="AG187" i="3"/>
  <c r="AG128" i="3"/>
  <c r="AF134" i="3"/>
  <c r="AG85" i="3"/>
  <c r="AG61" i="3"/>
  <c r="AF83" i="3"/>
  <c r="AG150" i="3"/>
  <c r="AG30" i="3"/>
  <c r="AG102" i="3"/>
  <c r="AG42" i="3"/>
  <c r="AG103" i="3"/>
  <c r="AG113" i="3"/>
  <c r="AG14" i="3"/>
  <c r="AG88" i="3"/>
  <c r="AG26" i="3"/>
  <c r="AG138" i="3"/>
  <c r="AG174" i="3"/>
  <c r="AG165" i="3"/>
  <c r="AG136" i="3"/>
  <c r="AG10" i="3"/>
  <c r="AG157" i="3"/>
  <c r="AG193" i="3"/>
  <c r="AG142" i="3"/>
  <c r="AG191" i="3"/>
  <c r="AG181" i="3"/>
  <c r="AG126" i="3"/>
  <c r="AG84" i="3"/>
  <c r="AG149" i="3"/>
  <c r="AG11" i="3"/>
  <c r="AG34" i="3"/>
  <c r="AG89" i="3"/>
  <c r="AG105" i="3"/>
  <c r="AG9" i="3"/>
  <c r="AG53" i="3"/>
  <c r="AG164" i="3"/>
  <c r="AG173" i="3"/>
  <c r="AG180" i="3"/>
  <c r="AG31" i="3"/>
  <c r="AG175" i="3"/>
  <c r="AG156" i="3"/>
  <c r="AG166" i="3"/>
  <c r="AG168" i="3"/>
  <c r="AG130" i="3"/>
  <c r="AF131" i="3"/>
  <c r="AG81" i="3"/>
  <c r="AG147" i="3"/>
  <c r="AG4" i="3"/>
  <c r="AG35" i="3"/>
  <c r="AG29" i="3"/>
  <c r="AG12" i="3"/>
  <c r="AG8" i="3"/>
  <c r="AG39" i="3"/>
  <c r="AG24" i="3"/>
  <c r="AG159" i="3"/>
  <c r="AG172" i="3"/>
  <c r="AG121" i="3"/>
  <c r="AG67" i="3"/>
  <c r="AG63" i="3"/>
  <c r="AG114" i="3"/>
  <c r="AG71" i="3"/>
  <c r="AG151" i="3"/>
  <c r="AG153" i="3"/>
  <c r="AG163" i="3"/>
  <c r="AG133" i="3"/>
  <c r="AG76" i="3"/>
  <c r="AG124" i="3"/>
  <c r="AG33" i="3"/>
  <c r="AG28" i="3"/>
  <c r="AG143" i="3"/>
  <c r="AG60" i="3"/>
  <c r="AG7" i="3"/>
  <c r="AG18" i="3"/>
  <c r="AG25" i="3"/>
  <c r="AG152" i="3"/>
  <c r="AG185" i="3"/>
  <c r="AG184" i="3"/>
  <c r="AG59" i="3"/>
  <c r="AG195" i="3"/>
  <c r="AG111" i="3"/>
  <c r="AG56" i="3"/>
  <c r="AG169" i="3"/>
  <c r="AG190" i="3"/>
  <c r="AG129" i="3"/>
  <c r="AG127" i="3"/>
  <c r="AG119" i="3"/>
  <c r="AG75" i="3"/>
  <c r="AG74" i="3"/>
  <c r="AG117" i="3"/>
  <c r="AG54" i="3"/>
  <c r="AG6" i="3"/>
  <c r="AG22" i="3"/>
  <c r="AG112" i="3"/>
  <c r="AG47" i="3"/>
  <c r="AG62" i="3"/>
  <c r="AG16" i="3"/>
  <c r="AG3" i="3"/>
  <c r="AG148" i="3"/>
  <c r="AG188" i="3"/>
  <c r="AG99" i="3"/>
  <c r="AG177" i="3"/>
  <c r="AG49" i="3"/>
  <c r="AG20" i="3"/>
  <c r="AG82" i="3"/>
  <c r="AG2" i="3"/>
  <c r="AB2" i="3" a="1"/>
  <c r="AB2" i="3" s="1"/>
  <c r="AG158" i="3"/>
  <c r="AG167" i="3"/>
  <c r="AG87" i="3"/>
  <c r="AG69" i="3"/>
  <c r="AF93" i="3"/>
  <c r="AG108" i="3"/>
  <c r="AG44" i="3"/>
  <c r="AG5" i="3"/>
  <c r="AG51" i="3"/>
  <c r="AG98" i="3"/>
  <c r="AG46" i="3"/>
  <c r="AG15" i="3"/>
  <c r="AG41" i="3"/>
  <c r="AG161" i="3"/>
  <c r="AG123" i="3"/>
  <c r="AG116" i="3"/>
  <c r="AG106" i="3"/>
  <c r="AG66" i="3"/>
  <c r="AG100" i="3"/>
  <c r="AF114" i="3"/>
  <c r="AF90" i="3"/>
  <c r="AG92" i="3"/>
  <c r="AF10" i="3"/>
  <c r="AF17" i="3"/>
  <c r="AG27" i="3"/>
  <c r="AG146" i="3"/>
  <c r="AG36" i="3"/>
  <c r="AG97" i="3"/>
  <c r="AG38" i="3"/>
  <c r="AG122" i="3"/>
  <c r="AG140" i="3"/>
  <c r="AG68" i="3"/>
  <c r="AG160" i="3"/>
  <c r="AG199" i="3"/>
  <c r="AF58" i="3"/>
  <c r="AF139" i="3"/>
  <c r="AF101" i="3"/>
  <c r="AF4" i="3"/>
  <c r="AF64" i="3"/>
  <c r="AF48" i="3"/>
  <c r="AF70" i="3"/>
  <c r="AF145" i="3"/>
  <c r="AF19" i="3"/>
  <c r="AF50" i="3"/>
  <c r="AF97" i="3"/>
  <c r="AF13" i="3"/>
  <c r="AF71" i="3"/>
  <c r="AF135" i="3"/>
  <c r="AF35" i="3"/>
  <c r="AF27" i="3"/>
  <c r="AF109" i="3"/>
  <c r="AF52" i="3"/>
  <c r="AF195" i="3"/>
  <c r="AF104" i="3"/>
  <c r="AF110" i="3"/>
  <c r="AF23" i="3"/>
  <c r="AF43" i="3"/>
  <c r="AG270" i="3"/>
  <c r="AF270" i="3"/>
  <c r="AF240" i="3"/>
  <c r="AG240" i="3"/>
  <c r="AG264" i="3"/>
  <c r="AF264" i="3"/>
  <c r="AG251" i="3"/>
  <c r="AF251" i="3"/>
  <c r="AG216" i="3"/>
  <c r="AF216" i="3"/>
  <c r="AG275" i="3"/>
  <c r="AF275" i="3"/>
  <c r="AG221" i="3"/>
  <c r="AF221" i="3"/>
  <c r="AF231" i="3"/>
  <c r="AG231" i="3"/>
  <c r="AG250" i="3"/>
  <c r="AF250" i="3"/>
  <c r="AG237" i="3"/>
  <c r="AF237" i="3"/>
  <c r="AG256" i="3"/>
  <c r="AF256" i="3"/>
  <c r="AG213" i="3"/>
  <c r="AF213" i="3"/>
  <c r="AG224" i="3"/>
  <c r="AF224" i="3"/>
  <c r="AG235" i="3"/>
  <c r="AF235" i="3"/>
  <c r="AG242" i="3"/>
  <c r="AF242" i="3"/>
  <c r="AG277" i="3"/>
  <c r="AF277" i="3"/>
  <c r="AG222" i="3"/>
  <c r="AF222" i="3"/>
  <c r="AG258" i="3"/>
  <c r="AF258" i="3"/>
  <c r="AG269" i="3"/>
  <c r="AF269" i="3"/>
  <c r="AG228" i="3"/>
  <c r="AF228" i="3"/>
  <c r="AG276" i="3"/>
  <c r="AF276" i="3"/>
  <c r="AF219" i="3"/>
  <c r="AG219" i="3"/>
  <c r="AG238" i="3"/>
  <c r="AF238" i="3"/>
  <c r="AG223" i="3"/>
  <c r="AF223" i="3"/>
  <c r="AG233" i="3"/>
  <c r="AF233" i="3"/>
  <c r="AG236" i="3"/>
  <c r="AF236" i="3"/>
  <c r="AF225" i="3"/>
  <c r="AG225" i="3"/>
  <c r="AG263" i="3"/>
  <c r="AF263" i="3"/>
  <c r="AG204" i="3"/>
  <c r="AF204" i="3"/>
  <c r="AG227" i="3"/>
  <c r="AF227" i="3"/>
  <c r="AF199" i="3"/>
  <c r="AF194" i="3"/>
  <c r="AF196" i="3"/>
  <c r="AG178" i="3"/>
  <c r="AG192" i="3"/>
  <c r="AF173" i="3"/>
  <c r="AF179" i="3"/>
  <c r="AF172" i="3"/>
  <c r="AG182" i="3"/>
  <c r="AF159" i="3"/>
  <c r="AF155" i="3"/>
  <c r="AF125" i="3"/>
  <c r="AF108" i="3"/>
  <c r="AF89" i="3"/>
  <c r="AF94" i="3"/>
  <c r="AF82" i="3"/>
  <c r="AF91" i="3"/>
  <c r="AF56" i="3"/>
  <c r="AF72" i="3"/>
  <c r="AF68" i="3"/>
  <c r="AF30" i="3"/>
  <c r="AF34" i="3"/>
  <c r="AF28" i="3"/>
  <c r="AF40" i="3"/>
  <c r="AF6" i="3"/>
  <c r="AF5" i="3"/>
  <c r="AF21" i="3"/>
  <c r="AF8" i="3"/>
  <c r="AG79" i="3"/>
  <c r="AG135" i="3"/>
  <c r="AG77" i="3"/>
  <c r="AF132" i="3"/>
  <c r="AG132" i="3"/>
  <c r="AF80" i="3"/>
  <c r="AG80" i="3"/>
  <c r="AG78" i="3"/>
  <c r="AG57" i="3"/>
  <c r="AF29" i="3"/>
  <c r="AF12" i="3"/>
  <c r="AF163" i="3"/>
  <c r="AF181" i="3"/>
  <c r="AF141" i="3"/>
  <c r="AF128" i="3"/>
  <c r="AF87" i="3"/>
  <c r="AF75" i="3"/>
  <c r="AF96" i="3"/>
  <c r="AF84" i="3"/>
  <c r="AF168" i="3"/>
  <c r="AF66" i="3"/>
  <c r="AF81" i="3"/>
  <c r="AF92" i="3"/>
  <c r="AF177" i="3"/>
  <c r="AF123" i="3"/>
  <c r="AF74" i="3"/>
  <c r="AF187" i="3"/>
  <c r="AF175" i="3"/>
  <c r="AF154" i="3"/>
  <c r="AF99" i="3"/>
  <c r="AF65" i="3"/>
  <c r="AF137" i="3"/>
  <c r="AF111" i="3"/>
  <c r="AF129" i="3"/>
  <c r="AF116" i="3"/>
  <c r="AF100" i="3"/>
  <c r="AF61" i="3"/>
  <c r="AF156" i="3"/>
  <c r="AF151" i="3"/>
  <c r="AF197" i="3"/>
  <c r="AF121" i="3"/>
  <c r="AF73" i="3"/>
  <c r="AF184" i="3"/>
  <c r="AF69" i="3"/>
  <c r="AF142" i="3"/>
  <c r="AF193" i="3"/>
  <c r="AF166" i="3"/>
  <c r="AF170" i="3"/>
  <c r="AF133" i="3"/>
  <c r="AF118" i="3"/>
  <c r="AF106" i="3"/>
  <c r="AF49" i="3"/>
  <c r="AF191" i="3"/>
  <c r="AF180" i="3"/>
  <c r="AF169" i="3"/>
  <c r="AF167" i="3"/>
  <c r="AF165" i="3"/>
  <c r="AF183" i="3"/>
  <c r="AF158" i="3"/>
  <c r="AF153" i="3"/>
  <c r="AF157" i="3"/>
  <c r="AF127" i="3"/>
  <c r="AF130" i="3"/>
  <c r="AF45" i="3"/>
  <c r="AF198" i="3"/>
  <c r="AF190" i="3"/>
  <c r="AF144" i="3"/>
  <c r="AF126" i="3"/>
  <c r="AF136" i="3"/>
  <c r="AF119" i="3"/>
  <c r="AF76" i="3"/>
  <c r="AF67" i="3"/>
  <c r="AF85" i="3"/>
  <c r="AC2" i="3" a="1"/>
  <c r="AC2" i="3" s="1"/>
  <c r="AF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<sst xmlns="http://schemas.openxmlformats.org/spreadsheetml/2006/main" count="1534" uniqueCount="637">
  <si>
    <t>em construção</t>
  </si>
  <si>
    <t>na planta</t>
  </si>
  <si>
    <t>super destaque</t>
  </si>
  <si>
    <t>destaque</t>
  </si>
  <si>
    <t>R$ 320.000</t>
  </si>
  <si>
    <t>Sob consulta</t>
  </si>
  <si>
    <t>R$ 600.000</t>
  </si>
  <si>
    <t>R$ 300.000</t>
  </si>
  <si>
    <t>R$ 550.000</t>
  </si>
  <si>
    <t>R$ 480.000</t>
  </si>
  <si>
    <t>R$ 380.000</t>
  </si>
  <si>
    <t>R$ 330.000</t>
  </si>
  <si>
    <t>mais</t>
  </si>
  <si>
    <t>80 m²</t>
  </si>
  <si>
    <t>2</t>
  </si>
  <si>
    <t>66 m²</t>
  </si>
  <si>
    <t>85 m²</t>
  </si>
  <si>
    <t>1</t>
  </si>
  <si>
    <t>1 - 2</t>
  </si>
  <si>
    <t>45 m²</t>
  </si>
  <si>
    <t>65 m²</t>
  </si>
  <si>
    <t>140 m²</t>
  </si>
  <si>
    <t>3</t>
  </si>
  <si>
    <t>4</t>
  </si>
  <si>
    <t>48 m²</t>
  </si>
  <si>
    <t>Status</t>
  </si>
  <si>
    <t>Preço</t>
  </si>
  <si>
    <t>Condomínio</t>
  </si>
  <si>
    <t>IPTU</t>
  </si>
  <si>
    <t>Descrição 1</t>
  </si>
  <si>
    <t>Descrição 2</t>
  </si>
  <si>
    <t>Descrição 3</t>
  </si>
  <si>
    <t>Descrição 4</t>
  </si>
  <si>
    <t>Endereço</t>
  </si>
  <si>
    <t>Tamanho (M²)</t>
  </si>
  <si>
    <t>Quartos</t>
  </si>
  <si>
    <t>Estacionamento</t>
  </si>
  <si>
    <t>Banheiros</t>
  </si>
  <si>
    <t>Endereço - BR</t>
  </si>
  <si>
    <t>Bairro</t>
  </si>
  <si>
    <t>pronto para morar</t>
  </si>
  <si>
    <t>Venha conhecer os diferenciais incríveis desse empreendimento. Fale com nossa equipe de corretores</t>
  </si>
  <si>
    <t>50 m²</t>
  </si>
  <si>
    <t>60 m²</t>
  </si>
  <si>
    <t>100 m²</t>
  </si>
  <si>
    <t>110 m²</t>
  </si>
  <si>
    <t>R$ 350.000</t>
  </si>
  <si>
    <t>75 m²</t>
  </si>
  <si>
    <t>...</t>
  </si>
  <si>
    <t>2 - 3</t>
  </si>
  <si>
    <t>1 - 3</t>
  </si>
  <si>
    <t>150 m²</t>
  </si>
  <si>
    <t>90 m²</t>
  </si>
  <si>
    <t>115 m²</t>
  </si>
  <si>
    <t>55 m²</t>
  </si>
  <si>
    <t>R$ 280.000</t>
  </si>
  <si>
    <t>70 m²</t>
  </si>
  <si>
    <t>5</t>
  </si>
  <si>
    <t>84 m²</t>
  </si>
  <si>
    <t>250 m²</t>
  </si>
  <si>
    <t>95 m²</t>
  </si>
  <si>
    <t>R$ 420.000</t>
  </si>
  <si>
    <t>200 m²</t>
  </si>
  <si>
    <t>6</t>
  </si>
  <si>
    <t>130 m²</t>
  </si>
  <si>
    <t xml:space="preserve"> </t>
  </si>
  <si>
    <t>3 - 4</t>
  </si>
  <si>
    <t>3 - 5</t>
  </si>
  <si>
    <t>149 m²</t>
  </si>
  <si>
    <t>188 m²</t>
  </si>
  <si>
    <t>78 m²</t>
  </si>
  <si>
    <t>Cidade</t>
  </si>
  <si>
    <t>Estado</t>
  </si>
  <si>
    <t>RJ</t>
  </si>
  <si>
    <t>R$ 430.000</t>
  </si>
  <si>
    <t>R$ 1.100.000</t>
  </si>
  <si>
    <t>R$ 450.000</t>
  </si>
  <si>
    <t>Venha conhecer os diferenciais incríveis desse empreendimento.</t>
  </si>
  <si>
    <t>Fale com nossa equipe de corretores.</t>
  </si>
  <si>
    <t>2 - 4</t>
  </si>
  <si>
    <t>R$ 35.000</t>
  </si>
  <si>
    <t>82 m²</t>
  </si>
  <si>
    <t>98 m²</t>
  </si>
  <si>
    <t>R$ 530.000</t>
  </si>
  <si>
    <t>&lt;...</t>
  </si>
  <si>
    <t>136 m²</t>
  </si>
  <si>
    <t>134 m²</t>
  </si>
  <si>
    <t>40 m²</t>
  </si>
  <si>
    <t>-</t>
  </si>
  <si>
    <t>72 m²</t>
  </si>
  <si>
    <t>R$ 8.000.000</t>
  </si>
  <si>
    <t>155 m²</t>
  </si>
  <si>
    <t>46 m²</t>
  </si>
  <si>
    <t>R$ 240.699</t>
  </si>
  <si>
    <t>Em construção e com entrega prevista para Out/2022. Condomínio de aptos de 2 ou 3 quartos, com conforto e segurança para você e sua família. Espaços como piscina adulto com fonte e...</t>
  </si>
  <si>
    <t>Rua Áurea Fonseca de Jesus, Califórnia</t>
  </si>
  <si>
    <t>Rua Damas Batista, Jardim Tropical</t>
  </si>
  <si>
    <t>49 m²</t>
  </si>
  <si>
    <t>Rua Rangel Pestana, Centro</t>
  </si>
  <si>
    <t>condomínio R$ 227</t>
  </si>
  <si>
    <t>Cond. Beija-Flor V, casas NOVAS de 3 quartos com suíte</t>
  </si>
  <si>
    <t>Condomínio Fechado – portaria 24h</t>
  </si>
  <si>
    <t>Lazer com parquinho, 2 piscina e quadra esportiva.</t>
  </si>
  <si>
    <t>Salão de Festas</t>
  </si>
  <si>
    <t>Ca...</t>
  </si>
  <si>
    <t>Avenida da Eternidade, Cosmorama</t>
  </si>
  <si>
    <t>R$ 180.000</t>
  </si>
  <si>
    <t>condomínio R$ 160 IPTU R$ 30</t>
  </si>
  <si>
    <t>Somente 180 mil reais ( Tratar direto pelo Whatsapp Apartamento c/ 2 quartos, sala ampla com 2 ambientes, cozinha, banheiro, área de serviço e varanda. Projeto impecável, minimalis...</t>
  </si>
  <si>
    <t>Rua Ermelinda, Rocha Sobrinho</t>
  </si>
  <si>
    <t>51 m²</t>
  </si>
  <si>
    <t>R$ 235.000</t>
  </si>
  <si>
    <t>IPTU R$ 500</t>
  </si>
  <si>
    <t>2 Casas em Mesquita - BNH.</t>
  </si>
  <si>
    <t>1° CASA, Térrea composta de 2 quartos, sala, cozinha, banheiro, área de serviço, garagem 2 carros.</t>
  </si>
  <si>
    <t>2° CASA, sobrado com 2 quartos, sala, cozinh...</t>
  </si>
  <si>
    <t>Rua Vera Lúcia, BNH</t>
  </si>
  <si>
    <t>condomínio R$ 185</t>
  </si>
  <si>
    <t>Vendo casa condomínio Beija Flor 3, no Cosmorama, Mesquita. Condomínio fechado, com portaria e segurança 24h. Salão de festas. Campo de futebol . Parque. Mercado, escolas, fácil ac...</t>
  </si>
  <si>
    <t>Rua Extremosas, Cosmorama</t>
  </si>
  <si>
    <t>R$ 245.000</t>
  </si>
  <si>
    <t>condomínio R$ 227 IPTU R$ 650</t>
  </si>
  <si>
    <t>Vendo ótima casa em condomínio fechado, 123m², salas com pé direito de 5m, 3 quartos (1 suite ) , 1 banheiro social, cozinha, lavanderia coberta, varandão, garagem, cisterna 5.000m...</t>
  </si>
  <si>
    <t>120 m²</t>
  </si>
  <si>
    <t>condomínio R$ 120</t>
  </si>
  <si>
    <t>Apartamento térreo com 149 m² de área construída, 2 quartos, sala 2 ambientes, cozinha, área de serviço, 2 banheiros, 2 vagas privativas dentro da área construída do apartamento. O...</t>
  </si>
  <si>
    <t>Rua Rosemary Saddi, Cosmorama</t>
  </si>
  <si>
    <t>IPTU R$ 1.400</t>
  </si>
  <si>
    <t>Vendo ou troco excelente casa centro da Vila Emil , Mesquita, RJ 188m com 4 quartos (1 suíte), copa/cozinha enormes, área de serviço, armários nos quartos e banheiros, circuito de...</t>
  </si>
  <si>
    <t>Rua Egídio, Cruzeiro do Sul</t>
  </si>
  <si>
    <t>IPTU R$ 1.300</t>
  </si>
  <si>
    <t>A casa no bairro Vila Emil com 237 metros quadrados com 3 quartos e 3 banheiros, amplo quintal, vagas para garagem coberta e descoberta e terraço!</t>
  </si>
  <si>
    <t>Fica próximo ao comércio, tran...</t>
  </si>
  <si>
    <t>Rua Arlove Freitas, Vila Emil</t>
  </si>
  <si>
    <t>237 m²</t>
  </si>
  <si>
    <t>10</t>
  </si>
  <si>
    <t>R$ 188.000</t>
  </si>
  <si>
    <t>Casa duplex 2 quartos, em obras, aprovamos na Caixa e já reserva uma casa excelente oportunidade Consulte-nos sobre a disponibilidade e as informações do imóvel anunciado. Valores...</t>
  </si>
  <si>
    <t>Rua Minas Gerais, Coréia</t>
  </si>
  <si>
    <t>condomínio R$ 150</t>
  </si>
  <si>
    <t>Vendo o apartamento completo com móveis planejados de excelente qualidade, ar condicionado split nos quartos e na sala. Cobertura DUPLEX. Localização excelente, em frente a ciclovi...</t>
  </si>
  <si>
    <t>Rua Baronesa de Mesquita, Centro</t>
  </si>
  <si>
    <t>R$ 699.000</t>
  </si>
  <si>
    <t>Rua principal de Mesquita, à 100 metros de todos os bancos, Casa &amp; Vídeo, Super Market, prefeitura, Bob's, SmartFit, 50 metros da estação de trem de Mesquita, transporte público di...</t>
  </si>
  <si>
    <t>Rua Papa João XXIII, Centro</t>
  </si>
  <si>
    <t>220 m²</t>
  </si>
  <si>
    <t>R$ 279.000</t>
  </si>
  <si>
    <t>condomínio R$ 1 IPTU R$ 1</t>
  </si>
  <si>
    <t>FINANCIAMOS DIRETO COM A CAIXA ECONÔMICA, Entrada parcelada até a entrega das chaves. O apartamento está localizado no bairro Centro tem 62 metros quadrados com 2 quartos sendo 2 s...</t>
  </si>
  <si>
    <t>Rua Barão de Mesquita, Centro</t>
  </si>
  <si>
    <t>62 m²</t>
  </si>
  <si>
    <t>R$ 265.000</t>
  </si>
  <si>
    <t>IPTU R$ 400</t>
  </si>
  <si>
    <t>VENDO EXCELENTES CASAS DUPLEX DE 2 QTOS + 2 SUÍTES COM PORCELANATO EM EDSON PASSOS - MESQUITA.</t>
  </si>
  <si>
    <t>EXCELENTE LOCALIZAÇÃO PRÓXIMO A ESTAÇÃO DO TREM, SUPERMERCADO CRISTAL, UPA, MATERI...</t>
  </si>
  <si>
    <t>Rua Marquesa de Grizelda, Edson Passos</t>
  </si>
  <si>
    <t>Linda casa duplex com 4 quartos sendo 2 suítes, 2 salas, salão com 2 ambientes,</t>
  </si>
  <si>
    <t>2 cozinhas, copa, área de serviço, banheiro social, terraço com churrasqueira e banheiro,</t>
  </si>
  <si>
    <t>pi...</t>
  </si>
  <si>
    <t>Rua Dias Leme, Rocha Sobrinho</t>
  </si>
  <si>
    <t>R$ 349.000</t>
  </si>
  <si>
    <t>CENTRO/MESQUITA. Excelente cobertura frente de 2 suítes, sala, cozinha, banheiro social, área de serviço, varanda com área gourmet e vaga de garagem.Ótima localização, comércio pró...</t>
  </si>
  <si>
    <t>Estrada Feliciano Sodré, Centro</t>
  </si>
  <si>
    <t>135 m²</t>
  </si>
  <si>
    <t>Atenção investidores !!!! oportunidade exclusiva! excelente localização. próximo a todo o comércio em geral.vasta rede de transporte público e fácil acesso para qualquer lugar do r...</t>
  </si>
  <si>
    <t>R$ 150.000</t>
  </si>
  <si>
    <t>condomínio R$ 183 IPTU R$ 327</t>
  </si>
  <si>
    <t>VIVENDAS CÁSSIA FURTADO, ACEITO FINANCIAMENTO PELA CAIXA ECONÔMICA OU BANCO DA SUA ESCOLHA. Condomínio em Mesquita, com total segurança e exclusividade. O empreendimento oferece 16...</t>
  </si>
  <si>
    <t>Rua Ermelinda, Banco de Areia</t>
  </si>
  <si>
    <t>R$ 250.000</t>
  </si>
  <si>
    <t>A casa está localizado no bairro Santo Elias possui 60 metros quadrados com 2 quartos e 2 banheiros, cozinha, área de serviço, garagem, toda pronta para morar</t>
  </si>
  <si>
    <t>Rua Nestor, Santo Elias</t>
  </si>
  <si>
    <t>IPTU R$ 1</t>
  </si>
  <si>
    <t>Casa, em frente ao Praça do Cruzeiro, com 3 quartos, sendo duas suítes, com sala, cozinha, banheiro social, lavanderia, piscina, amplo quintal. Mais uma pequena casa nos fundos. Te...</t>
  </si>
  <si>
    <t>Avenida Antônio Borges, Jacutinga</t>
  </si>
  <si>
    <t>600 m²</t>
  </si>
  <si>
    <t>(VX)Apartamento de 2 quartos sendo uma suite, sala, cozinha, banheiro, varanda e uma vaga de garagem. Prédio possui elevador e vaga de garagem Centro de mesquita, próximo aos banco...</t>
  </si>
  <si>
    <t>R$ 140.000</t>
  </si>
  <si>
    <t>condomínio R$ 246 IPTU R$ 240</t>
  </si>
  <si>
    <t>Apartamento de dois quartos no condomínio Cássia Furtado em Mesquita, perto de tudo, com fácil acesso tanto para a Dutra, quanto para a Via Light facilitando seu dia a dia. O condo...</t>
  </si>
  <si>
    <t>R$ 321.027</t>
  </si>
  <si>
    <t>O Vivendas do Imperador é a melhor opção de moradia para quem busca segurança, conforto e proximidade com todas as conveniências do empreendimento mais bem localizado de Nilópolis....</t>
  </si>
  <si>
    <t>Estrada Mirandela, Centro</t>
  </si>
  <si>
    <t>80 - 160 m²</t>
  </si>
  <si>
    <t>R$ 575.644</t>
  </si>
  <si>
    <t>Condomínio de altíssimo padrão, pronto para morar. Luxo e exclusividade no endereço mais nobre da cidade, segurança e áreas completas de spa, esporte e lazer. Infra-estrutura de um...</t>
  </si>
  <si>
    <t>Rua Afrânio Peixoto, Palmeiras</t>
  </si>
  <si>
    <t>137 m²</t>
  </si>
  <si>
    <t>R$ 393.082</t>
  </si>
  <si>
    <t>No centro de Nova Iguaçu, um conceito inovador de viver com alto estilo sem abrir mão do conforto. Pronto para morar, com uma grande área de lazer, segurança, serviços e muito mais...</t>
  </si>
  <si>
    <t>Rua Comendador Soares, Centro</t>
  </si>
  <si>
    <t>81 m²</t>
  </si>
  <si>
    <t>Excelente casa composts de sala, cozinha, 3 quartos, 2 banheiros. Terreno imenso na parte de trás ( só o terreno está avaliando em 250 mil ), Garagem, Portão automático, Toda pinta...</t>
  </si>
  <si>
    <t>Rua Rufino, Santo Elias</t>
  </si>
  <si>
    <t>Três casas e uma loja disponiveis para venda no mesmo terreno. No centro de Mesquita. - - Portão Eletrônico - Área de seviço - Cozinha - Escritório - Bares e Restaurantes</t>
  </si>
  <si>
    <t>Rua Heitor da Costa Val, Centro</t>
  </si>
  <si>
    <t>550 m²</t>
  </si>
  <si>
    <t>R$ 290.000</t>
  </si>
  <si>
    <t>condomínio R$ 220 IPTU R$ 500</t>
  </si>
  <si>
    <t>Mesquita – Apartamento de 2 quartos na divisa c/ Nova Iguaçu</t>
  </si>
  <si>
    <t>Apartamento composto por: Sala, 2 quartos, 2 banheiros sociais, cozinha, ampla área de serviço.</t>
  </si>
  <si>
    <t>Sol da ma...</t>
  </si>
  <si>
    <t>Rua Turumbi, Juscelino</t>
  </si>
  <si>
    <t>R$ 210.000</t>
  </si>
  <si>
    <t>SANTO ELIAS/MESQUITA. Casas independentes com 2 quartos sendo 1 com sacada, sala, cozinha, 1 banheiro social, 1 lavabo, área externa fundos com lavanderia e 1 vaga de garagem. Toda...</t>
  </si>
  <si>
    <t>R$ 105.000</t>
  </si>
  <si>
    <t>condomínio R$ 150 IPTU R$ 30</t>
  </si>
  <si>
    <t>Mesquita, ótima localização, preço imbatível, confira agora e pare de gastar dinheiro pagando aluguel !!</t>
  </si>
  <si>
    <t>Encontra-se em um condomínio com segurança e protegido por muros.</t>
  </si>
  <si>
    <t>💥A...</t>
  </si>
  <si>
    <t>Rua Antônio Borges, Santo Elias</t>
  </si>
  <si>
    <t>R$ 165.000</t>
  </si>
  <si>
    <t>condomínio R$ 200</t>
  </si>
  <si>
    <t>Cosmorama - Apart 2 quartos em Condomínio Fechado</t>
  </si>
  <si>
    <t>Residencial Esperança - Bloco 07 – 2º Andar</t>
  </si>
  <si>
    <t>Apartamento Reformado, composto por: Sala, cozinha, banheiro, 2 quartos...</t>
  </si>
  <si>
    <t>Rua Cosmorama, Cosmorama</t>
  </si>
  <si>
    <t>63 m²</t>
  </si>
  <si>
    <t>R$ 230.000</t>
  </si>
  <si>
    <t>Casa de 2 quartos em pequeno condomínio -- Casa de 2 pavimentos com cômodos amplos e arejados em pequeno Condomínio de apenas 5 casas. composta por: Térreo: Sala, cozinha, banheiro...</t>
  </si>
  <si>
    <t>Rua João Bittencourt, Edson Passos</t>
  </si>
  <si>
    <t>R$ 270.000</t>
  </si>
  <si>
    <t>condomínio R$ 225 IPTU R$ 359</t>
  </si>
  <si>
    <t>JUSCELINO/NOVA IGUAÇU. CONDOMÍNIO VIVENDAS DA COLINA. Casa duplex com 2 quartos, sala, cozinha, 2 banheiros sociais, área externa fundos com lavanderia e 1 vg. garagem. Casa com pi...</t>
  </si>
  <si>
    <t>Avenida Getúlio de Moura, Juscelino</t>
  </si>
  <si>
    <t>64 m²</t>
  </si>
  <si>
    <t>A casa está localizado no bairro Juscelino tem 78 metros quadrados com 4 quartos.</t>
  </si>
  <si>
    <t>Rua sem saída, e tranquila.</t>
  </si>
  <si>
    <t>Rua Itabuçu, Juscelino</t>
  </si>
  <si>
    <t>R$ 220.000</t>
  </si>
  <si>
    <t>IPTU R$ 54</t>
  </si>
  <si>
    <t>Casa duplex composta por Sala, 2 quartos, sendo 1 suíte com varanda, cozinha, banheiro social, área de serviço separada e um espaçoso quintal para 2 carros. Todo piso em porcelanat...</t>
  </si>
  <si>
    <t>Rua João Teles, Juscelino</t>
  </si>
  <si>
    <t>R$ 339.999</t>
  </si>
  <si>
    <t>Belíssima coberturas em Juscelino próximo à estação de Trem - Mesquita</t>
  </si>
  <si>
    <t>Características do imóvel: 140 M² de área construída, 2 suítes, sala, cozinha, 1 lavabo, área de servi...</t>
  </si>
  <si>
    <t>IPTU R$ 700</t>
  </si>
  <si>
    <t>Casa ESPETACULAR em Mesquita - Santo Elias.</t>
  </si>
  <si>
    <t>Excelente casa Linear, composta de 3 quartos, sala, copa, cozinha, banheiro, área de serviço toda coberta, varanda frente e later...</t>
  </si>
  <si>
    <t>360 m²</t>
  </si>
  <si>
    <t>IPTU R$ 184</t>
  </si>
  <si>
    <t>A casa está localizado no bairro Cruzeiro do Sul com 280 metros quadrados com 3 quartos sendo 1 suite e 3 banheiros</t>
  </si>
  <si>
    <t>Rua Governador Celso Peçanha, Cruzeiro do Sul</t>
  </si>
  <si>
    <t>280 m²</t>
  </si>
  <si>
    <t>R$ 135.000</t>
  </si>
  <si>
    <t>condomínio R$ 200 IPTU R$ 400</t>
  </si>
  <si>
    <t>O apartamento está localizado no bairro Rocha Sobrinho em Mesquita possui 2 quartos, sala, cozinha, banheiro, área de serviço e vaanda</t>
  </si>
  <si>
    <t>Possui espaço gourmet, jardim, playgro...</t>
  </si>
  <si>
    <t>R$ 145.000</t>
  </si>
  <si>
    <t>IPTU R$ 40</t>
  </si>
  <si>
    <t>Vendo casa em Mesquita em ótima localização, próximo da praça pindorama onde possui um bom comércio (Mult Market, açougue, hortifruti, padaria, lotérica) também fica próximo a colé...</t>
  </si>
  <si>
    <t>Rua Eugênio Ferreira, Banco de Areia</t>
  </si>
  <si>
    <t>R$ 189.000</t>
  </si>
  <si>
    <t>Excelente imóvel em Mesquita, RJ, próximo da Fábrica de Vinho Sultão. Casa com 2 quartos, sendo um deles com sacada, banheiro social, lavabo, cozinha, lavanderia e uma vaga de esta...</t>
  </si>
  <si>
    <t>Casa duplex em Mesquita - Banco de Areia. Rua Barros Peixoto.</t>
  </si>
  <si>
    <t>Casa composta de 2 pavimentos</t>
  </si>
  <si>
    <t>1° pavimento, com sala ampla e reformada, cozinha, banheiro, área de serviço,...</t>
  </si>
  <si>
    <t>Rua Barros Peixoto, Banco de Areia</t>
  </si>
  <si>
    <t>IPTU R$ 209</t>
  </si>
  <si>
    <t>Linda casa em rua super tranquila com praça para suas tardes com 3 quartos, sendo dois deles suíte, sala ampla com cozinha americana conjugada com a despensa, terraço com área gour...</t>
  </si>
  <si>
    <t>Rua da Chaminé, Rocha Sobrinho</t>
  </si>
  <si>
    <t>R$ 85.000</t>
  </si>
  <si>
    <t>*PAGAMENTO SOMENTE A VISTA.* Direto com proprietário, aceito Carro, moto como parte do pagamento.</t>
  </si>
  <si>
    <t>Casa com ótima localização, no bairro Santo Elias com 60 m² com sala 1 quarto b...</t>
  </si>
  <si>
    <t>Rua Josefina, Santo Elias</t>
  </si>
  <si>
    <t>R$ 540.000</t>
  </si>
  <si>
    <t>condomínio R$ 230 IPTU R$ 85</t>
  </si>
  <si>
    <t>Condomínio Beija-Flor III, Triplex com terraço gourmet.</t>
  </si>
  <si>
    <t>Condomínio Fechado – portaria 24h.</t>
  </si>
  <si>
    <t>Lazer com parquinho, bar e quadra esportiva.</t>
  </si>
  <si>
    <t>Salão de Festas.</t>
  </si>
  <si>
    <t>Térre...</t>
  </si>
  <si>
    <t>Rua Rodolpho Pessoa, Cosmorama</t>
  </si>
  <si>
    <t>180 m²</t>
  </si>
  <si>
    <t>Avenida Doutor Mário Guimarães, Centro</t>
  </si>
  <si>
    <t>213 m²</t>
  </si>
  <si>
    <t>R$ 410.005</t>
  </si>
  <si>
    <t>Condomínio de alto padrão, pronto para morar, localizado em uma das áreas mais nobres de de Nova Iguaçu, em apenas um bloco de apartamento de dois ou três quartos com lazer complet...</t>
  </si>
  <si>
    <t>Rua Luís de Camões, Alvarez</t>
  </si>
  <si>
    <t>Avenida Vereador Albertino Guedes, Bairro das Graças</t>
  </si>
  <si>
    <t>IPTU R$ 948</t>
  </si>
  <si>
    <t>Casa em Juscelino, Mesquita, com 400m² de terreno e 100m² de área construída, garagem coberta para 2 carros, varanda, sala, cozinha, banheiro, 2 quartos, área de serviço e amplo qu...</t>
  </si>
  <si>
    <t>Rua São Salvador, Coréia</t>
  </si>
  <si>
    <t>IPTU R$ 495</t>
  </si>
  <si>
    <t>Casa de 2 Quartos na Segurança de um Pequeno Condomínio</t>
  </si>
  <si>
    <t>Casa composta por 2 quartos, sala, cozinha, 2 banheiros sociais, serviço e garagem coberta.</t>
  </si>
  <si>
    <t>Excelente localiza...</t>
  </si>
  <si>
    <t>Rua José Cerca, Cruzeiro do Sul</t>
  </si>
  <si>
    <t>condomínio R$ 120 IPTU R$ 40</t>
  </si>
  <si>
    <t>Condomínio fechado</t>
  </si>
  <si>
    <t>Lazer e segurança</t>
  </si>
  <si>
    <t>Acesso fácil a Via Light e Via Dutra</t>
  </si>
  <si>
    <t>Piso em cerâmica em todos os cômodos</t>
  </si>
  <si>
    <t>Revestimento em cerâmica do chão ao teto (cozinha, área d...</t>
  </si>
  <si>
    <t>Avenida Coelho da Rocha, Rocha Sobrinho</t>
  </si>
  <si>
    <t>condomínio R$ 380</t>
  </si>
  <si>
    <t>Cond Vivendas do Vale I – Aptº 2 quartos – reformado. Condomínio com apenas 2 blocos -- Portaria – segurança 24h -- apartamento composto por: Sala, 2 quartos, cozinha, banheiro soc...</t>
  </si>
  <si>
    <t>R$ 60.000</t>
  </si>
  <si>
    <t>VENDO</t>
  </si>
  <si>
    <t>Lote de terreno no bairro Coréia tem 200 metros quadrados</t>
  </si>
  <si>
    <t>Totalmente legalizado, colado a estação de Juscelino, 5 minutos do Centro de Mesquita.</t>
  </si>
  <si>
    <t>Rua Espírito Santo, Coréia</t>
  </si>
  <si>
    <t>R$ 70.000</t>
  </si>
  <si>
    <t>Terreno de 6m X 15m com casa antiga (quarto/sala/cozinha e banheiro), necessitando de reforma. Somente à vista</t>
  </si>
  <si>
    <t>Rua Versalhes, Banco de Areia</t>
  </si>
  <si>
    <t>IPTU R$ 162</t>
  </si>
  <si>
    <t>Vendemos dois ótimos imóveis localizados no bairro de BNH. O imóvel de baixo é composto por 3 quartos, sala, cozinha, copa e banheiro social. O imóvel de cima é composto por 1 quar...</t>
  </si>
  <si>
    <t>Rua Maria Amélia, BNH</t>
  </si>
  <si>
    <t>119 m²</t>
  </si>
  <si>
    <t>R$ 139.500</t>
  </si>
  <si>
    <t>IPTU R$ 336</t>
  </si>
  <si>
    <t>ROCHA SOBRINHO/ MESQUITA. Condomínio Vivendas Cássia Furtado. Apartamento com 2 quartos, sala, varanda, cozinha, banheiro social, área de serviço e 1 vg. garagem. Imóvel com pisos...</t>
  </si>
  <si>
    <t>56 m²</t>
  </si>
  <si>
    <t>IPTU R$ 629</t>
  </si>
  <si>
    <t>CORÉIA / MESQUITA. Casa independente de fundos com 2 quartos sendo 1 suíte, sala, varanda, cozinha, banheiro social, lavanderia e terraço coberto. Com pisos e revestimentos de qual...</t>
  </si>
  <si>
    <t>Rua Belo Horizonte, Coréia</t>
  </si>
  <si>
    <t>IPTU R$ 300</t>
  </si>
  <si>
    <t>Casa com terraço em terreno de 360m2</t>
  </si>
  <si>
    <t>Casa Linear composta por: Sala, 3 quartos sendo um suíte, cozinha, banheiro social, área de serviço, varanda e amp...</t>
  </si>
  <si>
    <t>Banco de Areia, Mesquita</t>
  </si>
  <si>
    <t>condomínio R$ 250 IPTU R$ 600</t>
  </si>
  <si>
    <t>Mesquita - Centro ( Atrás do Banco Santander )</t>
  </si>
  <si>
    <t>Residencial ALISIS.</t>
  </si>
  <si>
    <t>Prédio com excelente acabamento, vaga coberta de garagem, elevador, portaria 24 horas.</t>
  </si>
  <si>
    <t>5 pavimen...</t>
  </si>
  <si>
    <t>IPTU R$ 45</t>
  </si>
  <si>
    <t>1º pavimento -Sala, Banheiro, corredor. Cozinha e área de serviço,</t>
  </si>
  <si>
    <t>2 pavimento -Dois Quartos, sendo o da frente com varanda. Financiamento Bancário Ótima localização... a 100 m...</t>
  </si>
  <si>
    <t>Poucas unidades com excelente acabamento, no bairro Santo Elias, município de Mesquita, próximo da Via Light, Art Pão e Mistério Rhema, com excelente localização. Despesa zero com...</t>
  </si>
  <si>
    <t>R$ 198.000</t>
  </si>
  <si>
    <t>Casa com dois quartos, cozinha ampla com total revestimento e ainda área de serviço destacada. Tudo isso pertinho de tudo, com amplo acesso a ônibus que apresentam diversos destino...</t>
  </si>
  <si>
    <t>Rua Amazonas, Coréia</t>
  </si>
  <si>
    <t>R$ 120.000</t>
  </si>
  <si>
    <t>A casa está localizado no bairro Rocha Sobrinho possui 70 metros quadrados com 3 quartos</t>
  </si>
  <si>
    <t>Casa com 3 quartos em Mesquita – Casa e Kitnet em Mesquita no Bairro Rocha Sobrinho...</t>
  </si>
  <si>
    <t>Rua Dois, Rocha Sobrinho</t>
  </si>
  <si>
    <t>IPTU R$ 200</t>
  </si>
  <si>
    <t>Mesquita, Rocha Sobrinho, Condomínio Vivendas Cássia Furtado, excelente apartamento, 55m², varanda com vista livre, sol da manhã, sala arejada, cozinha com armários, área de serviç...</t>
  </si>
  <si>
    <t>R$ 179.000</t>
  </si>
  <si>
    <t>Mesquita - Centro. Próximo a Caixa Econômica Federal.</t>
  </si>
  <si>
    <t>Casa duplex composta de 2 pavimentos</t>
  </si>
  <si>
    <t>1° pavimento com sala, cozinha, banheiro, lavabo, área de serviço;</t>
  </si>
  <si>
    <t>2...</t>
  </si>
  <si>
    <t>69 m²</t>
  </si>
  <si>
    <t>Ótimo apartamento em Mesquita próximo ao mercado cristal de Edson Passos upa estação de trem 2 minutos andando</t>
  </si>
  <si>
    <t>Composto</t>
  </si>
  <si>
    <t>2 quartos</t>
  </si>
  <si>
    <t>Sala</t>
  </si>
  <si>
    <t>Cozinha</t>
  </si>
  <si>
    <t>Banheiro</t>
  </si>
  <si>
    <t>Varanda</t>
  </si>
  <si>
    <t>Rua Aurora, Edson Passos</t>
  </si>
  <si>
    <t>A casa no bairro Santo Elias possui 45 metros quadrados com 2 quartos e 2 banheiros</t>
  </si>
  <si>
    <t>Possui balcão externo espaçoso.</t>
  </si>
  <si>
    <t>Excelente oportunidade em Mesquita!!! Ótima localizaçã...</t>
  </si>
  <si>
    <t>R$ 239.990</t>
  </si>
  <si>
    <t>IPTU R$ 450</t>
  </si>
  <si>
    <t>Em condomínio com mais quatro casas, não paga nenhuma taxa de condomínio.</t>
  </si>
  <si>
    <t>Parte Térreo:</t>
  </si>
  <si>
    <t>Garagem,</t>
  </si>
  <si>
    <t>Sala ampliada e com rebaixamento de gesso,</t>
  </si>
  <si>
    <t>Lavado,</t>
  </si>
  <si>
    <t>Cozinha e áre...</t>
  </si>
  <si>
    <t>Cruzeiro do Sul, Mesquita</t>
  </si>
  <si>
    <t>68 m²</t>
  </si>
  <si>
    <t>R$ 155.000</t>
  </si>
  <si>
    <t>Condomínio Cassia Furtado -- Apartamento composto por: 2 quartos, sala, cozinha, banheiro social e serviço - Condomínio com portaria 24h, alão de festas e Play. Documentação ok, ac...</t>
  </si>
  <si>
    <t>É muito bom poder realizar o sonho da casa própria! No Viva Vida Alegria, você mora em um apartamento de 2 quartos com lazer completo, com condições imperdíveis para você mudar de...</t>
  </si>
  <si>
    <t>Estrada da Boa Esperança, Bom Pastor</t>
  </si>
  <si>
    <t>R$ 311.543</t>
  </si>
  <si>
    <t>Em construção e com entrega prevista para Maio/2021, condomínio perfeito para você dar um upgrade no seu estilo de vida. Localizado em uma das regiões mais valorizadas de Nova Igua...</t>
  </si>
  <si>
    <t>Rua Professor Joaquim Cardoso de Matos, da Luz</t>
  </si>
  <si>
    <t>58 m²</t>
  </si>
  <si>
    <t>R$ 208.559</t>
  </si>
  <si>
    <t>O Central Park é um condomínio fechado com apartamentos de 1 e 2 quartos com varanda, edifício garagem, elevador e área de lazer completa. Apartamentos com acabamento premium gráti...</t>
  </si>
  <si>
    <t>Rua Savero José Bruno, Moqueta</t>
  </si>
  <si>
    <t>31 - 42 m²</t>
  </si>
  <si>
    <t>R$ 215.000</t>
  </si>
  <si>
    <t>A casa no bairro Santo Elias possui 65 metros quadrados com 2 quartos e 2 banheiros</t>
  </si>
  <si>
    <t>Casa com 2 quartos Proximo ao Detran – Mesquita</t>
  </si>
  <si>
    <t>Excelente casa, com ótimo acabamen...</t>
  </si>
  <si>
    <t>Rua Procópio, Santo Elias</t>
  </si>
  <si>
    <t>Lote de terreno em Mesquita - Banco de Areia. ( Rua Souza Filho, 200 )</t>
  </si>
  <si>
    <t>Lote medindo de frente 06,80 metros, por 13,00 de comprimento de ambos os lados.</t>
  </si>
  <si>
    <t>Em local próximo a...</t>
  </si>
  <si>
    <t>Rua Souza Filho, Banco de Areia</t>
  </si>
  <si>
    <t>R$ 55.000</t>
  </si>
  <si>
    <t>Mesquita - Vila Emil. Rua Zeferino.</t>
  </si>
  <si>
    <t>Casa composta de 2 quartos ( sendo 1 suíte ), sala, cozinha, banheiro, área de serviço, varanda.</t>
  </si>
  <si>
    <t>Casa pronta para morar, em excelente...</t>
  </si>
  <si>
    <t>Rua Zeferino, Vila Emil</t>
  </si>
  <si>
    <t>Casa ampla formada por dois pavimentos, portões grandes com acabamento em alumínio branco dando acesso a uma ampla vaga e garagem, porta para sala de estar com acabamento em madeir...</t>
  </si>
  <si>
    <t>condomínio R$ 230</t>
  </si>
  <si>
    <t>Cond. Vila Real – Casa Linear com Amplo terraço em condomínio fechado – portaria 24h Lazer com pracinha, quadra esportiva e salão de festas – casa composta por: Sala ampla, cozinha...</t>
  </si>
  <si>
    <t>170 m²</t>
  </si>
  <si>
    <t>Ótima casa localizada em Mesquista - Rio de Janeiro</t>
  </si>
  <si>
    <t>Rua Maria Helena 136 - Rocha Sobrinho</t>
  </si>
  <si>
    <t>Composta por:</t>
  </si>
  <si>
    <t>- 03 quartos, sendo 3 suites;</t>
  </si>
  <si>
    <t>- 01 banheiro social;&lt;...</t>
  </si>
  <si>
    <t>Rua Maria Helena, Vila Emil</t>
  </si>
  <si>
    <t>Ótimo terreno para Construção em Cosmorama .</t>
  </si>
  <si>
    <t>- Terreno no Condomínio Beija-flor 2</t>
  </si>
  <si>
    <t>- Próximo da Campo do America .</t>
  </si>
  <si>
    <t>- Excelente opção para construção de casas duplex. -</t>
  </si>
  <si>
    <t>R$ 160.000</t>
  </si>
  <si>
    <t>condomínio R$ 150 IPTU R$ 400</t>
  </si>
  <si>
    <t>Aptº de 2 quartos em Condomínio</t>
  </si>
  <si>
    <t>Condomínio Residencial Cosmorama – portaria 24horas</t>
  </si>
  <si>
    <t>Bloco 3 – 3º andar</t>
  </si>
  <si>
    <t>Sala, cozinha, banheiro, 2 quartos e serviço.</t>
  </si>
  <si>
    <t>Doc...</t>
  </si>
  <si>
    <t>R$ 200.000</t>
  </si>
  <si>
    <t>Casa de 2 pavimentos. Em Vila com de apenas 5 casas. Isenta de condomínio. 65m² de área construída. composta por: Sala, 2 quartos (sendo 1 suíte), cozinha, banheiro social e serviç...</t>
  </si>
  <si>
    <t>Rua Libânia I, Vila Emil</t>
  </si>
  <si>
    <t>condomínio R$ 160</t>
  </si>
  <si>
    <t>Mesquita Cosmorama Junto ao campo do América dois quartos aceita carta ESTE IMÓVEL PODE SER FINANCIADO COM APENAS 10% DE ENTRADA. Consulte o corretor para maiores informações Oport...</t>
  </si>
  <si>
    <t>Casa com terraço em terreno de 300m² -- Casa Linear com terraço com entrada independente -- Composta por: Sala, 2 quartos, cozinha, banheiro social, área de serviço, varanda e ampl...</t>
  </si>
  <si>
    <t>Rua Vila Henrique Dias, Banco de Areia</t>
  </si>
  <si>
    <t>R$ 166.000</t>
  </si>
  <si>
    <t>IPTU R$ 20</t>
  </si>
  <si>
    <t>MAIS INFORMAÇÕES E VISITAS</t>
  </si>
  <si>
    <t>(2 1 ) 9 7 0 0 7 - 5 6 9 4</t>
  </si>
  <si>
    <t>FALAR COM JEFERSON CASTRO</t>
  </si>
  <si>
    <t>Casa composta por: Sala, 2 quartos, cozinha, banheiro, área de serviço e quintal.</t>
  </si>
  <si>
    <t>Rua Terezinha, Jacutinga</t>
  </si>
  <si>
    <t>Mesquita - Centro. Rua Mercúrio, 614</t>
  </si>
  <si>
    <t>Casa composta de 2 quartos, sala, cozinha, banheiro, área de serviço, varanda na frente, quintal, garagem coberta para 2 carros com port...</t>
  </si>
  <si>
    <t>Rua Mercúrio, Centro</t>
  </si>
  <si>
    <t>Casas Para venda em Mesquita. Imóvel próximo a Avenida São Paulo. Amplo espaço Interno. Entre em contato e agende a sua visita. ACEITA FINANCIAMENTO BANCÁRIO. -</t>
  </si>
  <si>
    <t>R$ 100.000</t>
  </si>
  <si>
    <t>Oportunidade unica de parar de pagar aluguel, acredite, apartamento vazio, localizado em Mesquita, imóvel com excelente estrutura oferecendo comodidade para você e sua família! Com...</t>
  </si>
  <si>
    <t>Estudo proposta em casa duplex em Juscelino, muito bem localizada: próxima da Art Pão, Lotérica, Mercado, Climol. Com fácil acesso à Dutra, estação de trem e à Via Light, excelente...</t>
  </si>
  <si>
    <t>Rua Ladislau, Juscelino</t>
  </si>
  <si>
    <t>89 m²</t>
  </si>
  <si>
    <t>A casa no bairro Juscelino com 02 quartos, sala , cozinha , banheiro, e garagem. Em anexo outro imóvel de 01 quarto já incluso no valor total.</t>
  </si>
  <si>
    <t>Está pensando em vender, Aluga...</t>
  </si>
  <si>
    <t>10 m²</t>
  </si>
  <si>
    <t>condomínio R$ 250 IPTU R$ 500</t>
  </si>
  <si>
    <t>Casa 3 quartos no Condomínio Vivendas da Colina, em Juscelino, próximo da Art Pão e da Climol - Excelente imóvel, com localização muito privilegiada, com fácil acesso à Dutra, Via...</t>
  </si>
  <si>
    <t>Cond. Beija-Flor IV, 3 quartos</t>
  </si>
  <si>
    <t>Lazer com parquinho e quadra esportiva.</t>
  </si>
  <si>
    <t>Casa de esquina pavimentos composta...</t>
  </si>
  <si>
    <t>R$ 260.000</t>
  </si>
  <si>
    <t>Sobrado com 2 Casas independentes de 68m² cada -- 1ª Casa: Casa Linear com 68m² , composta por: Sala, cozinha, 1quarto, banheiro social, serviço coberto e garagem. 2ª Casa: Sobrado...</t>
  </si>
  <si>
    <t>Rua Cordura, Edson Passos</t>
  </si>
  <si>
    <t>Casas em construção com 2 quartos em Santo Elias - Mesquita</t>
  </si>
  <si>
    <t>Ótimas casas duplex com 2 quartos em construção no bairro Santo Elias. Imóvel Composto por 2 quartos, Sala, Cozinha,...</t>
  </si>
  <si>
    <t>Apartamentos incríveis dentro de um verdadeiro Condomínio Clube! Dois quartos com 66m² e três quartos com 86m²! Todos com suíte, varandão e uma vaga! Prédio com fachada muito difer...</t>
  </si>
  <si>
    <t>Avenida Pernambucana, Vila Rosali</t>
  </si>
  <si>
    <t>66 - 86 m²</t>
  </si>
  <si>
    <t>Estrada Belford Roxo, Bom Pastor</t>
  </si>
  <si>
    <t>0 - 1</t>
  </si>
  <si>
    <t>Uma proposta moderna para oferecer a você e sua família tudo que o futuro traz de melhor. Conectividade, boa localização, área de lazer completa, complexo aquático, bicicletário, e...</t>
  </si>
  <si>
    <t>Rua Washington Luís, Ouro Verde</t>
  </si>
  <si>
    <t>47 m²</t>
  </si>
  <si>
    <t>Apartamento com 2 dormitórios à venda, 56 m² Banco de Areia - Mesquita/RJ</t>
  </si>
  <si>
    <t>Condomínio intramuros em Mesquita, com total segurança e exclusividade. O empreendimento oferece 160 un...</t>
  </si>
  <si>
    <t>57 m²</t>
  </si>
  <si>
    <t>condomínio R$ 450</t>
  </si>
  <si>
    <t>Vivendas do Vale 2, Cobertura reformada</t>
  </si>
  <si>
    <t>Prédio em Condomínio Fechado – portaria 24h</t>
  </si>
  <si>
    <t>Prédio com elevador</t>
  </si>
  <si>
    <t>Lazer do condomínio com piscina, área gourmet e salão de festa...</t>
  </si>
  <si>
    <t>R$ 80.000</t>
  </si>
  <si>
    <t>IPTU R$ 22</t>
  </si>
  <si>
    <t>PAGAMENTO SOMENTE A VISTA.</t>
  </si>
  <si>
    <t>NÃO ACEITO FINANCIAMENTO BANCÁRIO, Casa documentada mais não podemos financiar pelos bancos devido ao valor ser abaixo de 100 Mil reais.</t>
  </si>
  <si>
    <t>Faremos á...</t>
  </si>
  <si>
    <t>Avenida Marechal Castelo Branco, Edson Passos</t>
  </si>
  <si>
    <t>Cond. Beija-Flor V, 3 quartos com suíte em Condomínio Fechado – portaria 24h -- Lazer com parquinho, 2 piscinas, Espaço Gourmet, quadra esportiva e Salão de Festas. Casa de 2 pavim...</t>
  </si>
  <si>
    <t>BANCO DE AREIA/MESQUITA. APROVEITE, ÚLTIMAS UNIDADES. Casas 2 quartos, sala, cozinha americana, banheiro social e área externa com lavanderia. Imóvel com pisos e revestimentos de q...</t>
  </si>
  <si>
    <t>Rua Piaçava, Banco de Areia</t>
  </si>
  <si>
    <t>R$ 115.000</t>
  </si>
  <si>
    <t>IPTU R$ 250</t>
  </si>
  <si>
    <t>Oportunidade de sair do aluguel, casa de vila no centro de Mesquita próximo a clinica da família, com dois quartos, sala, cozinha e banheiro, Documentação perfeita, aceita financia...</t>
  </si>
  <si>
    <t>Rua Vênus, Centro</t>
  </si>
  <si>
    <t>R$ 125.000</t>
  </si>
  <si>
    <t>IPTU R$ 35</t>
  </si>
  <si>
    <t>condomínio R$ 100 IPTU R$ 480</t>
  </si>
  <si>
    <t>Ótimo apartamento no bairro Mesquita, condomínio fechado, ótima localidade.</t>
  </si>
  <si>
    <t>Em frente a praça, onde tem pizzarias, barzinhos, parquinho, colégio, condução na porta, próximo a es...</t>
  </si>
  <si>
    <t>R$ 520.000</t>
  </si>
  <si>
    <t>Cond. Beija-Flor V, Belíssima Casa com Varandão Gourmet</t>
  </si>
  <si>
    <t>Lazer com parquinho, 2 piscinas e quadra esportiva.</t>
  </si>
  <si>
    <t>Cosmorama, Mesquita</t>
  </si>
  <si>
    <t>148 m²</t>
  </si>
  <si>
    <t>Ótimo Apto de 2 qtos com uma vaga de garagem, com lazer, próximo de todo comercio com escolas, mercados, hospital e bancos. Condução na porta.</t>
  </si>
  <si>
    <t>Avenida Coelho da Rocha, Banco de Areia</t>
  </si>
  <si>
    <t>R$ 370.000</t>
  </si>
  <si>
    <t>Cond. Beija-Flor IV, 3 quartos com Suíte e Varanda Gourmet</t>
  </si>
  <si>
    <t>Casa em...</t>
  </si>
  <si>
    <t>condomínio R$ 100</t>
  </si>
  <si>
    <t>Cosmorama - Apartamento no Bloco 24 – 3º Andar (2 lances de escada) – Composto por: Sala, cozinha, banheiro, 2 quartos e serviço. Com Documentação ok. Aceita carta de crédito.</t>
  </si>
  <si>
    <t>Rua Arnaldo dos Santos, Cosmorama</t>
  </si>
  <si>
    <t>R$ 195.000</t>
  </si>
  <si>
    <t>condomínio R$ 100 IPTU R$ 600</t>
  </si>
  <si>
    <t>Imóvel situado no centro de Cosmorama, com rápido acesso a Via Light, próximo ao Estádio do América F.C, ao comércio, farta condução de transportes, escolas e diversas opções de en...</t>
  </si>
  <si>
    <t>Rua Alfredo Schwartz, Cosmorama</t>
  </si>
  <si>
    <t>R$ 319.000</t>
  </si>
  <si>
    <t>CENTRO/MESQUITA. Excelente cobertura com 2 suítes, sala, cozinha, banheiro social, varanda com área gourmet e vaga de garagem.Ótima localidade com comércio ao redor. ACEITA FINANCI...</t>
  </si>
  <si>
    <t>condomínio R$ 70</t>
  </si>
  <si>
    <t>Cosmorama - Apart 2 quartos – Reformado</t>
  </si>
  <si>
    <t>Apartamento – Bloco 23 – 3º Andar</t>
  </si>
  <si>
    <t>63m² de área útil</t>
  </si>
  <si>
    <t>Ampla sala, 2 quartos, cozinha, banheiro e serviço.</t>
  </si>
  <si>
    <t>Todo ref...</t>
  </si>
  <si>
    <t>MESQUITA/CENTRO, EXCELENTE OPORTUNIDADE. Terreno com 2 casas e quintal bem amplo. Casa frente com 2 quartos, sala, escritório, 1 banheiro social, copa/cozinha e lavanderia. Rebaixa...</t>
  </si>
  <si>
    <t>Rua Engenheiro Henrique Lussack, Centro</t>
  </si>
  <si>
    <t>Casa Duplex na segurança de um condomínio fechado. Casa composta por: Sala, 2 quartos, cozinha, 2 banheiros sociais, serviço coberto e vaga garagem. Excelente acabamento -- documen...</t>
  </si>
  <si>
    <t>Vendo casa Duplex em Mesquita - Banco de Areia.</t>
  </si>
  <si>
    <t>Rua Barros Peixoto.</t>
  </si>
  <si>
    <t>1° pavimento composto de sala, cozinha, lavabo, dispensa, garagem áre...</t>
  </si>
  <si>
    <t>R$ 146.000</t>
  </si>
  <si>
    <t>IPTU R$ 600</t>
  </si>
  <si>
    <t>Mesquita - Banco de Areia.</t>
  </si>
  <si>
    <t>Travessa Piaçava.</t>
  </si>
  <si>
    <t>LANÇAMENTO</t>
  </si>
  <si>
    <t>Casa tipo apartamento]</t>
  </si>
  <si>
    <t>Composta de 2 quartos, sala, cozinha, banheiro, área de serviço, varanda.</t>
  </si>
  <si>
    <t>Pron...</t>
  </si>
  <si>
    <t>Travessa Piaçava, Banco de Areia</t>
  </si>
  <si>
    <t>R$ 190.000</t>
  </si>
  <si>
    <t>IPTU R$ 230</t>
  </si>
  <si>
    <t>Excelente oportunidade em Mesquita/Jacutinga, casa com 2 quartos, sala, cozinha, banheiro social, área externa fundos e garagem. -</t>
  </si>
  <si>
    <t>Rua Barros Peixoto, Jacutinga</t>
  </si>
  <si>
    <t>R$ 149.900</t>
  </si>
  <si>
    <t>Condomínio fechado com apartamentos de 2 quartos na Região Jardim Alvorada, com opção de vaga de garagem. Tudo o que você sempre quis em um só lugar: conforto, tranquilidade, segur...</t>
  </si>
  <si>
    <t>Avenida Abílio Augusto Távora, Jardim Alvorada</t>
  </si>
  <si>
    <t>40 - 43 m²</t>
  </si>
  <si>
    <t>Rua Nascente, Jardim Nova Era</t>
  </si>
  <si>
    <t>55 - 60 m²</t>
  </si>
  <si>
    <t>Avenida Cardoso Martins, Bom Pastor</t>
  </si>
  <si>
    <t>52 m²</t>
  </si>
  <si>
    <t>JUSCELINO/MESQUITA. Terreno com 3 casas. No total de 7 quartos, 4 salas, 5 banheiros, 2 cozinhas e garagem. Àrea total 360 m². Localidade com fácil acesso ao Mercado Costa Azul, Un...</t>
  </si>
  <si>
    <t>7</t>
  </si>
  <si>
    <t>Casa de Vila em rua tranquila -- Vila com apenas 3 casas -- 2 salas, 3 quartos, cozinha, 2 banheiros sociais, serviço, quintal e terraço -- Pode ser desmembrada em 2 casas -- docum...</t>
  </si>
  <si>
    <t>Rua Eugênio Soares, Juscelino</t>
  </si>
  <si>
    <t>23</t>
  </si>
  <si>
    <t>R$ 25.000</t>
  </si>
  <si>
    <t>Casa composta de 2 quartos, sala, cozinha, banheiro, área de serviço, varanda.</t>
  </si>
  <si>
    <t>Casa em vila com 5 casas.</t>
  </si>
  <si>
    <t>Em boa localização, perto d...</t>
  </si>
  <si>
    <t>Rua Itapemirim, Banco de Areia</t>
  </si>
  <si>
    <t>EXCELENTE CASA EM JUSCELINO/MESQUITA - 2 quartos sendo 1 suíte com sacada, sala, cozinha, banheiro social, lavanderia e garagem. DOCUMENTAÇÃO INCLUSA NO MINHA CASA, MINHA VIDA. ACE...</t>
  </si>
  <si>
    <t>IPTU R$ 27</t>
  </si>
  <si>
    <t>NÃO ACEITO FINANCIAMENTO BANCÁRIO, Apto todo documentado mais não podemos financiar pelos bancos devido ao valor ser abaixo de 100 Mil reais.</t>
  </si>
  <si>
    <t>Farem...</t>
  </si>
  <si>
    <t>R$ 35.700.000</t>
  </si>
  <si>
    <t>Pavuna - Vendo Terreno com 51.000M2 todo plano.</t>
  </si>
  <si>
    <t>Próximo á Rodovia Pres. Dutra e Linha Vermelha. Ideal para Condominio residencial, Centro Logístico, Terminal de Carga, Guarda de...</t>
  </si>
  <si>
    <t>Centro, Mesquita</t>
  </si>
  <si>
    <t>51000 m²</t>
  </si>
  <si>
    <t>R$ 360.000</t>
  </si>
  <si>
    <t>Condomínio Beija-Flor III, 2 suítes e terraço – Casa em Condomínio Fechado com portaria 24h, Lazer com parquinho, quadra esportiva e salão de festas – casa composta por: Sala ampla...</t>
  </si>
  <si>
    <t>165 m²</t>
  </si>
  <si>
    <t>R$ 205.000</t>
  </si>
  <si>
    <t>Casa de frente com área de garagem privativa e ainda ampla varanda. O imóvel fica pertinho de tudo com amplo comércio próximo e oferece dois quartos amplos, banheiros revestidos, c...</t>
  </si>
  <si>
    <t>IPTU R$ 493</t>
  </si>
  <si>
    <t>SANTO ELIAS/MESQUITA. Casa com 2 quartos, sala ampla, cozinha, 2 banheiros sociais, lavanderia e garagem. Relógio trifásico distribuição elétrica em cx. de djuntor. Sala, quartos e...</t>
  </si>
  <si>
    <t>Rua Ricardo, Santo Elias</t>
  </si>
  <si>
    <t>ROCHA SOBRINHO/ MESQUITA. Casa condomínio independente com 2 quartos, sala,varanda, cozinha, banheiro social, lavanderia, quintal com varanda nos fundos e 2 vg. garagem.Com portas...</t>
  </si>
  <si>
    <t>Rua Meriti, Rocha Sobrinho</t>
  </si>
  <si>
    <t>R$ 130.000</t>
  </si>
  <si>
    <t>VENDO 2 CASAS EM MESQUITA - CENTRO. Rua Chalet.</t>
  </si>
  <si>
    <t>1° com 1 quarto, sala, cozinha, banheiro, área de serviço;</t>
  </si>
  <si>
    <t>2° com quarto, sala, cozinha, banheiro, área de serviço.</t>
  </si>
  <si>
    <t>Rua Chalet, Centro</t>
  </si>
  <si>
    <t>IPTU R$ 100</t>
  </si>
  <si>
    <t>Fácil acesso aos dois sentidos da Dutra e Via Light!</t>
  </si>
  <si>
    <t>unidades de frente para a rua, com entrada totalmente independente, unidades em construção dentro do condomínio, com entrada...</t>
  </si>
  <si>
    <t>R$ 159.900</t>
  </si>
  <si>
    <t>Vendo casa em ótima localização, próximo a comércio (mercado multimarket, lotérica, açougue, padarias entre outros).</t>
  </si>
  <si>
    <t>Composta por: Sala, 2 quartos, cozinha, banheiro, área d...</t>
  </si>
  <si>
    <t>R$ 800.000</t>
  </si>
  <si>
    <t>Excelente casa, ampla e linear na segurança de um pequeno condomínio -- composta por: Salas, 3 quartos, 2 banheiros, copa, cozinha, lavanderia e quintal com área gourmet + anexo co...</t>
  </si>
  <si>
    <t>Rua Lemos, Centro</t>
  </si>
  <si>
    <t>condomínio R$ 240</t>
  </si>
  <si>
    <t>Cond. Beija-Flor II, casa de 3 quartos</t>
  </si>
  <si>
    <t>Lazer com parquinho, piscina e quadra esportiva.</t>
  </si>
  <si>
    <t>Casa em 2 pa...</t>
  </si>
  <si>
    <t>Casas a venda financiadas pela caixa econômica documentação inclusa, exceto ITBI, a casas tem 2 quartos, sala, lavabo, banheiro, cozinha ampla e americana... Faça uma simulação!! &lt;...</t>
  </si>
  <si>
    <t>Casa em 2 pavimentos composta por:</t>
  </si>
  <si>
    <t>Sala, 3 Quartos , Cozinha ampliada, B...</t>
  </si>
  <si>
    <t>IPTU R$ 389</t>
  </si>
  <si>
    <t>SANTO ELIAS/MESQUITA. Casa duplex independente com 2 quartos sendo 1 com sacada, sala, cozinha, 1 banheiro social, 1 lavabo, área externa fundos com lavanderia e 1 vg. de garagem....</t>
  </si>
  <si>
    <t>Rua Albérico Gomes Pereira, Santo Elias</t>
  </si>
  <si>
    <t>R$ 2.965.600</t>
  </si>
  <si>
    <t>condomínio R$ 3.000</t>
  </si>
  <si>
    <t>Penthouse Duplex de luxo localizada na Ericeira com uma fantástica vista de mar e a escassos 1,4 Km do centro da Vila e a 500 metros da Praia do Sul.Este apartamento Duplex de cons...</t>
  </si>
  <si>
    <t>Rua Góis, Santa Terezinha</t>
  </si>
  <si>
    <t>217 m²</t>
  </si>
  <si>
    <t>NÃO ACEITO FINANCIAMENTO BANCÁRIO,</t>
  </si>
  <si>
    <t>Faremos á Escritura direto no cartório, escritura de compra e venda. Deposito caução de 03 meses do valor do al...</t>
  </si>
  <si>
    <t>Rua Bráulio, Santo Elias</t>
  </si>
  <si>
    <t>800 m²</t>
  </si>
  <si>
    <t>Galpao Comercial, 4900m2, localizado próximo ao viaduto de Mesquita, fácil acesso carros e transportes, possui salas de escritórios, auditório, cozinha, banheiros, área para carga...</t>
  </si>
  <si>
    <t>1000 m²</t>
  </si>
  <si>
    <t>50</t>
  </si>
  <si>
    <t>No Viva Vida Naturale, você torna o dia a dia da sua família muito mais divertido. Tendo a tranquilidade de saber que, bem pertinho de casa, você e sua família vão ter sempre à dis...</t>
  </si>
  <si>
    <t>Avenida Subtenente Manoel Henrique da Cunha Rabelo, São Vicente</t>
  </si>
  <si>
    <t>A CAC Engenharia acaba de lançar um novo empreendimento em Nova Iguaçu. Viva com segurança e lazer em um bairro planejado. Apaixone-se pelo Residencial Morada dos Pássaros.</t>
  </si>
  <si>
    <t>Estrada de Adrianópolis, Adrianópolis</t>
  </si>
  <si>
    <t>116 m²</t>
  </si>
  <si>
    <t>Estrada da Água Grande, Vista Alegre</t>
  </si>
  <si>
    <t>R$ 148.900</t>
  </si>
  <si>
    <t>Condomínio fechado com apartamentos de 2 quartos em Campo Grande. Segurança, tranquilidade, conforto e lazer com piscina para sua família se divertir sem sair de casa. O Rio Rock o...</t>
  </si>
  <si>
    <t>Caminho do Encanamento, Campo Grande</t>
  </si>
  <si>
    <t>41 - 45 m²</t>
  </si>
  <si>
    <t>Now Smart Residence Irajá é um empreendimento antenado com quem não abre mão do lazer, tecnologia e segurança. A solução perfeita para deixar a vida envolvida de toda modernidade q...</t>
  </si>
  <si>
    <t>Avenida Monsenhor Félix, Irajá</t>
  </si>
  <si>
    <t>124 m²</t>
  </si>
  <si>
    <t>R$ 689.000</t>
  </si>
  <si>
    <t>Pronto para morar! Sem burocracia, o melhor apartamento da cidade pronto para sua família.</t>
  </si>
  <si>
    <t>No alto do bairro Jardim 25 de Agosto em Duque de Caxias, o residencial esta em um...</t>
  </si>
  <si>
    <t>Rua Bahia, Parque Paulicéia</t>
  </si>
  <si>
    <t>92 - 198 m²</t>
  </si>
  <si>
    <t>Empreendimento único, com qualidade, bom gosto, privacidade e praticidade. Tudo em um só lugar para você e sua família ganharem muita qualidade de vida. Chegou a hora de viver no B...</t>
  </si>
  <si>
    <t>Avenida Ministro Edgard Romero, Madureira</t>
  </si>
  <si>
    <t>47 - 56 m²</t>
  </si>
  <si>
    <t>R$ 679.000</t>
  </si>
  <si>
    <t>Obras avançadas, pagamento facilitado. Seu Krone ficando pronto junto com você.</t>
  </si>
  <si>
    <t>Reserve sua unidade que ja esta quase pronta e divida todo o valor de entrada ao longo da obr...</t>
  </si>
  <si>
    <t>Rua Major Correia de Melo, Jardim Vinte e Cinco de Agosto</t>
  </si>
  <si>
    <t>91 - 148 m²</t>
  </si>
  <si>
    <t>R$ 92.000</t>
  </si>
  <si>
    <t>O Madureira Office Park é um empreendimento de Lojas e Salas Comerciais. O único entre o Parque e o shopping, possui infraestrutura completa de negócios e bem-estar.</t>
  </si>
  <si>
    <t>Condiçõ...</t>
  </si>
  <si>
    <t>Rua Antônio de Abreu, Madureira</t>
  </si>
  <si>
    <t>17 - 22 m²</t>
  </si>
  <si>
    <t>R$ 231.000</t>
  </si>
  <si>
    <t>Quer uma vida mais segura? Venha conhecer o Residencial Inovatto! Apartamentos de dois quartos, com varanda, vaga na garagem e lazer completo, tudo isso em condomínio fechado.</t>
  </si>
  <si>
    <t>Travessa Piracaba, Irajá</t>
  </si>
  <si>
    <t>35 - 52 m²</t>
  </si>
  <si>
    <t>Rua Engenheiro Oscar Weinschenk, Braz de Pina</t>
  </si>
  <si>
    <t>Mesquita</t>
  </si>
  <si>
    <t>Data de pesquisa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</si>
</sst>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7"/>
  <sheetViews>
    <sheetView workbookViewId="0">
      <selection activeCell="H4" sqref="H4"/>
    </sheetView>
  </sheetViews>
  <sheetFormatPr defaultRowHeight="14.4" x14ac:dyDescent="0.3"/>
  <sheetData>
    <row r="1" spans="1:17" x14ac:dyDescent="0.3">
      <c r="B1" s="1" t="s">
        <v>25</v>
      </c>
      <c r="C1" s="1" t="s">
        <v>26</v>
      </c>
      <c r="D1" s="1" t="s">
        <v>27</v>
      </c>
      <c r="E1" s="1" t="s">
        <v>28</v>
      </c>
      <c r="F1" s="1" t="s">
        <v>29</v>
      </c>
      <c r="G1" s="1" t="s">
        <v>30</v>
      </c>
      <c r="H1" s="1" t="s">
        <v>31</v>
      </c>
      <c r="I1" s="1" t="s">
        <v>32</v>
      </c>
      <c r="J1" s="1" t="s">
        <v>33</v>
      </c>
      <c r="K1" s="1" t="s">
        <v>34</v>
      </c>
      <c r="L1" s="1" t="s">
        <v>35</v>
      </c>
      <c r="M1" s="1" t="s">
        <v>36</v>
      </c>
      <c r="N1" s="1" t="s">
        <v>37</v>
      </c>
      <c r="O1" s="2" t="s">
        <v>38</v>
      </c>
      <c r="P1" s="2" t="s">
        <v>39</v>
      </c>
    </row>
    <row r="2" spans="1:17" x14ac:dyDescent="0.3">
      <c r="A2" s="1">
        <v>0</v>
      </c>
      <c r="B2" t="s">
        <v>0</v>
      </c>
      <c r="C2" t="s">
        <v>93</v>
      </c>
      <c r="D2" t="s">
        <v>94</v>
      </c>
      <c r="E2" t="s">
        <v>12</v>
      </c>
      <c r="F2" t="s">
        <v>95</v>
      </c>
      <c r="G2" t="s">
        <v>15</v>
      </c>
      <c r="H2" t="s">
        <v>18</v>
      </c>
      <c r="I2" t="s">
        <v>18</v>
      </c>
    </row>
    <row r="3" spans="1:17" x14ac:dyDescent="0.3">
      <c r="A3" s="1">
        <v>1</v>
      </c>
      <c r="B3" t="s">
        <v>40</v>
      </c>
      <c r="C3" t="s">
        <v>5</v>
      </c>
      <c r="D3" t="s">
        <v>41</v>
      </c>
      <c r="E3" t="s">
        <v>12</v>
      </c>
      <c r="F3" t="s">
        <v>96</v>
      </c>
      <c r="G3" t="s">
        <v>97</v>
      </c>
      <c r="H3" t="s">
        <v>18</v>
      </c>
      <c r="I3" t="s">
        <v>17</v>
      </c>
      <c r="J3" t="s">
        <v>17</v>
      </c>
    </row>
    <row r="4" spans="1:17" x14ac:dyDescent="0.3">
      <c r="A4" s="1">
        <v>2</v>
      </c>
      <c r="B4" t="s">
        <v>0</v>
      </c>
      <c r="C4" t="s">
        <v>5</v>
      </c>
      <c r="D4" t="s">
        <v>41</v>
      </c>
      <c r="E4" t="s">
        <v>12</v>
      </c>
      <c r="F4" t="s">
        <v>98</v>
      </c>
      <c r="G4" t="s">
        <v>62</v>
      </c>
      <c r="H4" t="s">
        <v>66</v>
      </c>
      <c r="I4" t="s">
        <v>49</v>
      </c>
      <c r="J4" t="s">
        <v>67</v>
      </c>
    </row>
    <row r="5" spans="1:17" x14ac:dyDescent="0.3">
      <c r="A5" s="1">
        <v>3</v>
      </c>
      <c r="B5" t="s">
        <v>2</v>
      </c>
      <c r="C5" t="s">
        <v>4</v>
      </c>
      <c r="D5" t="s">
        <v>99</v>
      </c>
      <c r="E5" t="s">
        <v>100</v>
      </c>
      <c r="G5" t="s">
        <v>101</v>
      </c>
      <c r="H5" t="s">
        <v>102</v>
      </c>
      <c r="I5" t="s">
        <v>103</v>
      </c>
      <c r="K5" t="s">
        <v>104</v>
      </c>
      <c r="L5" t="s">
        <v>12</v>
      </c>
      <c r="M5" t="s">
        <v>105</v>
      </c>
      <c r="N5" t="s">
        <v>56</v>
      </c>
      <c r="O5" t="s">
        <v>22</v>
      </c>
      <c r="P5" t="s">
        <v>17</v>
      </c>
      <c r="Q5" t="s">
        <v>14</v>
      </c>
    </row>
    <row r="6" spans="1:17" x14ac:dyDescent="0.3">
      <c r="A6" s="1">
        <v>4</v>
      </c>
      <c r="B6" t="s">
        <v>3</v>
      </c>
      <c r="C6" t="s">
        <v>106</v>
      </c>
      <c r="D6" t="s">
        <v>107</v>
      </c>
      <c r="E6" t="s">
        <v>108</v>
      </c>
      <c r="F6" t="s">
        <v>12</v>
      </c>
      <c r="G6" t="s">
        <v>109</v>
      </c>
      <c r="H6" t="s">
        <v>110</v>
      </c>
      <c r="I6" t="s">
        <v>14</v>
      </c>
      <c r="J6" t="s">
        <v>17</v>
      </c>
      <c r="K6" t="s">
        <v>17</v>
      </c>
    </row>
    <row r="7" spans="1:17" x14ac:dyDescent="0.3">
      <c r="A7" s="1">
        <v>5</v>
      </c>
      <c r="B7" t="s">
        <v>3</v>
      </c>
      <c r="C7" t="s">
        <v>111</v>
      </c>
      <c r="D7" t="s">
        <v>112</v>
      </c>
      <c r="E7" t="s">
        <v>113</v>
      </c>
      <c r="G7" t="s">
        <v>114</v>
      </c>
      <c r="H7" t="s">
        <v>115</v>
      </c>
      <c r="I7" t="s">
        <v>12</v>
      </c>
      <c r="J7" t="s">
        <v>116</v>
      </c>
      <c r="K7" t="s">
        <v>51</v>
      </c>
      <c r="L7" t="s">
        <v>14</v>
      </c>
      <c r="M7" t="s">
        <v>22</v>
      </c>
      <c r="N7" t="s">
        <v>14</v>
      </c>
    </row>
    <row r="8" spans="1:17" x14ac:dyDescent="0.3">
      <c r="A8" s="1">
        <v>6</v>
      </c>
      <c r="B8" t="s">
        <v>3</v>
      </c>
      <c r="C8" t="s">
        <v>9</v>
      </c>
      <c r="D8" t="s">
        <v>117</v>
      </c>
      <c r="E8" t="s">
        <v>118</v>
      </c>
      <c r="F8" t="s">
        <v>12</v>
      </c>
      <c r="G8" t="s">
        <v>119</v>
      </c>
      <c r="H8" t="s">
        <v>53</v>
      </c>
      <c r="I8" t="s">
        <v>22</v>
      </c>
      <c r="J8" t="s">
        <v>14</v>
      </c>
      <c r="K8" t="s">
        <v>23</v>
      </c>
    </row>
    <row r="9" spans="1:17" x14ac:dyDescent="0.3">
      <c r="A9" s="1">
        <v>7</v>
      </c>
      <c r="B9" t="s">
        <v>3</v>
      </c>
      <c r="C9" t="s">
        <v>120</v>
      </c>
      <c r="D9" t="s">
        <v>121</v>
      </c>
      <c r="E9" t="s">
        <v>122</v>
      </c>
      <c r="F9" t="s">
        <v>12</v>
      </c>
      <c r="G9" t="s">
        <v>105</v>
      </c>
      <c r="H9" t="s">
        <v>123</v>
      </c>
      <c r="I9" t="s">
        <v>22</v>
      </c>
      <c r="J9" t="s">
        <v>14</v>
      </c>
      <c r="K9" t="s">
        <v>14</v>
      </c>
    </row>
    <row r="10" spans="1:17" x14ac:dyDescent="0.3">
      <c r="A10" s="1">
        <v>8</v>
      </c>
      <c r="B10" t="s">
        <v>3</v>
      </c>
      <c r="C10" t="s">
        <v>106</v>
      </c>
      <c r="D10" t="s">
        <v>124</v>
      </c>
      <c r="E10" t="s">
        <v>125</v>
      </c>
      <c r="F10" t="s">
        <v>12</v>
      </c>
      <c r="G10" t="s">
        <v>126</v>
      </c>
      <c r="H10" t="s">
        <v>68</v>
      </c>
      <c r="I10" t="s">
        <v>14</v>
      </c>
      <c r="J10" t="s">
        <v>14</v>
      </c>
      <c r="K10" t="s">
        <v>14</v>
      </c>
    </row>
    <row r="11" spans="1:17" x14ac:dyDescent="0.3">
      <c r="A11" s="1">
        <v>9</v>
      </c>
      <c r="B11" t="s">
        <v>3</v>
      </c>
      <c r="C11" t="s">
        <v>8</v>
      </c>
      <c r="D11" t="s">
        <v>127</v>
      </c>
      <c r="E11" t="s">
        <v>128</v>
      </c>
      <c r="F11" t="s">
        <v>12</v>
      </c>
      <c r="G11" t="s">
        <v>129</v>
      </c>
      <c r="H11" t="s">
        <v>69</v>
      </c>
      <c r="I11" t="s">
        <v>23</v>
      </c>
      <c r="J11" t="s">
        <v>22</v>
      </c>
      <c r="K11" t="s">
        <v>22</v>
      </c>
    </row>
    <row r="12" spans="1:17" x14ac:dyDescent="0.3">
      <c r="A12" s="1">
        <v>10</v>
      </c>
      <c r="B12" t="s">
        <v>3</v>
      </c>
      <c r="C12" t="s">
        <v>6</v>
      </c>
      <c r="D12" t="s">
        <v>130</v>
      </c>
      <c r="E12" t="s">
        <v>131</v>
      </c>
      <c r="F12" t="s">
        <v>132</v>
      </c>
      <c r="G12" t="s">
        <v>12</v>
      </c>
      <c r="H12" t="s">
        <v>133</v>
      </c>
      <c r="I12" t="s">
        <v>134</v>
      </c>
      <c r="J12" t="s">
        <v>22</v>
      </c>
      <c r="K12" t="s">
        <v>135</v>
      </c>
      <c r="L12" t="s">
        <v>22</v>
      </c>
    </row>
    <row r="13" spans="1:17" x14ac:dyDescent="0.3">
      <c r="A13" s="1">
        <v>11</v>
      </c>
      <c r="B13" t="s">
        <v>3</v>
      </c>
      <c r="C13" t="s">
        <v>136</v>
      </c>
      <c r="D13" t="s">
        <v>137</v>
      </c>
      <c r="E13" t="s">
        <v>12</v>
      </c>
      <c r="F13" t="s">
        <v>138</v>
      </c>
      <c r="G13" t="s">
        <v>43</v>
      </c>
      <c r="H13" t="s">
        <v>14</v>
      </c>
      <c r="I13" t="s">
        <v>17</v>
      </c>
      <c r="J13" t="s">
        <v>14</v>
      </c>
    </row>
    <row r="14" spans="1:17" x14ac:dyDescent="0.3">
      <c r="A14" s="1">
        <v>12</v>
      </c>
      <c r="B14" t="s">
        <v>3</v>
      </c>
      <c r="C14" t="s">
        <v>8</v>
      </c>
      <c r="D14" t="s">
        <v>139</v>
      </c>
      <c r="E14" t="s">
        <v>140</v>
      </c>
      <c r="F14" t="s">
        <v>12</v>
      </c>
      <c r="G14" t="s">
        <v>141</v>
      </c>
      <c r="H14" t="s">
        <v>51</v>
      </c>
      <c r="I14" t="s">
        <v>22</v>
      </c>
      <c r="J14" t="s">
        <v>22</v>
      </c>
    </row>
    <row r="15" spans="1:17" x14ac:dyDescent="0.3">
      <c r="A15" s="1">
        <v>13</v>
      </c>
      <c r="B15" t="s">
        <v>3</v>
      </c>
      <c r="C15" t="s">
        <v>142</v>
      </c>
      <c r="D15" t="s">
        <v>143</v>
      </c>
      <c r="E15" t="s">
        <v>12</v>
      </c>
      <c r="F15" t="s">
        <v>144</v>
      </c>
      <c r="G15" t="s">
        <v>145</v>
      </c>
      <c r="H15" t="s">
        <v>22</v>
      </c>
      <c r="I15" t="s">
        <v>14</v>
      </c>
      <c r="J15" t="s">
        <v>14</v>
      </c>
    </row>
    <row r="16" spans="1:17" x14ac:dyDescent="0.3">
      <c r="A16" s="1">
        <v>14</v>
      </c>
      <c r="B16" t="s">
        <v>3</v>
      </c>
      <c r="C16" t="s">
        <v>146</v>
      </c>
      <c r="D16" t="s">
        <v>147</v>
      </c>
      <c r="E16" t="s">
        <v>148</v>
      </c>
      <c r="F16" t="s">
        <v>12</v>
      </c>
      <c r="G16" t="s">
        <v>149</v>
      </c>
      <c r="H16" t="s">
        <v>150</v>
      </c>
      <c r="I16" t="s">
        <v>14</v>
      </c>
      <c r="J16" t="s">
        <v>17</v>
      </c>
      <c r="K16" t="s">
        <v>14</v>
      </c>
    </row>
    <row r="17" spans="1:15" x14ac:dyDescent="0.3">
      <c r="A17" s="1">
        <v>15</v>
      </c>
      <c r="B17" t="s">
        <v>151</v>
      </c>
      <c r="C17" t="s">
        <v>152</v>
      </c>
      <c r="D17" t="s">
        <v>153</v>
      </c>
      <c r="E17" t="s">
        <v>154</v>
      </c>
      <c r="F17" t="s">
        <v>12</v>
      </c>
      <c r="G17" t="s">
        <v>155</v>
      </c>
      <c r="H17" t="s">
        <v>13</v>
      </c>
      <c r="I17" t="s">
        <v>14</v>
      </c>
      <c r="J17" t="s">
        <v>17</v>
      </c>
      <c r="K17" t="s">
        <v>22</v>
      </c>
    </row>
    <row r="18" spans="1:15" x14ac:dyDescent="0.3">
      <c r="A18" s="1">
        <v>16</v>
      </c>
      <c r="B18" t="s">
        <v>61</v>
      </c>
      <c r="C18" t="s">
        <v>156</v>
      </c>
      <c r="D18" t="s">
        <v>157</v>
      </c>
      <c r="E18" t="s">
        <v>158</v>
      </c>
      <c r="F18" t="s">
        <v>12</v>
      </c>
      <c r="G18" t="s">
        <v>159</v>
      </c>
      <c r="H18" t="s">
        <v>62</v>
      </c>
      <c r="I18" t="s">
        <v>23</v>
      </c>
      <c r="J18" t="s">
        <v>14</v>
      </c>
      <c r="K18" t="s">
        <v>23</v>
      </c>
    </row>
    <row r="19" spans="1:15" x14ac:dyDescent="0.3">
      <c r="A19" s="1">
        <v>17</v>
      </c>
      <c r="B19" t="s">
        <v>160</v>
      </c>
      <c r="C19" t="s">
        <v>161</v>
      </c>
      <c r="D19" t="s">
        <v>12</v>
      </c>
      <c r="E19" t="s">
        <v>162</v>
      </c>
      <c r="F19" t="s">
        <v>163</v>
      </c>
      <c r="G19" t="s">
        <v>14</v>
      </c>
      <c r="H19" t="s">
        <v>17</v>
      </c>
      <c r="I19" t="s">
        <v>22</v>
      </c>
    </row>
    <row r="20" spans="1:15" x14ac:dyDescent="0.3">
      <c r="A20" s="1">
        <v>18</v>
      </c>
      <c r="B20" t="s">
        <v>3</v>
      </c>
      <c r="C20" t="s">
        <v>160</v>
      </c>
      <c r="D20" t="s">
        <v>164</v>
      </c>
      <c r="E20" t="s">
        <v>12</v>
      </c>
      <c r="F20" t="s">
        <v>162</v>
      </c>
      <c r="G20" t="s">
        <v>21</v>
      </c>
      <c r="H20" t="s">
        <v>14</v>
      </c>
      <c r="I20" t="s">
        <v>17</v>
      </c>
      <c r="J20" t="s">
        <v>22</v>
      </c>
    </row>
    <row r="21" spans="1:15" x14ac:dyDescent="0.3">
      <c r="A21" s="1">
        <v>19</v>
      </c>
      <c r="B21" t="s">
        <v>165</v>
      </c>
      <c r="C21" t="s">
        <v>166</v>
      </c>
      <c r="D21" t="s">
        <v>167</v>
      </c>
      <c r="E21" t="s">
        <v>12</v>
      </c>
      <c r="F21" t="s">
        <v>168</v>
      </c>
      <c r="G21" t="s">
        <v>54</v>
      </c>
      <c r="H21" t="s">
        <v>14</v>
      </c>
      <c r="I21" t="s">
        <v>17</v>
      </c>
      <c r="J21" t="s">
        <v>17</v>
      </c>
    </row>
    <row r="22" spans="1:15" x14ac:dyDescent="0.3">
      <c r="A22" s="1">
        <v>20</v>
      </c>
      <c r="B22" t="s">
        <v>3</v>
      </c>
      <c r="C22" t="s">
        <v>169</v>
      </c>
      <c r="D22" t="s">
        <v>170</v>
      </c>
      <c r="E22" t="s">
        <v>12</v>
      </c>
      <c r="F22" t="s">
        <v>171</v>
      </c>
      <c r="G22" t="s">
        <v>43</v>
      </c>
      <c r="H22" t="s">
        <v>14</v>
      </c>
      <c r="I22" t="s">
        <v>17</v>
      </c>
      <c r="J22" t="s">
        <v>14</v>
      </c>
    </row>
    <row r="23" spans="1:15" x14ac:dyDescent="0.3">
      <c r="A23" s="1">
        <v>21</v>
      </c>
      <c r="B23" t="s">
        <v>4</v>
      </c>
      <c r="C23" t="s">
        <v>172</v>
      </c>
      <c r="D23" t="s">
        <v>173</v>
      </c>
      <c r="E23" t="s">
        <v>12</v>
      </c>
      <c r="F23" t="s">
        <v>174</v>
      </c>
      <c r="G23" t="s">
        <v>175</v>
      </c>
      <c r="H23" t="s">
        <v>22</v>
      </c>
      <c r="I23" t="s">
        <v>22</v>
      </c>
      <c r="J23" t="s">
        <v>22</v>
      </c>
    </row>
    <row r="24" spans="1:15" x14ac:dyDescent="0.3">
      <c r="A24" s="1">
        <v>22</v>
      </c>
      <c r="B24" t="s">
        <v>146</v>
      </c>
      <c r="C24" t="s">
        <v>176</v>
      </c>
      <c r="D24" t="s">
        <v>12</v>
      </c>
      <c r="E24" t="s">
        <v>149</v>
      </c>
      <c r="F24" t="s">
        <v>20</v>
      </c>
      <c r="G24" t="s">
        <v>14</v>
      </c>
      <c r="H24" t="s">
        <v>17</v>
      </c>
      <c r="I24" t="s">
        <v>14</v>
      </c>
    </row>
    <row r="25" spans="1:15" x14ac:dyDescent="0.3">
      <c r="A25" s="1">
        <v>23</v>
      </c>
      <c r="B25" t="s">
        <v>3</v>
      </c>
      <c r="C25" t="s">
        <v>177</v>
      </c>
      <c r="D25" t="s">
        <v>178</v>
      </c>
      <c r="E25" t="s">
        <v>179</v>
      </c>
      <c r="F25" t="s">
        <v>12</v>
      </c>
      <c r="G25" t="s">
        <v>109</v>
      </c>
      <c r="H25" t="s">
        <v>54</v>
      </c>
      <c r="I25" t="s">
        <v>14</v>
      </c>
      <c r="J25" t="s">
        <v>17</v>
      </c>
      <c r="K25" t="s">
        <v>17</v>
      </c>
    </row>
    <row r="26" spans="1:15" x14ac:dyDescent="0.3">
      <c r="B26" t="s">
        <v>40</v>
      </c>
      <c r="C26" t="s">
        <v>180</v>
      </c>
      <c r="D26" t="s">
        <v>181</v>
      </c>
      <c r="E26" t="s">
        <v>12</v>
      </c>
      <c r="F26" t="s">
        <v>182</v>
      </c>
      <c r="G26" t="s">
        <v>183</v>
      </c>
      <c r="H26" t="s">
        <v>49</v>
      </c>
      <c r="I26" t="s">
        <v>50</v>
      </c>
    </row>
    <row r="27" spans="1:15" x14ac:dyDescent="0.3">
      <c r="B27" t="s">
        <v>40</v>
      </c>
      <c r="C27" t="s">
        <v>184</v>
      </c>
      <c r="D27" t="s">
        <v>185</v>
      </c>
      <c r="E27" t="s">
        <v>12</v>
      </c>
      <c r="F27" t="s">
        <v>186</v>
      </c>
      <c r="G27" t="s">
        <v>187</v>
      </c>
      <c r="H27" t="s">
        <v>49</v>
      </c>
      <c r="I27" t="s">
        <v>17</v>
      </c>
    </row>
    <row r="28" spans="1:15" x14ac:dyDescent="0.3">
      <c r="B28" t="s">
        <v>40</v>
      </c>
      <c r="C28" t="s">
        <v>188</v>
      </c>
      <c r="D28" t="s">
        <v>189</v>
      </c>
      <c r="E28" t="s">
        <v>12</v>
      </c>
      <c r="F28" t="s">
        <v>190</v>
      </c>
      <c r="G28" t="s">
        <v>191</v>
      </c>
      <c r="H28" t="s">
        <v>49</v>
      </c>
      <c r="I28" t="s">
        <v>17</v>
      </c>
    </row>
    <row r="29" spans="1:15" x14ac:dyDescent="0.3">
      <c r="B29" t="s">
        <v>74</v>
      </c>
      <c r="C29" t="s">
        <v>192</v>
      </c>
      <c r="D29" t="s">
        <v>12</v>
      </c>
      <c r="E29" t="s">
        <v>193</v>
      </c>
      <c r="F29" t="s">
        <v>59</v>
      </c>
      <c r="G29" t="s">
        <v>22</v>
      </c>
      <c r="H29" t="s">
        <v>22</v>
      </c>
      <c r="I29" t="s">
        <v>14</v>
      </c>
    </row>
    <row r="30" spans="1:15" x14ac:dyDescent="0.3">
      <c r="B30" t="s">
        <v>3</v>
      </c>
      <c r="C30" t="s">
        <v>75</v>
      </c>
      <c r="D30" t="s">
        <v>194</v>
      </c>
      <c r="E30" t="s">
        <v>12</v>
      </c>
      <c r="F30" t="s">
        <v>195</v>
      </c>
      <c r="G30" t="s">
        <v>196</v>
      </c>
      <c r="H30" t="s">
        <v>63</v>
      </c>
      <c r="I30" t="s">
        <v>22</v>
      </c>
      <c r="J30" t="s">
        <v>23</v>
      </c>
    </row>
    <row r="31" spans="1:15" x14ac:dyDescent="0.3">
      <c r="B31" t="s">
        <v>3</v>
      </c>
      <c r="C31" t="s">
        <v>197</v>
      </c>
      <c r="D31" t="s">
        <v>198</v>
      </c>
      <c r="E31" t="s">
        <v>199</v>
      </c>
      <c r="G31" t="s">
        <v>200</v>
      </c>
      <c r="I31" t="s">
        <v>201</v>
      </c>
      <c r="J31" t="s">
        <v>12</v>
      </c>
      <c r="K31" t="s">
        <v>202</v>
      </c>
      <c r="L31" t="s">
        <v>16</v>
      </c>
      <c r="M31" t="s">
        <v>14</v>
      </c>
      <c r="N31" t="s">
        <v>17</v>
      </c>
      <c r="O31" t="s">
        <v>14</v>
      </c>
    </row>
    <row r="32" spans="1:15" x14ac:dyDescent="0.3">
      <c r="B32" t="s">
        <v>203</v>
      </c>
      <c r="C32" t="s">
        <v>204</v>
      </c>
      <c r="D32" t="s">
        <v>12</v>
      </c>
      <c r="E32" t="s">
        <v>171</v>
      </c>
      <c r="F32" t="s">
        <v>16</v>
      </c>
      <c r="G32" t="s">
        <v>14</v>
      </c>
      <c r="H32" t="s">
        <v>17</v>
      </c>
      <c r="I32" t="s">
        <v>14</v>
      </c>
    </row>
    <row r="33" spans="2:15" x14ac:dyDescent="0.3">
      <c r="B33" t="s">
        <v>205</v>
      </c>
      <c r="C33" t="s">
        <v>206</v>
      </c>
      <c r="D33" t="s">
        <v>207</v>
      </c>
      <c r="E33" t="s">
        <v>208</v>
      </c>
      <c r="F33" t="s">
        <v>209</v>
      </c>
      <c r="G33" t="s">
        <v>12</v>
      </c>
      <c r="H33" t="s">
        <v>210</v>
      </c>
      <c r="I33" t="s">
        <v>42</v>
      </c>
      <c r="J33" t="s">
        <v>14</v>
      </c>
      <c r="K33" t="s">
        <v>17</v>
      </c>
      <c r="L33" t="s">
        <v>17</v>
      </c>
    </row>
    <row r="34" spans="2:15" x14ac:dyDescent="0.3">
      <c r="B34" t="s">
        <v>3</v>
      </c>
      <c r="C34" t="s">
        <v>211</v>
      </c>
      <c r="D34" t="s">
        <v>212</v>
      </c>
      <c r="E34" t="s">
        <v>213</v>
      </c>
      <c r="G34" t="s">
        <v>214</v>
      </c>
      <c r="I34" t="s">
        <v>215</v>
      </c>
      <c r="J34" t="s">
        <v>12</v>
      </c>
      <c r="K34" t="s">
        <v>216</v>
      </c>
      <c r="L34" t="s">
        <v>217</v>
      </c>
      <c r="M34" t="s">
        <v>14</v>
      </c>
      <c r="N34" t="s">
        <v>17</v>
      </c>
      <c r="O34" t="s">
        <v>17</v>
      </c>
    </row>
    <row r="35" spans="2:15" x14ac:dyDescent="0.3">
      <c r="B35" t="s">
        <v>3</v>
      </c>
      <c r="C35" t="s">
        <v>218</v>
      </c>
      <c r="D35" t="s">
        <v>219</v>
      </c>
      <c r="E35" t="s">
        <v>12</v>
      </c>
      <c r="F35" t="s">
        <v>220</v>
      </c>
      <c r="G35" t="s">
        <v>20</v>
      </c>
      <c r="H35" t="s">
        <v>14</v>
      </c>
      <c r="I35" t="s">
        <v>17</v>
      </c>
      <c r="J35" t="s">
        <v>14</v>
      </c>
    </row>
    <row r="36" spans="2:15" x14ac:dyDescent="0.3">
      <c r="B36" t="s">
        <v>3</v>
      </c>
      <c r="C36" t="s">
        <v>221</v>
      </c>
      <c r="D36" t="s">
        <v>222</v>
      </c>
      <c r="E36" t="s">
        <v>223</v>
      </c>
      <c r="F36" t="s">
        <v>12</v>
      </c>
      <c r="G36" t="s">
        <v>224</v>
      </c>
      <c r="H36" t="s">
        <v>225</v>
      </c>
      <c r="I36" t="s">
        <v>14</v>
      </c>
      <c r="J36" t="s">
        <v>17</v>
      </c>
      <c r="K36" t="s">
        <v>14</v>
      </c>
    </row>
    <row r="37" spans="2:15" x14ac:dyDescent="0.3">
      <c r="B37" t="s">
        <v>11</v>
      </c>
      <c r="C37" t="s">
        <v>226</v>
      </c>
      <c r="D37" t="s">
        <v>227</v>
      </c>
      <c r="E37" t="s">
        <v>12</v>
      </c>
      <c r="F37" t="s">
        <v>228</v>
      </c>
      <c r="G37" t="s">
        <v>70</v>
      </c>
      <c r="H37" t="s">
        <v>23</v>
      </c>
      <c r="I37" t="s">
        <v>14</v>
      </c>
    </row>
    <row r="38" spans="2:15" x14ac:dyDescent="0.3">
      <c r="B38" t="s">
        <v>229</v>
      </c>
      <c r="C38" t="s">
        <v>230</v>
      </c>
      <c r="D38" t="s">
        <v>231</v>
      </c>
      <c r="E38" t="s">
        <v>12</v>
      </c>
      <c r="F38" t="s">
        <v>232</v>
      </c>
      <c r="G38" t="s">
        <v>13</v>
      </c>
      <c r="H38" t="s">
        <v>14</v>
      </c>
      <c r="I38" t="s">
        <v>14</v>
      </c>
      <c r="J38" t="s">
        <v>17</v>
      </c>
    </row>
    <row r="39" spans="2:15" x14ac:dyDescent="0.3">
      <c r="B39" t="s">
        <v>233</v>
      </c>
      <c r="C39" t="s">
        <v>234</v>
      </c>
      <c r="E39" t="s">
        <v>235</v>
      </c>
      <c r="F39" t="s">
        <v>12</v>
      </c>
      <c r="G39" t="s">
        <v>224</v>
      </c>
      <c r="H39" t="s">
        <v>64</v>
      </c>
      <c r="I39" t="s">
        <v>14</v>
      </c>
      <c r="J39" t="s">
        <v>17</v>
      </c>
      <c r="K39" t="s">
        <v>17</v>
      </c>
    </row>
    <row r="40" spans="2:15" x14ac:dyDescent="0.3">
      <c r="B40" t="s">
        <v>76</v>
      </c>
      <c r="C40" t="s">
        <v>236</v>
      </c>
      <c r="D40" t="s">
        <v>237</v>
      </c>
      <c r="F40" t="s">
        <v>238</v>
      </c>
      <c r="G40" t="s">
        <v>12</v>
      </c>
      <c r="H40" t="s">
        <v>193</v>
      </c>
      <c r="I40" t="s">
        <v>239</v>
      </c>
      <c r="J40" t="s">
        <v>22</v>
      </c>
      <c r="K40" t="s">
        <v>22</v>
      </c>
      <c r="L40" t="s">
        <v>22</v>
      </c>
    </row>
    <row r="41" spans="2:15" x14ac:dyDescent="0.3">
      <c r="B41" t="s">
        <v>6</v>
      </c>
      <c r="C41" t="s">
        <v>240</v>
      </c>
      <c r="D41" t="s">
        <v>241</v>
      </c>
      <c r="E41" t="s">
        <v>12</v>
      </c>
      <c r="F41" t="s">
        <v>242</v>
      </c>
      <c r="G41" t="s">
        <v>243</v>
      </c>
      <c r="H41" t="s">
        <v>22</v>
      </c>
      <c r="I41" t="s">
        <v>57</v>
      </c>
      <c r="J41" t="s">
        <v>22</v>
      </c>
    </row>
    <row r="42" spans="2:15" x14ac:dyDescent="0.3">
      <c r="B42" t="s">
        <v>244</v>
      </c>
      <c r="C42" t="s">
        <v>245</v>
      </c>
      <c r="D42" t="s">
        <v>246</v>
      </c>
      <c r="F42" t="s">
        <v>247</v>
      </c>
      <c r="G42" t="s">
        <v>12</v>
      </c>
      <c r="H42" t="s">
        <v>109</v>
      </c>
      <c r="I42" t="s">
        <v>20</v>
      </c>
      <c r="J42" t="s">
        <v>14</v>
      </c>
      <c r="K42" t="s">
        <v>17</v>
      </c>
      <c r="L42" t="s">
        <v>17</v>
      </c>
    </row>
    <row r="43" spans="2:15" x14ac:dyDescent="0.3">
      <c r="B43" t="s">
        <v>3</v>
      </c>
      <c r="C43" t="s">
        <v>248</v>
      </c>
      <c r="D43" t="s">
        <v>249</v>
      </c>
      <c r="E43" t="s">
        <v>250</v>
      </c>
      <c r="F43" t="s">
        <v>12</v>
      </c>
      <c r="G43" t="s">
        <v>251</v>
      </c>
      <c r="H43" t="s">
        <v>20</v>
      </c>
      <c r="I43" t="s">
        <v>14</v>
      </c>
      <c r="J43" t="s">
        <v>17</v>
      </c>
      <c r="K43" t="s">
        <v>17</v>
      </c>
    </row>
    <row r="44" spans="2:15" x14ac:dyDescent="0.3">
      <c r="B44" t="s">
        <v>252</v>
      </c>
      <c r="C44" t="s">
        <v>172</v>
      </c>
      <c r="D44" t="s">
        <v>253</v>
      </c>
      <c r="E44" t="s">
        <v>12</v>
      </c>
      <c r="F44" t="s">
        <v>138</v>
      </c>
      <c r="G44" t="s">
        <v>225</v>
      </c>
      <c r="H44" t="s">
        <v>14</v>
      </c>
      <c r="I44" t="s">
        <v>17</v>
      </c>
      <c r="J44" t="s">
        <v>14</v>
      </c>
    </row>
    <row r="45" spans="2:15" x14ac:dyDescent="0.3">
      <c r="B45" t="s">
        <v>3</v>
      </c>
      <c r="C45" t="s">
        <v>248</v>
      </c>
      <c r="D45" t="s">
        <v>112</v>
      </c>
      <c r="E45" t="s">
        <v>254</v>
      </c>
      <c r="G45" t="s">
        <v>255</v>
      </c>
      <c r="H45" t="s">
        <v>256</v>
      </c>
      <c r="I45" t="s">
        <v>12</v>
      </c>
      <c r="J45" t="s">
        <v>257</v>
      </c>
      <c r="K45" t="s">
        <v>56</v>
      </c>
      <c r="L45" t="s">
        <v>14</v>
      </c>
      <c r="M45" t="s">
        <v>17</v>
      </c>
      <c r="N45" t="s">
        <v>14</v>
      </c>
    </row>
    <row r="46" spans="2:15" x14ac:dyDescent="0.3">
      <c r="B46" t="s">
        <v>7</v>
      </c>
      <c r="C46" t="s">
        <v>258</v>
      </c>
      <c r="D46" t="s">
        <v>259</v>
      </c>
      <c r="E46" t="s">
        <v>12</v>
      </c>
      <c r="F46" t="s">
        <v>260</v>
      </c>
      <c r="G46" t="s">
        <v>123</v>
      </c>
      <c r="H46" t="s">
        <v>22</v>
      </c>
      <c r="I46" t="s">
        <v>22</v>
      </c>
    </row>
    <row r="47" spans="2:15" x14ac:dyDescent="0.3">
      <c r="B47" t="s">
        <v>3</v>
      </c>
      <c r="C47" t="s">
        <v>261</v>
      </c>
      <c r="D47" t="s">
        <v>262</v>
      </c>
      <c r="E47" t="s">
        <v>263</v>
      </c>
      <c r="F47" t="s">
        <v>12</v>
      </c>
      <c r="G47" t="s">
        <v>264</v>
      </c>
      <c r="H47" t="s">
        <v>43</v>
      </c>
      <c r="I47" t="s">
        <v>17</v>
      </c>
      <c r="J47" t="s">
        <v>14</v>
      </c>
    </row>
    <row r="48" spans="2:15" x14ac:dyDescent="0.3">
      <c r="B48" t="s">
        <v>265</v>
      </c>
      <c r="C48" t="s">
        <v>266</v>
      </c>
      <c r="D48" t="s">
        <v>216</v>
      </c>
      <c r="E48" t="s">
        <v>62</v>
      </c>
      <c r="F48" t="s">
        <v>14</v>
      </c>
      <c r="G48" t="s">
        <v>14</v>
      </c>
      <c r="H48" t="s">
        <v>22</v>
      </c>
    </row>
    <row r="49" spans="2:17" x14ac:dyDescent="0.3">
      <c r="B49" t="s">
        <v>3</v>
      </c>
      <c r="C49" t="s">
        <v>74</v>
      </c>
      <c r="D49" t="s">
        <v>117</v>
      </c>
      <c r="E49" t="s">
        <v>267</v>
      </c>
      <c r="G49" t="s">
        <v>268</v>
      </c>
      <c r="H49" t="s">
        <v>269</v>
      </c>
      <c r="I49" t="s">
        <v>270</v>
      </c>
      <c r="K49" t="s">
        <v>271</v>
      </c>
      <c r="L49" t="s">
        <v>12</v>
      </c>
      <c r="M49" t="s">
        <v>272</v>
      </c>
      <c r="N49" t="s">
        <v>273</v>
      </c>
      <c r="O49" t="s">
        <v>22</v>
      </c>
      <c r="P49" t="s">
        <v>17</v>
      </c>
      <c r="Q49" t="s">
        <v>23</v>
      </c>
    </row>
    <row r="50" spans="2:17" x14ac:dyDescent="0.3">
      <c r="B50" t="s">
        <v>40</v>
      </c>
      <c r="C50" t="s">
        <v>5</v>
      </c>
      <c r="D50" t="s">
        <v>77</v>
      </c>
      <c r="E50" t="s">
        <v>78</v>
      </c>
      <c r="F50" t="s">
        <v>12</v>
      </c>
      <c r="G50" t="s">
        <v>274</v>
      </c>
      <c r="H50" t="s">
        <v>275</v>
      </c>
      <c r="I50" t="s">
        <v>23</v>
      </c>
      <c r="J50" t="s">
        <v>18</v>
      </c>
      <c r="K50" t="s">
        <v>79</v>
      </c>
    </row>
    <row r="51" spans="2:17" x14ac:dyDescent="0.3">
      <c r="B51" t="s">
        <v>40</v>
      </c>
      <c r="C51" t="s">
        <v>276</v>
      </c>
      <c r="D51" t="s">
        <v>277</v>
      </c>
      <c r="E51" t="s">
        <v>12</v>
      </c>
      <c r="F51" t="s">
        <v>278</v>
      </c>
      <c r="G51" t="s">
        <v>58</v>
      </c>
      <c r="H51" t="s">
        <v>49</v>
      </c>
      <c r="I51" t="s">
        <v>17</v>
      </c>
    </row>
    <row r="52" spans="2:17" x14ac:dyDescent="0.3">
      <c r="B52" t="s">
        <v>40</v>
      </c>
      <c r="C52" t="s">
        <v>5</v>
      </c>
      <c r="D52" t="s">
        <v>41</v>
      </c>
      <c r="E52" t="s">
        <v>12</v>
      </c>
      <c r="F52" t="s">
        <v>279</v>
      </c>
      <c r="G52" t="s">
        <v>16</v>
      </c>
      <c r="H52" t="s">
        <v>14</v>
      </c>
      <c r="I52" t="s">
        <v>17</v>
      </c>
      <c r="J52" t="s">
        <v>17</v>
      </c>
    </row>
    <row r="53" spans="2:17" x14ac:dyDescent="0.3">
      <c r="B53" t="s">
        <v>10</v>
      </c>
      <c r="C53" t="s">
        <v>280</v>
      </c>
      <c r="D53" t="s">
        <v>281</v>
      </c>
      <c r="E53" t="s">
        <v>12</v>
      </c>
      <c r="F53" t="s">
        <v>282</v>
      </c>
      <c r="G53" t="s">
        <v>44</v>
      </c>
      <c r="H53" t="s">
        <v>23</v>
      </c>
      <c r="I53" t="s">
        <v>14</v>
      </c>
      <c r="J53" t="s">
        <v>14</v>
      </c>
    </row>
    <row r="54" spans="2:17" x14ac:dyDescent="0.3">
      <c r="B54" t="s">
        <v>218</v>
      </c>
      <c r="C54" t="s">
        <v>283</v>
      </c>
      <c r="D54" t="s">
        <v>284</v>
      </c>
      <c r="F54" t="s">
        <v>285</v>
      </c>
      <c r="H54" t="s">
        <v>286</v>
      </c>
      <c r="I54" t="s">
        <v>12</v>
      </c>
      <c r="J54" t="s">
        <v>287</v>
      </c>
      <c r="K54" t="s">
        <v>47</v>
      </c>
      <c r="L54" t="s">
        <v>14</v>
      </c>
      <c r="M54" t="s">
        <v>17</v>
      </c>
      <c r="N54" t="s">
        <v>14</v>
      </c>
    </row>
    <row r="55" spans="2:17" x14ac:dyDescent="0.3">
      <c r="B55" t="s">
        <v>177</v>
      </c>
      <c r="C55" t="s">
        <v>288</v>
      </c>
      <c r="D55" t="s">
        <v>289</v>
      </c>
      <c r="E55" t="s">
        <v>290</v>
      </c>
      <c r="F55" t="s">
        <v>291</v>
      </c>
      <c r="G55" t="s">
        <v>292</v>
      </c>
      <c r="H55" t="s">
        <v>293</v>
      </c>
      <c r="I55" t="s">
        <v>12</v>
      </c>
      <c r="J55" t="s">
        <v>294</v>
      </c>
      <c r="K55" t="s">
        <v>19</v>
      </c>
      <c r="L55" t="s">
        <v>14</v>
      </c>
      <c r="M55" t="s">
        <v>17</v>
      </c>
      <c r="N55" t="s">
        <v>17</v>
      </c>
    </row>
    <row r="56" spans="2:17" x14ac:dyDescent="0.3">
      <c r="B56" t="s">
        <v>3</v>
      </c>
      <c r="C56" t="s">
        <v>106</v>
      </c>
      <c r="D56" t="s">
        <v>295</v>
      </c>
      <c r="E56" t="s">
        <v>296</v>
      </c>
      <c r="F56" t="s">
        <v>12</v>
      </c>
      <c r="G56" t="s">
        <v>216</v>
      </c>
      <c r="H56" t="s">
        <v>56</v>
      </c>
      <c r="I56" t="s">
        <v>14</v>
      </c>
      <c r="J56" t="s">
        <v>17</v>
      </c>
      <c r="K56" t="s">
        <v>17</v>
      </c>
    </row>
    <row r="57" spans="2:17" x14ac:dyDescent="0.3">
      <c r="B57" t="s">
        <v>297</v>
      </c>
      <c r="C57" t="s">
        <v>152</v>
      </c>
      <c r="D57" t="s">
        <v>298</v>
      </c>
      <c r="E57" t="s">
        <v>299</v>
      </c>
      <c r="G57" t="s">
        <v>300</v>
      </c>
      <c r="H57" t="s">
        <v>12</v>
      </c>
      <c r="I57" t="s">
        <v>301</v>
      </c>
      <c r="J57" t="s">
        <v>62</v>
      </c>
      <c r="K57" t="s">
        <v>14</v>
      </c>
    </row>
    <row r="58" spans="2:17" x14ac:dyDescent="0.3">
      <c r="B58" t="s">
        <v>302</v>
      </c>
      <c r="C58" t="s">
        <v>303</v>
      </c>
      <c r="D58" t="s">
        <v>12</v>
      </c>
      <c r="E58" t="s">
        <v>304</v>
      </c>
      <c r="F58" t="s">
        <v>52</v>
      </c>
    </row>
    <row r="59" spans="2:17" x14ac:dyDescent="0.3">
      <c r="B59" t="s">
        <v>169</v>
      </c>
      <c r="C59" t="s">
        <v>305</v>
      </c>
      <c r="D59" t="s">
        <v>306</v>
      </c>
      <c r="E59" t="s">
        <v>12</v>
      </c>
      <c r="F59" t="s">
        <v>307</v>
      </c>
      <c r="G59" t="s">
        <v>308</v>
      </c>
      <c r="H59" t="s">
        <v>23</v>
      </c>
      <c r="I59" t="s">
        <v>17</v>
      </c>
      <c r="J59" t="s">
        <v>14</v>
      </c>
    </row>
    <row r="60" spans="2:17" x14ac:dyDescent="0.3">
      <c r="B60" t="s">
        <v>309</v>
      </c>
      <c r="C60" t="s">
        <v>310</v>
      </c>
      <c r="D60" t="s">
        <v>311</v>
      </c>
      <c r="E60" t="s">
        <v>12</v>
      </c>
      <c r="F60" t="s">
        <v>109</v>
      </c>
      <c r="G60" t="s">
        <v>312</v>
      </c>
      <c r="H60" t="s">
        <v>14</v>
      </c>
      <c r="I60" t="s">
        <v>17</v>
      </c>
      <c r="J60" t="s">
        <v>17</v>
      </c>
    </row>
    <row r="61" spans="2:17" x14ac:dyDescent="0.3">
      <c r="B61" t="s">
        <v>165</v>
      </c>
      <c r="C61" t="s">
        <v>313</v>
      </c>
      <c r="D61" t="s">
        <v>314</v>
      </c>
      <c r="E61" t="s">
        <v>12</v>
      </c>
      <c r="F61" t="s">
        <v>315</v>
      </c>
      <c r="G61" t="s">
        <v>52</v>
      </c>
      <c r="H61" t="s">
        <v>14</v>
      </c>
      <c r="I61" t="s">
        <v>17</v>
      </c>
    </row>
    <row r="62" spans="2:17" x14ac:dyDescent="0.3">
      <c r="B62" t="s">
        <v>4</v>
      </c>
      <c r="C62" t="s">
        <v>316</v>
      </c>
      <c r="D62" t="s">
        <v>317</v>
      </c>
      <c r="F62" t="s">
        <v>318</v>
      </c>
      <c r="G62" t="s">
        <v>12</v>
      </c>
      <c r="H62" t="s">
        <v>319</v>
      </c>
      <c r="I62" t="s">
        <v>44</v>
      </c>
      <c r="J62" t="s">
        <v>22</v>
      </c>
      <c r="K62" t="s">
        <v>22</v>
      </c>
      <c r="L62" t="s">
        <v>14</v>
      </c>
    </row>
    <row r="63" spans="2:17" x14ac:dyDescent="0.3">
      <c r="B63" t="s">
        <v>146</v>
      </c>
      <c r="C63" t="s">
        <v>320</v>
      </c>
      <c r="D63" t="s">
        <v>321</v>
      </c>
      <c r="E63" t="s">
        <v>322</v>
      </c>
      <c r="G63" t="s">
        <v>323</v>
      </c>
      <c r="I63" t="s">
        <v>324</v>
      </c>
      <c r="J63" t="s">
        <v>12</v>
      </c>
      <c r="K63" t="s">
        <v>149</v>
      </c>
      <c r="L63" t="s">
        <v>217</v>
      </c>
      <c r="M63" t="s">
        <v>14</v>
      </c>
      <c r="N63" t="s">
        <v>17</v>
      </c>
      <c r="O63" t="s">
        <v>14</v>
      </c>
    </row>
    <row r="64" spans="2:17" x14ac:dyDescent="0.3">
      <c r="B64" t="s">
        <v>3</v>
      </c>
      <c r="C64" t="s">
        <v>203</v>
      </c>
      <c r="D64" t="s">
        <v>325</v>
      </c>
      <c r="E64" t="s">
        <v>326</v>
      </c>
      <c r="F64" t="s">
        <v>327</v>
      </c>
      <c r="G64" t="s">
        <v>12</v>
      </c>
      <c r="H64" t="s">
        <v>220</v>
      </c>
      <c r="I64" t="s">
        <v>13</v>
      </c>
      <c r="J64" t="s">
        <v>14</v>
      </c>
      <c r="K64" t="s">
        <v>17</v>
      </c>
      <c r="L64" t="s">
        <v>14</v>
      </c>
    </row>
    <row r="65" spans="2:16" x14ac:dyDescent="0.3">
      <c r="B65" t="s">
        <v>203</v>
      </c>
      <c r="C65" t="s">
        <v>328</v>
      </c>
      <c r="D65" t="s">
        <v>12</v>
      </c>
      <c r="E65" t="s">
        <v>171</v>
      </c>
      <c r="F65" t="s">
        <v>225</v>
      </c>
      <c r="G65" t="s">
        <v>14</v>
      </c>
      <c r="H65" t="s">
        <v>17</v>
      </c>
      <c r="I65" t="s">
        <v>14</v>
      </c>
    </row>
    <row r="66" spans="2:16" x14ac:dyDescent="0.3">
      <c r="B66" t="s">
        <v>329</v>
      </c>
      <c r="C66" t="s">
        <v>330</v>
      </c>
      <c r="D66" t="s">
        <v>12</v>
      </c>
      <c r="E66" t="s">
        <v>331</v>
      </c>
      <c r="F66" t="s">
        <v>15</v>
      </c>
      <c r="G66" t="s">
        <v>14</v>
      </c>
      <c r="H66" t="s">
        <v>17</v>
      </c>
      <c r="I66" t="s">
        <v>14</v>
      </c>
    </row>
    <row r="67" spans="2:16" x14ac:dyDescent="0.3">
      <c r="B67" t="s">
        <v>332</v>
      </c>
      <c r="C67" t="s">
        <v>147</v>
      </c>
      <c r="D67" t="s">
        <v>333</v>
      </c>
      <c r="F67" t="s">
        <v>334</v>
      </c>
      <c r="G67" t="s">
        <v>12</v>
      </c>
      <c r="H67" t="s">
        <v>335</v>
      </c>
      <c r="I67" t="s">
        <v>56</v>
      </c>
      <c r="J67" t="s">
        <v>22</v>
      </c>
      <c r="K67" t="s">
        <v>17</v>
      </c>
      <c r="L67" t="s">
        <v>17</v>
      </c>
    </row>
    <row r="68" spans="2:16" x14ac:dyDescent="0.3">
      <c r="B68" t="s">
        <v>177</v>
      </c>
      <c r="C68" t="s">
        <v>336</v>
      </c>
      <c r="D68" t="s">
        <v>337</v>
      </c>
      <c r="E68" t="s">
        <v>12</v>
      </c>
      <c r="F68" t="s">
        <v>109</v>
      </c>
      <c r="G68" t="s">
        <v>54</v>
      </c>
      <c r="H68" t="s">
        <v>14</v>
      </c>
      <c r="I68" t="s">
        <v>17</v>
      </c>
      <c r="J68" t="s">
        <v>17</v>
      </c>
    </row>
    <row r="69" spans="2:16" x14ac:dyDescent="0.3">
      <c r="B69" t="s">
        <v>338</v>
      </c>
      <c r="C69" t="s">
        <v>152</v>
      </c>
      <c r="D69" t="s">
        <v>339</v>
      </c>
      <c r="F69" t="s">
        <v>340</v>
      </c>
      <c r="H69" t="s">
        <v>341</v>
      </c>
      <c r="J69" t="s">
        <v>342</v>
      </c>
      <c r="K69" t="s">
        <v>12</v>
      </c>
      <c r="L69" t="s">
        <v>138</v>
      </c>
      <c r="M69" t="s">
        <v>343</v>
      </c>
      <c r="N69" t="s">
        <v>14</v>
      </c>
      <c r="O69" t="s">
        <v>17</v>
      </c>
      <c r="P69" t="s">
        <v>14</v>
      </c>
    </row>
    <row r="70" spans="2:16" x14ac:dyDescent="0.3">
      <c r="B70" t="s">
        <v>248</v>
      </c>
      <c r="C70" t="s">
        <v>344</v>
      </c>
      <c r="D70" t="s">
        <v>345</v>
      </c>
      <c r="E70" t="s">
        <v>346</v>
      </c>
      <c r="F70" t="s">
        <v>347</v>
      </c>
      <c r="G70" t="s">
        <v>348</v>
      </c>
      <c r="H70" t="s">
        <v>349</v>
      </c>
      <c r="I70" t="s">
        <v>350</v>
      </c>
      <c r="J70" t="s">
        <v>12</v>
      </c>
      <c r="K70" t="s">
        <v>351</v>
      </c>
      <c r="L70" t="s">
        <v>54</v>
      </c>
      <c r="M70" t="s">
        <v>14</v>
      </c>
      <c r="N70" t="s">
        <v>17</v>
      </c>
    </row>
    <row r="71" spans="2:16" x14ac:dyDescent="0.3">
      <c r="B71" t="s">
        <v>229</v>
      </c>
      <c r="C71" t="s">
        <v>352</v>
      </c>
      <c r="D71" t="s">
        <v>353</v>
      </c>
      <c r="F71" t="s">
        <v>354</v>
      </c>
      <c r="G71" t="s">
        <v>12</v>
      </c>
      <c r="H71" t="s">
        <v>171</v>
      </c>
      <c r="I71" t="s">
        <v>19</v>
      </c>
      <c r="J71" t="s">
        <v>14</v>
      </c>
      <c r="K71" t="s">
        <v>17</v>
      </c>
      <c r="L71" t="s">
        <v>14</v>
      </c>
    </row>
    <row r="72" spans="2:16" x14ac:dyDescent="0.3">
      <c r="B72" t="s">
        <v>355</v>
      </c>
      <c r="C72" t="s">
        <v>356</v>
      </c>
      <c r="D72" t="s">
        <v>357</v>
      </c>
      <c r="F72" t="s">
        <v>358</v>
      </c>
      <c r="G72" t="s">
        <v>359</v>
      </c>
      <c r="H72" t="s">
        <v>360</v>
      </c>
      <c r="I72" t="s">
        <v>361</v>
      </c>
      <c r="J72" t="s">
        <v>362</v>
      </c>
      <c r="K72" t="s">
        <v>12</v>
      </c>
      <c r="L72" t="s">
        <v>363</v>
      </c>
      <c r="M72" t="s">
        <v>364</v>
      </c>
      <c r="N72" t="s">
        <v>14</v>
      </c>
      <c r="O72" t="s">
        <v>17</v>
      </c>
      <c r="P72" t="s">
        <v>14</v>
      </c>
    </row>
    <row r="73" spans="2:16" x14ac:dyDescent="0.3">
      <c r="B73" t="s">
        <v>365</v>
      </c>
      <c r="C73" t="s">
        <v>139</v>
      </c>
      <c r="D73" t="s">
        <v>366</v>
      </c>
      <c r="E73" t="s">
        <v>12</v>
      </c>
      <c r="F73" t="s">
        <v>109</v>
      </c>
      <c r="G73" t="s">
        <v>54</v>
      </c>
      <c r="H73" t="s">
        <v>14</v>
      </c>
      <c r="I73" t="s">
        <v>17</v>
      </c>
      <c r="J73" t="s">
        <v>17</v>
      </c>
    </row>
    <row r="74" spans="2:16" x14ac:dyDescent="0.3">
      <c r="B74" t="s">
        <v>0</v>
      </c>
      <c r="C74" t="s">
        <v>5</v>
      </c>
      <c r="D74" t="s">
        <v>367</v>
      </c>
      <c r="E74" t="s">
        <v>12</v>
      </c>
      <c r="F74" t="s">
        <v>368</v>
      </c>
      <c r="G74" t="s">
        <v>42</v>
      </c>
      <c r="H74" t="s">
        <v>14</v>
      </c>
      <c r="I74" t="s">
        <v>17</v>
      </c>
      <c r="J74" t="s">
        <v>17</v>
      </c>
    </row>
    <row r="75" spans="2:16" x14ac:dyDescent="0.3">
      <c r="B75" t="s">
        <v>0</v>
      </c>
      <c r="C75" t="s">
        <v>369</v>
      </c>
      <c r="D75" t="s">
        <v>370</v>
      </c>
      <c r="E75" t="s">
        <v>12</v>
      </c>
      <c r="F75" t="s">
        <v>371</v>
      </c>
      <c r="G75" t="s">
        <v>372</v>
      </c>
      <c r="H75" t="s">
        <v>18</v>
      </c>
      <c r="I75" t="s">
        <v>18</v>
      </c>
    </row>
    <row r="76" spans="2:16" x14ac:dyDescent="0.3">
      <c r="B76" t="s">
        <v>0</v>
      </c>
      <c r="C76" t="s">
        <v>373</v>
      </c>
      <c r="D76" t="s">
        <v>374</v>
      </c>
      <c r="E76" t="s">
        <v>12</v>
      </c>
      <c r="F76" t="s">
        <v>375</v>
      </c>
      <c r="G76" t="s">
        <v>376</v>
      </c>
      <c r="H76" t="s">
        <v>18</v>
      </c>
      <c r="I76" t="s">
        <v>17</v>
      </c>
      <c r="J76" t="s">
        <v>17</v>
      </c>
    </row>
    <row r="77" spans="2:16" x14ac:dyDescent="0.3">
      <c r="B77" t="s">
        <v>377</v>
      </c>
      <c r="C77" t="s">
        <v>147</v>
      </c>
      <c r="D77" t="s">
        <v>378</v>
      </c>
      <c r="F77" t="s">
        <v>379</v>
      </c>
      <c r="H77" t="s">
        <v>380</v>
      </c>
      <c r="I77" t="s">
        <v>12</v>
      </c>
      <c r="J77" t="s">
        <v>381</v>
      </c>
      <c r="K77" t="s">
        <v>20</v>
      </c>
      <c r="L77" t="s">
        <v>14</v>
      </c>
      <c r="M77" t="s">
        <v>17</v>
      </c>
      <c r="N77" t="s">
        <v>14</v>
      </c>
    </row>
    <row r="78" spans="2:16" x14ac:dyDescent="0.3">
      <c r="B78" t="s">
        <v>3</v>
      </c>
      <c r="C78" t="s">
        <v>80</v>
      </c>
      <c r="D78" t="s">
        <v>382</v>
      </c>
      <c r="F78" t="s">
        <v>383</v>
      </c>
      <c r="G78" t="s">
        <v>384</v>
      </c>
      <c r="H78" t="s">
        <v>12</v>
      </c>
      <c r="I78" t="s">
        <v>385</v>
      </c>
      <c r="J78" t="s">
        <v>81</v>
      </c>
    </row>
    <row r="79" spans="2:16" x14ac:dyDescent="0.3">
      <c r="B79" t="s">
        <v>386</v>
      </c>
      <c r="C79" t="s">
        <v>152</v>
      </c>
      <c r="D79" t="s">
        <v>387</v>
      </c>
      <c r="F79" t="s">
        <v>388</v>
      </c>
      <c r="G79" t="s">
        <v>389</v>
      </c>
      <c r="H79" t="s">
        <v>12</v>
      </c>
      <c r="I79" t="s">
        <v>390</v>
      </c>
      <c r="J79" t="s">
        <v>43</v>
      </c>
      <c r="K79" t="s">
        <v>14</v>
      </c>
      <c r="L79" t="s">
        <v>17</v>
      </c>
    </row>
    <row r="80" spans="2:16" x14ac:dyDescent="0.3">
      <c r="B80" t="s">
        <v>218</v>
      </c>
      <c r="C80" t="s">
        <v>391</v>
      </c>
      <c r="D80" t="s">
        <v>12</v>
      </c>
      <c r="E80" t="s">
        <v>331</v>
      </c>
      <c r="F80" t="s">
        <v>82</v>
      </c>
      <c r="G80" t="s">
        <v>22</v>
      </c>
      <c r="H80" t="s">
        <v>17</v>
      </c>
      <c r="I80" t="s">
        <v>14</v>
      </c>
    </row>
    <row r="81" spans="2:19" x14ac:dyDescent="0.3">
      <c r="B81" t="s">
        <v>3</v>
      </c>
      <c r="C81" t="s">
        <v>76</v>
      </c>
      <c r="D81" t="s">
        <v>392</v>
      </c>
      <c r="E81" t="s">
        <v>393</v>
      </c>
      <c r="F81" t="s">
        <v>12</v>
      </c>
      <c r="G81" t="s">
        <v>216</v>
      </c>
      <c r="H81" t="s">
        <v>394</v>
      </c>
      <c r="I81" t="s">
        <v>14</v>
      </c>
      <c r="J81" t="s">
        <v>17</v>
      </c>
      <c r="K81" t="s">
        <v>14</v>
      </c>
    </row>
    <row r="82" spans="2:19" x14ac:dyDescent="0.3">
      <c r="B82" t="s">
        <v>83</v>
      </c>
      <c r="C82" t="s">
        <v>395</v>
      </c>
      <c r="E82" t="s">
        <v>396</v>
      </c>
      <c r="G82" t="s">
        <v>397</v>
      </c>
      <c r="I82" t="s">
        <v>398</v>
      </c>
      <c r="J82" t="s">
        <v>399</v>
      </c>
      <c r="K82" t="s">
        <v>12</v>
      </c>
      <c r="L82" t="s">
        <v>400</v>
      </c>
      <c r="M82" t="s">
        <v>43</v>
      </c>
      <c r="N82" t="s">
        <v>22</v>
      </c>
      <c r="O82" t="s">
        <v>14</v>
      </c>
      <c r="P82" t="s">
        <v>17</v>
      </c>
    </row>
    <row r="83" spans="2:19" x14ac:dyDescent="0.3">
      <c r="B83" t="s">
        <v>106</v>
      </c>
      <c r="C83" t="s">
        <v>401</v>
      </c>
      <c r="E83" t="s">
        <v>402</v>
      </c>
      <c r="F83" t="s">
        <v>403</v>
      </c>
      <c r="G83" t="s">
        <v>404</v>
      </c>
      <c r="H83" t="s">
        <v>12</v>
      </c>
      <c r="I83" t="s">
        <v>216</v>
      </c>
      <c r="J83" t="s">
        <v>47</v>
      </c>
    </row>
    <row r="84" spans="2:19" x14ac:dyDescent="0.3">
      <c r="B84" t="s">
        <v>3</v>
      </c>
      <c r="C84" t="s">
        <v>405</v>
      </c>
      <c r="D84" t="s">
        <v>406</v>
      </c>
      <c r="E84" t="s">
        <v>407</v>
      </c>
      <c r="G84" t="s">
        <v>408</v>
      </c>
      <c r="I84" t="s">
        <v>409</v>
      </c>
      <c r="K84" t="s">
        <v>410</v>
      </c>
      <c r="M84" t="s">
        <v>411</v>
      </c>
      <c r="N84" t="s">
        <v>12</v>
      </c>
      <c r="O84" t="s">
        <v>216</v>
      </c>
      <c r="P84" t="s">
        <v>217</v>
      </c>
      <c r="Q84" t="s">
        <v>14</v>
      </c>
      <c r="R84" t="s">
        <v>17</v>
      </c>
      <c r="S84" t="s">
        <v>17</v>
      </c>
    </row>
    <row r="85" spans="2:19" x14ac:dyDescent="0.3">
      <c r="B85" t="s">
        <v>412</v>
      </c>
      <c r="C85" t="s">
        <v>413</v>
      </c>
      <c r="D85" t="s">
        <v>12</v>
      </c>
      <c r="E85" t="s">
        <v>414</v>
      </c>
      <c r="F85" t="s">
        <v>15</v>
      </c>
      <c r="G85" t="s">
        <v>14</v>
      </c>
      <c r="H85" t="s">
        <v>17</v>
      </c>
      <c r="I85" t="s">
        <v>14</v>
      </c>
    </row>
    <row r="86" spans="2:19" x14ac:dyDescent="0.3">
      <c r="B86" t="s">
        <v>365</v>
      </c>
      <c r="C86" t="s">
        <v>415</v>
      </c>
      <c r="D86" t="s">
        <v>416</v>
      </c>
      <c r="E86" t="s">
        <v>12</v>
      </c>
      <c r="F86" t="s">
        <v>216</v>
      </c>
      <c r="G86" t="s">
        <v>54</v>
      </c>
      <c r="H86" t="s">
        <v>14</v>
      </c>
      <c r="I86" t="s">
        <v>17</v>
      </c>
      <c r="J86" t="s">
        <v>17</v>
      </c>
    </row>
    <row r="87" spans="2:19" x14ac:dyDescent="0.3">
      <c r="B87" t="s">
        <v>412</v>
      </c>
      <c r="C87" t="s">
        <v>417</v>
      </c>
      <c r="D87" t="s">
        <v>12</v>
      </c>
      <c r="E87" t="s">
        <v>418</v>
      </c>
      <c r="F87" t="s">
        <v>13</v>
      </c>
      <c r="G87" t="s">
        <v>14</v>
      </c>
      <c r="H87" t="s">
        <v>22</v>
      </c>
      <c r="I87" t="s">
        <v>17</v>
      </c>
    </row>
    <row r="88" spans="2:19" x14ac:dyDescent="0.3">
      <c r="B88" t="s">
        <v>419</v>
      </c>
      <c r="C88" t="s">
        <v>420</v>
      </c>
      <c r="D88" t="s">
        <v>421</v>
      </c>
      <c r="E88" t="s">
        <v>422</v>
      </c>
      <c r="F88" t="s">
        <v>423</v>
      </c>
      <c r="H88" t="s">
        <v>424</v>
      </c>
      <c r="I88" t="s">
        <v>84</v>
      </c>
      <c r="J88" t="s">
        <v>12</v>
      </c>
      <c r="K88" t="s">
        <v>425</v>
      </c>
      <c r="L88" t="s">
        <v>43</v>
      </c>
      <c r="M88" t="s">
        <v>14</v>
      </c>
      <c r="N88" t="s">
        <v>17</v>
      </c>
      <c r="O88" t="s">
        <v>17</v>
      </c>
    </row>
    <row r="89" spans="2:19" x14ac:dyDescent="0.3">
      <c r="B89" t="s">
        <v>412</v>
      </c>
      <c r="C89" t="s">
        <v>152</v>
      </c>
      <c r="D89" t="s">
        <v>426</v>
      </c>
      <c r="F89" t="s">
        <v>427</v>
      </c>
      <c r="G89" t="s">
        <v>12</v>
      </c>
      <c r="H89" t="s">
        <v>428</v>
      </c>
      <c r="I89" t="s">
        <v>59</v>
      </c>
      <c r="J89" t="s">
        <v>14</v>
      </c>
      <c r="K89" t="s">
        <v>14</v>
      </c>
      <c r="L89" t="s">
        <v>17</v>
      </c>
    </row>
    <row r="90" spans="2:19" x14ac:dyDescent="0.3">
      <c r="B90" t="s">
        <v>136</v>
      </c>
      <c r="C90" t="s">
        <v>429</v>
      </c>
      <c r="D90" t="s">
        <v>12</v>
      </c>
      <c r="E90" t="s">
        <v>138</v>
      </c>
      <c r="F90" t="s">
        <v>58</v>
      </c>
      <c r="G90" t="s">
        <v>14</v>
      </c>
      <c r="H90" t="s">
        <v>17</v>
      </c>
      <c r="I90" t="s">
        <v>17</v>
      </c>
    </row>
    <row r="91" spans="2:19" x14ac:dyDescent="0.3">
      <c r="B91" t="s">
        <v>430</v>
      </c>
      <c r="C91" t="s">
        <v>415</v>
      </c>
      <c r="D91" t="s">
        <v>431</v>
      </c>
      <c r="E91" t="s">
        <v>12</v>
      </c>
      <c r="F91" t="s">
        <v>210</v>
      </c>
      <c r="G91" t="s">
        <v>54</v>
      </c>
      <c r="H91" t="s">
        <v>14</v>
      </c>
      <c r="I91" t="s">
        <v>17</v>
      </c>
      <c r="J91" t="s">
        <v>17</v>
      </c>
    </row>
    <row r="92" spans="2:19" x14ac:dyDescent="0.3">
      <c r="B92" t="s">
        <v>203</v>
      </c>
      <c r="C92" t="s">
        <v>356</v>
      </c>
      <c r="D92" t="s">
        <v>432</v>
      </c>
      <c r="E92" t="s">
        <v>12</v>
      </c>
      <c r="F92" t="s">
        <v>433</v>
      </c>
      <c r="G92" t="s">
        <v>434</v>
      </c>
      <c r="H92" t="s">
        <v>14</v>
      </c>
      <c r="I92" t="s">
        <v>17</v>
      </c>
      <c r="J92" t="s">
        <v>14</v>
      </c>
    </row>
    <row r="93" spans="2:19" x14ac:dyDescent="0.3">
      <c r="B93" t="s">
        <v>7</v>
      </c>
      <c r="C93" t="s">
        <v>435</v>
      </c>
      <c r="E93" t="s">
        <v>436</v>
      </c>
      <c r="F93" t="s">
        <v>12</v>
      </c>
      <c r="G93" t="s">
        <v>202</v>
      </c>
      <c r="H93" t="s">
        <v>437</v>
      </c>
      <c r="I93" t="s">
        <v>22</v>
      </c>
      <c r="J93" t="s">
        <v>17</v>
      </c>
      <c r="K93" t="s">
        <v>17</v>
      </c>
    </row>
    <row r="94" spans="2:19" x14ac:dyDescent="0.3">
      <c r="B94" t="s">
        <v>4</v>
      </c>
      <c r="C94" t="s">
        <v>438</v>
      </c>
      <c r="D94" t="s">
        <v>439</v>
      </c>
      <c r="E94" t="s">
        <v>12</v>
      </c>
      <c r="F94" t="s">
        <v>224</v>
      </c>
      <c r="G94" t="s">
        <v>60</v>
      </c>
      <c r="H94" t="s">
        <v>22</v>
      </c>
      <c r="I94" t="s">
        <v>17</v>
      </c>
      <c r="J94" t="s">
        <v>14</v>
      </c>
    </row>
    <row r="95" spans="2:19" x14ac:dyDescent="0.3">
      <c r="B95" t="s">
        <v>46</v>
      </c>
      <c r="C95" t="s">
        <v>212</v>
      </c>
      <c r="D95" t="s">
        <v>440</v>
      </c>
      <c r="F95" t="s">
        <v>101</v>
      </c>
      <c r="G95" t="s">
        <v>441</v>
      </c>
      <c r="H95" t="s">
        <v>103</v>
      </c>
      <c r="J95" t="s">
        <v>442</v>
      </c>
      <c r="K95" t="s">
        <v>12</v>
      </c>
      <c r="L95" t="s">
        <v>272</v>
      </c>
      <c r="M95" t="s">
        <v>44</v>
      </c>
      <c r="N95" t="s">
        <v>22</v>
      </c>
      <c r="O95" t="s">
        <v>17</v>
      </c>
      <c r="P95" t="s">
        <v>17</v>
      </c>
    </row>
    <row r="96" spans="2:19" x14ac:dyDescent="0.3">
      <c r="B96" t="s">
        <v>443</v>
      </c>
      <c r="C96" t="s">
        <v>444</v>
      </c>
      <c r="D96" t="s">
        <v>12</v>
      </c>
      <c r="E96" t="s">
        <v>445</v>
      </c>
      <c r="F96" t="s">
        <v>85</v>
      </c>
      <c r="G96" t="s">
        <v>22</v>
      </c>
      <c r="H96" t="s">
        <v>17</v>
      </c>
      <c r="I96" t="s">
        <v>17</v>
      </c>
    </row>
    <row r="97" spans="2:16" x14ac:dyDescent="0.3">
      <c r="B97" t="s">
        <v>203</v>
      </c>
      <c r="C97" t="s">
        <v>446</v>
      </c>
      <c r="D97" t="s">
        <v>447</v>
      </c>
      <c r="E97" t="s">
        <v>12</v>
      </c>
      <c r="F97" t="s">
        <v>171</v>
      </c>
      <c r="G97" t="s">
        <v>56</v>
      </c>
      <c r="H97" t="s">
        <v>14</v>
      </c>
      <c r="I97" t="s">
        <v>17</v>
      </c>
      <c r="J97" t="s">
        <v>14</v>
      </c>
    </row>
    <row r="98" spans="2:16" x14ac:dyDescent="0.3">
      <c r="B98" t="s">
        <v>1</v>
      </c>
      <c r="C98" t="s">
        <v>5</v>
      </c>
      <c r="D98" t="s">
        <v>448</v>
      </c>
      <c r="E98" t="s">
        <v>12</v>
      </c>
      <c r="F98" t="s">
        <v>449</v>
      </c>
      <c r="G98" t="s">
        <v>450</v>
      </c>
      <c r="H98" t="s">
        <v>49</v>
      </c>
      <c r="I98" t="s">
        <v>18</v>
      </c>
    </row>
    <row r="99" spans="2:16" x14ac:dyDescent="0.3">
      <c r="B99" t="s">
        <v>0</v>
      </c>
      <c r="C99" t="s">
        <v>5</v>
      </c>
      <c r="D99" t="s">
        <v>41</v>
      </c>
      <c r="E99" t="s">
        <v>12</v>
      </c>
      <c r="F99" t="s">
        <v>451</v>
      </c>
      <c r="G99" t="s">
        <v>217</v>
      </c>
      <c r="H99" t="s">
        <v>14</v>
      </c>
      <c r="I99" t="s">
        <v>452</v>
      </c>
      <c r="J99" t="s">
        <v>18</v>
      </c>
    </row>
    <row r="100" spans="2:16" x14ac:dyDescent="0.3">
      <c r="B100" t="s">
        <v>1</v>
      </c>
      <c r="C100" t="s">
        <v>5</v>
      </c>
      <c r="D100" t="s">
        <v>453</v>
      </c>
      <c r="E100" t="s">
        <v>12</v>
      </c>
      <c r="F100" t="s">
        <v>454</v>
      </c>
      <c r="G100" t="s">
        <v>455</v>
      </c>
      <c r="H100" t="s">
        <v>14</v>
      </c>
      <c r="I100" t="s">
        <v>17</v>
      </c>
      <c r="J100" t="s">
        <v>17</v>
      </c>
    </row>
    <row r="101" spans="2:16" x14ac:dyDescent="0.3">
      <c r="B101" t="s">
        <v>309</v>
      </c>
      <c r="C101" t="s">
        <v>415</v>
      </c>
      <c r="D101" t="s">
        <v>456</v>
      </c>
      <c r="E101" t="s">
        <v>457</v>
      </c>
      <c r="F101" t="s">
        <v>12</v>
      </c>
      <c r="G101" t="s">
        <v>168</v>
      </c>
      <c r="H101" t="s">
        <v>458</v>
      </c>
      <c r="I101" t="s">
        <v>14</v>
      </c>
      <c r="J101" t="s">
        <v>17</v>
      </c>
      <c r="K101" t="s">
        <v>17</v>
      </c>
    </row>
    <row r="102" spans="2:16" x14ac:dyDescent="0.3">
      <c r="B102" t="s">
        <v>46</v>
      </c>
      <c r="C102" t="s">
        <v>459</v>
      </c>
      <c r="D102" t="s">
        <v>460</v>
      </c>
      <c r="F102" t="s">
        <v>461</v>
      </c>
      <c r="G102" t="s">
        <v>462</v>
      </c>
      <c r="H102" t="s">
        <v>463</v>
      </c>
      <c r="I102" t="s">
        <v>12</v>
      </c>
      <c r="J102" t="s">
        <v>216</v>
      </c>
      <c r="K102" t="s">
        <v>86</v>
      </c>
      <c r="L102" t="s">
        <v>14</v>
      </c>
      <c r="M102" t="s">
        <v>17</v>
      </c>
      <c r="N102" t="s">
        <v>22</v>
      </c>
    </row>
    <row r="103" spans="2:16" x14ac:dyDescent="0.3">
      <c r="B103" t="s">
        <v>464</v>
      </c>
      <c r="C103" t="s">
        <v>465</v>
      </c>
      <c r="D103" t="s">
        <v>466</v>
      </c>
      <c r="E103" t="s">
        <v>467</v>
      </c>
      <c r="F103" t="s">
        <v>468</v>
      </c>
      <c r="G103" t="s">
        <v>12</v>
      </c>
      <c r="H103" t="s">
        <v>469</v>
      </c>
      <c r="I103" t="s">
        <v>42</v>
      </c>
      <c r="J103" t="s">
        <v>17</v>
      </c>
      <c r="K103" t="s">
        <v>17</v>
      </c>
    </row>
    <row r="104" spans="2:16" x14ac:dyDescent="0.3">
      <c r="B104" t="s">
        <v>197</v>
      </c>
      <c r="C104" t="s">
        <v>99</v>
      </c>
      <c r="D104" t="s">
        <v>470</v>
      </c>
      <c r="E104" t="s">
        <v>12</v>
      </c>
      <c r="F104" t="s">
        <v>105</v>
      </c>
      <c r="G104" t="s">
        <v>47</v>
      </c>
      <c r="H104" t="s">
        <v>22</v>
      </c>
      <c r="I104" t="s">
        <v>17</v>
      </c>
      <c r="J104" t="s">
        <v>14</v>
      </c>
    </row>
    <row r="105" spans="2:16" x14ac:dyDescent="0.3">
      <c r="B105" t="s">
        <v>412</v>
      </c>
      <c r="C105" t="s">
        <v>471</v>
      </c>
      <c r="D105" t="s">
        <v>12</v>
      </c>
      <c r="E105" t="s">
        <v>472</v>
      </c>
      <c r="F105" t="s">
        <v>87</v>
      </c>
      <c r="G105" t="s">
        <v>14</v>
      </c>
      <c r="H105" t="s">
        <v>17</v>
      </c>
    </row>
    <row r="106" spans="2:16" x14ac:dyDescent="0.3">
      <c r="B106" t="s">
        <v>473</v>
      </c>
      <c r="C106" t="s">
        <v>474</v>
      </c>
      <c r="D106" t="s">
        <v>475</v>
      </c>
      <c r="E106" t="s">
        <v>12</v>
      </c>
      <c r="F106" t="s">
        <v>476</v>
      </c>
      <c r="G106" t="s">
        <v>42</v>
      </c>
      <c r="H106" t="s">
        <v>14</v>
      </c>
      <c r="I106" t="s">
        <v>17</v>
      </c>
    </row>
    <row r="107" spans="2:16" x14ac:dyDescent="0.3">
      <c r="B107" t="s">
        <v>477</v>
      </c>
      <c r="C107" t="s">
        <v>478</v>
      </c>
      <c r="D107" t="s">
        <v>250</v>
      </c>
      <c r="E107" t="s">
        <v>12</v>
      </c>
      <c r="F107" t="s">
        <v>251</v>
      </c>
      <c r="G107" t="s">
        <v>19</v>
      </c>
      <c r="H107" t="s">
        <v>17</v>
      </c>
      <c r="I107" t="s">
        <v>17</v>
      </c>
      <c r="J107" t="s">
        <v>17</v>
      </c>
    </row>
    <row r="108" spans="2:16" x14ac:dyDescent="0.3">
      <c r="B108" t="s">
        <v>211</v>
      </c>
      <c r="C108" t="s">
        <v>479</v>
      </c>
      <c r="D108" t="s">
        <v>480</v>
      </c>
      <c r="E108" t="s">
        <v>481</v>
      </c>
      <c r="F108" t="s">
        <v>12</v>
      </c>
      <c r="G108" t="s">
        <v>216</v>
      </c>
      <c r="H108" t="s">
        <v>225</v>
      </c>
      <c r="I108" t="s">
        <v>14</v>
      </c>
      <c r="J108" t="s">
        <v>17</v>
      </c>
      <c r="K108" t="s">
        <v>17</v>
      </c>
    </row>
    <row r="109" spans="2:16" x14ac:dyDescent="0.3">
      <c r="B109" t="s">
        <v>3</v>
      </c>
      <c r="C109" t="s">
        <v>482</v>
      </c>
      <c r="D109" t="s">
        <v>99</v>
      </c>
      <c r="E109" t="s">
        <v>483</v>
      </c>
      <c r="G109" t="s">
        <v>101</v>
      </c>
      <c r="H109" t="s">
        <v>484</v>
      </c>
      <c r="I109" t="s">
        <v>103</v>
      </c>
      <c r="J109" t="s">
        <v>12</v>
      </c>
      <c r="K109" t="s">
        <v>485</v>
      </c>
      <c r="L109" t="s">
        <v>486</v>
      </c>
      <c r="M109" t="s">
        <v>14</v>
      </c>
      <c r="N109" t="s">
        <v>17</v>
      </c>
      <c r="O109" t="s">
        <v>14</v>
      </c>
    </row>
    <row r="110" spans="2:16" x14ac:dyDescent="0.3">
      <c r="B110" t="s">
        <v>248</v>
      </c>
      <c r="C110" t="s">
        <v>487</v>
      </c>
      <c r="D110" t="s">
        <v>12</v>
      </c>
      <c r="E110" t="s">
        <v>488</v>
      </c>
      <c r="F110" t="s">
        <v>19</v>
      </c>
      <c r="G110" t="s">
        <v>14</v>
      </c>
      <c r="H110" t="s">
        <v>17</v>
      </c>
      <c r="I110" t="s">
        <v>17</v>
      </c>
    </row>
    <row r="111" spans="2:16" x14ac:dyDescent="0.3">
      <c r="B111" t="s">
        <v>489</v>
      </c>
      <c r="C111" t="s">
        <v>212</v>
      </c>
      <c r="D111" t="s">
        <v>490</v>
      </c>
      <c r="F111" t="s">
        <v>101</v>
      </c>
      <c r="G111" t="s">
        <v>441</v>
      </c>
      <c r="H111" t="s">
        <v>103</v>
      </c>
      <c r="J111" t="s">
        <v>491</v>
      </c>
      <c r="K111" t="s">
        <v>12</v>
      </c>
      <c r="L111" t="s">
        <v>272</v>
      </c>
      <c r="M111" t="s">
        <v>123</v>
      </c>
      <c r="N111" t="s">
        <v>22</v>
      </c>
      <c r="O111" t="s">
        <v>14</v>
      </c>
      <c r="P111" t="s">
        <v>14</v>
      </c>
    </row>
    <row r="112" spans="2:16" x14ac:dyDescent="0.3">
      <c r="B112" t="s">
        <v>177</v>
      </c>
      <c r="C112" t="s">
        <v>492</v>
      </c>
      <c r="D112" t="s">
        <v>493</v>
      </c>
      <c r="E112" t="s">
        <v>12</v>
      </c>
      <c r="F112" t="s">
        <v>494</v>
      </c>
      <c r="G112" t="s">
        <v>217</v>
      </c>
      <c r="H112" t="s">
        <v>14</v>
      </c>
      <c r="I112" t="s">
        <v>17</v>
      </c>
    </row>
    <row r="113" spans="2:18" x14ac:dyDescent="0.3">
      <c r="B113" t="s">
        <v>495</v>
      </c>
      <c r="C113" t="s">
        <v>88</v>
      </c>
      <c r="D113" t="s">
        <v>171</v>
      </c>
      <c r="E113" t="s">
        <v>56</v>
      </c>
      <c r="F113" t="s">
        <v>14</v>
      </c>
      <c r="G113" t="s">
        <v>17</v>
      </c>
      <c r="H113" t="s">
        <v>17</v>
      </c>
    </row>
    <row r="114" spans="2:18" x14ac:dyDescent="0.3">
      <c r="B114" t="s">
        <v>203</v>
      </c>
      <c r="C114" t="s">
        <v>496</v>
      </c>
      <c r="D114" t="s">
        <v>497</v>
      </c>
      <c r="E114" t="s">
        <v>12</v>
      </c>
      <c r="F114" t="s">
        <v>498</v>
      </c>
      <c r="G114" t="s">
        <v>47</v>
      </c>
      <c r="H114" t="s">
        <v>14</v>
      </c>
      <c r="I114" t="s">
        <v>17</v>
      </c>
      <c r="J114" t="s">
        <v>17</v>
      </c>
    </row>
    <row r="115" spans="2:18" x14ac:dyDescent="0.3">
      <c r="B115" t="s">
        <v>499</v>
      </c>
      <c r="C115" t="s">
        <v>500</v>
      </c>
      <c r="D115" t="s">
        <v>12</v>
      </c>
      <c r="E115" t="s">
        <v>162</v>
      </c>
      <c r="F115" t="s">
        <v>163</v>
      </c>
      <c r="G115" t="s">
        <v>14</v>
      </c>
      <c r="H115" t="s">
        <v>17</v>
      </c>
      <c r="I115" t="s">
        <v>22</v>
      </c>
    </row>
    <row r="116" spans="2:18" x14ac:dyDescent="0.3">
      <c r="B116" t="s">
        <v>165</v>
      </c>
      <c r="C116" t="s">
        <v>501</v>
      </c>
      <c r="D116" t="s">
        <v>502</v>
      </c>
      <c r="F116" t="s">
        <v>503</v>
      </c>
      <c r="H116" t="s">
        <v>504</v>
      </c>
      <c r="J116" t="s">
        <v>505</v>
      </c>
      <c r="L116" t="s">
        <v>506</v>
      </c>
      <c r="M116" t="s">
        <v>12</v>
      </c>
      <c r="N116" t="s">
        <v>494</v>
      </c>
      <c r="O116" t="s">
        <v>217</v>
      </c>
      <c r="P116" t="s">
        <v>14</v>
      </c>
      <c r="Q116" t="s">
        <v>17</v>
      </c>
      <c r="R116" t="s">
        <v>17</v>
      </c>
    </row>
    <row r="117" spans="2:18" x14ac:dyDescent="0.3">
      <c r="B117" t="s">
        <v>8</v>
      </c>
      <c r="C117" t="s">
        <v>507</v>
      </c>
      <c r="D117" t="s">
        <v>12</v>
      </c>
      <c r="E117" t="s">
        <v>508</v>
      </c>
      <c r="F117" t="s">
        <v>89</v>
      </c>
      <c r="G117" t="s">
        <v>22</v>
      </c>
      <c r="H117" t="s">
        <v>23</v>
      </c>
      <c r="I117" t="s">
        <v>14</v>
      </c>
    </row>
    <row r="118" spans="2:18" x14ac:dyDescent="0.3">
      <c r="B118" t="s">
        <v>405</v>
      </c>
      <c r="C118" t="s">
        <v>509</v>
      </c>
      <c r="D118" t="s">
        <v>12</v>
      </c>
      <c r="E118" t="s">
        <v>257</v>
      </c>
      <c r="F118" t="s">
        <v>20</v>
      </c>
      <c r="G118" t="s">
        <v>14</v>
      </c>
      <c r="H118" t="s">
        <v>17</v>
      </c>
      <c r="I118" t="s">
        <v>14</v>
      </c>
    </row>
    <row r="119" spans="2:18" x14ac:dyDescent="0.3">
      <c r="B119" t="s">
        <v>405</v>
      </c>
      <c r="C119" t="s">
        <v>112</v>
      </c>
      <c r="D119" t="s">
        <v>510</v>
      </c>
      <c r="F119" t="s">
        <v>511</v>
      </c>
      <c r="G119" t="s">
        <v>255</v>
      </c>
      <c r="H119" t="s">
        <v>512</v>
      </c>
      <c r="I119" t="s">
        <v>12</v>
      </c>
      <c r="J119" t="s">
        <v>257</v>
      </c>
      <c r="K119" t="s">
        <v>56</v>
      </c>
      <c r="L119" t="s">
        <v>14</v>
      </c>
      <c r="M119" t="s">
        <v>17</v>
      </c>
      <c r="N119" t="s">
        <v>17</v>
      </c>
    </row>
    <row r="120" spans="2:18" x14ac:dyDescent="0.3">
      <c r="B120" t="s">
        <v>513</v>
      </c>
      <c r="C120" t="s">
        <v>514</v>
      </c>
      <c r="D120" t="s">
        <v>515</v>
      </c>
      <c r="F120" t="s">
        <v>516</v>
      </c>
      <c r="H120" t="s">
        <v>517</v>
      </c>
      <c r="I120" t="s">
        <v>518</v>
      </c>
      <c r="J120" t="s">
        <v>519</v>
      </c>
      <c r="K120" t="s">
        <v>520</v>
      </c>
      <c r="L120" t="s">
        <v>12</v>
      </c>
      <c r="M120" t="s">
        <v>521</v>
      </c>
      <c r="N120" t="s">
        <v>43</v>
      </c>
      <c r="O120" t="s">
        <v>14</v>
      </c>
      <c r="P120" t="s">
        <v>17</v>
      </c>
      <c r="Q120" t="s">
        <v>17</v>
      </c>
    </row>
    <row r="121" spans="2:18" x14ac:dyDescent="0.3">
      <c r="B121" t="s">
        <v>522</v>
      </c>
      <c r="C121" t="s">
        <v>523</v>
      </c>
      <c r="D121" t="s">
        <v>524</v>
      </c>
      <c r="E121" t="s">
        <v>12</v>
      </c>
      <c r="F121" t="s">
        <v>525</v>
      </c>
      <c r="G121" t="s">
        <v>43</v>
      </c>
      <c r="H121" t="s">
        <v>14</v>
      </c>
      <c r="I121" t="s">
        <v>17</v>
      </c>
      <c r="J121" t="s">
        <v>17</v>
      </c>
    </row>
    <row r="122" spans="2:18" x14ac:dyDescent="0.3">
      <c r="B122" t="s">
        <v>1</v>
      </c>
      <c r="C122" t="s">
        <v>526</v>
      </c>
      <c r="E122" t="s">
        <v>527</v>
      </c>
      <c r="F122" t="s">
        <v>12</v>
      </c>
      <c r="G122" t="s">
        <v>528</v>
      </c>
      <c r="H122" t="s">
        <v>529</v>
      </c>
      <c r="I122" t="s">
        <v>14</v>
      </c>
      <c r="J122" t="s">
        <v>17</v>
      </c>
    </row>
    <row r="123" spans="2:18" x14ac:dyDescent="0.3">
      <c r="B123" t="s">
        <v>40</v>
      </c>
      <c r="C123" t="s">
        <v>5</v>
      </c>
      <c r="D123" t="s">
        <v>41</v>
      </c>
      <c r="E123" t="s">
        <v>12</v>
      </c>
      <c r="F123" t="s">
        <v>530</v>
      </c>
      <c r="G123" t="s">
        <v>531</v>
      </c>
      <c r="H123" t="s">
        <v>18</v>
      </c>
      <c r="I123" t="s">
        <v>17</v>
      </c>
      <c r="J123" t="s">
        <v>18</v>
      </c>
    </row>
    <row r="124" spans="2:18" x14ac:dyDescent="0.3">
      <c r="B124" t="s">
        <v>0</v>
      </c>
      <c r="C124" t="s">
        <v>5</v>
      </c>
      <c r="D124" t="s">
        <v>41</v>
      </c>
      <c r="E124" t="s">
        <v>12</v>
      </c>
      <c r="F124" t="s">
        <v>532</v>
      </c>
      <c r="G124" t="s">
        <v>533</v>
      </c>
      <c r="H124" t="s">
        <v>14</v>
      </c>
      <c r="I124" t="s">
        <v>17</v>
      </c>
      <c r="J124" t="s">
        <v>17</v>
      </c>
    </row>
    <row r="125" spans="2:18" x14ac:dyDescent="0.3">
      <c r="B125" t="s">
        <v>221</v>
      </c>
      <c r="C125" t="s">
        <v>534</v>
      </c>
      <c r="D125" t="s">
        <v>12</v>
      </c>
      <c r="E125" t="s">
        <v>228</v>
      </c>
      <c r="F125" t="s">
        <v>239</v>
      </c>
      <c r="G125" t="s">
        <v>535</v>
      </c>
      <c r="H125" t="s">
        <v>14</v>
      </c>
    </row>
    <row r="126" spans="2:18" x14ac:dyDescent="0.3">
      <c r="B126" t="s">
        <v>165</v>
      </c>
      <c r="C126" t="s">
        <v>536</v>
      </c>
      <c r="D126" t="s">
        <v>12</v>
      </c>
      <c r="E126" t="s">
        <v>537</v>
      </c>
      <c r="F126" t="s">
        <v>45</v>
      </c>
      <c r="G126" t="s">
        <v>22</v>
      </c>
      <c r="H126" t="s">
        <v>538</v>
      </c>
    </row>
    <row r="127" spans="2:18" x14ac:dyDescent="0.3">
      <c r="B127" t="s">
        <v>539</v>
      </c>
      <c r="C127" t="s">
        <v>152</v>
      </c>
      <c r="D127" t="s">
        <v>515</v>
      </c>
      <c r="F127" t="s">
        <v>540</v>
      </c>
      <c r="H127" t="s">
        <v>541</v>
      </c>
      <c r="J127" t="s">
        <v>542</v>
      </c>
      <c r="K127" t="s">
        <v>12</v>
      </c>
      <c r="L127" t="s">
        <v>543</v>
      </c>
      <c r="M127" t="s">
        <v>56</v>
      </c>
      <c r="N127" t="s">
        <v>14</v>
      </c>
      <c r="O127" t="s">
        <v>17</v>
      </c>
    </row>
    <row r="128" spans="2:18" x14ac:dyDescent="0.3">
      <c r="B128" t="s">
        <v>229</v>
      </c>
      <c r="C128" t="s">
        <v>112</v>
      </c>
      <c r="D128" t="s">
        <v>544</v>
      </c>
      <c r="E128" t="s">
        <v>12</v>
      </c>
      <c r="F128" t="s">
        <v>232</v>
      </c>
      <c r="G128" t="s">
        <v>24</v>
      </c>
      <c r="H128" t="s">
        <v>14</v>
      </c>
      <c r="I128" t="s">
        <v>17</v>
      </c>
      <c r="J128" t="s">
        <v>14</v>
      </c>
    </row>
    <row r="129" spans="2:16" x14ac:dyDescent="0.3">
      <c r="B129" t="s">
        <v>302</v>
      </c>
      <c r="C129" t="s">
        <v>545</v>
      </c>
      <c r="D129" t="s">
        <v>466</v>
      </c>
      <c r="E129" t="s">
        <v>546</v>
      </c>
      <c r="F129" t="s">
        <v>547</v>
      </c>
      <c r="G129" t="s">
        <v>12</v>
      </c>
      <c r="H129" t="s">
        <v>469</v>
      </c>
      <c r="I129" t="s">
        <v>42</v>
      </c>
      <c r="J129" t="s">
        <v>17</v>
      </c>
      <c r="K129" t="s">
        <v>17</v>
      </c>
    </row>
    <row r="130" spans="2:16" x14ac:dyDescent="0.3">
      <c r="B130" t="s">
        <v>548</v>
      </c>
      <c r="C130" t="s">
        <v>549</v>
      </c>
      <c r="D130" t="s">
        <v>550</v>
      </c>
      <c r="E130" t="s">
        <v>12</v>
      </c>
      <c r="F130" t="s">
        <v>551</v>
      </c>
      <c r="G130" t="s">
        <v>552</v>
      </c>
    </row>
    <row r="131" spans="2:16" x14ac:dyDescent="0.3">
      <c r="B131" t="s">
        <v>553</v>
      </c>
      <c r="C131" t="s">
        <v>117</v>
      </c>
      <c r="D131" t="s">
        <v>554</v>
      </c>
      <c r="E131" t="s">
        <v>12</v>
      </c>
      <c r="F131" t="s">
        <v>272</v>
      </c>
      <c r="G131" t="s">
        <v>555</v>
      </c>
      <c r="H131" t="s">
        <v>14</v>
      </c>
      <c r="I131" t="s">
        <v>17</v>
      </c>
      <c r="J131" t="s">
        <v>22</v>
      </c>
    </row>
    <row r="132" spans="2:16" x14ac:dyDescent="0.3">
      <c r="B132" t="s">
        <v>556</v>
      </c>
      <c r="C132" t="s">
        <v>557</v>
      </c>
      <c r="D132" t="s">
        <v>12</v>
      </c>
      <c r="E132" t="s">
        <v>331</v>
      </c>
      <c r="F132" t="s">
        <v>47</v>
      </c>
      <c r="G132" t="s">
        <v>14</v>
      </c>
      <c r="H132" t="s">
        <v>17</v>
      </c>
      <c r="I132" t="s">
        <v>17</v>
      </c>
    </row>
    <row r="133" spans="2:16" x14ac:dyDescent="0.3">
      <c r="B133" t="s">
        <v>7</v>
      </c>
      <c r="C133" t="s">
        <v>558</v>
      </c>
      <c r="D133" t="s">
        <v>559</v>
      </c>
      <c r="E133" t="s">
        <v>12</v>
      </c>
      <c r="F133" t="s">
        <v>560</v>
      </c>
      <c r="G133" t="s">
        <v>81</v>
      </c>
      <c r="H133" t="s">
        <v>14</v>
      </c>
      <c r="I133" t="s">
        <v>17</v>
      </c>
      <c r="J133" t="s">
        <v>14</v>
      </c>
    </row>
    <row r="134" spans="2:16" x14ac:dyDescent="0.3">
      <c r="B134" t="s">
        <v>169</v>
      </c>
      <c r="C134" t="s">
        <v>561</v>
      </c>
      <c r="D134" t="s">
        <v>12</v>
      </c>
      <c r="E134" t="s">
        <v>562</v>
      </c>
      <c r="F134" t="s">
        <v>455</v>
      </c>
      <c r="G134" t="s">
        <v>14</v>
      </c>
      <c r="H134" t="s">
        <v>14</v>
      </c>
      <c r="I134" t="s">
        <v>17</v>
      </c>
    </row>
    <row r="135" spans="2:16" x14ac:dyDescent="0.3">
      <c r="B135" t="s">
        <v>563</v>
      </c>
      <c r="C135" t="s">
        <v>514</v>
      </c>
      <c r="D135" t="s">
        <v>564</v>
      </c>
      <c r="F135" t="s">
        <v>565</v>
      </c>
      <c r="G135" t="s">
        <v>566</v>
      </c>
      <c r="H135" t="s">
        <v>12</v>
      </c>
      <c r="I135" t="s">
        <v>567</v>
      </c>
      <c r="J135" t="s">
        <v>51</v>
      </c>
      <c r="K135" t="s">
        <v>17</v>
      </c>
      <c r="L135" t="s">
        <v>17</v>
      </c>
    </row>
    <row r="136" spans="2:16" x14ac:dyDescent="0.3">
      <c r="B136" t="s">
        <v>229</v>
      </c>
      <c r="C136" t="s">
        <v>568</v>
      </c>
      <c r="D136" t="s">
        <v>569</v>
      </c>
      <c r="E136" t="s">
        <v>570</v>
      </c>
      <c r="F136" t="s">
        <v>12</v>
      </c>
      <c r="G136" t="s">
        <v>525</v>
      </c>
      <c r="H136" t="s">
        <v>20</v>
      </c>
      <c r="I136" t="s">
        <v>14</v>
      </c>
      <c r="J136" t="s">
        <v>17</v>
      </c>
      <c r="K136" t="s">
        <v>17</v>
      </c>
    </row>
    <row r="137" spans="2:16" x14ac:dyDescent="0.3">
      <c r="B137" t="s">
        <v>571</v>
      </c>
      <c r="C137" t="s">
        <v>325</v>
      </c>
      <c r="D137" t="s">
        <v>572</v>
      </c>
      <c r="F137" t="s">
        <v>573</v>
      </c>
      <c r="G137" t="s">
        <v>12</v>
      </c>
      <c r="H137" t="s">
        <v>521</v>
      </c>
      <c r="I137" t="s">
        <v>20</v>
      </c>
      <c r="J137" t="s">
        <v>14</v>
      </c>
      <c r="K137" t="s">
        <v>17</v>
      </c>
      <c r="L137" t="s">
        <v>17</v>
      </c>
    </row>
    <row r="138" spans="2:16" x14ac:dyDescent="0.3">
      <c r="B138" t="s">
        <v>574</v>
      </c>
      <c r="C138" t="s">
        <v>575</v>
      </c>
      <c r="D138" t="s">
        <v>12</v>
      </c>
      <c r="E138" t="s">
        <v>576</v>
      </c>
      <c r="F138" t="s">
        <v>273</v>
      </c>
      <c r="G138" t="s">
        <v>63</v>
      </c>
      <c r="H138" t="s">
        <v>14</v>
      </c>
      <c r="I138" t="s">
        <v>23</v>
      </c>
    </row>
    <row r="139" spans="2:16" x14ac:dyDescent="0.3">
      <c r="B139" t="s">
        <v>10</v>
      </c>
      <c r="C139" t="s">
        <v>577</v>
      </c>
      <c r="D139" t="s">
        <v>578</v>
      </c>
      <c r="F139" t="s">
        <v>101</v>
      </c>
      <c r="G139" t="s">
        <v>579</v>
      </c>
      <c r="H139" t="s">
        <v>270</v>
      </c>
      <c r="J139" t="s">
        <v>580</v>
      </c>
      <c r="K139" t="s">
        <v>12</v>
      </c>
      <c r="L139" t="s">
        <v>485</v>
      </c>
      <c r="M139" t="s">
        <v>13</v>
      </c>
      <c r="N139" t="s">
        <v>22</v>
      </c>
      <c r="O139" t="s">
        <v>17</v>
      </c>
      <c r="P139" t="s">
        <v>14</v>
      </c>
    </row>
    <row r="140" spans="2:16" x14ac:dyDescent="0.3">
      <c r="B140" t="s">
        <v>218</v>
      </c>
      <c r="C140" t="s">
        <v>581</v>
      </c>
      <c r="D140" t="s">
        <v>12</v>
      </c>
      <c r="E140" t="s">
        <v>525</v>
      </c>
      <c r="F140" t="s">
        <v>43</v>
      </c>
      <c r="G140" t="s">
        <v>14</v>
      </c>
      <c r="H140" t="s">
        <v>17</v>
      </c>
      <c r="I140" t="s">
        <v>17</v>
      </c>
    </row>
    <row r="141" spans="2:16" x14ac:dyDescent="0.3">
      <c r="B141" t="s">
        <v>55</v>
      </c>
      <c r="C141" t="s">
        <v>117</v>
      </c>
      <c r="D141" t="s">
        <v>101</v>
      </c>
      <c r="E141" t="s">
        <v>441</v>
      </c>
      <c r="F141" t="s">
        <v>103</v>
      </c>
      <c r="H141" t="s">
        <v>582</v>
      </c>
      <c r="I141" t="s">
        <v>583</v>
      </c>
      <c r="J141" t="s">
        <v>12</v>
      </c>
      <c r="K141" t="s">
        <v>485</v>
      </c>
      <c r="L141" t="s">
        <v>13</v>
      </c>
      <c r="M141" t="s">
        <v>22</v>
      </c>
      <c r="N141" t="s">
        <v>17</v>
      </c>
      <c r="O141" t="s">
        <v>17</v>
      </c>
    </row>
    <row r="142" spans="2:16" x14ac:dyDescent="0.3">
      <c r="B142" t="s">
        <v>55</v>
      </c>
      <c r="C142" t="s">
        <v>584</v>
      </c>
      <c r="D142" t="s">
        <v>585</v>
      </c>
      <c r="E142" t="s">
        <v>12</v>
      </c>
      <c r="F142" t="s">
        <v>586</v>
      </c>
      <c r="G142" t="s">
        <v>343</v>
      </c>
      <c r="H142" t="s">
        <v>14</v>
      </c>
      <c r="I142" t="s">
        <v>17</v>
      </c>
      <c r="J142" t="s">
        <v>14</v>
      </c>
    </row>
    <row r="143" spans="2:16" x14ac:dyDescent="0.3">
      <c r="B143" t="s">
        <v>587</v>
      </c>
      <c r="C143" t="s">
        <v>588</v>
      </c>
      <c r="D143" t="s">
        <v>589</v>
      </c>
      <c r="E143" t="s">
        <v>12</v>
      </c>
      <c r="F143" t="s">
        <v>590</v>
      </c>
      <c r="G143" t="s">
        <v>591</v>
      </c>
      <c r="H143" t="s">
        <v>22</v>
      </c>
      <c r="I143" t="s">
        <v>14</v>
      </c>
      <c r="J143" t="s">
        <v>23</v>
      </c>
    </row>
    <row r="144" spans="2:16" x14ac:dyDescent="0.3">
      <c r="B144" t="s">
        <v>6</v>
      </c>
      <c r="C144" t="s">
        <v>147</v>
      </c>
      <c r="D144" t="s">
        <v>466</v>
      </c>
      <c r="E144" t="s">
        <v>592</v>
      </c>
      <c r="F144" t="s">
        <v>593</v>
      </c>
      <c r="G144" t="s">
        <v>12</v>
      </c>
      <c r="H144" t="s">
        <v>594</v>
      </c>
      <c r="I144" t="s">
        <v>595</v>
      </c>
    </row>
    <row r="145" spans="2:16" x14ac:dyDescent="0.3">
      <c r="B145" t="s">
        <v>90</v>
      </c>
      <c r="C145" t="s">
        <v>596</v>
      </c>
      <c r="D145" t="s">
        <v>12</v>
      </c>
      <c r="E145" t="s">
        <v>224</v>
      </c>
      <c r="F145" t="s">
        <v>597</v>
      </c>
      <c r="G145" t="s">
        <v>598</v>
      </c>
    </row>
    <row r="146" spans="2:16" x14ac:dyDescent="0.3">
      <c r="B146" t="s">
        <v>0</v>
      </c>
      <c r="C146" t="s">
        <v>5</v>
      </c>
      <c r="D146" t="s">
        <v>599</v>
      </c>
      <c r="E146" t="s">
        <v>12</v>
      </c>
      <c r="F146" t="s">
        <v>600</v>
      </c>
      <c r="G146" t="s">
        <v>42</v>
      </c>
      <c r="H146" t="s">
        <v>14</v>
      </c>
      <c r="I146" t="s">
        <v>17</v>
      </c>
      <c r="J146" t="s">
        <v>17</v>
      </c>
    </row>
    <row r="147" spans="2:16" x14ac:dyDescent="0.3">
      <c r="B147" t="s">
        <v>0</v>
      </c>
      <c r="C147" t="s">
        <v>5</v>
      </c>
      <c r="D147" t="s">
        <v>601</v>
      </c>
      <c r="F147" t="s">
        <v>48</v>
      </c>
      <c r="G147" t="s">
        <v>12</v>
      </c>
      <c r="H147" t="s">
        <v>602</v>
      </c>
      <c r="I147" t="s">
        <v>603</v>
      </c>
      <c r="J147" t="s">
        <v>14</v>
      </c>
      <c r="K147" t="s">
        <v>17</v>
      </c>
      <c r="L147" t="s">
        <v>17</v>
      </c>
    </row>
    <row r="148" spans="2:16" x14ac:dyDescent="0.3">
      <c r="B148" t="s">
        <v>0</v>
      </c>
      <c r="C148" t="s">
        <v>5</v>
      </c>
      <c r="D148" t="s">
        <v>41</v>
      </c>
      <c r="E148" t="s">
        <v>12</v>
      </c>
      <c r="F148" t="s">
        <v>604</v>
      </c>
      <c r="G148" t="s">
        <v>91</v>
      </c>
      <c r="H148" t="s">
        <v>49</v>
      </c>
      <c r="I148" t="s">
        <v>18</v>
      </c>
      <c r="J148" t="s">
        <v>49</v>
      </c>
    </row>
    <row r="149" spans="2:16" x14ac:dyDescent="0.3">
      <c r="B149" t="s">
        <v>4</v>
      </c>
      <c r="C149" t="s">
        <v>577</v>
      </c>
      <c r="D149" t="s">
        <v>578</v>
      </c>
      <c r="F149" t="s">
        <v>101</v>
      </c>
      <c r="G149" t="s">
        <v>579</v>
      </c>
      <c r="H149" t="s">
        <v>103</v>
      </c>
      <c r="J149" t="s">
        <v>580</v>
      </c>
      <c r="K149" t="s">
        <v>12</v>
      </c>
      <c r="L149" t="s">
        <v>485</v>
      </c>
      <c r="M149" t="s">
        <v>13</v>
      </c>
      <c r="N149" t="s">
        <v>22</v>
      </c>
      <c r="O149" t="s">
        <v>17</v>
      </c>
      <c r="P149" t="s">
        <v>17</v>
      </c>
    </row>
    <row r="150" spans="2:16" x14ac:dyDescent="0.3">
      <c r="B150" t="s">
        <v>0</v>
      </c>
      <c r="C150" t="s">
        <v>605</v>
      </c>
      <c r="D150" t="s">
        <v>606</v>
      </c>
      <c r="E150" t="s">
        <v>12</v>
      </c>
      <c r="F150" t="s">
        <v>607</v>
      </c>
      <c r="G150" t="s">
        <v>608</v>
      </c>
      <c r="H150" t="s">
        <v>14</v>
      </c>
      <c r="I150" t="s">
        <v>17</v>
      </c>
      <c r="J150" t="s">
        <v>17</v>
      </c>
    </row>
    <row r="151" spans="2:16" x14ac:dyDescent="0.3">
      <c r="B151" t="s">
        <v>1</v>
      </c>
      <c r="C151" t="s">
        <v>5</v>
      </c>
      <c r="D151" t="s">
        <v>609</v>
      </c>
      <c r="E151" t="s">
        <v>12</v>
      </c>
      <c r="F151" t="s">
        <v>610</v>
      </c>
      <c r="G151" t="s">
        <v>611</v>
      </c>
      <c r="H151" t="s">
        <v>50</v>
      </c>
      <c r="I151" t="s">
        <v>18</v>
      </c>
      <c r="J151" t="s">
        <v>18</v>
      </c>
    </row>
    <row r="152" spans="2:16" x14ac:dyDescent="0.3">
      <c r="B152" t="s">
        <v>40</v>
      </c>
      <c r="C152" t="s">
        <v>612</v>
      </c>
      <c r="D152" t="s">
        <v>613</v>
      </c>
      <c r="F152" t="s">
        <v>614</v>
      </c>
      <c r="G152" t="s">
        <v>12</v>
      </c>
      <c r="H152" t="s">
        <v>615</v>
      </c>
      <c r="I152" t="s">
        <v>616</v>
      </c>
      <c r="J152" t="s">
        <v>22</v>
      </c>
      <c r="K152" t="s">
        <v>18</v>
      </c>
      <c r="L152" t="s">
        <v>14</v>
      </c>
    </row>
    <row r="153" spans="2:16" x14ac:dyDescent="0.3">
      <c r="B153" t="s">
        <v>40</v>
      </c>
      <c r="C153" t="s">
        <v>5</v>
      </c>
      <c r="D153" t="s">
        <v>617</v>
      </c>
      <c r="E153" t="s">
        <v>12</v>
      </c>
      <c r="F153" t="s">
        <v>618</v>
      </c>
      <c r="G153" t="s">
        <v>619</v>
      </c>
      <c r="H153" t="s">
        <v>49</v>
      </c>
      <c r="I153" t="s">
        <v>17</v>
      </c>
      <c r="J153" t="s">
        <v>14</v>
      </c>
    </row>
    <row r="154" spans="2:16" x14ac:dyDescent="0.3">
      <c r="B154" t="s">
        <v>0</v>
      </c>
      <c r="C154" t="s">
        <v>620</v>
      </c>
      <c r="D154" t="s">
        <v>621</v>
      </c>
      <c r="F154" t="s">
        <v>622</v>
      </c>
      <c r="G154" t="s">
        <v>12</v>
      </c>
      <c r="H154" t="s">
        <v>623</v>
      </c>
      <c r="I154" t="s">
        <v>624</v>
      </c>
      <c r="J154" t="s">
        <v>22</v>
      </c>
      <c r="K154" t="s">
        <v>18</v>
      </c>
      <c r="L154" t="s">
        <v>14</v>
      </c>
    </row>
    <row r="155" spans="2:16" x14ac:dyDescent="0.3">
      <c r="B155" t="s">
        <v>40</v>
      </c>
      <c r="C155" t="s">
        <v>625</v>
      </c>
      <c r="D155" t="s">
        <v>626</v>
      </c>
      <c r="F155" t="s">
        <v>627</v>
      </c>
      <c r="G155" t="s">
        <v>12</v>
      </c>
      <c r="H155" t="s">
        <v>628</v>
      </c>
      <c r="I155" t="s">
        <v>629</v>
      </c>
    </row>
    <row r="156" spans="2:16" x14ac:dyDescent="0.3">
      <c r="B156" t="s">
        <v>0</v>
      </c>
      <c r="C156" t="s">
        <v>5</v>
      </c>
      <c r="D156" t="s">
        <v>41</v>
      </c>
      <c r="E156" t="s">
        <v>12</v>
      </c>
      <c r="F156" t="s">
        <v>618</v>
      </c>
      <c r="G156" t="s">
        <v>92</v>
      </c>
      <c r="H156" t="s">
        <v>14</v>
      </c>
      <c r="I156" t="s">
        <v>17</v>
      </c>
      <c r="J156" t="s">
        <v>17</v>
      </c>
    </row>
    <row r="157" spans="2:16" x14ac:dyDescent="0.3">
      <c r="B157" t="s">
        <v>1</v>
      </c>
      <c r="C157" t="s">
        <v>630</v>
      </c>
      <c r="D157" t="s">
        <v>631</v>
      </c>
      <c r="E157" t="s">
        <v>48</v>
      </c>
      <c r="F157" t="s">
        <v>12</v>
      </c>
      <c r="G157" t="s">
        <v>632</v>
      </c>
      <c r="H157" t="s">
        <v>633</v>
      </c>
      <c r="I157" t="s">
        <v>14</v>
      </c>
      <c r="J157" t="s">
        <v>17</v>
      </c>
    </row>
    <row r="158" spans="2:16" x14ac:dyDescent="0.3">
      <c r="B158" t="s">
        <v>40</v>
      </c>
      <c r="C158" t="s">
        <v>5</v>
      </c>
      <c r="D158" t="s">
        <v>77</v>
      </c>
      <c r="E158" t="s">
        <v>78</v>
      </c>
      <c r="F158" t="s">
        <v>12</v>
      </c>
      <c r="G158" t="s">
        <v>634</v>
      </c>
      <c r="H158" t="s">
        <v>58</v>
      </c>
      <c r="I158" t="s">
        <v>14</v>
      </c>
      <c r="J158" t="s">
        <v>17</v>
      </c>
      <c r="K158" t="s">
        <v>18</v>
      </c>
    </row>
    <row r="167" spans="16:16" x14ac:dyDescent="0.3">
      <c r="P167" t="s">
        <v>22</v>
      </c>
    </row>
  </sheetData>
  <autoFilter ref="B1:P1" xr:uid="{97E8ED15-83B1-4945-8FA8-771477FA0C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99CF-E620-40AB-99E0-A40D53825A12}">
  <dimension ref="A1:AH280"/>
  <sheetViews>
    <sheetView tabSelected="1" workbookViewId="0">
      <selection activeCell="AH2" sqref="AH2"/>
    </sheetView>
  </sheetViews>
  <sheetFormatPr defaultRowHeight="14.4" x14ac:dyDescent="0.3"/>
  <cols>
    <col min="2" max="6" width="13.88671875" customWidth="1"/>
    <col min="7" max="26" width="13.88671875" hidden="1" customWidth="1"/>
    <col min="27" max="27" width="13.88671875" style="3" customWidth="1"/>
    <col min="28" max="31" width="13.88671875" customWidth="1"/>
    <col min="32" max="32" width="52.109375" bestFit="1" customWidth="1"/>
    <col min="33" max="33" width="13.88671875" customWidth="1"/>
    <col min="34" max="34" width="15.33203125" bestFit="1" customWidth="1"/>
  </cols>
  <sheetData>
    <row r="1" spans="1:34" x14ac:dyDescent="0.3">
      <c r="B1" s="1" t="s">
        <v>25</v>
      </c>
      <c r="C1" s="1" t="s">
        <v>26</v>
      </c>
      <c r="D1" s="1" t="s">
        <v>27</v>
      </c>
      <c r="E1" s="1" t="s">
        <v>28</v>
      </c>
      <c r="F1" s="1" t="s">
        <v>29</v>
      </c>
      <c r="G1" s="1" t="s">
        <v>30</v>
      </c>
      <c r="H1" s="1" t="s">
        <v>31</v>
      </c>
      <c r="I1" s="1" t="s">
        <v>32</v>
      </c>
      <c r="J1" s="1"/>
      <c r="K1" s="1"/>
      <c r="L1" s="1"/>
      <c r="M1" s="1"/>
      <c r="AA1" s="4" t="s">
        <v>33</v>
      </c>
      <c r="AB1" s="1" t="s">
        <v>34</v>
      </c>
      <c r="AC1" s="1" t="s">
        <v>35</v>
      </c>
      <c r="AD1" s="1" t="s">
        <v>36</v>
      </c>
      <c r="AE1" s="1" t="s">
        <v>37</v>
      </c>
      <c r="AF1" s="2" t="s">
        <v>38</v>
      </c>
      <c r="AG1" s="2" t="s">
        <v>39</v>
      </c>
      <c r="AH1" s="5" t="s">
        <v>636</v>
      </c>
    </row>
    <row r="2" spans="1:34" x14ac:dyDescent="0.3">
      <c r="A2" s="1">
        <v>0</v>
      </c>
      <c r="B2" t="str">
        <f>IF(OR(ISNUMBER(FIND(Configurações!$B$8,Base!B2)),ISNUMBER(FIND(Configurações!$B$9,Base!B2)),ISNUMBER(FIND(Configurações!$B$10,Base!B2)),ISNUMBER(FIND(Configurações!$B$11,Base!B2)))=TRUE,Base!B2,0)</f>
        <v>em construção</v>
      </c>
      <c r="C2" t="str">
        <f>SUBSTITUTE(SUBSTITUTE(IF(ISNUMBER(FIND("R$",Base!B2))=TRUE,Base!B2,IF(OR(ISNUMBER(FIND("condo",Base!C2)),ISNUMBER(FIND("IPTU",Base!C2)))=TRUE,Base!B2,Base!C2)),"R$",""),".","")</f>
        <v xml:space="preserve"> 240699</v>
      </c>
      <c r="D2" t="str">
        <f>SUBSTITUTE(IF(TRIM(SUBSTITUTE(SUBSTITUTE(IF(AND(ISNUMBER(FIND("condo",Base!C2)),ISNUMBER(FIND("IPTU",Base!C2)))=TRUE,MID(Base!C2,FIND("$",Base!C2)+1,6),0),"I",""),"P",""))="0",TRIM(SUBSTITUTE(SUBSTITUTE(IF(AND(ISNUMBER(FIND("condo",Base!D2)),ISNUMBER(FIND("IPTU",Base!D2)))=TRUE,MID(Base!D2,FIND("$",Base!D2)+1,6),0),"I",""),"P","")),TRIM(SUBSTITUTE(SUBSTITUTE(IF(AND(ISNUMBER(FIND("condo",Base!C2)),ISNUMBER(FIND("IPTU",Base!C2)))=TRUE,MID(Base!C2,FIND("$",Base!C2)+1,6),0),"I",""),"P",""))),".","")</f>
        <v>0</v>
      </c>
      <c r="E2" t="str">
        <f>SUBSTITUTE(IF(TRIM(SUBSTITUTE(SUBSTITUTE(IF(OR(ISNUMBER(FIND("IPTU",Base!C2)),ISNUMBER(FIND("iptu",Base!C2)))=TRUE,RIGHT(Base!C2,5),0),"R$",""),"$",""))="0",TRIM(SUBSTITUTE(SUBSTITUTE(IF(OR(ISNUMBER(FIND("IPTU",Base!D2)),ISNUMBER(FIND("iptu",Base!D2)))=TRUE,RIGHT(Base!D2,5),0),"R$",""),"$","")),TRIM(SUBSTITUTE(SUBSTITUTE(IF(OR(ISNUMBER(FIND("iptu",Base!C2)),ISNUMBER(FIND("IPTU",Base!C2)))=TRUE,RIGHT(Base!C2,5),0),"R$",""),"$",""))),".","")</f>
        <v>0</v>
      </c>
      <c r="F2" s="3" t="str" cm="1">
        <f t="array" ref="F2">INDEX(Base!2:2,MATCH(MAX(LEN(Base!2:2)),LEN(Base!2:2),0))</f>
        <v>Em construção e com entrega prevista para Out/2022. Condomínio de aptos de 2 ou 3 quartos, com conforto e segurança para você e sua família. Espaços como piscina adulto com fonte e...</v>
      </c>
      <c r="J2" t="str">
        <f>TRIM((IF(OR(ISNUMBER(FIND("Avenida",Base!B2)),ISNUMBER(FIND("Rua",Base!B2)),ISNUMBER(FIND("Estrada",Base!B2)),ISNUMBER(FIND(",",Base!B2)))=TRUE,Base!B2,"")))</f>
        <v/>
      </c>
      <c r="K2" t="str">
        <f>TRIM((IF(OR(ISNUMBER(FIND("Avenida",Base!C2)),ISNUMBER(FIND("Rua",Base!C2)),ISNUMBER(FIND("Estrada",Base!C2)),ISNUMBER(FIND(",",Base!C2)))=TRUE,Base!C2,"")))</f>
        <v/>
      </c>
      <c r="L2" t="str">
        <f>TRIM((IF(OR(ISNUMBER(FIND("Avenida",Base!D2)),ISNUMBER(FIND("Rua",Base!D2)),ISNUMBER(FIND("Estrada",Base!D2)),ISNUMBER(FIND(",",Base!D2)))=TRUE,Base!D2,"")))</f>
        <v>Em construção e com entrega prevista para Out/2022. Condomínio de aptos de 2 ou 3 quartos, com conforto e segurança para você e sua família. Espaços como piscina adulto com fonte e...</v>
      </c>
      <c r="M2" t="str">
        <f>TRIM((IF(OR(ISNUMBER(FIND("Avenida",Base!E2)),ISNUMBER(FIND("Rua",Base!E2)),ISNUMBER(FIND("Estrada",Base!E2)),ISNUMBER(FIND(",",Base!E2)))=TRUE,Base!E2,"")))</f>
        <v/>
      </c>
      <c r="N2" t="str">
        <f>TRIM((IF(OR(ISNUMBER(FIND("Avenida",Base!F2)),ISNUMBER(FIND("Rua",Base!F2)),ISNUMBER(FIND("Estrada",Base!F2)),ISNUMBER(FIND(",",Base!F2)))=TRUE,Base!F2,"")))</f>
        <v>Rua Áurea Fonseca de Jesus, Califórnia</v>
      </c>
      <c r="O2" t="str">
        <f>TRIM((IF(OR(ISNUMBER(FIND("Avenida",Base!G2)),ISNUMBER(FIND("Rua",Base!G2)),ISNUMBER(FIND("Estrada",Base!G2)),ISNUMBER(FIND(",",Base!G2)))=TRUE,Base!G2,"")))</f>
        <v/>
      </c>
      <c r="P2" t="str">
        <f>TRIM((IF(OR(ISNUMBER(FIND("Avenida",Base!H2)),ISNUMBER(FIND("Rua",Base!H2)),ISNUMBER(FIND("Estrada",Base!H2)),ISNUMBER(FIND(",",Base!H2)))=TRUE,Base!H2,"")))</f>
        <v/>
      </c>
      <c r="Q2" t="str">
        <f>TRIM((IF(OR(ISNUMBER(FIND("Avenida",Base!I2)),ISNUMBER(FIND("Rua",Base!I2)),ISNUMBER(FIND("Estrada",Base!I2)),ISNUMBER(FIND(",",Base!I2)))=TRUE,Base!I2,"")))</f>
        <v/>
      </c>
      <c r="R2" t="str">
        <f>TRIM((IF(OR(ISNUMBER(FIND("Avenida",Base!J2)),ISNUMBER(FIND("Rua",Base!J2)),ISNUMBER(FIND("Estrada",Base!J2)),ISNUMBER(FIND(",",Base!J2)))=TRUE,Base!J2,"")))</f>
        <v/>
      </c>
      <c r="S2" t="str">
        <f>TRIM((IF(OR(ISNUMBER(FIND("Avenida",Base!K2)),ISNUMBER(FIND("Rua",Base!K2)),ISNUMBER(FIND("Estrada",Base!K2)),ISNUMBER(FIND(",",Base!K2)))=TRUE,Base!K2,"")))</f>
        <v/>
      </c>
      <c r="T2" t="str">
        <f>TRIM((IF(OR(ISNUMBER(FIND("Avenida",Base!L2)),ISNUMBER(FIND("Rua",Base!L2)),ISNUMBER(FIND("Estrada",Base!L2)),ISNUMBER(FIND(",",Base!L2)))=TRUE,Base!L2,"")))</f>
        <v/>
      </c>
      <c r="U2" t="str">
        <f>TRIM((IF(OR(ISNUMBER(FIND("Avenida",Base!M2)),ISNUMBER(FIND("Rua",Base!M2)),ISNUMBER(FIND("Estrada",Base!M2)),ISNUMBER(FIND(",",Base!M2)))=TRUE,Base!M2,"")))</f>
        <v/>
      </c>
      <c r="V2" t="str">
        <f>TRIM((IF(OR(ISNUMBER(FIND("Avenida",Base!N2)),ISNUMBER(FIND("Rua",Base!N2)),ISNUMBER(FIND("Estrada",Base!N2)),ISNUMBER(FIND(",",Base!N2)))=TRUE,Base!N2,"")))</f>
        <v/>
      </c>
      <c r="W2" t="str">
        <f>TRIM((IF(OR(ISNUMBER(FIND("Avenida",Base!O2)),ISNUMBER(FIND("Rua",Base!O2)),ISNUMBER(FIND("Estrada",Base!O2)),ISNUMBER(FIND(",",Base!O2)))=TRUE,Base!O2,"")))</f>
        <v/>
      </c>
      <c r="X2" t="str">
        <f>TRIM((IF(OR(ISNUMBER(FIND("Avenida",Base!P2)),ISNUMBER(FIND("Rua",Base!P2)),ISNUMBER(FIND("Estrada",Base!P2)),ISNUMBER(FIND(",",Base!P2)))=TRUE,Base!P2,"")))</f>
        <v/>
      </c>
      <c r="Y2" t="str">
        <f>TRIM((IF(OR(ISNUMBER(FIND("Avenida",Base!Q2)),ISNUMBER(FIND("Rua",Base!Q2)),ISNUMBER(FIND("Estrada",Base!Q2)),ISNUMBER(FIND(",",Base!Q2)))=TRUE,Base!Q2,"")))</f>
        <v/>
      </c>
      <c r="Z2" t="str">
        <f>TRIM((IF(OR(ISNUMBER(FIND("Avenida",Base!R2)),ISNUMBER(FIND("Rua",Base!R2)),ISNUMBER(FIND("Estrada",Base!R2)),ISNUMBER(FIND(",",Base!R2)))=TRUE,Base!R2,"")))</f>
        <v/>
      </c>
      <c r="AA2" s="3" t="str" cm="1">
        <f t="array" ref="AA2">LOOKUP(2,1/(F2:Z2&lt;&gt;""),F2:Z2)</f>
        <v>Rua Áurea Fonseca de Jesus, Califórnia</v>
      </c>
      <c r="AB2" t="str" cm="1">
        <f t="array" ref="AB2">IFERROR(IF(LEN(TRIM(SUBSTITUTE(INDEX(Base!2:2,0,MATCH(Planilha2!$AA2,Base!2:2,0)+1),"m²",""))&gt;5),LEFT(TRIM(SUBSTITUTE(INDEX(Base!2:2,0,MATCH(Planilha2!$AA2,Base!2:2,0)+1),"m²","")),3),TRIM(SUBSTITUTE(INDEX(Base!2:2,0,MATCH(Planilha2!$AA2,Base!2:2,0)+1),"m²",""))),0)</f>
        <v>66</v>
      </c>
      <c r="AC2" t="str" cm="1">
        <f t="array" ref="AC2">IFERROR(IF(LEN(INDEX(Base!2:2,0,MATCH(Planilha2!$AA2,Base!2:2,0)+2))&gt;2,LEFT(INDEX(Base!2:2,0,MATCH(Planilha2!$AA2,Base!2:2,0)+2),1),INDEX(Base!2:2,0,MATCH(Planilha2!$AA2,Base!2:2,0)+2)),0)</f>
        <v>1</v>
      </c>
      <c r="AD2" t="str" cm="1">
        <f t="array" ref="AD2">IFERROR(IF(LEN(INDEX(Base!2:2,0,MATCH(Planilha2!$AA2,Base!2:2,0)+3))&gt;2,LEFT(INDEX(Base!2:2,0,MATCH(Planilha2!$AA2,Base!2:2,0)+3),1),INDEX(Base!2:2,0,MATCH(Planilha2!$AA2,Base!2:2,0)+3)),0)</f>
        <v>1</v>
      </c>
      <c r="AE2" cm="1">
        <f t="array" ref="AE2">IFERROR(IF(LEN(INDEX(Base!2:2,0,MATCH(Planilha2!$AA2,Base!2:2,0)+4))&gt;2,LEFT(INDEX(Base!2:2,0,MATCH(Planilha2!$AA2,Base!2:2,0)+4),1),INDEX(Base!2:2,0,MATCH(Planilha2!$AA2,Base!2:2,0)+4)),0)</f>
        <v>0</v>
      </c>
      <c r="AF2" t="str">
        <f>AA2&amp;", "&amp;Configurações!$C$4&amp;", "&amp;Configurações!$C$5&amp;", Brazil"</f>
        <v>Rua Áurea Fonseca de Jesus, Califórnia, Mesquita, RJ, Brazil</v>
      </c>
      <c r="AG2" t="str">
        <f>RIGHT(AA2,LEN(AA2)-FIND(",",AA2,1)-1)&amp;", "&amp;Configurações!$C$4&amp;", "&amp;Configurações!$C$5</f>
        <v>Califórnia, Mesquita, RJ</v>
      </c>
      <c r="AH2">
        <f>Configurações!$C$6</f>
        <v>0</v>
      </c>
    </row>
    <row r="3" spans="1:34" x14ac:dyDescent="0.3">
      <c r="A3" s="1">
        <v>1</v>
      </c>
      <c r="B3">
        <f>IF(OR(ISNUMBER(FIND(Configurações!$B$8,Base!B3)),ISNUMBER(FIND(Configurações!$B$9,Base!B3)),ISNUMBER(FIND(Configurações!$B$10,Base!B3)),ISNUMBER(FIND(Configurações!$B$11,Base!B3)))=TRUE,Base!B3,0)</f>
        <v>0</v>
      </c>
      <c r="C3" t="str">
        <f>SUBSTITUTE(SUBSTITUTE(IF(ISNUMBER(FIND("R$",Base!B3))=TRUE,Base!B3,IF(OR(ISNUMBER(FIND("condo",Base!C3)),ISNUMBER(FIND("IPTU",Base!C3)))=TRUE,Base!B3,Base!C3)),"R$",""),".","")</f>
        <v>Sob consulta</v>
      </c>
      <c r="D3" t="str">
        <f>SUBSTITUTE(IF(TRIM(SUBSTITUTE(SUBSTITUTE(IF(AND(ISNUMBER(FIND("condo",Base!C3)),ISNUMBER(FIND("IPTU",Base!C3)))=TRUE,MID(Base!C3,FIND("$",Base!C3)+1,6),0),"I",""),"P",""))="0",TRIM(SUBSTITUTE(SUBSTITUTE(IF(AND(ISNUMBER(FIND("condo",Base!D3)),ISNUMBER(FIND("IPTU",Base!D3)))=TRUE,MID(Base!D3,FIND("$",Base!D3)+1,6),0),"I",""),"P","")),TRIM(SUBSTITUTE(SUBSTITUTE(IF(AND(ISNUMBER(FIND("condo",Base!C3)),ISNUMBER(FIND("IPTU",Base!C3)))=TRUE,MID(Base!C3,FIND("$",Base!C3)+1,6),0),"I",""),"P",""))),".","")</f>
        <v>0</v>
      </c>
      <c r="E3" t="str">
        <f>SUBSTITUTE(IF(TRIM(SUBSTITUTE(SUBSTITUTE(IF(OR(ISNUMBER(FIND("IPTU",Base!C3)),ISNUMBER(FIND("iptu",Base!C3)))=TRUE,RIGHT(Base!C3,5),0),"R$",""),"$",""))="0",TRIM(SUBSTITUTE(SUBSTITUTE(IF(OR(ISNUMBER(FIND("IPTU",Base!D3)),ISNUMBER(FIND("iptu",Base!D3)))=TRUE,RIGHT(Base!D3,5),0),"R$",""),"$","")),TRIM(SUBSTITUTE(SUBSTITUTE(IF(OR(ISNUMBER(FIND("iptu",Base!C3)),ISNUMBER(FIND("IPTU",Base!C3)))=TRUE,RIGHT(Base!C3,5),0),"R$",""),"$",""))),".","")</f>
        <v>0</v>
      </c>
      <c r="F3" s="3" t="str" cm="1">
        <f t="array" ref="F3">INDEX(Base!3:3,MATCH(MAX(LEN(Base!3:3)),LEN(Base!3:3),0))</f>
        <v>Venha conhecer os diferenciais incríveis desse empreendimento. Fale com nossa equipe de corretores</v>
      </c>
      <c r="J3" t="str">
        <f>TRIM((IF(OR(ISNUMBER(FIND("Avenida",Base!B3)),ISNUMBER(FIND("Rua",Base!B3)),ISNUMBER(FIND("Estrada",Base!B3)),ISNUMBER(FIND(",",Base!B3)))=TRUE,Base!B3,"")))</f>
        <v/>
      </c>
      <c r="K3" t="str">
        <f>TRIM((IF(OR(ISNUMBER(FIND("Avenida",Base!C3)),ISNUMBER(FIND("Rua",Base!C3)),ISNUMBER(FIND("Estrada",Base!C3)),ISNUMBER(FIND(",",Base!C3)))=TRUE,Base!C3,"")))</f>
        <v/>
      </c>
      <c r="L3" t="str">
        <f>TRIM((IF(OR(ISNUMBER(FIND("Avenida",Base!D3)),ISNUMBER(FIND("Rua",Base!D3)),ISNUMBER(FIND("Estrada",Base!D3)),ISNUMBER(FIND(",",Base!D3)))=TRUE,Base!D3,"")))</f>
        <v/>
      </c>
      <c r="M3" t="str">
        <f>TRIM((IF(OR(ISNUMBER(FIND("Avenida",Base!E3)),ISNUMBER(FIND("Rua",Base!E3)),ISNUMBER(FIND("Estrada",Base!E3)),ISNUMBER(FIND(",",Base!E3)))=TRUE,Base!E3,"")))</f>
        <v/>
      </c>
      <c r="N3" t="str">
        <f>TRIM((IF(OR(ISNUMBER(FIND("Avenida",Base!F3)),ISNUMBER(FIND("Rua",Base!F3)),ISNUMBER(FIND("Estrada",Base!F3)),ISNUMBER(FIND(",",Base!F3)))=TRUE,Base!F3,"")))</f>
        <v>Rua Damas Batista, Jardim Tropical</v>
      </c>
      <c r="O3" t="str">
        <f>TRIM((IF(OR(ISNUMBER(FIND("Avenida",Base!G3)),ISNUMBER(FIND("Rua",Base!G3)),ISNUMBER(FIND("Estrada",Base!G3)),ISNUMBER(FIND(",",Base!G3)))=TRUE,Base!G3,"")))</f>
        <v/>
      </c>
      <c r="P3" t="str">
        <f>TRIM((IF(OR(ISNUMBER(FIND("Avenida",Base!H3)),ISNUMBER(FIND("Rua",Base!H3)),ISNUMBER(FIND("Estrada",Base!H3)),ISNUMBER(FIND(",",Base!H3)))=TRUE,Base!H3,"")))</f>
        <v/>
      </c>
      <c r="Q3" t="str">
        <f>TRIM((IF(OR(ISNUMBER(FIND("Avenida",Base!I3)),ISNUMBER(FIND("Rua",Base!I3)),ISNUMBER(FIND("Estrada",Base!I3)),ISNUMBER(FIND(",",Base!I3)))=TRUE,Base!I3,"")))</f>
        <v/>
      </c>
      <c r="R3" t="str">
        <f>TRIM((IF(OR(ISNUMBER(FIND("Avenida",Base!J3)),ISNUMBER(FIND("Rua",Base!J3)),ISNUMBER(FIND("Estrada",Base!J3)),ISNUMBER(FIND(",",Base!J3)))=TRUE,Base!J3,"")))</f>
        <v/>
      </c>
      <c r="S3" t="str">
        <f>TRIM((IF(OR(ISNUMBER(FIND("Avenida",Base!K3)),ISNUMBER(FIND("Rua",Base!K3)),ISNUMBER(FIND("Estrada",Base!K3)),ISNUMBER(FIND(",",Base!K3)))=TRUE,Base!K3,"")))</f>
        <v/>
      </c>
      <c r="T3" t="str">
        <f>TRIM((IF(OR(ISNUMBER(FIND("Avenida",Base!L3)),ISNUMBER(FIND("Rua",Base!L3)),ISNUMBER(FIND("Estrada",Base!L3)),ISNUMBER(FIND(",",Base!L3)))=TRUE,Base!L3,"")))</f>
        <v/>
      </c>
      <c r="U3" t="str">
        <f>TRIM((IF(OR(ISNUMBER(FIND("Avenida",Base!M3)),ISNUMBER(FIND("Rua",Base!M3)),ISNUMBER(FIND("Estrada",Base!M3)),ISNUMBER(FIND(",",Base!M3)))=TRUE,Base!M3,"")))</f>
        <v/>
      </c>
      <c r="V3" t="str">
        <f>TRIM((IF(OR(ISNUMBER(FIND("Avenida",Base!N3)),ISNUMBER(FIND("Rua",Base!N3)),ISNUMBER(FIND("Estrada",Base!N3)),ISNUMBER(FIND(",",Base!N3)))=TRUE,Base!N3,"")))</f>
        <v/>
      </c>
      <c r="W3" t="str">
        <f>TRIM((IF(OR(ISNUMBER(FIND("Avenida",Base!O3)),ISNUMBER(FIND("Rua",Base!O3)),ISNUMBER(FIND("Estrada",Base!O3)),ISNUMBER(FIND(",",Base!O3)))=TRUE,Base!O3,"")))</f>
        <v/>
      </c>
      <c r="X3" t="str">
        <f>TRIM((IF(OR(ISNUMBER(FIND("Avenida",Base!P3)),ISNUMBER(FIND("Rua",Base!P3)),ISNUMBER(FIND("Estrada",Base!P3)),ISNUMBER(FIND(",",Base!P3)))=TRUE,Base!P3,"")))</f>
        <v/>
      </c>
      <c r="Y3" t="str">
        <f>TRIM((IF(OR(ISNUMBER(FIND("Avenida",Base!Q3)),ISNUMBER(FIND("Rua",Base!Q3)),ISNUMBER(FIND("Estrada",Base!Q3)),ISNUMBER(FIND(",",Base!Q3)))=TRUE,Base!Q3,"")))</f>
        <v/>
      </c>
      <c r="Z3" t="str">
        <f>TRIM((IF(OR(ISNUMBER(FIND("Avenida",Base!R3)),ISNUMBER(FIND("Rua",Base!R3)),ISNUMBER(FIND("Estrada",Base!R3)),ISNUMBER(FIND(",",Base!R3)))=TRUE,Base!R3,"")))</f>
        <v/>
      </c>
      <c r="AA3" s="3" t="str" cm="1">
        <f t="array" ref="AA3">LOOKUP(2,1/(F3:Z3&lt;&gt;""),F3:Z3)</f>
        <v>Rua Damas Batista, Jardim Tropical</v>
      </c>
      <c r="AB3" t="str" cm="1">
        <f t="array" ref="AB3">IFERROR(IF(LEN(TRIM(SUBSTITUTE(INDEX(Base!3:3,0,MATCH(Planilha2!$AA3,Base!3:3,0)+1),"m²",""))&gt;5),LEFT(TRIM(SUBSTITUTE(INDEX(Base!3:3,0,MATCH(Planilha2!$AA3,Base!3:3,0)+1),"m²","")),3),TRIM(SUBSTITUTE(INDEX(Base!3:3,0,MATCH(Planilha2!$AA3,Base!3:3,0)+1),"m²",""))),0)</f>
        <v>49</v>
      </c>
      <c r="AC3" t="str" cm="1">
        <f t="array" ref="AC3">IFERROR(IF(LEN(INDEX(Base!3:3,0,MATCH(Planilha2!$AA3,Base!3:3,0)+2))&gt;2,LEFT(INDEX(Base!3:3,0,MATCH(Planilha2!$AA3,Base!3:3,0)+2),1),INDEX(Base!3:3,0,MATCH(Planilha2!$AA3,Base!3:3,0)+2)),0)</f>
        <v>1</v>
      </c>
      <c r="AD3" t="str" cm="1">
        <f t="array" ref="AD3">IFERROR(IF(LEN(INDEX(Base!3:3,0,MATCH(Planilha2!$AA3,Base!3:3,0)+3))&gt;2,LEFT(INDEX(Base!3:3,0,MATCH(Planilha2!$AA3,Base!3:3,0)+3),1),INDEX(Base!3:3,0,MATCH(Planilha2!$AA3,Base!3:3,0)+3)),0)</f>
        <v>1</v>
      </c>
      <c r="AE3" t="str" cm="1">
        <f t="array" ref="AE3">IFERROR(IF(LEN(INDEX(Base!3:3,0,MATCH(Planilha2!$AA3,Base!3:3,0)+4))&gt;2,LEFT(INDEX(Base!3:3,0,MATCH(Planilha2!$AA3,Base!3:3,0)+4),1),INDEX(Base!3:3,0,MATCH(Planilha2!$AA3,Base!3:3,0)+4)),0)</f>
        <v>1</v>
      </c>
      <c r="AF3" t="str">
        <f>AA3&amp;", "&amp;Configurações!$C$4&amp;", "&amp;Configurações!$C$5&amp;", Brazil"</f>
        <v>Rua Damas Batista, Jardim Tropical, Mesquita, RJ, Brazil</v>
      </c>
      <c r="AG3" t="str">
        <f>RIGHT(AA3,LEN(AA3)-FIND(",",AA3,1)-1)&amp;", "&amp;Configurações!$C$4&amp;", "&amp;Configurações!$C$5</f>
        <v>Jardim Tropical, Mesquita, RJ</v>
      </c>
      <c r="AH3">
        <f>Configurações!$C$6</f>
        <v>0</v>
      </c>
    </row>
    <row r="4" spans="1:34" x14ac:dyDescent="0.3">
      <c r="A4" s="1">
        <v>2</v>
      </c>
      <c r="B4" t="str">
        <f>IF(OR(ISNUMBER(FIND(Configurações!$B$8,Base!B4)),ISNUMBER(FIND(Configurações!$B$9,Base!B4)),ISNUMBER(FIND(Configurações!$B$10,Base!B4)),ISNUMBER(FIND(Configurações!$B$11,Base!B4)))=TRUE,Base!B4,0)</f>
        <v>em construção</v>
      </c>
      <c r="C4" t="str">
        <f>SUBSTITUTE(SUBSTITUTE(IF(ISNUMBER(FIND("R$",Base!B4))=TRUE,Base!B4,IF(OR(ISNUMBER(FIND("condo",Base!C4)),ISNUMBER(FIND("IPTU",Base!C4)))=TRUE,Base!B4,Base!C4)),"R$",""),".","")</f>
        <v>Sob consulta</v>
      </c>
      <c r="D4" t="str">
        <f>SUBSTITUTE(IF(TRIM(SUBSTITUTE(SUBSTITUTE(IF(AND(ISNUMBER(FIND("condo",Base!C4)),ISNUMBER(FIND("IPTU",Base!C4)))=TRUE,MID(Base!C4,FIND("$",Base!C4)+1,6),0),"I",""),"P",""))="0",TRIM(SUBSTITUTE(SUBSTITUTE(IF(AND(ISNUMBER(FIND("condo",Base!D4)),ISNUMBER(FIND("IPTU",Base!D4)))=TRUE,MID(Base!D4,FIND("$",Base!D4)+1,6),0),"I",""),"P","")),TRIM(SUBSTITUTE(SUBSTITUTE(IF(AND(ISNUMBER(FIND("condo",Base!C4)),ISNUMBER(FIND("IPTU",Base!C4)))=TRUE,MID(Base!C4,FIND("$",Base!C4)+1,6),0),"I",""),"P",""))),".","")</f>
        <v>0</v>
      </c>
      <c r="E4" t="str">
        <f>SUBSTITUTE(IF(TRIM(SUBSTITUTE(SUBSTITUTE(IF(OR(ISNUMBER(FIND("IPTU",Base!C4)),ISNUMBER(FIND("iptu",Base!C4)))=TRUE,RIGHT(Base!C4,5),0),"R$",""),"$",""))="0",TRIM(SUBSTITUTE(SUBSTITUTE(IF(OR(ISNUMBER(FIND("IPTU",Base!D4)),ISNUMBER(FIND("iptu",Base!D4)))=TRUE,RIGHT(Base!D4,5),0),"R$",""),"$","")),TRIM(SUBSTITUTE(SUBSTITUTE(IF(OR(ISNUMBER(FIND("iptu",Base!C4)),ISNUMBER(FIND("IPTU",Base!C4)))=TRUE,RIGHT(Base!C4,5),0),"R$",""),"$",""))),".","")</f>
        <v>0</v>
      </c>
      <c r="F4" s="3" t="str" cm="1">
        <f t="array" ref="F4">INDEX(Base!4:4,MATCH(MAX(LEN(Base!4:4)),LEN(Base!4:4),0))</f>
        <v>Venha conhecer os diferenciais incríveis desse empreendimento. Fale com nossa equipe de corretores</v>
      </c>
      <c r="J4" t="str">
        <f>TRIM((IF(OR(ISNUMBER(FIND("Avenida",Base!B4)),ISNUMBER(FIND("Rua",Base!B4)),ISNUMBER(FIND("Estrada",Base!B4)),ISNUMBER(FIND(",",Base!B4)))=TRUE,Base!B4,"")))</f>
        <v/>
      </c>
      <c r="K4" t="str">
        <f>TRIM((IF(OR(ISNUMBER(FIND("Avenida",Base!C4)),ISNUMBER(FIND("Rua",Base!C4)),ISNUMBER(FIND("Estrada",Base!C4)),ISNUMBER(FIND(",",Base!C4)))=TRUE,Base!C4,"")))</f>
        <v/>
      </c>
      <c r="L4" t="str">
        <f>TRIM((IF(OR(ISNUMBER(FIND("Avenida",Base!D4)),ISNUMBER(FIND("Rua",Base!D4)),ISNUMBER(FIND("Estrada",Base!D4)),ISNUMBER(FIND(",",Base!D4)))=TRUE,Base!D4,"")))</f>
        <v/>
      </c>
      <c r="M4" t="str">
        <f>TRIM((IF(OR(ISNUMBER(FIND("Avenida",Base!E4)),ISNUMBER(FIND("Rua",Base!E4)),ISNUMBER(FIND("Estrada",Base!E4)),ISNUMBER(FIND(",",Base!E4)))=TRUE,Base!E4,"")))</f>
        <v/>
      </c>
      <c r="N4" t="str">
        <f>TRIM((IF(OR(ISNUMBER(FIND("Avenida",Base!F4)),ISNUMBER(FIND("Rua",Base!F4)),ISNUMBER(FIND("Estrada",Base!F4)),ISNUMBER(FIND(",",Base!F4)))=TRUE,Base!F4,"")))</f>
        <v>Rua Rangel Pestana, Centro</v>
      </c>
      <c r="O4" t="str">
        <f>TRIM((IF(OR(ISNUMBER(FIND("Avenida",Base!G4)),ISNUMBER(FIND("Rua",Base!G4)),ISNUMBER(FIND("Estrada",Base!G4)),ISNUMBER(FIND(",",Base!G4)))=TRUE,Base!G4,"")))</f>
        <v/>
      </c>
      <c r="P4" t="str">
        <f>TRIM((IF(OR(ISNUMBER(FIND("Avenida",Base!H4)),ISNUMBER(FIND("Rua",Base!H4)),ISNUMBER(FIND("Estrada",Base!H4)),ISNUMBER(FIND(",",Base!H4)))=TRUE,Base!H4,"")))</f>
        <v/>
      </c>
      <c r="Q4" t="str">
        <f>TRIM((IF(OR(ISNUMBER(FIND("Avenida",Base!I4)),ISNUMBER(FIND("Rua",Base!I4)),ISNUMBER(FIND("Estrada",Base!I4)),ISNUMBER(FIND(",",Base!I4)))=TRUE,Base!I4,"")))</f>
        <v/>
      </c>
      <c r="R4" t="str">
        <f>TRIM((IF(OR(ISNUMBER(FIND("Avenida",Base!J4)),ISNUMBER(FIND("Rua",Base!J4)),ISNUMBER(FIND("Estrada",Base!J4)),ISNUMBER(FIND(",",Base!J4)))=TRUE,Base!J4,"")))</f>
        <v/>
      </c>
      <c r="S4" t="str">
        <f>TRIM((IF(OR(ISNUMBER(FIND("Avenida",Base!K4)),ISNUMBER(FIND("Rua",Base!K4)),ISNUMBER(FIND("Estrada",Base!K4)),ISNUMBER(FIND(",",Base!K4)))=TRUE,Base!K4,"")))</f>
        <v/>
      </c>
      <c r="T4" t="str">
        <f>TRIM((IF(OR(ISNUMBER(FIND("Avenida",Base!L4)),ISNUMBER(FIND("Rua",Base!L4)),ISNUMBER(FIND("Estrada",Base!L4)),ISNUMBER(FIND(",",Base!L4)))=TRUE,Base!L4,"")))</f>
        <v/>
      </c>
      <c r="U4" t="str">
        <f>TRIM((IF(OR(ISNUMBER(FIND("Avenida",Base!M4)),ISNUMBER(FIND("Rua",Base!M4)),ISNUMBER(FIND("Estrada",Base!M4)),ISNUMBER(FIND(",",Base!M4)))=TRUE,Base!M4,"")))</f>
        <v/>
      </c>
      <c r="V4" t="str">
        <f>TRIM((IF(OR(ISNUMBER(FIND("Avenida",Base!N4)),ISNUMBER(FIND("Rua",Base!N4)),ISNUMBER(FIND("Estrada",Base!N4)),ISNUMBER(FIND(",",Base!N4)))=TRUE,Base!N4,"")))</f>
        <v/>
      </c>
      <c r="W4" t="str">
        <f>TRIM((IF(OR(ISNUMBER(FIND("Avenida",Base!O4)),ISNUMBER(FIND("Rua",Base!O4)),ISNUMBER(FIND("Estrada",Base!O4)),ISNUMBER(FIND(",",Base!O4)))=TRUE,Base!O4,"")))</f>
        <v/>
      </c>
      <c r="X4" t="str">
        <f>TRIM((IF(OR(ISNUMBER(FIND("Avenida",Base!P4)),ISNUMBER(FIND("Rua",Base!P4)),ISNUMBER(FIND("Estrada",Base!P4)),ISNUMBER(FIND(",",Base!P4)))=TRUE,Base!P4,"")))</f>
        <v/>
      </c>
      <c r="Y4" t="str">
        <f>TRIM((IF(OR(ISNUMBER(FIND("Avenida",Base!Q4)),ISNUMBER(FIND("Rua",Base!Q4)),ISNUMBER(FIND("Estrada",Base!Q4)),ISNUMBER(FIND(",",Base!Q4)))=TRUE,Base!Q4,"")))</f>
        <v/>
      </c>
      <c r="Z4" t="str">
        <f>TRIM((IF(OR(ISNUMBER(FIND("Avenida",Base!R4)),ISNUMBER(FIND("Rua",Base!R4)),ISNUMBER(FIND("Estrada",Base!R4)),ISNUMBER(FIND(",",Base!R4)))=TRUE,Base!R4,"")))</f>
        <v/>
      </c>
      <c r="AA4" s="3" t="str" cm="1">
        <f t="array" ref="AA4">LOOKUP(2,1/(F4:Z4&lt;&gt;""),F4:Z4)</f>
        <v>Rua Rangel Pestana, Centro</v>
      </c>
      <c r="AB4" t="str" cm="1">
        <f t="array" ref="AB4">IFERROR(IF(LEN(TRIM(SUBSTITUTE(INDEX(Base!4:4,0,MATCH(Planilha2!$AA4,Base!4:4,0)+1),"m²",""))&gt;5),LEFT(TRIM(SUBSTITUTE(INDEX(Base!4:4,0,MATCH(Planilha2!$AA4,Base!4:4,0)+1),"m²","")),3),TRIM(SUBSTITUTE(INDEX(Base!4:4,0,MATCH(Planilha2!$AA4,Base!4:4,0)+1),"m²",""))),0)</f>
        <v>200</v>
      </c>
      <c r="AC4" t="str" cm="1">
        <f t="array" ref="AC4">IFERROR(IF(LEN(INDEX(Base!4:4,0,MATCH(Planilha2!$AA4,Base!4:4,0)+2))&gt;2,LEFT(INDEX(Base!4:4,0,MATCH(Planilha2!$AA4,Base!4:4,0)+2),1),INDEX(Base!4:4,0,MATCH(Planilha2!$AA4,Base!4:4,0)+2)),0)</f>
        <v>3</v>
      </c>
      <c r="AD4" t="str" cm="1">
        <f t="array" ref="AD4">IFERROR(IF(LEN(INDEX(Base!4:4,0,MATCH(Planilha2!$AA4,Base!4:4,0)+3))&gt;2,LEFT(INDEX(Base!4:4,0,MATCH(Planilha2!$AA4,Base!4:4,0)+3),1),INDEX(Base!4:4,0,MATCH(Planilha2!$AA4,Base!4:4,0)+3)),0)</f>
        <v>2</v>
      </c>
      <c r="AE4" t="str" cm="1">
        <f t="array" ref="AE4">IFERROR(IF(LEN(INDEX(Base!4:4,0,MATCH(Planilha2!$AA4,Base!4:4,0)+4))&gt;2,LEFT(INDEX(Base!4:4,0,MATCH(Planilha2!$AA4,Base!4:4,0)+4),1),INDEX(Base!4:4,0,MATCH(Planilha2!$AA4,Base!4:4,0)+4)),0)</f>
        <v>3</v>
      </c>
      <c r="AF4" t="str">
        <f>AA4&amp;", "&amp;Configurações!$C$4&amp;", "&amp;Configurações!$C$5&amp;", Brazil"</f>
        <v>Rua Rangel Pestana, Centro, Mesquita, RJ, Brazil</v>
      </c>
      <c r="AG4" t="str">
        <f>RIGHT(AA4,LEN(AA4)-FIND(",",AA4,1)-1)&amp;", "&amp;Configurações!$C$4&amp;", "&amp;Configurações!$C$5</f>
        <v>Centro, Mesquita, RJ</v>
      </c>
      <c r="AH4">
        <f>Configurações!$C$6</f>
        <v>0</v>
      </c>
    </row>
    <row r="5" spans="1:34" x14ac:dyDescent="0.3">
      <c r="A5" s="1">
        <v>3</v>
      </c>
      <c r="B5" t="str">
        <f>IF(OR(ISNUMBER(FIND(Configurações!$B$8,Base!B5)),ISNUMBER(FIND(Configurações!$B$9,Base!B5)),ISNUMBER(FIND(Configurações!$B$10,Base!B5)),ISNUMBER(FIND(Configurações!$B$11,Base!B5)))=TRUE,Base!B5,0)</f>
        <v>super destaque</v>
      </c>
      <c r="C5" t="str">
        <f>SUBSTITUTE(SUBSTITUTE(IF(ISNUMBER(FIND("R$",Base!B5))=TRUE,Base!B5,IF(OR(ISNUMBER(FIND("condo",Base!C5)),ISNUMBER(FIND("IPTU",Base!C5)))=TRUE,Base!B5,Base!C5)),"R$",""),".","")</f>
        <v xml:space="preserve"> 320000</v>
      </c>
      <c r="D5" t="str">
        <f>SUBSTITUTE(IF(TRIM(SUBSTITUTE(SUBSTITUTE(IF(AND(ISNUMBER(FIND("condo",Base!C5)),ISNUMBER(FIND("IPTU",Base!C5)))=TRUE,MID(Base!C5,FIND("$",Base!C5)+1,6),0),"I",""),"P",""))="0",TRIM(SUBSTITUTE(SUBSTITUTE(IF(AND(ISNUMBER(FIND("condo",Base!D5)),ISNUMBER(FIND("IPTU",Base!D5)))=TRUE,MID(Base!D5,FIND("$",Base!D5)+1,6),0),"I",""),"P","")),TRIM(SUBSTITUTE(SUBSTITUTE(IF(AND(ISNUMBER(FIND("condo",Base!C5)),ISNUMBER(FIND("IPTU",Base!C5)))=TRUE,MID(Base!C5,FIND("$",Base!C5)+1,6),0),"I",""),"P",""))),".","")</f>
        <v>0</v>
      </c>
      <c r="E5" t="str">
        <f>SUBSTITUTE(IF(TRIM(SUBSTITUTE(SUBSTITUTE(IF(OR(ISNUMBER(FIND("IPTU",Base!C5)),ISNUMBER(FIND("iptu",Base!C5)))=TRUE,RIGHT(Base!C5,5),0),"R$",""),"$",""))="0",TRIM(SUBSTITUTE(SUBSTITUTE(IF(OR(ISNUMBER(FIND("IPTU",Base!D5)),ISNUMBER(FIND("iptu",Base!D5)))=TRUE,RIGHT(Base!D5,5),0),"R$",""),"$","")),TRIM(SUBSTITUTE(SUBSTITUTE(IF(OR(ISNUMBER(FIND("iptu",Base!C5)),ISNUMBER(FIND("IPTU",Base!C5)))=TRUE,RIGHT(Base!C5,5),0),"R$",""),"$",""))),".","")</f>
        <v>0</v>
      </c>
      <c r="F5" s="3" t="str" cm="1">
        <f t="array" ref="F5">INDEX(Base!5:5,MATCH(MAX(LEN(Base!5:5)),LEN(Base!5:5),0))</f>
        <v>Cond. Beija-Flor V, casas NOVAS de 3 quartos com suíte</v>
      </c>
      <c r="J5" t="str">
        <f>TRIM((IF(OR(ISNUMBER(FIND("Avenida",Base!B5)),ISNUMBER(FIND("Rua",Base!B5)),ISNUMBER(FIND("Estrada",Base!B5)),ISNUMBER(FIND(",",Base!B5)))=TRUE,Base!B5,"")))</f>
        <v/>
      </c>
      <c r="K5" t="str">
        <f>TRIM((IF(OR(ISNUMBER(FIND("Avenida",Base!C5)),ISNUMBER(FIND("Rua",Base!C5)),ISNUMBER(FIND("Estrada",Base!C5)),ISNUMBER(FIND(",",Base!C5)))=TRUE,Base!C5,"")))</f>
        <v/>
      </c>
      <c r="L5" t="str">
        <f>TRIM((IF(OR(ISNUMBER(FIND("Avenida",Base!D5)),ISNUMBER(FIND("Rua",Base!D5)),ISNUMBER(FIND("Estrada",Base!D5)),ISNUMBER(FIND(",",Base!D5)))=TRUE,Base!D5,"")))</f>
        <v/>
      </c>
      <c r="M5" t="str">
        <f>TRIM((IF(OR(ISNUMBER(FIND("Avenida",Base!E5)),ISNUMBER(FIND("Rua",Base!E5)),ISNUMBER(FIND("Estrada",Base!E5)),ISNUMBER(FIND(",",Base!E5)))=TRUE,Base!E5,"")))</f>
        <v>Cond. Beija-Flor V, casas NOVAS de 3 quartos com suíte</v>
      </c>
      <c r="N5" t="str">
        <f>TRIM((IF(OR(ISNUMBER(FIND("Avenida",Base!F5)),ISNUMBER(FIND("Rua",Base!F5)),ISNUMBER(FIND("Estrada",Base!F5)),ISNUMBER(FIND(",",Base!F5)))=TRUE,Base!F5,"")))</f>
        <v/>
      </c>
      <c r="O5" t="str">
        <f>TRIM((IF(OR(ISNUMBER(FIND("Avenida",Base!G5)),ISNUMBER(FIND("Rua",Base!G5)),ISNUMBER(FIND("Estrada",Base!G5)),ISNUMBER(FIND(",",Base!G5)))=TRUE,Base!G5,"")))</f>
        <v/>
      </c>
      <c r="P5" t="str">
        <f>TRIM((IF(OR(ISNUMBER(FIND("Avenida",Base!H5)),ISNUMBER(FIND("Rua",Base!H5)),ISNUMBER(FIND("Estrada",Base!H5)),ISNUMBER(FIND(",",Base!H5)))=TRUE,Base!H5,"")))</f>
        <v>Lazer com parquinho, 2 piscina e quadra esportiva.</v>
      </c>
      <c r="Q5" t="str">
        <f>TRIM((IF(OR(ISNUMBER(FIND("Avenida",Base!I5)),ISNUMBER(FIND("Rua",Base!I5)),ISNUMBER(FIND("Estrada",Base!I5)),ISNUMBER(FIND(",",Base!I5)))=TRUE,Base!I5,"")))</f>
        <v/>
      </c>
      <c r="R5" t="str">
        <f>TRIM((IF(OR(ISNUMBER(FIND("Avenida",Base!J5)),ISNUMBER(FIND("Rua",Base!J5)),ISNUMBER(FIND("Estrada",Base!J5)),ISNUMBER(FIND(",",Base!J5)))=TRUE,Base!J5,"")))</f>
        <v/>
      </c>
      <c r="S5" t="str">
        <f>TRIM((IF(OR(ISNUMBER(FIND("Avenida",Base!K5)),ISNUMBER(FIND("Rua",Base!K5)),ISNUMBER(FIND("Estrada",Base!K5)),ISNUMBER(FIND(",",Base!K5)))=TRUE,Base!K5,"")))</f>
        <v/>
      </c>
      <c r="T5" t="str">
        <f>TRIM((IF(OR(ISNUMBER(FIND("Avenida",Base!L5)),ISNUMBER(FIND("Rua",Base!L5)),ISNUMBER(FIND("Estrada",Base!L5)),ISNUMBER(FIND(",",Base!L5)))=TRUE,Base!L5,"")))</f>
        <v/>
      </c>
      <c r="U5" t="str">
        <f>TRIM((IF(OR(ISNUMBER(FIND("Avenida",Base!M5)),ISNUMBER(FIND("Rua",Base!M5)),ISNUMBER(FIND("Estrada",Base!M5)),ISNUMBER(FIND(",",Base!M5)))=TRUE,Base!M5,"")))</f>
        <v>Avenida da Eternidade, Cosmorama</v>
      </c>
      <c r="V5" t="str">
        <f>TRIM((IF(OR(ISNUMBER(FIND("Avenida",Base!N5)),ISNUMBER(FIND("Rua",Base!N5)),ISNUMBER(FIND("Estrada",Base!N5)),ISNUMBER(FIND(",",Base!N5)))=TRUE,Base!N5,"")))</f>
        <v/>
      </c>
      <c r="W5" t="str">
        <f>TRIM((IF(OR(ISNUMBER(FIND("Avenida",Base!O5)),ISNUMBER(FIND("Rua",Base!O5)),ISNUMBER(FIND("Estrada",Base!O5)),ISNUMBER(FIND(",",Base!O5)))=TRUE,Base!O5,"")))</f>
        <v/>
      </c>
      <c r="X5" t="str">
        <f>TRIM((IF(OR(ISNUMBER(FIND("Avenida",Base!P5)),ISNUMBER(FIND("Rua",Base!P5)),ISNUMBER(FIND("Estrada",Base!P5)),ISNUMBER(FIND(",",Base!P5)))=TRUE,Base!P5,"")))</f>
        <v/>
      </c>
      <c r="Y5" t="str">
        <f>TRIM((IF(OR(ISNUMBER(FIND("Avenida",Base!Q5)),ISNUMBER(FIND("Rua",Base!Q5)),ISNUMBER(FIND("Estrada",Base!Q5)),ISNUMBER(FIND(",",Base!Q5)))=TRUE,Base!Q5,"")))</f>
        <v/>
      </c>
      <c r="Z5" t="str">
        <f>TRIM((IF(OR(ISNUMBER(FIND("Avenida",Base!R5)),ISNUMBER(FIND("Rua",Base!R5)),ISNUMBER(FIND("Estrada",Base!R5)),ISNUMBER(FIND(",",Base!R5)))=TRUE,Base!R5,"")))</f>
        <v/>
      </c>
      <c r="AA5" s="3" t="str" cm="1">
        <f t="array" ref="AA5">LOOKUP(2,1/(F5:Z5&lt;&gt;""),F5:Z5)</f>
        <v>Avenida da Eternidade, Cosmorama</v>
      </c>
      <c r="AB5" t="str" cm="1">
        <f t="array" ref="AB5">IFERROR(IF(LEN(TRIM(SUBSTITUTE(INDEX(Base!5:5,0,MATCH(Planilha2!$AA5,Base!5:5,0)+1),"m²",""))&gt;5),LEFT(TRIM(SUBSTITUTE(INDEX(Base!5:5,0,MATCH(Planilha2!$AA5,Base!5:5,0)+1),"m²","")),3),TRIM(SUBSTITUTE(INDEX(Base!5:5,0,MATCH(Planilha2!$AA5,Base!5:5,0)+1),"m²",""))),0)</f>
        <v>70</v>
      </c>
      <c r="AC5" t="str" cm="1">
        <f t="array" ref="AC5">IFERROR(IF(LEN(INDEX(Base!5:5,0,MATCH(Planilha2!$AA5,Base!5:5,0)+2))&gt;2,LEFT(INDEX(Base!5:5,0,MATCH(Planilha2!$AA5,Base!5:5,0)+2),1),INDEX(Base!5:5,0,MATCH(Planilha2!$AA5,Base!5:5,0)+2)),0)</f>
        <v>3</v>
      </c>
      <c r="AD5" t="str" cm="1">
        <f t="array" ref="AD5">IFERROR(IF(LEN(INDEX(Base!5:5,0,MATCH(Planilha2!$AA5,Base!5:5,0)+3))&gt;2,LEFT(INDEX(Base!5:5,0,MATCH(Planilha2!$AA5,Base!5:5,0)+3),1),INDEX(Base!5:5,0,MATCH(Planilha2!$AA5,Base!5:5,0)+3)),0)</f>
        <v>1</v>
      </c>
      <c r="AE5" t="str" cm="1">
        <f t="array" ref="AE5">IFERROR(IF(LEN(INDEX(Base!5:5,0,MATCH(Planilha2!$AA5,Base!5:5,0)+4))&gt;2,LEFT(INDEX(Base!5:5,0,MATCH(Planilha2!$AA5,Base!5:5,0)+4),1),INDEX(Base!5:5,0,MATCH(Planilha2!$AA5,Base!5:5,0)+4)),0)</f>
        <v>2</v>
      </c>
      <c r="AF5" t="str">
        <f>AA5&amp;", "&amp;Configurações!$C$4&amp;", "&amp;Configurações!$C$5&amp;", Brazil"</f>
        <v>Avenida da Eternidade, Cosmorama, Mesquita, RJ, Brazil</v>
      </c>
      <c r="AG5" t="str">
        <f>RIGHT(AA5,LEN(AA5)-FIND(",",AA5,1)-1)&amp;", "&amp;Configurações!$C$4&amp;", "&amp;Configurações!$C$5</f>
        <v>Cosmorama, Mesquita, RJ</v>
      </c>
      <c r="AH5">
        <f>Configurações!$C$6</f>
        <v>0</v>
      </c>
    </row>
    <row r="6" spans="1:34" x14ac:dyDescent="0.3">
      <c r="A6" s="1">
        <v>4</v>
      </c>
      <c r="B6" t="str">
        <f>IF(OR(ISNUMBER(FIND(Configurações!$B$8,Base!B6)),ISNUMBER(FIND(Configurações!$B$9,Base!B6)),ISNUMBER(FIND(Configurações!$B$10,Base!B6)),ISNUMBER(FIND(Configurações!$B$11,Base!B6)))=TRUE,Base!B6,0)</f>
        <v>destaque</v>
      </c>
      <c r="C6" t="str">
        <f>SUBSTITUTE(SUBSTITUTE(IF(ISNUMBER(FIND("R$",Base!B6))=TRUE,Base!B6,IF(OR(ISNUMBER(FIND("condo",Base!C6)),ISNUMBER(FIND("IPTU",Base!C6)))=TRUE,Base!B6,Base!C6)),"R$",""),".","")</f>
        <v xml:space="preserve"> 180000</v>
      </c>
      <c r="D6" t="str">
        <f>SUBSTITUTE(IF(TRIM(SUBSTITUTE(SUBSTITUTE(IF(AND(ISNUMBER(FIND("condo",Base!C6)),ISNUMBER(FIND("IPTU",Base!C6)))=TRUE,MID(Base!C6,FIND("$",Base!C6)+1,6),0),"I",""),"P",""))="0",TRIM(SUBSTITUTE(SUBSTITUTE(IF(AND(ISNUMBER(FIND("condo",Base!D6)),ISNUMBER(FIND("IPTU",Base!D6)))=TRUE,MID(Base!D6,FIND("$",Base!D6)+1,6),0),"I",""),"P","")),TRIM(SUBSTITUTE(SUBSTITUTE(IF(AND(ISNUMBER(FIND("condo",Base!C6)),ISNUMBER(FIND("IPTU",Base!C6)))=TRUE,MID(Base!C6,FIND("$",Base!C6)+1,6),0),"I",""),"P",""))),".","")</f>
        <v>160</v>
      </c>
      <c r="E6" t="str">
        <f>SUBSTITUTE(IF(TRIM(SUBSTITUTE(SUBSTITUTE(IF(OR(ISNUMBER(FIND("IPTU",Base!C6)),ISNUMBER(FIND("iptu",Base!C6)))=TRUE,RIGHT(Base!C6,5),0),"R$",""),"$",""))="0",TRIM(SUBSTITUTE(SUBSTITUTE(IF(OR(ISNUMBER(FIND("IPTU",Base!D6)),ISNUMBER(FIND("iptu",Base!D6)))=TRUE,RIGHT(Base!D6,5),0),"R$",""),"$","")),TRIM(SUBSTITUTE(SUBSTITUTE(IF(OR(ISNUMBER(FIND("iptu",Base!C6)),ISNUMBER(FIND("IPTU",Base!C6)))=TRUE,RIGHT(Base!C6,5),0),"R$",""),"$",""))),".","")</f>
        <v>30</v>
      </c>
      <c r="F6" s="3" t="str" cm="1">
        <f t="array" ref="F6">INDEX(Base!6:6,MATCH(MAX(LEN(Base!6:6)),LEN(Base!6:6),0))</f>
        <v>Somente 180 mil reais ( Tratar direto pelo Whatsapp Apartamento c/ 2 quartos, sala ampla com 2 ambientes, cozinha, banheiro, área de serviço e varanda. Projeto impecável, minimalis...</v>
      </c>
      <c r="J6" t="str">
        <f>TRIM((IF(OR(ISNUMBER(FIND("Avenida",Base!B6)),ISNUMBER(FIND("Rua",Base!B6)),ISNUMBER(FIND("Estrada",Base!B6)),ISNUMBER(FIND(",",Base!B6)))=TRUE,Base!B6,"")))</f>
        <v/>
      </c>
      <c r="K6" t="str">
        <f>TRIM((IF(OR(ISNUMBER(FIND("Avenida",Base!C6)),ISNUMBER(FIND("Rua",Base!C6)),ISNUMBER(FIND("Estrada",Base!C6)),ISNUMBER(FIND(",",Base!C6)))=TRUE,Base!C6,"")))</f>
        <v/>
      </c>
      <c r="L6" t="str">
        <f>TRIM((IF(OR(ISNUMBER(FIND("Avenida",Base!D6)),ISNUMBER(FIND("Rua",Base!D6)),ISNUMBER(FIND("Estrada",Base!D6)),ISNUMBER(FIND(",",Base!D6)))=TRUE,Base!D6,"")))</f>
        <v/>
      </c>
      <c r="M6" t="str">
        <f>TRIM((IF(OR(ISNUMBER(FIND("Avenida",Base!E6)),ISNUMBER(FIND("Rua",Base!E6)),ISNUMBER(FIND("Estrada",Base!E6)),ISNUMBER(FIND(",",Base!E6)))=TRUE,Base!E6,"")))</f>
        <v>Somente 180 mil reais ( Tratar direto pelo Whatsapp Apartamento c/ 2 quartos, sala ampla com 2 ambientes, cozinha, banheiro, área de serviço e varanda. Projeto impecável, minimalis...</v>
      </c>
      <c r="N6" t="str">
        <f>TRIM((IF(OR(ISNUMBER(FIND("Avenida",Base!F6)),ISNUMBER(FIND("Rua",Base!F6)),ISNUMBER(FIND("Estrada",Base!F6)),ISNUMBER(FIND(",",Base!F6)))=TRUE,Base!F6,"")))</f>
        <v/>
      </c>
      <c r="O6" t="str">
        <f>TRIM((IF(OR(ISNUMBER(FIND("Avenida",Base!G6)),ISNUMBER(FIND("Rua",Base!G6)),ISNUMBER(FIND("Estrada",Base!G6)),ISNUMBER(FIND(",",Base!G6)))=TRUE,Base!G6,"")))</f>
        <v>Rua Ermelinda, Rocha Sobrinho</v>
      </c>
      <c r="P6" t="str">
        <f>TRIM((IF(OR(ISNUMBER(FIND("Avenida",Base!H6)),ISNUMBER(FIND("Rua",Base!H6)),ISNUMBER(FIND("Estrada",Base!H6)),ISNUMBER(FIND(",",Base!H6)))=TRUE,Base!H6,"")))</f>
        <v/>
      </c>
      <c r="Q6" t="str">
        <f>TRIM((IF(OR(ISNUMBER(FIND("Avenida",Base!I6)),ISNUMBER(FIND("Rua",Base!I6)),ISNUMBER(FIND("Estrada",Base!I6)),ISNUMBER(FIND(",",Base!I6)))=TRUE,Base!I6,"")))</f>
        <v/>
      </c>
      <c r="R6" t="str">
        <f>TRIM((IF(OR(ISNUMBER(FIND("Avenida",Base!J6)),ISNUMBER(FIND("Rua",Base!J6)),ISNUMBER(FIND("Estrada",Base!J6)),ISNUMBER(FIND(",",Base!J6)))=TRUE,Base!J6,"")))</f>
        <v/>
      </c>
      <c r="S6" t="str">
        <f>TRIM((IF(OR(ISNUMBER(FIND("Avenida",Base!K6)),ISNUMBER(FIND("Rua",Base!K6)),ISNUMBER(FIND("Estrada",Base!K6)),ISNUMBER(FIND(",",Base!K6)))=TRUE,Base!K6,"")))</f>
        <v/>
      </c>
      <c r="T6" t="str">
        <f>TRIM((IF(OR(ISNUMBER(FIND("Avenida",Base!L6)),ISNUMBER(FIND("Rua",Base!L6)),ISNUMBER(FIND("Estrada",Base!L6)),ISNUMBER(FIND(",",Base!L6)))=TRUE,Base!L6,"")))</f>
        <v/>
      </c>
      <c r="U6" t="str">
        <f>TRIM((IF(OR(ISNUMBER(FIND("Avenida",Base!M6)),ISNUMBER(FIND("Rua",Base!M6)),ISNUMBER(FIND("Estrada",Base!M6)),ISNUMBER(FIND(",",Base!M6)))=TRUE,Base!M6,"")))</f>
        <v/>
      </c>
      <c r="V6" t="str">
        <f>TRIM((IF(OR(ISNUMBER(FIND("Avenida",Base!N6)),ISNUMBER(FIND("Rua",Base!N6)),ISNUMBER(FIND("Estrada",Base!N6)),ISNUMBER(FIND(",",Base!N6)))=TRUE,Base!N6,"")))</f>
        <v/>
      </c>
      <c r="W6" t="str">
        <f>TRIM((IF(OR(ISNUMBER(FIND("Avenida",Base!O6)),ISNUMBER(FIND("Rua",Base!O6)),ISNUMBER(FIND("Estrada",Base!O6)),ISNUMBER(FIND(",",Base!O6)))=TRUE,Base!O6,"")))</f>
        <v/>
      </c>
      <c r="X6" t="str">
        <f>TRIM((IF(OR(ISNUMBER(FIND("Avenida",Base!P6)),ISNUMBER(FIND("Rua",Base!P6)),ISNUMBER(FIND("Estrada",Base!P6)),ISNUMBER(FIND(",",Base!P6)))=TRUE,Base!P6,"")))</f>
        <v/>
      </c>
      <c r="Y6" t="str">
        <f>TRIM((IF(OR(ISNUMBER(FIND("Avenida",Base!Q6)),ISNUMBER(FIND("Rua",Base!Q6)),ISNUMBER(FIND("Estrada",Base!Q6)),ISNUMBER(FIND(",",Base!Q6)))=TRUE,Base!Q6,"")))</f>
        <v/>
      </c>
      <c r="Z6" t="str">
        <f>TRIM((IF(OR(ISNUMBER(FIND("Avenida",Base!R6)),ISNUMBER(FIND("Rua",Base!R6)),ISNUMBER(FIND("Estrada",Base!R6)),ISNUMBER(FIND(",",Base!R6)))=TRUE,Base!R6,"")))</f>
        <v/>
      </c>
      <c r="AA6" s="3" t="str" cm="1">
        <f t="array" ref="AA6">LOOKUP(2,1/(F6:Z6&lt;&gt;""),F6:Z6)</f>
        <v>Rua Ermelinda, Rocha Sobrinho</v>
      </c>
      <c r="AB6" t="str" cm="1">
        <f t="array" ref="AB6">IFERROR(IF(LEN(TRIM(SUBSTITUTE(INDEX(Base!6:6,0,MATCH(Planilha2!$AA6,Base!6:6,0)+1),"m²",""))&gt;5),LEFT(TRIM(SUBSTITUTE(INDEX(Base!6:6,0,MATCH(Planilha2!$AA6,Base!6:6,0)+1),"m²","")),3),TRIM(SUBSTITUTE(INDEX(Base!6:6,0,MATCH(Planilha2!$AA6,Base!6:6,0)+1),"m²",""))),0)</f>
        <v>51</v>
      </c>
      <c r="AC6" t="str" cm="1">
        <f t="array" ref="AC6">IFERROR(IF(LEN(INDEX(Base!6:6,0,MATCH(Planilha2!$AA6,Base!6:6,0)+2))&gt;2,LEFT(INDEX(Base!6:6,0,MATCH(Planilha2!$AA6,Base!6:6,0)+2),1),INDEX(Base!6:6,0,MATCH(Planilha2!$AA6,Base!6:6,0)+2)),0)</f>
        <v>2</v>
      </c>
      <c r="AD6" t="str" cm="1">
        <f t="array" ref="AD6">IFERROR(IF(LEN(INDEX(Base!6:6,0,MATCH(Planilha2!$AA6,Base!6:6,0)+3))&gt;2,LEFT(INDEX(Base!6:6,0,MATCH(Planilha2!$AA6,Base!6:6,0)+3),1),INDEX(Base!6:6,0,MATCH(Planilha2!$AA6,Base!6:6,0)+3)),0)</f>
        <v>1</v>
      </c>
      <c r="AE6" t="str" cm="1">
        <f t="array" ref="AE6">IFERROR(IF(LEN(INDEX(Base!6:6,0,MATCH(Planilha2!$AA6,Base!6:6,0)+4))&gt;2,LEFT(INDEX(Base!6:6,0,MATCH(Planilha2!$AA6,Base!6:6,0)+4),1),INDEX(Base!6:6,0,MATCH(Planilha2!$AA6,Base!6:6,0)+4)),0)</f>
        <v>1</v>
      </c>
      <c r="AF6" t="str">
        <f>AA6&amp;", "&amp;Configurações!$C$4&amp;", "&amp;Configurações!$C$5&amp;", Brazil"</f>
        <v>Rua Ermelinda, Rocha Sobrinho, Mesquita, RJ, Brazil</v>
      </c>
      <c r="AG6" t="str">
        <f>RIGHT(AA6,LEN(AA6)-FIND(",",AA6,1)-1)&amp;", "&amp;Configurações!$C$4&amp;", "&amp;Configurações!$C$5</f>
        <v>Rocha Sobrinho, Mesquita, RJ</v>
      </c>
      <c r="AH6">
        <f>Configurações!$C$6</f>
        <v>0</v>
      </c>
    </row>
    <row r="7" spans="1:34" x14ac:dyDescent="0.3">
      <c r="A7" s="1">
        <v>5</v>
      </c>
      <c r="B7" t="str">
        <f>IF(OR(ISNUMBER(FIND(Configurações!$B$8,Base!B7)),ISNUMBER(FIND(Configurações!$B$9,Base!B7)),ISNUMBER(FIND(Configurações!$B$10,Base!B7)),ISNUMBER(FIND(Configurações!$B$11,Base!B7)))=TRUE,Base!B7,0)</f>
        <v>destaque</v>
      </c>
      <c r="C7" t="str">
        <f>SUBSTITUTE(SUBSTITUTE(IF(ISNUMBER(FIND("R$",Base!B7))=TRUE,Base!B7,IF(OR(ISNUMBER(FIND("condo",Base!C7)),ISNUMBER(FIND("IPTU",Base!C7)))=TRUE,Base!B7,Base!C7)),"R$",""),".","")</f>
        <v xml:space="preserve"> 235000</v>
      </c>
      <c r="D7" t="str">
        <f>SUBSTITUTE(IF(TRIM(SUBSTITUTE(SUBSTITUTE(IF(AND(ISNUMBER(FIND("condo",Base!C7)),ISNUMBER(FIND("IPTU",Base!C7)))=TRUE,MID(Base!C7,FIND("$",Base!C7)+1,6),0),"I",""),"P",""))="0",TRIM(SUBSTITUTE(SUBSTITUTE(IF(AND(ISNUMBER(FIND("condo",Base!D7)),ISNUMBER(FIND("IPTU",Base!D7)))=TRUE,MID(Base!D7,FIND("$",Base!D7)+1,6),0),"I",""),"P","")),TRIM(SUBSTITUTE(SUBSTITUTE(IF(AND(ISNUMBER(FIND("condo",Base!C7)),ISNUMBER(FIND("IPTU",Base!C7)))=TRUE,MID(Base!C7,FIND("$",Base!C7)+1,6),0),"I",""),"P",""))),".","")</f>
        <v>0</v>
      </c>
      <c r="E7" t="str">
        <f>SUBSTITUTE(IF(TRIM(SUBSTITUTE(SUBSTITUTE(IF(OR(ISNUMBER(FIND("IPTU",Base!C7)),ISNUMBER(FIND("iptu",Base!C7)))=TRUE,RIGHT(Base!C7,5),0),"R$",""),"$",""))="0",TRIM(SUBSTITUTE(SUBSTITUTE(IF(OR(ISNUMBER(FIND("IPTU",Base!D7)),ISNUMBER(FIND("iptu",Base!D7)))=TRUE,RIGHT(Base!D7,5),0),"R$",""),"$","")),TRIM(SUBSTITUTE(SUBSTITUTE(IF(OR(ISNUMBER(FIND("iptu",Base!C7)),ISNUMBER(FIND("IPTU",Base!C7)))=TRUE,RIGHT(Base!C7,5),0),"R$",""),"$",""))),".","")</f>
        <v>500</v>
      </c>
      <c r="F7" s="3" t="str" cm="1">
        <f t="array" ref="F7">INDEX(Base!7:7,MATCH(MAX(LEN(Base!7:7)),LEN(Base!7:7),0))</f>
        <v>1° CASA, Térrea composta de 2 quartos, sala, cozinha, banheiro, área de serviço, garagem 2 carros.</v>
      </c>
      <c r="J7" t="str">
        <f>TRIM((IF(OR(ISNUMBER(FIND("Avenida",Base!B7)),ISNUMBER(FIND("Rua",Base!B7)),ISNUMBER(FIND("Estrada",Base!B7)),ISNUMBER(FIND(",",Base!B7)))=TRUE,Base!B7,"")))</f>
        <v/>
      </c>
      <c r="K7" t="str">
        <f>TRIM((IF(OR(ISNUMBER(FIND("Avenida",Base!C7)),ISNUMBER(FIND("Rua",Base!C7)),ISNUMBER(FIND("Estrada",Base!C7)),ISNUMBER(FIND(",",Base!C7)))=TRUE,Base!C7,"")))</f>
        <v/>
      </c>
      <c r="L7" t="str">
        <f>TRIM((IF(OR(ISNUMBER(FIND("Avenida",Base!D7)),ISNUMBER(FIND("Rua",Base!D7)),ISNUMBER(FIND("Estrada",Base!D7)),ISNUMBER(FIND(",",Base!D7)))=TRUE,Base!D7,"")))</f>
        <v/>
      </c>
      <c r="M7" t="str">
        <f>TRIM((IF(OR(ISNUMBER(FIND("Avenida",Base!E7)),ISNUMBER(FIND("Rua",Base!E7)),ISNUMBER(FIND("Estrada",Base!E7)),ISNUMBER(FIND(",",Base!E7)))=TRUE,Base!E7,"")))</f>
        <v/>
      </c>
      <c r="N7" t="str">
        <f>TRIM((IF(OR(ISNUMBER(FIND("Avenida",Base!F7)),ISNUMBER(FIND("Rua",Base!F7)),ISNUMBER(FIND("Estrada",Base!F7)),ISNUMBER(FIND(",",Base!F7)))=TRUE,Base!F7,"")))</f>
        <v/>
      </c>
      <c r="O7" t="str">
        <f>TRIM((IF(OR(ISNUMBER(FIND("Avenida",Base!G7)),ISNUMBER(FIND("Rua",Base!G7)),ISNUMBER(FIND("Estrada",Base!G7)),ISNUMBER(FIND(",",Base!G7)))=TRUE,Base!G7,"")))</f>
        <v>1° CASA, Térrea composta de 2 quartos, sala, cozinha, banheiro, área de serviço, garagem 2 carros.</v>
      </c>
      <c r="P7" t="str">
        <f>TRIM((IF(OR(ISNUMBER(FIND("Avenida",Base!H7)),ISNUMBER(FIND("Rua",Base!H7)),ISNUMBER(FIND("Estrada",Base!H7)),ISNUMBER(FIND(",",Base!H7)))=TRUE,Base!H7,"")))</f>
        <v>2° CASA, sobrado com 2 quartos, sala, cozinh...</v>
      </c>
      <c r="Q7" t="str">
        <f>TRIM((IF(OR(ISNUMBER(FIND("Avenida",Base!I7)),ISNUMBER(FIND("Rua",Base!I7)),ISNUMBER(FIND("Estrada",Base!I7)),ISNUMBER(FIND(",",Base!I7)))=TRUE,Base!I7,"")))</f>
        <v/>
      </c>
      <c r="R7" t="str">
        <f>TRIM((IF(OR(ISNUMBER(FIND("Avenida",Base!J7)),ISNUMBER(FIND("Rua",Base!J7)),ISNUMBER(FIND("Estrada",Base!J7)),ISNUMBER(FIND(",",Base!J7)))=TRUE,Base!J7,"")))</f>
        <v>Rua Vera Lúcia, BNH</v>
      </c>
      <c r="S7" t="str">
        <f>TRIM((IF(OR(ISNUMBER(FIND("Avenida",Base!K7)),ISNUMBER(FIND("Rua",Base!K7)),ISNUMBER(FIND("Estrada",Base!K7)),ISNUMBER(FIND(",",Base!K7)))=TRUE,Base!K7,"")))</f>
        <v/>
      </c>
      <c r="T7" t="str">
        <f>TRIM((IF(OR(ISNUMBER(FIND("Avenida",Base!L7)),ISNUMBER(FIND("Rua",Base!L7)),ISNUMBER(FIND("Estrada",Base!L7)),ISNUMBER(FIND(",",Base!L7)))=TRUE,Base!L7,"")))</f>
        <v/>
      </c>
      <c r="U7" t="str">
        <f>TRIM((IF(OR(ISNUMBER(FIND("Avenida",Base!M7)),ISNUMBER(FIND("Rua",Base!M7)),ISNUMBER(FIND("Estrada",Base!M7)),ISNUMBER(FIND(",",Base!M7)))=TRUE,Base!M7,"")))</f>
        <v/>
      </c>
      <c r="V7" t="str">
        <f>TRIM((IF(OR(ISNUMBER(FIND("Avenida",Base!N7)),ISNUMBER(FIND("Rua",Base!N7)),ISNUMBER(FIND("Estrada",Base!N7)),ISNUMBER(FIND(",",Base!N7)))=TRUE,Base!N7,"")))</f>
        <v/>
      </c>
      <c r="W7" t="str">
        <f>TRIM((IF(OR(ISNUMBER(FIND("Avenida",Base!O7)),ISNUMBER(FIND("Rua",Base!O7)),ISNUMBER(FIND("Estrada",Base!O7)),ISNUMBER(FIND(",",Base!O7)))=TRUE,Base!O7,"")))</f>
        <v/>
      </c>
      <c r="X7" t="str">
        <f>TRIM((IF(OR(ISNUMBER(FIND("Avenida",Base!P7)),ISNUMBER(FIND("Rua",Base!P7)),ISNUMBER(FIND("Estrada",Base!P7)),ISNUMBER(FIND(",",Base!P7)))=TRUE,Base!P7,"")))</f>
        <v/>
      </c>
      <c r="Y7" t="str">
        <f>TRIM((IF(OR(ISNUMBER(FIND("Avenida",Base!Q7)),ISNUMBER(FIND("Rua",Base!Q7)),ISNUMBER(FIND("Estrada",Base!Q7)),ISNUMBER(FIND(",",Base!Q7)))=TRUE,Base!Q7,"")))</f>
        <v/>
      </c>
      <c r="Z7" t="str">
        <f>TRIM((IF(OR(ISNUMBER(FIND("Avenida",Base!R7)),ISNUMBER(FIND("Rua",Base!R7)),ISNUMBER(FIND("Estrada",Base!R7)),ISNUMBER(FIND(",",Base!R7)))=TRUE,Base!R7,"")))</f>
        <v/>
      </c>
      <c r="AA7" s="3" t="str" cm="1">
        <f t="array" ref="AA7">LOOKUP(2,1/(F7:Z7&lt;&gt;""),F7:Z7)</f>
        <v>Rua Vera Lúcia, BNH</v>
      </c>
      <c r="AB7" t="str" cm="1">
        <f t="array" ref="AB7">IFERROR(IF(LEN(TRIM(SUBSTITUTE(INDEX(Base!7:7,0,MATCH(Planilha2!$AA7,Base!7:7,0)+1),"m²",""))&gt;5),LEFT(TRIM(SUBSTITUTE(INDEX(Base!7:7,0,MATCH(Planilha2!$AA7,Base!7:7,0)+1),"m²","")),3),TRIM(SUBSTITUTE(INDEX(Base!7:7,0,MATCH(Planilha2!$AA7,Base!7:7,0)+1),"m²",""))),0)</f>
        <v>150</v>
      </c>
      <c r="AC7" t="str" cm="1">
        <f t="array" ref="AC7">IFERROR(IF(LEN(INDEX(Base!7:7,0,MATCH(Planilha2!$AA7,Base!7:7,0)+2))&gt;2,LEFT(INDEX(Base!7:7,0,MATCH(Planilha2!$AA7,Base!7:7,0)+2),1),INDEX(Base!7:7,0,MATCH(Planilha2!$AA7,Base!7:7,0)+2)),0)</f>
        <v>2</v>
      </c>
      <c r="AD7" t="str" cm="1">
        <f t="array" ref="AD7">IFERROR(IF(LEN(INDEX(Base!7:7,0,MATCH(Planilha2!$AA7,Base!7:7,0)+3))&gt;2,LEFT(INDEX(Base!7:7,0,MATCH(Planilha2!$AA7,Base!7:7,0)+3),1),INDEX(Base!7:7,0,MATCH(Planilha2!$AA7,Base!7:7,0)+3)),0)</f>
        <v>3</v>
      </c>
      <c r="AE7" t="str" cm="1">
        <f t="array" ref="AE7">IFERROR(IF(LEN(INDEX(Base!7:7,0,MATCH(Planilha2!$AA7,Base!7:7,0)+4))&gt;2,LEFT(INDEX(Base!7:7,0,MATCH(Planilha2!$AA7,Base!7:7,0)+4),1),INDEX(Base!7:7,0,MATCH(Planilha2!$AA7,Base!7:7,0)+4)),0)</f>
        <v>2</v>
      </c>
      <c r="AF7" t="str">
        <f>AA7&amp;", "&amp;Configurações!$C$4&amp;", "&amp;Configurações!$C$5&amp;", Brazil"</f>
        <v>Rua Vera Lúcia, BNH, Mesquita, RJ, Brazil</v>
      </c>
      <c r="AG7" t="str">
        <f>RIGHT(AA7,LEN(AA7)-FIND(",",AA7,1)-1)&amp;", "&amp;Configurações!$C$4&amp;", "&amp;Configurações!$C$5</f>
        <v>BNH, Mesquita, RJ</v>
      </c>
      <c r="AH7">
        <f>Configurações!$C$6</f>
        <v>0</v>
      </c>
    </row>
    <row r="8" spans="1:34" x14ac:dyDescent="0.3">
      <c r="A8" s="1">
        <v>6</v>
      </c>
      <c r="B8" t="str">
        <f>IF(OR(ISNUMBER(FIND(Configurações!$B$8,Base!B8)),ISNUMBER(FIND(Configurações!$B$9,Base!B8)),ISNUMBER(FIND(Configurações!$B$10,Base!B8)),ISNUMBER(FIND(Configurações!$B$11,Base!B8)))=TRUE,Base!B8,0)</f>
        <v>destaque</v>
      </c>
      <c r="C8" t="str">
        <f>SUBSTITUTE(SUBSTITUTE(IF(ISNUMBER(FIND("R$",Base!B8))=TRUE,Base!B8,IF(OR(ISNUMBER(FIND("condo",Base!C8)),ISNUMBER(FIND("IPTU",Base!C8)))=TRUE,Base!B8,Base!C8)),"R$",""),".","")</f>
        <v xml:space="preserve"> 480000</v>
      </c>
      <c r="D8" t="str">
        <f>SUBSTITUTE(IF(TRIM(SUBSTITUTE(SUBSTITUTE(IF(AND(ISNUMBER(FIND("condo",Base!C8)),ISNUMBER(FIND("IPTU",Base!C8)))=TRUE,MID(Base!C8,FIND("$",Base!C8)+1,6),0),"I",""),"P",""))="0",TRIM(SUBSTITUTE(SUBSTITUTE(IF(AND(ISNUMBER(FIND("condo",Base!D8)),ISNUMBER(FIND("IPTU",Base!D8)))=TRUE,MID(Base!D8,FIND("$",Base!D8)+1,6),0),"I",""),"P","")),TRIM(SUBSTITUTE(SUBSTITUTE(IF(AND(ISNUMBER(FIND("condo",Base!C8)),ISNUMBER(FIND("IPTU",Base!C8)))=TRUE,MID(Base!C8,FIND("$",Base!C8)+1,6),0),"I",""),"P",""))),".","")</f>
        <v>0</v>
      </c>
      <c r="E8" t="str">
        <f>SUBSTITUTE(IF(TRIM(SUBSTITUTE(SUBSTITUTE(IF(OR(ISNUMBER(FIND("IPTU",Base!C8)),ISNUMBER(FIND("iptu",Base!C8)))=TRUE,RIGHT(Base!C8,5),0),"R$",""),"$",""))="0",TRIM(SUBSTITUTE(SUBSTITUTE(IF(OR(ISNUMBER(FIND("IPTU",Base!D8)),ISNUMBER(FIND("iptu",Base!D8)))=TRUE,RIGHT(Base!D8,5),0),"R$",""),"$","")),TRIM(SUBSTITUTE(SUBSTITUTE(IF(OR(ISNUMBER(FIND("iptu",Base!C8)),ISNUMBER(FIND("IPTU",Base!C8)))=TRUE,RIGHT(Base!C8,5),0),"R$",""),"$",""))),".","")</f>
        <v>0</v>
      </c>
      <c r="F8" s="3" t="str" cm="1">
        <f t="array" ref="F8">INDEX(Base!8:8,MATCH(MAX(LEN(Base!8:8)),LEN(Base!8:8),0))</f>
        <v>Vendo casa condomínio Beija Flor 3, no Cosmorama, Mesquita. Condomínio fechado, com portaria e segurança 24h. Salão de festas. Campo de futebol . Parque. Mercado, escolas, fácil ac...</v>
      </c>
      <c r="J8" t="str">
        <f>TRIM((IF(OR(ISNUMBER(FIND("Avenida",Base!B8)),ISNUMBER(FIND("Rua",Base!B8)),ISNUMBER(FIND("Estrada",Base!B8)),ISNUMBER(FIND(",",Base!B8)))=TRUE,Base!B8,"")))</f>
        <v/>
      </c>
      <c r="K8" t="str">
        <f>TRIM((IF(OR(ISNUMBER(FIND("Avenida",Base!C8)),ISNUMBER(FIND("Rua",Base!C8)),ISNUMBER(FIND("Estrada",Base!C8)),ISNUMBER(FIND(",",Base!C8)))=TRUE,Base!C8,"")))</f>
        <v/>
      </c>
      <c r="L8" t="str">
        <f>TRIM((IF(OR(ISNUMBER(FIND("Avenida",Base!D8)),ISNUMBER(FIND("Rua",Base!D8)),ISNUMBER(FIND("Estrada",Base!D8)),ISNUMBER(FIND(",",Base!D8)))=TRUE,Base!D8,"")))</f>
        <v/>
      </c>
      <c r="M8" t="str">
        <f>TRIM((IF(OR(ISNUMBER(FIND("Avenida",Base!E8)),ISNUMBER(FIND("Rua",Base!E8)),ISNUMBER(FIND("Estrada",Base!E8)),ISNUMBER(FIND(",",Base!E8)))=TRUE,Base!E8,"")))</f>
        <v>Vendo casa condomínio Beija Flor 3, no Cosmorama, Mesquita. Condomínio fechado, com portaria e segurança 24h. Salão de festas. Campo de futebol . Parque. Mercado, escolas, fácil ac...</v>
      </c>
      <c r="N8" t="str">
        <f>TRIM((IF(OR(ISNUMBER(FIND("Avenida",Base!F8)),ISNUMBER(FIND("Rua",Base!F8)),ISNUMBER(FIND("Estrada",Base!F8)),ISNUMBER(FIND(",",Base!F8)))=TRUE,Base!F8,"")))</f>
        <v/>
      </c>
      <c r="O8" t="str">
        <f>TRIM((IF(OR(ISNUMBER(FIND("Avenida",Base!G8)),ISNUMBER(FIND("Rua",Base!G8)),ISNUMBER(FIND("Estrada",Base!G8)),ISNUMBER(FIND(",",Base!G8)))=TRUE,Base!G8,"")))</f>
        <v>Rua Extremosas, Cosmorama</v>
      </c>
      <c r="P8" t="str">
        <f>TRIM((IF(OR(ISNUMBER(FIND("Avenida",Base!H8)),ISNUMBER(FIND("Rua",Base!H8)),ISNUMBER(FIND("Estrada",Base!H8)),ISNUMBER(FIND(",",Base!H8)))=TRUE,Base!H8,"")))</f>
        <v/>
      </c>
      <c r="Q8" t="str">
        <f>TRIM((IF(OR(ISNUMBER(FIND("Avenida",Base!I8)),ISNUMBER(FIND("Rua",Base!I8)),ISNUMBER(FIND("Estrada",Base!I8)),ISNUMBER(FIND(",",Base!I8)))=TRUE,Base!I8,"")))</f>
        <v/>
      </c>
      <c r="R8" t="str">
        <f>TRIM((IF(OR(ISNUMBER(FIND("Avenida",Base!J8)),ISNUMBER(FIND("Rua",Base!J8)),ISNUMBER(FIND("Estrada",Base!J8)),ISNUMBER(FIND(",",Base!J8)))=TRUE,Base!J8,"")))</f>
        <v/>
      </c>
      <c r="S8" t="str">
        <f>TRIM((IF(OR(ISNUMBER(FIND("Avenida",Base!K8)),ISNUMBER(FIND("Rua",Base!K8)),ISNUMBER(FIND("Estrada",Base!K8)),ISNUMBER(FIND(",",Base!K8)))=TRUE,Base!K8,"")))</f>
        <v/>
      </c>
      <c r="T8" t="str">
        <f>TRIM((IF(OR(ISNUMBER(FIND("Avenida",Base!L8)),ISNUMBER(FIND("Rua",Base!L8)),ISNUMBER(FIND("Estrada",Base!L8)),ISNUMBER(FIND(",",Base!L8)))=TRUE,Base!L8,"")))</f>
        <v/>
      </c>
      <c r="U8" t="str">
        <f>TRIM((IF(OR(ISNUMBER(FIND("Avenida",Base!M8)),ISNUMBER(FIND("Rua",Base!M8)),ISNUMBER(FIND("Estrada",Base!M8)),ISNUMBER(FIND(",",Base!M8)))=TRUE,Base!M8,"")))</f>
        <v/>
      </c>
      <c r="V8" t="str">
        <f>TRIM((IF(OR(ISNUMBER(FIND("Avenida",Base!N8)),ISNUMBER(FIND("Rua",Base!N8)),ISNUMBER(FIND("Estrada",Base!N8)),ISNUMBER(FIND(",",Base!N8)))=TRUE,Base!N8,"")))</f>
        <v/>
      </c>
      <c r="W8" t="str">
        <f>TRIM((IF(OR(ISNUMBER(FIND("Avenida",Base!O8)),ISNUMBER(FIND("Rua",Base!O8)),ISNUMBER(FIND("Estrada",Base!O8)),ISNUMBER(FIND(",",Base!O8)))=TRUE,Base!O8,"")))</f>
        <v/>
      </c>
      <c r="X8" t="str">
        <f>TRIM((IF(OR(ISNUMBER(FIND("Avenida",Base!P8)),ISNUMBER(FIND("Rua",Base!P8)),ISNUMBER(FIND("Estrada",Base!P8)),ISNUMBER(FIND(",",Base!P8)))=TRUE,Base!P8,"")))</f>
        <v/>
      </c>
      <c r="Y8" t="str">
        <f>TRIM((IF(OR(ISNUMBER(FIND("Avenida",Base!Q8)),ISNUMBER(FIND("Rua",Base!Q8)),ISNUMBER(FIND("Estrada",Base!Q8)),ISNUMBER(FIND(",",Base!Q8)))=TRUE,Base!Q8,"")))</f>
        <v/>
      </c>
      <c r="Z8" t="str">
        <f>TRIM((IF(OR(ISNUMBER(FIND("Avenida",Base!R8)),ISNUMBER(FIND("Rua",Base!R8)),ISNUMBER(FIND("Estrada",Base!R8)),ISNUMBER(FIND(",",Base!R8)))=TRUE,Base!R8,"")))</f>
        <v/>
      </c>
      <c r="AA8" s="3" t="str" cm="1">
        <f t="array" ref="AA8">LOOKUP(2,1/(F8:Z8&lt;&gt;""),F8:Z8)</f>
        <v>Rua Extremosas, Cosmorama</v>
      </c>
      <c r="AB8" t="str" cm="1">
        <f t="array" ref="AB8">IFERROR(IF(LEN(TRIM(SUBSTITUTE(INDEX(Base!8:8,0,MATCH(Planilha2!$AA8,Base!8:8,0)+1),"m²",""))&gt;5),LEFT(TRIM(SUBSTITUTE(INDEX(Base!8:8,0,MATCH(Planilha2!$AA8,Base!8:8,0)+1),"m²","")),3),TRIM(SUBSTITUTE(INDEX(Base!8:8,0,MATCH(Planilha2!$AA8,Base!8:8,0)+1),"m²",""))),0)</f>
        <v>115</v>
      </c>
      <c r="AC8" t="str" cm="1">
        <f t="array" ref="AC8">IFERROR(IF(LEN(INDEX(Base!8:8,0,MATCH(Planilha2!$AA8,Base!8:8,0)+2))&gt;2,LEFT(INDEX(Base!8:8,0,MATCH(Planilha2!$AA8,Base!8:8,0)+2),1),INDEX(Base!8:8,0,MATCH(Planilha2!$AA8,Base!8:8,0)+2)),0)</f>
        <v>3</v>
      </c>
      <c r="AD8" t="str" cm="1">
        <f t="array" ref="AD8">IFERROR(IF(LEN(INDEX(Base!8:8,0,MATCH(Planilha2!$AA8,Base!8:8,0)+3))&gt;2,LEFT(INDEX(Base!8:8,0,MATCH(Planilha2!$AA8,Base!8:8,0)+3),1),INDEX(Base!8:8,0,MATCH(Planilha2!$AA8,Base!8:8,0)+3)),0)</f>
        <v>2</v>
      </c>
      <c r="AE8" t="str" cm="1">
        <f t="array" ref="AE8">IFERROR(IF(LEN(INDEX(Base!8:8,0,MATCH(Planilha2!$AA8,Base!8:8,0)+4))&gt;2,LEFT(INDEX(Base!8:8,0,MATCH(Planilha2!$AA8,Base!8:8,0)+4),1),INDEX(Base!8:8,0,MATCH(Planilha2!$AA8,Base!8:8,0)+4)),0)</f>
        <v>4</v>
      </c>
      <c r="AF8" t="str">
        <f>AA8&amp;", "&amp;Configurações!$C$4&amp;", "&amp;Configurações!$C$5&amp;", Brazil"</f>
        <v>Rua Extremosas, Cosmorama, Mesquita, RJ, Brazil</v>
      </c>
      <c r="AG8" t="str">
        <f>RIGHT(AA8,LEN(AA8)-FIND(",",AA8,1)-1)&amp;", "&amp;Configurações!$C$4&amp;", "&amp;Configurações!$C$5</f>
        <v>Cosmorama, Mesquita, RJ</v>
      </c>
      <c r="AH8">
        <f>Configurações!$C$6</f>
        <v>0</v>
      </c>
    </row>
    <row r="9" spans="1:34" x14ac:dyDescent="0.3">
      <c r="A9" s="1">
        <v>7</v>
      </c>
      <c r="B9" t="str">
        <f>IF(OR(ISNUMBER(FIND(Configurações!$B$8,Base!B9)),ISNUMBER(FIND(Configurações!$B$9,Base!B9)),ISNUMBER(FIND(Configurações!$B$10,Base!B9)),ISNUMBER(FIND(Configurações!$B$11,Base!B9)))=TRUE,Base!B9,0)</f>
        <v>destaque</v>
      </c>
      <c r="C9" t="str">
        <f>SUBSTITUTE(SUBSTITUTE(IF(ISNUMBER(FIND("R$",Base!B9))=TRUE,Base!B9,IF(OR(ISNUMBER(FIND("condo",Base!C9)),ISNUMBER(FIND("IPTU",Base!C9)))=TRUE,Base!B9,Base!C9)),"R$",""),".","")</f>
        <v xml:space="preserve"> 245000</v>
      </c>
      <c r="D9" t="str">
        <f>SUBSTITUTE(IF(TRIM(SUBSTITUTE(SUBSTITUTE(IF(AND(ISNUMBER(FIND("condo",Base!C9)),ISNUMBER(FIND("IPTU",Base!C9)))=TRUE,MID(Base!C9,FIND("$",Base!C9)+1,6),0),"I",""),"P",""))="0",TRIM(SUBSTITUTE(SUBSTITUTE(IF(AND(ISNUMBER(FIND("condo",Base!D9)),ISNUMBER(FIND("IPTU",Base!D9)))=TRUE,MID(Base!D9,FIND("$",Base!D9)+1,6),0),"I",""),"P","")),TRIM(SUBSTITUTE(SUBSTITUTE(IF(AND(ISNUMBER(FIND("condo",Base!C9)),ISNUMBER(FIND("IPTU",Base!C9)))=TRUE,MID(Base!C9,FIND("$",Base!C9)+1,6),0),"I",""),"P",""))),".","")</f>
        <v>227</v>
      </c>
      <c r="E9" t="str">
        <f>SUBSTITUTE(IF(TRIM(SUBSTITUTE(SUBSTITUTE(IF(OR(ISNUMBER(FIND("IPTU",Base!C9)),ISNUMBER(FIND("iptu",Base!C9)))=TRUE,RIGHT(Base!C9,5),0),"R$",""),"$",""))="0",TRIM(SUBSTITUTE(SUBSTITUTE(IF(OR(ISNUMBER(FIND("IPTU",Base!D9)),ISNUMBER(FIND("iptu",Base!D9)))=TRUE,RIGHT(Base!D9,5),0),"R$",""),"$","")),TRIM(SUBSTITUTE(SUBSTITUTE(IF(OR(ISNUMBER(FIND("iptu",Base!C9)),ISNUMBER(FIND("IPTU",Base!C9)))=TRUE,RIGHT(Base!C9,5),0),"R$",""),"$",""))),".","")</f>
        <v>650</v>
      </c>
      <c r="F9" s="3" t="str" cm="1">
        <f t="array" ref="F9">INDEX(Base!9:9,MATCH(MAX(LEN(Base!9:9)),LEN(Base!9:9),0))</f>
        <v>Vendo ótima casa em condomínio fechado, 123m², salas com pé direito de 5m, 3 quartos (1 suite ) , 1 banheiro social, cozinha, lavanderia coberta, varandão, garagem, cisterna 5.000m...</v>
      </c>
      <c r="J9" t="str">
        <f>TRIM((IF(OR(ISNUMBER(FIND("Avenida",Base!B9)),ISNUMBER(FIND("Rua",Base!B9)),ISNUMBER(FIND("Estrada",Base!B9)),ISNUMBER(FIND(",",Base!B9)))=TRUE,Base!B9,"")))</f>
        <v/>
      </c>
      <c r="K9" t="str">
        <f>TRIM((IF(OR(ISNUMBER(FIND("Avenida",Base!C9)),ISNUMBER(FIND("Rua",Base!C9)),ISNUMBER(FIND("Estrada",Base!C9)),ISNUMBER(FIND(",",Base!C9)))=TRUE,Base!C9,"")))</f>
        <v/>
      </c>
      <c r="L9" t="str">
        <f>TRIM((IF(OR(ISNUMBER(FIND("Avenida",Base!D9)),ISNUMBER(FIND("Rua",Base!D9)),ISNUMBER(FIND("Estrada",Base!D9)),ISNUMBER(FIND(",",Base!D9)))=TRUE,Base!D9,"")))</f>
        <v/>
      </c>
      <c r="M9" t="str">
        <f>TRIM((IF(OR(ISNUMBER(FIND("Avenida",Base!E9)),ISNUMBER(FIND("Rua",Base!E9)),ISNUMBER(FIND("Estrada",Base!E9)),ISNUMBER(FIND(",",Base!E9)))=TRUE,Base!E9,"")))</f>
        <v>Vendo ótima casa em condomínio fechado, 123m², salas com pé direito de 5m, 3 quartos (1 suite ) , 1 banheiro social, cozinha, lavanderia coberta, varandão, garagem, cisterna 5.000m...</v>
      </c>
      <c r="N9" t="str">
        <f>TRIM((IF(OR(ISNUMBER(FIND("Avenida",Base!F9)),ISNUMBER(FIND("Rua",Base!F9)),ISNUMBER(FIND("Estrada",Base!F9)),ISNUMBER(FIND(",",Base!F9)))=TRUE,Base!F9,"")))</f>
        <v/>
      </c>
      <c r="O9" t="str">
        <f>TRIM((IF(OR(ISNUMBER(FIND("Avenida",Base!G9)),ISNUMBER(FIND("Rua",Base!G9)),ISNUMBER(FIND("Estrada",Base!G9)),ISNUMBER(FIND(",",Base!G9)))=TRUE,Base!G9,"")))</f>
        <v>Avenida da Eternidade, Cosmorama</v>
      </c>
      <c r="P9" t="str">
        <f>TRIM((IF(OR(ISNUMBER(FIND("Avenida",Base!H9)),ISNUMBER(FIND("Rua",Base!H9)),ISNUMBER(FIND("Estrada",Base!H9)),ISNUMBER(FIND(",",Base!H9)))=TRUE,Base!H9,"")))</f>
        <v/>
      </c>
      <c r="Q9" t="str">
        <f>TRIM((IF(OR(ISNUMBER(FIND("Avenida",Base!I9)),ISNUMBER(FIND("Rua",Base!I9)),ISNUMBER(FIND("Estrada",Base!I9)),ISNUMBER(FIND(",",Base!I9)))=TRUE,Base!I9,"")))</f>
        <v/>
      </c>
      <c r="R9" t="str">
        <f>TRIM((IF(OR(ISNUMBER(FIND("Avenida",Base!J9)),ISNUMBER(FIND("Rua",Base!J9)),ISNUMBER(FIND("Estrada",Base!J9)),ISNUMBER(FIND(",",Base!J9)))=TRUE,Base!J9,"")))</f>
        <v/>
      </c>
      <c r="S9" t="str">
        <f>TRIM((IF(OR(ISNUMBER(FIND("Avenida",Base!K9)),ISNUMBER(FIND("Rua",Base!K9)),ISNUMBER(FIND("Estrada",Base!K9)),ISNUMBER(FIND(",",Base!K9)))=TRUE,Base!K9,"")))</f>
        <v/>
      </c>
      <c r="T9" t="str">
        <f>TRIM((IF(OR(ISNUMBER(FIND("Avenida",Base!L9)),ISNUMBER(FIND("Rua",Base!L9)),ISNUMBER(FIND("Estrada",Base!L9)),ISNUMBER(FIND(",",Base!L9)))=TRUE,Base!L9,"")))</f>
        <v/>
      </c>
      <c r="U9" t="str">
        <f>TRIM((IF(OR(ISNUMBER(FIND("Avenida",Base!M9)),ISNUMBER(FIND("Rua",Base!M9)),ISNUMBER(FIND("Estrada",Base!M9)),ISNUMBER(FIND(",",Base!M9)))=TRUE,Base!M9,"")))</f>
        <v/>
      </c>
      <c r="V9" t="str">
        <f>TRIM((IF(OR(ISNUMBER(FIND("Avenida",Base!N9)),ISNUMBER(FIND("Rua",Base!N9)),ISNUMBER(FIND("Estrada",Base!N9)),ISNUMBER(FIND(",",Base!N9)))=TRUE,Base!N9,"")))</f>
        <v/>
      </c>
      <c r="W9" t="str">
        <f>TRIM((IF(OR(ISNUMBER(FIND("Avenida",Base!O9)),ISNUMBER(FIND("Rua",Base!O9)),ISNUMBER(FIND("Estrada",Base!O9)),ISNUMBER(FIND(",",Base!O9)))=TRUE,Base!O9,"")))</f>
        <v/>
      </c>
      <c r="X9" t="str">
        <f>TRIM((IF(OR(ISNUMBER(FIND("Avenida",Base!P9)),ISNUMBER(FIND("Rua",Base!P9)),ISNUMBER(FIND("Estrada",Base!P9)),ISNUMBER(FIND(",",Base!P9)))=TRUE,Base!P9,"")))</f>
        <v/>
      </c>
      <c r="Y9" t="str">
        <f>TRIM((IF(OR(ISNUMBER(FIND("Avenida",Base!Q9)),ISNUMBER(FIND("Rua",Base!Q9)),ISNUMBER(FIND("Estrada",Base!Q9)),ISNUMBER(FIND(",",Base!Q9)))=TRUE,Base!Q9,"")))</f>
        <v/>
      </c>
      <c r="Z9" t="str">
        <f>TRIM((IF(OR(ISNUMBER(FIND("Avenida",Base!R9)),ISNUMBER(FIND("Rua",Base!R9)),ISNUMBER(FIND("Estrada",Base!R9)),ISNUMBER(FIND(",",Base!R9)))=TRUE,Base!R9,"")))</f>
        <v/>
      </c>
      <c r="AA9" s="3" t="str" cm="1">
        <f t="array" ref="AA9">LOOKUP(2,1/(F9:Z9&lt;&gt;""),F9:Z9)</f>
        <v>Avenida da Eternidade, Cosmorama</v>
      </c>
      <c r="AB9" t="str" cm="1">
        <f t="array" ref="AB9">IFERROR(IF(LEN(TRIM(SUBSTITUTE(INDEX(Base!9:9,0,MATCH(Planilha2!$AA9,Base!9:9,0)+1),"m²",""))&gt;5),LEFT(TRIM(SUBSTITUTE(INDEX(Base!9:9,0,MATCH(Planilha2!$AA9,Base!9:9,0)+1),"m²","")),3),TRIM(SUBSTITUTE(INDEX(Base!9:9,0,MATCH(Planilha2!$AA9,Base!9:9,0)+1),"m²",""))),0)</f>
        <v>120</v>
      </c>
      <c r="AC9" t="str" cm="1">
        <f t="array" ref="AC9">IFERROR(IF(LEN(INDEX(Base!9:9,0,MATCH(Planilha2!$AA9,Base!9:9,0)+2))&gt;2,LEFT(INDEX(Base!9:9,0,MATCH(Planilha2!$AA9,Base!9:9,0)+2),1),INDEX(Base!9:9,0,MATCH(Planilha2!$AA9,Base!9:9,0)+2)),0)</f>
        <v>3</v>
      </c>
      <c r="AD9" t="str" cm="1">
        <f t="array" ref="AD9">IFERROR(IF(LEN(INDEX(Base!9:9,0,MATCH(Planilha2!$AA9,Base!9:9,0)+3))&gt;2,LEFT(INDEX(Base!9:9,0,MATCH(Planilha2!$AA9,Base!9:9,0)+3),1),INDEX(Base!9:9,0,MATCH(Planilha2!$AA9,Base!9:9,0)+3)),0)</f>
        <v>2</v>
      </c>
      <c r="AE9" t="str" cm="1">
        <f t="array" ref="AE9">IFERROR(IF(LEN(INDEX(Base!9:9,0,MATCH(Planilha2!$AA9,Base!9:9,0)+4))&gt;2,LEFT(INDEX(Base!9:9,0,MATCH(Planilha2!$AA9,Base!9:9,0)+4),1),INDEX(Base!9:9,0,MATCH(Planilha2!$AA9,Base!9:9,0)+4)),0)</f>
        <v>2</v>
      </c>
      <c r="AF9" t="str">
        <f>AA9&amp;", "&amp;Configurações!$C$4&amp;", "&amp;Configurações!$C$5&amp;", Brazil"</f>
        <v>Avenida da Eternidade, Cosmorama, Mesquita, RJ, Brazil</v>
      </c>
      <c r="AG9" t="str">
        <f>RIGHT(AA9,LEN(AA9)-FIND(",",AA9,1)-1)&amp;", "&amp;Configurações!$C$4&amp;", "&amp;Configurações!$C$5</f>
        <v>Cosmorama, Mesquita, RJ</v>
      </c>
      <c r="AH9">
        <f>Configurações!$C$6</f>
        <v>0</v>
      </c>
    </row>
    <row r="10" spans="1:34" x14ac:dyDescent="0.3">
      <c r="A10" s="1">
        <v>8</v>
      </c>
      <c r="B10" t="str">
        <f>IF(OR(ISNUMBER(FIND(Configurações!$B$8,Base!B10)),ISNUMBER(FIND(Configurações!$B$9,Base!B10)),ISNUMBER(FIND(Configurações!$B$10,Base!B10)),ISNUMBER(FIND(Configurações!$B$11,Base!B10)))=TRUE,Base!B10,0)</f>
        <v>destaque</v>
      </c>
      <c r="C10" t="str">
        <f>SUBSTITUTE(SUBSTITUTE(IF(ISNUMBER(FIND("R$",Base!B10))=TRUE,Base!B10,IF(OR(ISNUMBER(FIND("condo",Base!C10)),ISNUMBER(FIND("IPTU",Base!C10)))=TRUE,Base!B10,Base!C10)),"R$",""),".","")</f>
        <v xml:space="preserve"> 180000</v>
      </c>
      <c r="D10" t="str">
        <f>SUBSTITUTE(IF(TRIM(SUBSTITUTE(SUBSTITUTE(IF(AND(ISNUMBER(FIND("condo",Base!C10)),ISNUMBER(FIND("IPTU",Base!C10)))=TRUE,MID(Base!C10,FIND("$",Base!C10)+1,6),0),"I",""),"P",""))="0",TRIM(SUBSTITUTE(SUBSTITUTE(IF(AND(ISNUMBER(FIND("condo",Base!D10)),ISNUMBER(FIND("IPTU",Base!D10)))=TRUE,MID(Base!D10,FIND("$",Base!D10)+1,6),0),"I",""),"P","")),TRIM(SUBSTITUTE(SUBSTITUTE(IF(AND(ISNUMBER(FIND("condo",Base!C10)),ISNUMBER(FIND("IPTU",Base!C10)))=TRUE,MID(Base!C10,FIND("$",Base!C10)+1,6),0),"I",""),"P",""))),".","")</f>
        <v>0</v>
      </c>
      <c r="E10" t="str">
        <f>SUBSTITUTE(IF(TRIM(SUBSTITUTE(SUBSTITUTE(IF(OR(ISNUMBER(FIND("IPTU",Base!C10)),ISNUMBER(FIND("iptu",Base!C10)))=TRUE,RIGHT(Base!C10,5),0),"R$",""),"$",""))="0",TRIM(SUBSTITUTE(SUBSTITUTE(IF(OR(ISNUMBER(FIND("IPTU",Base!D10)),ISNUMBER(FIND("iptu",Base!D10)))=TRUE,RIGHT(Base!D10,5),0),"R$",""),"$","")),TRIM(SUBSTITUTE(SUBSTITUTE(IF(OR(ISNUMBER(FIND("iptu",Base!C10)),ISNUMBER(FIND("IPTU",Base!C10)))=TRUE,RIGHT(Base!C10,5),0),"R$",""),"$",""))),".","")</f>
        <v>0</v>
      </c>
      <c r="F10" s="3" t="str" cm="1">
        <f t="array" ref="F10">INDEX(Base!10:10,MATCH(MAX(LEN(Base!10:10)),LEN(Base!10:10),0))</f>
        <v>Apartamento térreo com 149 m² de área construída, 2 quartos, sala 2 ambientes, cozinha, área de serviço, 2 banheiros, 2 vagas privativas dentro da área construída do apartamento. O...</v>
      </c>
      <c r="J10" t="str">
        <f>TRIM((IF(OR(ISNUMBER(FIND("Avenida",Base!B10)),ISNUMBER(FIND("Rua",Base!B10)),ISNUMBER(FIND("Estrada",Base!B10)),ISNUMBER(FIND(",",Base!B10)))=TRUE,Base!B10,"")))</f>
        <v/>
      </c>
      <c r="K10" t="str">
        <f>TRIM((IF(OR(ISNUMBER(FIND("Avenida",Base!C10)),ISNUMBER(FIND("Rua",Base!C10)),ISNUMBER(FIND("Estrada",Base!C10)),ISNUMBER(FIND(",",Base!C10)))=TRUE,Base!C10,"")))</f>
        <v/>
      </c>
      <c r="L10" t="str">
        <f>TRIM((IF(OR(ISNUMBER(FIND("Avenida",Base!D10)),ISNUMBER(FIND("Rua",Base!D10)),ISNUMBER(FIND("Estrada",Base!D10)),ISNUMBER(FIND(",",Base!D10)))=TRUE,Base!D10,"")))</f>
        <v/>
      </c>
      <c r="M10" t="str">
        <f>TRIM((IF(OR(ISNUMBER(FIND("Avenida",Base!E10)),ISNUMBER(FIND("Rua",Base!E10)),ISNUMBER(FIND("Estrada",Base!E10)),ISNUMBER(FIND(",",Base!E10)))=TRUE,Base!E10,"")))</f>
        <v>Apartamento térreo com 149 m² de área construída, 2 quartos, sala 2 ambientes, cozinha, área de serviço, 2 banheiros, 2 vagas privativas dentro da área construída do apartamento. O...</v>
      </c>
      <c r="N10" t="str">
        <f>TRIM((IF(OR(ISNUMBER(FIND("Avenida",Base!F10)),ISNUMBER(FIND("Rua",Base!F10)),ISNUMBER(FIND("Estrada",Base!F10)),ISNUMBER(FIND(",",Base!F10)))=TRUE,Base!F10,"")))</f>
        <v/>
      </c>
      <c r="O10" t="str">
        <f>TRIM((IF(OR(ISNUMBER(FIND("Avenida",Base!G10)),ISNUMBER(FIND("Rua",Base!G10)),ISNUMBER(FIND("Estrada",Base!G10)),ISNUMBER(FIND(",",Base!G10)))=TRUE,Base!G10,"")))</f>
        <v>Rua Rosemary Saddi, Cosmorama</v>
      </c>
      <c r="P10" t="str">
        <f>TRIM((IF(OR(ISNUMBER(FIND("Avenida",Base!H10)),ISNUMBER(FIND("Rua",Base!H10)),ISNUMBER(FIND("Estrada",Base!H10)),ISNUMBER(FIND(",",Base!H10)))=TRUE,Base!H10,"")))</f>
        <v/>
      </c>
      <c r="Q10" t="str">
        <f>TRIM((IF(OR(ISNUMBER(FIND("Avenida",Base!I10)),ISNUMBER(FIND("Rua",Base!I10)),ISNUMBER(FIND("Estrada",Base!I10)),ISNUMBER(FIND(",",Base!I10)))=TRUE,Base!I10,"")))</f>
        <v/>
      </c>
      <c r="R10" t="str">
        <f>TRIM((IF(OR(ISNUMBER(FIND("Avenida",Base!J10)),ISNUMBER(FIND("Rua",Base!J10)),ISNUMBER(FIND("Estrada",Base!J10)),ISNUMBER(FIND(",",Base!J10)))=TRUE,Base!J10,"")))</f>
        <v/>
      </c>
      <c r="S10" t="str">
        <f>TRIM((IF(OR(ISNUMBER(FIND("Avenida",Base!K10)),ISNUMBER(FIND("Rua",Base!K10)),ISNUMBER(FIND("Estrada",Base!K10)),ISNUMBER(FIND(",",Base!K10)))=TRUE,Base!K10,"")))</f>
        <v/>
      </c>
      <c r="T10" t="str">
        <f>TRIM((IF(OR(ISNUMBER(FIND("Avenida",Base!L10)),ISNUMBER(FIND("Rua",Base!L10)),ISNUMBER(FIND("Estrada",Base!L10)),ISNUMBER(FIND(",",Base!L10)))=TRUE,Base!L10,"")))</f>
        <v/>
      </c>
      <c r="U10" t="str">
        <f>TRIM((IF(OR(ISNUMBER(FIND("Avenida",Base!M10)),ISNUMBER(FIND("Rua",Base!M10)),ISNUMBER(FIND("Estrada",Base!M10)),ISNUMBER(FIND(",",Base!M10)))=TRUE,Base!M10,"")))</f>
        <v/>
      </c>
      <c r="V10" t="str">
        <f>TRIM((IF(OR(ISNUMBER(FIND("Avenida",Base!N10)),ISNUMBER(FIND("Rua",Base!N10)),ISNUMBER(FIND("Estrada",Base!N10)),ISNUMBER(FIND(",",Base!N10)))=TRUE,Base!N10,"")))</f>
        <v/>
      </c>
      <c r="W10" t="str">
        <f>TRIM((IF(OR(ISNUMBER(FIND("Avenida",Base!O10)),ISNUMBER(FIND("Rua",Base!O10)),ISNUMBER(FIND("Estrada",Base!O10)),ISNUMBER(FIND(",",Base!O10)))=TRUE,Base!O10,"")))</f>
        <v/>
      </c>
      <c r="X10" t="str">
        <f>TRIM((IF(OR(ISNUMBER(FIND("Avenida",Base!P10)),ISNUMBER(FIND("Rua",Base!P10)),ISNUMBER(FIND("Estrada",Base!P10)),ISNUMBER(FIND(",",Base!P10)))=TRUE,Base!P10,"")))</f>
        <v/>
      </c>
      <c r="Y10" t="str">
        <f>TRIM((IF(OR(ISNUMBER(FIND("Avenida",Base!Q10)),ISNUMBER(FIND("Rua",Base!Q10)),ISNUMBER(FIND("Estrada",Base!Q10)),ISNUMBER(FIND(",",Base!Q10)))=TRUE,Base!Q10,"")))</f>
        <v/>
      </c>
      <c r="Z10" t="str">
        <f>TRIM((IF(OR(ISNUMBER(FIND("Avenida",Base!R10)),ISNUMBER(FIND("Rua",Base!R10)),ISNUMBER(FIND("Estrada",Base!R10)),ISNUMBER(FIND(",",Base!R10)))=TRUE,Base!R10,"")))</f>
        <v/>
      </c>
      <c r="AA10" s="3" t="str" cm="1">
        <f t="array" ref="AA10">LOOKUP(2,1/(F10:Z10&lt;&gt;""),F10:Z10)</f>
        <v>Rua Rosemary Saddi, Cosmorama</v>
      </c>
      <c r="AB10" t="str" cm="1">
        <f t="array" ref="AB10">IFERROR(IF(LEN(TRIM(SUBSTITUTE(INDEX(Base!10:10,0,MATCH(Planilha2!$AA10,Base!10:10,0)+1),"m²",""))&gt;5),LEFT(TRIM(SUBSTITUTE(INDEX(Base!10:10,0,MATCH(Planilha2!$AA10,Base!10:10,0)+1),"m²","")),3),TRIM(SUBSTITUTE(INDEX(Base!10:10,0,MATCH(Planilha2!$AA10,Base!10:10,0)+1),"m²",""))),0)</f>
        <v>149</v>
      </c>
      <c r="AC10" t="str" cm="1">
        <f t="array" ref="AC10">IFERROR(IF(LEN(INDEX(Base!10:10,0,MATCH(Planilha2!$AA10,Base!10:10,0)+2))&gt;2,LEFT(INDEX(Base!10:10,0,MATCH(Planilha2!$AA10,Base!10:10,0)+2),1),INDEX(Base!10:10,0,MATCH(Planilha2!$AA10,Base!10:10,0)+2)),0)</f>
        <v>2</v>
      </c>
      <c r="AD10" t="str" cm="1">
        <f t="array" ref="AD10">IFERROR(IF(LEN(INDEX(Base!10:10,0,MATCH(Planilha2!$AA10,Base!10:10,0)+3))&gt;2,LEFT(INDEX(Base!10:10,0,MATCH(Planilha2!$AA10,Base!10:10,0)+3),1),INDEX(Base!10:10,0,MATCH(Planilha2!$AA10,Base!10:10,0)+3)),0)</f>
        <v>2</v>
      </c>
      <c r="AE10" t="str" cm="1">
        <f t="array" ref="AE10">IFERROR(IF(LEN(INDEX(Base!10:10,0,MATCH(Planilha2!$AA10,Base!10:10,0)+4))&gt;2,LEFT(INDEX(Base!10:10,0,MATCH(Planilha2!$AA10,Base!10:10,0)+4),1),INDEX(Base!10:10,0,MATCH(Planilha2!$AA10,Base!10:10,0)+4)),0)</f>
        <v>2</v>
      </c>
      <c r="AF10" t="str">
        <f>AA10&amp;", "&amp;Configurações!$C$4&amp;", "&amp;Configurações!$C$5&amp;", Brazil"</f>
        <v>Rua Rosemary Saddi, Cosmorama, Mesquita, RJ, Brazil</v>
      </c>
      <c r="AG10" t="str">
        <f>RIGHT(AA10,LEN(AA10)-FIND(",",AA10,1)-1)&amp;", "&amp;Configurações!$C$4&amp;", "&amp;Configurações!$C$5</f>
        <v>Cosmorama, Mesquita, RJ</v>
      </c>
      <c r="AH10">
        <f>Configurações!$C$6</f>
        <v>0</v>
      </c>
    </row>
    <row r="11" spans="1:34" x14ac:dyDescent="0.3">
      <c r="A11" s="1">
        <v>9</v>
      </c>
      <c r="B11" t="str">
        <f>IF(OR(ISNUMBER(FIND(Configurações!$B$8,Base!B11)),ISNUMBER(FIND(Configurações!$B$9,Base!B11)),ISNUMBER(FIND(Configurações!$B$10,Base!B11)),ISNUMBER(FIND(Configurações!$B$11,Base!B11)))=TRUE,Base!B11,0)</f>
        <v>destaque</v>
      </c>
      <c r="C11" t="str">
        <f>SUBSTITUTE(SUBSTITUTE(IF(ISNUMBER(FIND("R$",Base!B11))=TRUE,Base!B11,IF(OR(ISNUMBER(FIND("condo",Base!C11)),ISNUMBER(FIND("IPTU",Base!C11)))=TRUE,Base!B11,Base!C11)),"R$",""),".","")</f>
        <v xml:space="preserve"> 550000</v>
      </c>
      <c r="D11" t="str">
        <f>SUBSTITUTE(IF(TRIM(SUBSTITUTE(SUBSTITUTE(IF(AND(ISNUMBER(FIND("condo",Base!C11)),ISNUMBER(FIND("IPTU",Base!C11)))=TRUE,MID(Base!C11,FIND("$",Base!C11)+1,6),0),"I",""),"P",""))="0",TRIM(SUBSTITUTE(SUBSTITUTE(IF(AND(ISNUMBER(FIND("condo",Base!D11)),ISNUMBER(FIND("IPTU",Base!D11)))=TRUE,MID(Base!D11,FIND("$",Base!D11)+1,6),0),"I",""),"P","")),TRIM(SUBSTITUTE(SUBSTITUTE(IF(AND(ISNUMBER(FIND("condo",Base!C11)),ISNUMBER(FIND("IPTU",Base!C11)))=TRUE,MID(Base!C11,FIND("$",Base!C11)+1,6),0),"I",""),"P",""))),".","")</f>
        <v>0</v>
      </c>
      <c r="E11" t="str">
        <f>SUBSTITUTE(IF(TRIM(SUBSTITUTE(SUBSTITUTE(IF(OR(ISNUMBER(FIND("IPTU",Base!C11)),ISNUMBER(FIND("iptu",Base!C11)))=TRUE,RIGHT(Base!C11,5),0),"R$",""),"$",""))="0",TRIM(SUBSTITUTE(SUBSTITUTE(IF(OR(ISNUMBER(FIND("IPTU",Base!D11)),ISNUMBER(FIND("iptu",Base!D11)))=TRUE,RIGHT(Base!D11,5),0),"R$",""),"$","")),TRIM(SUBSTITUTE(SUBSTITUTE(IF(OR(ISNUMBER(FIND("iptu",Base!C11)),ISNUMBER(FIND("IPTU",Base!C11)))=TRUE,RIGHT(Base!C11,5),0),"R$",""),"$",""))),".","")</f>
        <v>1400</v>
      </c>
      <c r="F11" s="3" t="str" cm="1">
        <f t="array" ref="F11">INDEX(Base!11:11,MATCH(MAX(LEN(Base!11:11)),LEN(Base!11:11),0))</f>
        <v>Vendo ou troco excelente casa centro da Vila Emil , Mesquita, RJ 188m com 4 quartos (1 suíte), copa/cozinha enormes, área de serviço, armários nos quartos e banheiros, circuito de...</v>
      </c>
      <c r="J11" t="str">
        <f>TRIM((IF(OR(ISNUMBER(FIND("Avenida",Base!B11)),ISNUMBER(FIND("Rua",Base!B11)),ISNUMBER(FIND("Estrada",Base!B11)),ISNUMBER(FIND(",",Base!B11)))=TRUE,Base!B11,"")))</f>
        <v/>
      </c>
      <c r="K11" t="str">
        <f>TRIM((IF(OR(ISNUMBER(FIND("Avenida",Base!C11)),ISNUMBER(FIND("Rua",Base!C11)),ISNUMBER(FIND("Estrada",Base!C11)),ISNUMBER(FIND(",",Base!C11)))=TRUE,Base!C11,"")))</f>
        <v/>
      </c>
      <c r="L11" t="str">
        <f>TRIM((IF(OR(ISNUMBER(FIND("Avenida",Base!D11)),ISNUMBER(FIND("Rua",Base!D11)),ISNUMBER(FIND("Estrada",Base!D11)),ISNUMBER(FIND(",",Base!D11)))=TRUE,Base!D11,"")))</f>
        <v/>
      </c>
      <c r="M11" t="str">
        <f>TRIM((IF(OR(ISNUMBER(FIND("Avenida",Base!E11)),ISNUMBER(FIND("Rua",Base!E11)),ISNUMBER(FIND("Estrada",Base!E11)),ISNUMBER(FIND(",",Base!E11)))=TRUE,Base!E11,"")))</f>
        <v>Vendo ou troco excelente casa centro da Vila Emil , Mesquita, RJ 188m com 4 quartos (1 suíte), copa/cozinha enormes, área de serviço, armários nos quartos e banheiros, circuito de...</v>
      </c>
      <c r="N11" t="str">
        <f>TRIM((IF(OR(ISNUMBER(FIND("Avenida",Base!F11)),ISNUMBER(FIND("Rua",Base!F11)),ISNUMBER(FIND("Estrada",Base!F11)),ISNUMBER(FIND(",",Base!F11)))=TRUE,Base!F11,"")))</f>
        <v/>
      </c>
      <c r="O11" t="str">
        <f>TRIM((IF(OR(ISNUMBER(FIND("Avenida",Base!G11)),ISNUMBER(FIND("Rua",Base!G11)),ISNUMBER(FIND("Estrada",Base!G11)),ISNUMBER(FIND(",",Base!G11)))=TRUE,Base!G11,"")))</f>
        <v>Rua Egídio, Cruzeiro do Sul</v>
      </c>
      <c r="P11" t="str">
        <f>TRIM((IF(OR(ISNUMBER(FIND("Avenida",Base!H11)),ISNUMBER(FIND("Rua",Base!H11)),ISNUMBER(FIND("Estrada",Base!H11)),ISNUMBER(FIND(",",Base!H11)))=TRUE,Base!H11,"")))</f>
        <v/>
      </c>
      <c r="Q11" t="str">
        <f>TRIM((IF(OR(ISNUMBER(FIND("Avenida",Base!I11)),ISNUMBER(FIND("Rua",Base!I11)),ISNUMBER(FIND("Estrada",Base!I11)),ISNUMBER(FIND(",",Base!I11)))=TRUE,Base!I11,"")))</f>
        <v/>
      </c>
      <c r="R11" t="str">
        <f>TRIM((IF(OR(ISNUMBER(FIND("Avenida",Base!J11)),ISNUMBER(FIND("Rua",Base!J11)),ISNUMBER(FIND("Estrada",Base!J11)),ISNUMBER(FIND(",",Base!J11)))=TRUE,Base!J11,"")))</f>
        <v/>
      </c>
      <c r="S11" t="str">
        <f>TRIM((IF(OR(ISNUMBER(FIND("Avenida",Base!K11)),ISNUMBER(FIND("Rua",Base!K11)),ISNUMBER(FIND("Estrada",Base!K11)),ISNUMBER(FIND(",",Base!K11)))=TRUE,Base!K11,"")))</f>
        <v/>
      </c>
      <c r="T11" t="str">
        <f>TRIM((IF(OR(ISNUMBER(FIND("Avenida",Base!L11)),ISNUMBER(FIND("Rua",Base!L11)),ISNUMBER(FIND("Estrada",Base!L11)),ISNUMBER(FIND(",",Base!L11)))=TRUE,Base!L11,"")))</f>
        <v/>
      </c>
      <c r="U11" t="str">
        <f>TRIM((IF(OR(ISNUMBER(FIND("Avenida",Base!M11)),ISNUMBER(FIND("Rua",Base!M11)),ISNUMBER(FIND("Estrada",Base!M11)),ISNUMBER(FIND(",",Base!M11)))=TRUE,Base!M11,"")))</f>
        <v/>
      </c>
      <c r="V11" t="str">
        <f>TRIM((IF(OR(ISNUMBER(FIND("Avenida",Base!N11)),ISNUMBER(FIND("Rua",Base!N11)),ISNUMBER(FIND("Estrada",Base!N11)),ISNUMBER(FIND(",",Base!N11)))=TRUE,Base!N11,"")))</f>
        <v/>
      </c>
      <c r="W11" t="str">
        <f>TRIM((IF(OR(ISNUMBER(FIND("Avenida",Base!O11)),ISNUMBER(FIND("Rua",Base!O11)),ISNUMBER(FIND("Estrada",Base!O11)),ISNUMBER(FIND(",",Base!O11)))=TRUE,Base!O11,"")))</f>
        <v/>
      </c>
      <c r="X11" t="str">
        <f>TRIM((IF(OR(ISNUMBER(FIND("Avenida",Base!P11)),ISNUMBER(FIND("Rua",Base!P11)),ISNUMBER(FIND("Estrada",Base!P11)),ISNUMBER(FIND(",",Base!P11)))=TRUE,Base!P11,"")))</f>
        <v/>
      </c>
      <c r="Y11" t="str">
        <f>TRIM((IF(OR(ISNUMBER(FIND("Avenida",Base!Q11)),ISNUMBER(FIND("Rua",Base!Q11)),ISNUMBER(FIND("Estrada",Base!Q11)),ISNUMBER(FIND(",",Base!Q11)))=TRUE,Base!Q11,"")))</f>
        <v/>
      </c>
      <c r="Z11" t="str">
        <f>TRIM((IF(OR(ISNUMBER(FIND("Avenida",Base!R11)),ISNUMBER(FIND("Rua",Base!R11)),ISNUMBER(FIND("Estrada",Base!R11)),ISNUMBER(FIND(",",Base!R11)))=TRUE,Base!R11,"")))</f>
        <v/>
      </c>
      <c r="AA11" s="3" t="str" cm="1">
        <f t="array" ref="AA11">LOOKUP(2,1/(F11:Z11&lt;&gt;""),F11:Z11)</f>
        <v>Rua Egídio, Cruzeiro do Sul</v>
      </c>
      <c r="AB11" t="str" cm="1">
        <f t="array" ref="AB11">IFERROR(IF(LEN(TRIM(SUBSTITUTE(INDEX(Base!11:11,0,MATCH(Planilha2!$AA11,Base!11:11,0)+1),"m²",""))&gt;5),LEFT(TRIM(SUBSTITUTE(INDEX(Base!11:11,0,MATCH(Planilha2!$AA11,Base!11:11,0)+1),"m²","")),3),TRIM(SUBSTITUTE(INDEX(Base!11:11,0,MATCH(Planilha2!$AA11,Base!11:11,0)+1),"m²",""))),0)</f>
        <v>188</v>
      </c>
      <c r="AC11" t="str" cm="1">
        <f t="array" ref="AC11">IFERROR(IF(LEN(INDEX(Base!11:11,0,MATCH(Planilha2!$AA11,Base!11:11,0)+2))&gt;2,LEFT(INDEX(Base!11:11,0,MATCH(Planilha2!$AA11,Base!11:11,0)+2),1),INDEX(Base!11:11,0,MATCH(Planilha2!$AA11,Base!11:11,0)+2)),0)</f>
        <v>4</v>
      </c>
      <c r="AD11" t="str" cm="1">
        <f t="array" ref="AD11">IFERROR(IF(LEN(INDEX(Base!11:11,0,MATCH(Planilha2!$AA11,Base!11:11,0)+3))&gt;2,LEFT(INDEX(Base!11:11,0,MATCH(Planilha2!$AA11,Base!11:11,0)+3),1),INDEX(Base!11:11,0,MATCH(Planilha2!$AA11,Base!11:11,0)+3)),0)</f>
        <v>3</v>
      </c>
      <c r="AE11" t="str" cm="1">
        <f t="array" ref="AE11">IFERROR(IF(LEN(INDEX(Base!11:11,0,MATCH(Planilha2!$AA11,Base!11:11,0)+4))&gt;2,LEFT(INDEX(Base!11:11,0,MATCH(Planilha2!$AA11,Base!11:11,0)+4),1),INDEX(Base!11:11,0,MATCH(Planilha2!$AA11,Base!11:11,0)+4)),0)</f>
        <v>3</v>
      </c>
      <c r="AF11" t="str">
        <f>AA11&amp;", "&amp;Configurações!$C$4&amp;", "&amp;Configurações!$C$5&amp;", Brazil"</f>
        <v>Rua Egídio, Cruzeiro do Sul, Mesquita, RJ, Brazil</v>
      </c>
      <c r="AG11" t="str">
        <f>RIGHT(AA11,LEN(AA11)-FIND(",",AA11,1)-1)&amp;", "&amp;Configurações!$C$4&amp;", "&amp;Configurações!$C$5</f>
        <v>Cruzeiro do Sul, Mesquita, RJ</v>
      </c>
      <c r="AH11">
        <f>Configurações!$C$6</f>
        <v>0</v>
      </c>
    </row>
    <row r="12" spans="1:34" x14ac:dyDescent="0.3">
      <c r="A12" s="1">
        <v>10</v>
      </c>
      <c r="B12" t="str">
        <f>IF(OR(ISNUMBER(FIND(Configurações!$B$8,Base!B12)),ISNUMBER(FIND(Configurações!$B$9,Base!B12)),ISNUMBER(FIND(Configurações!$B$10,Base!B12)),ISNUMBER(FIND(Configurações!$B$11,Base!B12)))=TRUE,Base!B12,0)</f>
        <v>destaque</v>
      </c>
      <c r="C12" t="str">
        <f>SUBSTITUTE(SUBSTITUTE(IF(ISNUMBER(FIND("R$",Base!B12))=TRUE,Base!B12,IF(OR(ISNUMBER(FIND("condo",Base!C12)),ISNUMBER(FIND("IPTU",Base!C12)))=TRUE,Base!B12,Base!C12)),"R$",""),".","")</f>
        <v xml:space="preserve"> 600000</v>
      </c>
      <c r="D12" t="str">
        <f>SUBSTITUTE(IF(TRIM(SUBSTITUTE(SUBSTITUTE(IF(AND(ISNUMBER(FIND("condo",Base!C12)),ISNUMBER(FIND("IPTU",Base!C12)))=TRUE,MID(Base!C12,FIND("$",Base!C12)+1,6),0),"I",""),"P",""))="0",TRIM(SUBSTITUTE(SUBSTITUTE(IF(AND(ISNUMBER(FIND("condo",Base!D12)),ISNUMBER(FIND("IPTU",Base!D12)))=TRUE,MID(Base!D12,FIND("$",Base!D12)+1,6),0),"I",""),"P","")),TRIM(SUBSTITUTE(SUBSTITUTE(IF(AND(ISNUMBER(FIND("condo",Base!C12)),ISNUMBER(FIND("IPTU",Base!C12)))=TRUE,MID(Base!C12,FIND("$",Base!C12)+1,6),0),"I",""),"P",""))),".","")</f>
        <v>0</v>
      </c>
      <c r="E12" t="str">
        <f>SUBSTITUTE(IF(TRIM(SUBSTITUTE(SUBSTITUTE(IF(OR(ISNUMBER(FIND("IPTU",Base!C12)),ISNUMBER(FIND("iptu",Base!C12)))=TRUE,RIGHT(Base!C12,5),0),"R$",""),"$",""))="0",TRIM(SUBSTITUTE(SUBSTITUTE(IF(OR(ISNUMBER(FIND("IPTU",Base!D12)),ISNUMBER(FIND("iptu",Base!D12)))=TRUE,RIGHT(Base!D12,5),0),"R$",""),"$","")),TRIM(SUBSTITUTE(SUBSTITUTE(IF(OR(ISNUMBER(FIND("iptu",Base!C12)),ISNUMBER(FIND("IPTU",Base!C12)))=TRUE,RIGHT(Base!C12,5),0),"R$",""),"$",""))),".","")</f>
        <v>1300</v>
      </c>
      <c r="F12" s="3" t="str" cm="1">
        <f t="array" ref="F12">INDEX(Base!12:12,MATCH(MAX(LEN(Base!12:12)),LEN(Base!12:12),0))</f>
        <v>A casa no bairro Vila Emil com 237 metros quadrados com 3 quartos e 3 banheiros, amplo quintal, vagas para garagem coberta e descoberta e terraço!</v>
      </c>
      <c r="J12" t="str">
        <f>TRIM((IF(OR(ISNUMBER(FIND("Avenida",Base!B12)),ISNUMBER(FIND("Rua",Base!B12)),ISNUMBER(FIND("Estrada",Base!B12)),ISNUMBER(FIND(",",Base!B12)))=TRUE,Base!B12,"")))</f>
        <v/>
      </c>
      <c r="K12" t="str">
        <f>TRIM((IF(OR(ISNUMBER(FIND("Avenida",Base!C12)),ISNUMBER(FIND("Rua",Base!C12)),ISNUMBER(FIND("Estrada",Base!C12)),ISNUMBER(FIND(",",Base!C12)))=TRUE,Base!C12,"")))</f>
        <v/>
      </c>
      <c r="L12" t="str">
        <f>TRIM((IF(OR(ISNUMBER(FIND("Avenida",Base!D12)),ISNUMBER(FIND("Rua",Base!D12)),ISNUMBER(FIND("Estrada",Base!D12)),ISNUMBER(FIND(",",Base!D12)))=TRUE,Base!D12,"")))</f>
        <v/>
      </c>
      <c r="M12" t="str">
        <f>TRIM((IF(OR(ISNUMBER(FIND("Avenida",Base!E12)),ISNUMBER(FIND("Rua",Base!E12)),ISNUMBER(FIND("Estrada",Base!E12)),ISNUMBER(FIND(",",Base!E12)))=TRUE,Base!E12,"")))</f>
        <v>A casa no bairro Vila Emil com 237 metros quadrados com 3 quartos e 3 banheiros, amplo quintal, vagas para garagem coberta e descoberta e terraço!</v>
      </c>
      <c r="N12" t="str">
        <f>TRIM((IF(OR(ISNUMBER(FIND("Avenida",Base!F12)),ISNUMBER(FIND("Rua",Base!F12)),ISNUMBER(FIND("Estrada",Base!F12)),ISNUMBER(FIND(",",Base!F12)))=TRUE,Base!F12,"")))</f>
        <v>Fica próximo ao comércio, tran...</v>
      </c>
      <c r="O12" t="str">
        <f>TRIM((IF(OR(ISNUMBER(FIND("Avenida",Base!G12)),ISNUMBER(FIND("Rua",Base!G12)),ISNUMBER(FIND("Estrada",Base!G12)),ISNUMBER(FIND(",",Base!G12)))=TRUE,Base!G12,"")))</f>
        <v/>
      </c>
      <c r="P12" t="str">
        <f>TRIM((IF(OR(ISNUMBER(FIND("Avenida",Base!H12)),ISNUMBER(FIND("Rua",Base!H12)),ISNUMBER(FIND("Estrada",Base!H12)),ISNUMBER(FIND(",",Base!H12)))=TRUE,Base!H12,"")))</f>
        <v>Rua Arlove Freitas, Vila Emil</v>
      </c>
      <c r="Q12" t="str">
        <f>TRIM((IF(OR(ISNUMBER(FIND("Avenida",Base!I12)),ISNUMBER(FIND("Rua",Base!I12)),ISNUMBER(FIND("Estrada",Base!I12)),ISNUMBER(FIND(",",Base!I12)))=TRUE,Base!I12,"")))</f>
        <v/>
      </c>
      <c r="R12" t="str">
        <f>TRIM((IF(OR(ISNUMBER(FIND("Avenida",Base!J12)),ISNUMBER(FIND("Rua",Base!J12)),ISNUMBER(FIND("Estrada",Base!J12)),ISNUMBER(FIND(",",Base!J12)))=TRUE,Base!J12,"")))</f>
        <v/>
      </c>
      <c r="S12" t="str">
        <f>TRIM((IF(OR(ISNUMBER(FIND("Avenida",Base!K12)),ISNUMBER(FIND("Rua",Base!K12)),ISNUMBER(FIND("Estrada",Base!K12)),ISNUMBER(FIND(",",Base!K12)))=TRUE,Base!K12,"")))</f>
        <v/>
      </c>
      <c r="T12" t="str">
        <f>TRIM((IF(OR(ISNUMBER(FIND("Avenida",Base!L12)),ISNUMBER(FIND("Rua",Base!L12)),ISNUMBER(FIND("Estrada",Base!L12)),ISNUMBER(FIND(",",Base!L12)))=TRUE,Base!L12,"")))</f>
        <v/>
      </c>
      <c r="U12" t="str">
        <f>TRIM((IF(OR(ISNUMBER(FIND("Avenida",Base!M12)),ISNUMBER(FIND("Rua",Base!M12)),ISNUMBER(FIND("Estrada",Base!M12)),ISNUMBER(FIND(",",Base!M12)))=TRUE,Base!M12,"")))</f>
        <v/>
      </c>
      <c r="V12" t="str">
        <f>TRIM((IF(OR(ISNUMBER(FIND("Avenida",Base!N12)),ISNUMBER(FIND("Rua",Base!N12)),ISNUMBER(FIND("Estrada",Base!N12)),ISNUMBER(FIND(",",Base!N12)))=TRUE,Base!N12,"")))</f>
        <v/>
      </c>
      <c r="W12" t="str">
        <f>TRIM((IF(OR(ISNUMBER(FIND("Avenida",Base!O12)),ISNUMBER(FIND("Rua",Base!O12)),ISNUMBER(FIND("Estrada",Base!O12)),ISNUMBER(FIND(",",Base!O12)))=TRUE,Base!O12,"")))</f>
        <v/>
      </c>
      <c r="X12" t="str">
        <f>TRIM((IF(OR(ISNUMBER(FIND("Avenida",Base!P12)),ISNUMBER(FIND("Rua",Base!P12)),ISNUMBER(FIND("Estrada",Base!P12)),ISNUMBER(FIND(",",Base!P12)))=TRUE,Base!P12,"")))</f>
        <v/>
      </c>
      <c r="Y12" t="str">
        <f>TRIM((IF(OR(ISNUMBER(FIND("Avenida",Base!Q12)),ISNUMBER(FIND("Rua",Base!Q12)),ISNUMBER(FIND("Estrada",Base!Q12)),ISNUMBER(FIND(",",Base!Q12)))=TRUE,Base!Q12,"")))</f>
        <v/>
      </c>
      <c r="Z12" t="str">
        <f>TRIM((IF(OR(ISNUMBER(FIND("Avenida",Base!R12)),ISNUMBER(FIND("Rua",Base!R12)),ISNUMBER(FIND("Estrada",Base!R12)),ISNUMBER(FIND(",",Base!R12)))=TRUE,Base!R12,"")))</f>
        <v/>
      </c>
      <c r="AA12" s="3" t="str" cm="1">
        <f t="array" ref="AA12">LOOKUP(2,1/(F12:Z12&lt;&gt;""),F12:Z12)</f>
        <v>Rua Arlove Freitas, Vila Emil</v>
      </c>
      <c r="AB12" t="str" cm="1">
        <f t="array" ref="AB12">IFERROR(IF(LEN(TRIM(SUBSTITUTE(INDEX(Base!12:12,0,MATCH(Planilha2!$AA12,Base!12:12,0)+1),"m²",""))&gt;5),LEFT(TRIM(SUBSTITUTE(INDEX(Base!12:12,0,MATCH(Planilha2!$AA12,Base!12:12,0)+1),"m²","")),3),TRIM(SUBSTITUTE(INDEX(Base!12:12,0,MATCH(Planilha2!$AA12,Base!12:12,0)+1),"m²",""))),0)</f>
        <v>237</v>
      </c>
      <c r="AC12" t="str" cm="1">
        <f t="array" ref="AC12">IFERROR(IF(LEN(INDEX(Base!12:12,0,MATCH(Planilha2!$AA12,Base!12:12,0)+2))&gt;2,LEFT(INDEX(Base!12:12,0,MATCH(Planilha2!$AA12,Base!12:12,0)+2),1),INDEX(Base!12:12,0,MATCH(Planilha2!$AA12,Base!12:12,0)+2)),0)</f>
        <v>3</v>
      </c>
      <c r="AD12" t="str" cm="1">
        <f t="array" ref="AD12">IFERROR(IF(LEN(INDEX(Base!12:12,0,MATCH(Planilha2!$AA12,Base!12:12,0)+3))&gt;2,LEFT(INDEX(Base!12:12,0,MATCH(Planilha2!$AA12,Base!12:12,0)+3),1),INDEX(Base!12:12,0,MATCH(Planilha2!$AA12,Base!12:12,0)+3)),0)</f>
        <v>10</v>
      </c>
      <c r="AE12" t="str" cm="1">
        <f t="array" ref="AE12">IFERROR(IF(LEN(INDEX(Base!12:12,0,MATCH(Planilha2!$AA12,Base!12:12,0)+4))&gt;2,LEFT(INDEX(Base!12:12,0,MATCH(Planilha2!$AA12,Base!12:12,0)+4),1),INDEX(Base!12:12,0,MATCH(Planilha2!$AA12,Base!12:12,0)+4)),0)</f>
        <v>3</v>
      </c>
      <c r="AF12" t="str">
        <f>AA12&amp;", "&amp;Configurações!$C$4&amp;", "&amp;Configurações!$C$5&amp;", Brazil"</f>
        <v>Rua Arlove Freitas, Vila Emil, Mesquita, RJ, Brazil</v>
      </c>
      <c r="AG12" t="str">
        <f>RIGHT(AA12,LEN(AA12)-FIND(",",AA12,1)-1)&amp;", "&amp;Configurações!$C$4&amp;", "&amp;Configurações!$C$5</f>
        <v>Vila Emil, Mesquita, RJ</v>
      </c>
      <c r="AH12">
        <f>Configurações!$C$6</f>
        <v>0</v>
      </c>
    </row>
    <row r="13" spans="1:34" x14ac:dyDescent="0.3">
      <c r="A13" s="1">
        <v>11</v>
      </c>
      <c r="B13" t="str">
        <f>IF(OR(ISNUMBER(FIND(Configurações!$B$8,Base!B13)),ISNUMBER(FIND(Configurações!$B$9,Base!B13)),ISNUMBER(FIND(Configurações!$B$10,Base!B13)),ISNUMBER(FIND(Configurações!$B$11,Base!B13)))=TRUE,Base!B13,0)</f>
        <v>destaque</v>
      </c>
      <c r="C13" t="str">
        <f>SUBSTITUTE(SUBSTITUTE(IF(ISNUMBER(FIND("R$",Base!B13))=TRUE,Base!B13,IF(OR(ISNUMBER(FIND("condo",Base!C13)),ISNUMBER(FIND("IPTU",Base!C13)))=TRUE,Base!B13,Base!C13)),"R$",""),".","")</f>
        <v xml:space="preserve"> 188000</v>
      </c>
      <c r="D13" t="str">
        <f>SUBSTITUTE(IF(TRIM(SUBSTITUTE(SUBSTITUTE(IF(AND(ISNUMBER(FIND("condo",Base!C13)),ISNUMBER(FIND("IPTU",Base!C13)))=TRUE,MID(Base!C13,FIND("$",Base!C13)+1,6),0),"I",""),"P",""))="0",TRIM(SUBSTITUTE(SUBSTITUTE(IF(AND(ISNUMBER(FIND("condo",Base!D13)),ISNUMBER(FIND("IPTU",Base!D13)))=TRUE,MID(Base!D13,FIND("$",Base!D13)+1,6),0),"I",""),"P","")),TRIM(SUBSTITUTE(SUBSTITUTE(IF(AND(ISNUMBER(FIND("condo",Base!C13)),ISNUMBER(FIND("IPTU",Base!C13)))=TRUE,MID(Base!C13,FIND("$",Base!C13)+1,6),0),"I",""),"P",""))),".","")</f>
        <v>0</v>
      </c>
      <c r="E13" t="str">
        <f>SUBSTITUTE(IF(TRIM(SUBSTITUTE(SUBSTITUTE(IF(OR(ISNUMBER(FIND("IPTU",Base!C13)),ISNUMBER(FIND("iptu",Base!C13)))=TRUE,RIGHT(Base!C13,5),0),"R$",""),"$",""))="0",TRIM(SUBSTITUTE(SUBSTITUTE(IF(OR(ISNUMBER(FIND("IPTU",Base!D13)),ISNUMBER(FIND("iptu",Base!D13)))=TRUE,RIGHT(Base!D13,5),0),"R$",""),"$","")),TRIM(SUBSTITUTE(SUBSTITUTE(IF(OR(ISNUMBER(FIND("iptu",Base!C13)),ISNUMBER(FIND("IPTU",Base!C13)))=TRUE,RIGHT(Base!C13,5),0),"R$",""),"$",""))),".","")</f>
        <v>0</v>
      </c>
      <c r="F13" s="3" t="str" cm="1">
        <f t="array" ref="F13">INDEX(Base!13:13,MATCH(MAX(LEN(Base!13:13)),LEN(Base!13:13),0))</f>
        <v>Casa duplex 2 quartos, em obras, aprovamos na Caixa e já reserva uma casa excelente oportunidade Consulte-nos sobre a disponibilidade e as informações do imóvel anunciado. Valores...</v>
      </c>
      <c r="J13" t="str">
        <f>TRIM((IF(OR(ISNUMBER(FIND("Avenida",Base!B13)),ISNUMBER(FIND("Rua",Base!B13)),ISNUMBER(FIND("Estrada",Base!B13)),ISNUMBER(FIND(",",Base!B13)))=TRUE,Base!B13,"")))</f>
        <v/>
      </c>
      <c r="K13" t="str">
        <f>TRIM((IF(OR(ISNUMBER(FIND("Avenida",Base!C13)),ISNUMBER(FIND("Rua",Base!C13)),ISNUMBER(FIND("Estrada",Base!C13)),ISNUMBER(FIND(",",Base!C13)))=TRUE,Base!C13,"")))</f>
        <v/>
      </c>
      <c r="L13" t="str">
        <f>TRIM((IF(OR(ISNUMBER(FIND("Avenida",Base!D13)),ISNUMBER(FIND("Rua",Base!D13)),ISNUMBER(FIND("Estrada",Base!D13)),ISNUMBER(FIND(",",Base!D13)))=TRUE,Base!D13,"")))</f>
        <v>Casa duplex 2 quartos, em obras, aprovamos na Caixa e já reserva uma casa excelente oportunidade Consulte-nos sobre a disponibilidade e as informações do imóvel anunciado. Valores...</v>
      </c>
      <c r="M13" t="str">
        <f>TRIM((IF(OR(ISNUMBER(FIND("Avenida",Base!E13)),ISNUMBER(FIND("Rua",Base!E13)),ISNUMBER(FIND("Estrada",Base!E13)),ISNUMBER(FIND(",",Base!E13)))=TRUE,Base!E13,"")))</f>
        <v/>
      </c>
      <c r="N13" t="str">
        <f>TRIM((IF(OR(ISNUMBER(FIND("Avenida",Base!F13)),ISNUMBER(FIND("Rua",Base!F13)),ISNUMBER(FIND("Estrada",Base!F13)),ISNUMBER(FIND(",",Base!F13)))=TRUE,Base!F13,"")))</f>
        <v>Rua Minas Gerais, Coréia</v>
      </c>
      <c r="O13" t="str">
        <f>TRIM((IF(OR(ISNUMBER(FIND("Avenida",Base!G13)),ISNUMBER(FIND("Rua",Base!G13)),ISNUMBER(FIND("Estrada",Base!G13)),ISNUMBER(FIND(",",Base!G13)))=TRUE,Base!G13,"")))</f>
        <v/>
      </c>
      <c r="P13" t="str">
        <f>TRIM((IF(OR(ISNUMBER(FIND("Avenida",Base!H13)),ISNUMBER(FIND("Rua",Base!H13)),ISNUMBER(FIND("Estrada",Base!H13)),ISNUMBER(FIND(",",Base!H13)))=TRUE,Base!H13,"")))</f>
        <v/>
      </c>
      <c r="Q13" t="str">
        <f>TRIM((IF(OR(ISNUMBER(FIND("Avenida",Base!I13)),ISNUMBER(FIND("Rua",Base!I13)),ISNUMBER(FIND("Estrada",Base!I13)),ISNUMBER(FIND(",",Base!I13)))=TRUE,Base!I13,"")))</f>
        <v/>
      </c>
      <c r="R13" t="str">
        <f>TRIM((IF(OR(ISNUMBER(FIND("Avenida",Base!J13)),ISNUMBER(FIND("Rua",Base!J13)),ISNUMBER(FIND("Estrada",Base!J13)),ISNUMBER(FIND(",",Base!J13)))=TRUE,Base!J13,"")))</f>
        <v/>
      </c>
      <c r="S13" t="str">
        <f>TRIM((IF(OR(ISNUMBER(FIND("Avenida",Base!K13)),ISNUMBER(FIND("Rua",Base!K13)),ISNUMBER(FIND("Estrada",Base!K13)),ISNUMBER(FIND(",",Base!K13)))=TRUE,Base!K13,"")))</f>
        <v/>
      </c>
      <c r="T13" t="str">
        <f>TRIM((IF(OR(ISNUMBER(FIND("Avenida",Base!L13)),ISNUMBER(FIND("Rua",Base!L13)),ISNUMBER(FIND("Estrada",Base!L13)),ISNUMBER(FIND(",",Base!L13)))=TRUE,Base!L13,"")))</f>
        <v/>
      </c>
      <c r="U13" t="str">
        <f>TRIM((IF(OR(ISNUMBER(FIND("Avenida",Base!M13)),ISNUMBER(FIND("Rua",Base!M13)),ISNUMBER(FIND("Estrada",Base!M13)),ISNUMBER(FIND(",",Base!M13)))=TRUE,Base!M13,"")))</f>
        <v/>
      </c>
      <c r="V13" t="str">
        <f>TRIM((IF(OR(ISNUMBER(FIND("Avenida",Base!N13)),ISNUMBER(FIND("Rua",Base!N13)),ISNUMBER(FIND("Estrada",Base!N13)),ISNUMBER(FIND(",",Base!N13)))=TRUE,Base!N13,"")))</f>
        <v/>
      </c>
      <c r="W13" t="str">
        <f>TRIM((IF(OR(ISNUMBER(FIND("Avenida",Base!O13)),ISNUMBER(FIND("Rua",Base!O13)),ISNUMBER(FIND("Estrada",Base!O13)),ISNUMBER(FIND(",",Base!O13)))=TRUE,Base!O13,"")))</f>
        <v/>
      </c>
      <c r="X13" t="str">
        <f>TRIM((IF(OR(ISNUMBER(FIND("Avenida",Base!P13)),ISNUMBER(FIND("Rua",Base!P13)),ISNUMBER(FIND("Estrada",Base!P13)),ISNUMBER(FIND(",",Base!P13)))=TRUE,Base!P13,"")))</f>
        <v/>
      </c>
      <c r="Y13" t="str">
        <f>TRIM((IF(OR(ISNUMBER(FIND("Avenida",Base!Q13)),ISNUMBER(FIND("Rua",Base!Q13)),ISNUMBER(FIND("Estrada",Base!Q13)),ISNUMBER(FIND(",",Base!Q13)))=TRUE,Base!Q13,"")))</f>
        <v/>
      </c>
      <c r="Z13" t="str">
        <f>TRIM((IF(OR(ISNUMBER(FIND("Avenida",Base!R13)),ISNUMBER(FIND("Rua",Base!R13)),ISNUMBER(FIND("Estrada",Base!R13)),ISNUMBER(FIND(",",Base!R13)))=TRUE,Base!R13,"")))</f>
        <v/>
      </c>
      <c r="AA13" s="3" t="str" cm="1">
        <f t="array" ref="AA13">LOOKUP(2,1/(F13:Z13&lt;&gt;""),F13:Z13)</f>
        <v>Rua Minas Gerais, Coréia</v>
      </c>
      <c r="AB13" t="str" cm="1">
        <f t="array" ref="AB13">IFERROR(IF(LEN(TRIM(SUBSTITUTE(INDEX(Base!13:13,0,MATCH(Planilha2!$AA13,Base!13:13,0)+1),"m²",""))&gt;5),LEFT(TRIM(SUBSTITUTE(INDEX(Base!13:13,0,MATCH(Planilha2!$AA13,Base!13:13,0)+1),"m²","")),3),TRIM(SUBSTITUTE(INDEX(Base!13:13,0,MATCH(Planilha2!$AA13,Base!13:13,0)+1),"m²",""))),0)</f>
        <v>60</v>
      </c>
      <c r="AC13" t="str" cm="1">
        <f t="array" ref="AC13">IFERROR(IF(LEN(INDEX(Base!13:13,0,MATCH(Planilha2!$AA13,Base!13:13,0)+2))&gt;2,LEFT(INDEX(Base!13:13,0,MATCH(Planilha2!$AA13,Base!13:13,0)+2),1),INDEX(Base!13:13,0,MATCH(Planilha2!$AA13,Base!13:13,0)+2)),0)</f>
        <v>2</v>
      </c>
      <c r="AD13" t="str" cm="1">
        <f t="array" ref="AD13">IFERROR(IF(LEN(INDEX(Base!13:13,0,MATCH(Planilha2!$AA13,Base!13:13,0)+3))&gt;2,LEFT(INDEX(Base!13:13,0,MATCH(Planilha2!$AA13,Base!13:13,0)+3),1),INDEX(Base!13:13,0,MATCH(Planilha2!$AA13,Base!13:13,0)+3)),0)</f>
        <v>1</v>
      </c>
      <c r="AE13" t="str" cm="1">
        <f t="array" ref="AE13">IFERROR(IF(LEN(INDEX(Base!13:13,0,MATCH(Planilha2!$AA13,Base!13:13,0)+4))&gt;2,LEFT(INDEX(Base!13:13,0,MATCH(Planilha2!$AA13,Base!13:13,0)+4),1),INDEX(Base!13:13,0,MATCH(Planilha2!$AA13,Base!13:13,0)+4)),0)</f>
        <v>2</v>
      </c>
      <c r="AF13" t="str">
        <f>AA13&amp;", "&amp;Configurações!$C$4&amp;", "&amp;Configurações!$C$5&amp;", Brazil"</f>
        <v>Rua Minas Gerais, Coréia, Mesquita, RJ, Brazil</v>
      </c>
      <c r="AG13" t="str">
        <f>RIGHT(AA13,LEN(AA13)-FIND(",",AA13,1)-1)&amp;", "&amp;Configurações!$C$4&amp;", "&amp;Configurações!$C$5</f>
        <v>Coréia, Mesquita, RJ</v>
      </c>
      <c r="AH13">
        <f>Configurações!$C$6</f>
        <v>0</v>
      </c>
    </row>
    <row r="14" spans="1:34" x14ac:dyDescent="0.3">
      <c r="A14" s="1">
        <v>12</v>
      </c>
      <c r="B14" t="str">
        <f>IF(OR(ISNUMBER(FIND(Configurações!$B$8,Base!B14)),ISNUMBER(FIND(Configurações!$B$9,Base!B14)),ISNUMBER(FIND(Configurações!$B$10,Base!B14)),ISNUMBER(FIND(Configurações!$B$11,Base!B14)))=TRUE,Base!B14,0)</f>
        <v>destaque</v>
      </c>
      <c r="C14" t="str">
        <f>SUBSTITUTE(SUBSTITUTE(IF(ISNUMBER(FIND("R$",Base!B14))=TRUE,Base!B14,IF(OR(ISNUMBER(FIND("condo",Base!C14)),ISNUMBER(FIND("IPTU",Base!C14)))=TRUE,Base!B14,Base!C14)),"R$",""),".","")</f>
        <v xml:space="preserve"> 550000</v>
      </c>
      <c r="D14" t="str">
        <f>SUBSTITUTE(IF(TRIM(SUBSTITUTE(SUBSTITUTE(IF(AND(ISNUMBER(FIND("condo",Base!C14)),ISNUMBER(FIND("IPTU",Base!C14)))=TRUE,MID(Base!C14,FIND("$",Base!C14)+1,6),0),"I",""),"P",""))="0",TRIM(SUBSTITUTE(SUBSTITUTE(IF(AND(ISNUMBER(FIND("condo",Base!D14)),ISNUMBER(FIND("IPTU",Base!D14)))=TRUE,MID(Base!D14,FIND("$",Base!D14)+1,6),0),"I",""),"P","")),TRIM(SUBSTITUTE(SUBSTITUTE(IF(AND(ISNUMBER(FIND("condo",Base!C14)),ISNUMBER(FIND("IPTU",Base!C14)))=TRUE,MID(Base!C14,FIND("$",Base!C14)+1,6),0),"I",""),"P",""))),".","")</f>
        <v>0</v>
      </c>
      <c r="E14" t="str">
        <f>SUBSTITUTE(IF(TRIM(SUBSTITUTE(SUBSTITUTE(IF(OR(ISNUMBER(FIND("IPTU",Base!C14)),ISNUMBER(FIND("iptu",Base!C14)))=TRUE,RIGHT(Base!C14,5),0),"R$",""),"$",""))="0",TRIM(SUBSTITUTE(SUBSTITUTE(IF(OR(ISNUMBER(FIND("IPTU",Base!D14)),ISNUMBER(FIND("iptu",Base!D14)))=TRUE,RIGHT(Base!D14,5),0),"R$",""),"$","")),TRIM(SUBSTITUTE(SUBSTITUTE(IF(OR(ISNUMBER(FIND("iptu",Base!C14)),ISNUMBER(FIND("IPTU",Base!C14)))=TRUE,RIGHT(Base!C14,5),0),"R$",""),"$",""))),".","")</f>
        <v>0</v>
      </c>
      <c r="F14" s="3" t="str" cm="1">
        <f t="array" ref="F14">INDEX(Base!14:14,MATCH(MAX(LEN(Base!14:14)),LEN(Base!14:14),0))</f>
        <v>Vendo o apartamento completo com móveis planejados de excelente qualidade, ar condicionado split nos quartos e na sala. Cobertura DUPLEX. Localização excelente, em frente a ciclovi...</v>
      </c>
      <c r="J14" t="str">
        <f>TRIM((IF(OR(ISNUMBER(FIND("Avenida",Base!B14)),ISNUMBER(FIND("Rua",Base!B14)),ISNUMBER(FIND("Estrada",Base!B14)),ISNUMBER(FIND(",",Base!B14)))=TRUE,Base!B14,"")))</f>
        <v/>
      </c>
      <c r="K14" t="str">
        <f>TRIM((IF(OR(ISNUMBER(FIND("Avenida",Base!C14)),ISNUMBER(FIND("Rua",Base!C14)),ISNUMBER(FIND("Estrada",Base!C14)),ISNUMBER(FIND(",",Base!C14)))=TRUE,Base!C14,"")))</f>
        <v/>
      </c>
      <c r="L14" t="str">
        <f>TRIM((IF(OR(ISNUMBER(FIND("Avenida",Base!D14)),ISNUMBER(FIND("Rua",Base!D14)),ISNUMBER(FIND("Estrada",Base!D14)),ISNUMBER(FIND(",",Base!D14)))=TRUE,Base!D14,"")))</f>
        <v/>
      </c>
      <c r="M14" t="str">
        <f>TRIM((IF(OR(ISNUMBER(FIND("Avenida",Base!E14)),ISNUMBER(FIND("Rua",Base!E14)),ISNUMBER(FIND("Estrada",Base!E14)),ISNUMBER(FIND(",",Base!E14)))=TRUE,Base!E14,"")))</f>
        <v>Vendo o apartamento completo com móveis planejados de excelente qualidade, ar condicionado split nos quartos e na sala. Cobertura DUPLEX. Localização excelente, em frente a ciclovi...</v>
      </c>
      <c r="N14" t="str">
        <f>TRIM((IF(OR(ISNUMBER(FIND("Avenida",Base!F14)),ISNUMBER(FIND("Rua",Base!F14)),ISNUMBER(FIND("Estrada",Base!F14)),ISNUMBER(FIND(",",Base!F14)))=TRUE,Base!F14,"")))</f>
        <v/>
      </c>
      <c r="O14" t="str">
        <f>TRIM((IF(OR(ISNUMBER(FIND("Avenida",Base!G14)),ISNUMBER(FIND("Rua",Base!G14)),ISNUMBER(FIND("Estrada",Base!G14)),ISNUMBER(FIND(",",Base!G14)))=TRUE,Base!G14,"")))</f>
        <v>Rua Baronesa de Mesquita, Centro</v>
      </c>
      <c r="P14" t="str">
        <f>TRIM((IF(OR(ISNUMBER(FIND("Avenida",Base!H14)),ISNUMBER(FIND("Rua",Base!H14)),ISNUMBER(FIND("Estrada",Base!H14)),ISNUMBER(FIND(",",Base!H14)))=TRUE,Base!H14,"")))</f>
        <v/>
      </c>
      <c r="Q14" t="str">
        <f>TRIM((IF(OR(ISNUMBER(FIND("Avenida",Base!I14)),ISNUMBER(FIND("Rua",Base!I14)),ISNUMBER(FIND("Estrada",Base!I14)),ISNUMBER(FIND(",",Base!I14)))=TRUE,Base!I14,"")))</f>
        <v/>
      </c>
      <c r="R14" t="str">
        <f>TRIM((IF(OR(ISNUMBER(FIND("Avenida",Base!J14)),ISNUMBER(FIND("Rua",Base!J14)),ISNUMBER(FIND("Estrada",Base!J14)),ISNUMBER(FIND(",",Base!J14)))=TRUE,Base!J14,"")))</f>
        <v/>
      </c>
      <c r="S14" t="str">
        <f>TRIM((IF(OR(ISNUMBER(FIND("Avenida",Base!K14)),ISNUMBER(FIND("Rua",Base!K14)),ISNUMBER(FIND("Estrada",Base!K14)),ISNUMBER(FIND(",",Base!K14)))=TRUE,Base!K14,"")))</f>
        <v/>
      </c>
      <c r="T14" t="str">
        <f>TRIM((IF(OR(ISNUMBER(FIND("Avenida",Base!L14)),ISNUMBER(FIND("Rua",Base!L14)),ISNUMBER(FIND("Estrada",Base!L14)),ISNUMBER(FIND(",",Base!L14)))=TRUE,Base!L14,"")))</f>
        <v/>
      </c>
      <c r="U14" t="str">
        <f>TRIM((IF(OR(ISNUMBER(FIND("Avenida",Base!M14)),ISNUMBER(FIND("Rua",Base!M14)),ISNUMBER(FIND("Estrada",Base!M14)),ISNUMBER(FIND(",",Base!M14)))=TRUE,Base!M14,"")))</f>
        <v/>
      </c>
      <c r="V14" t="str">
        <f>TRIM((IF(OR(ISNUMBER(FIND("Avenida",Base!N14)),ISNUMBER(FIND("Rua",Base!N14)),ISNUMBER(FIND("Estrada",Base!N14)),ISNUMBER(FIND(",",Base!N14)))=TRUE,Base!N14,"")))</f>
        <v/>
      </c>
      <c r="W14" t="str">
        <f>TRIM((IF(OR(ISNUMBER(FIND("Avenida",Base!O14)),ISNUMBER(FIND("Rua",Base!O14)),ISNUMBER(FIND("Estrada",Base!O14)),ISNUMBER(FIND(",",Base!O14)))=TRUE,Base!O14,"")))</f>
        <v/>
      </c>
      <c r="X14" t="str">
        <f>TRIM((IF(OR(ISNUMBER(FIND("Avenida",Base!P14)),ISNUMBER(FIND("Rua",Base!P14)),ISNUMBER(FIND("Estrada",Base!P14)),ISNUMBER(FIND(",",Base!P14)))=TRUE,Base!P14,"")))</f>
        <v/>
      </c>
      <c r="Y14" t="str">
        <f>TRIM((IF(OR(ISNUMBER(FIND("Avenida",Base!Q14)),ISNUMBER(FIND("Rua",Base!Q14)),ISNUMBER(FIND("Estrada",Base!Q14)),ISNUMBER(FIND(",",Base!Q14)))=TRUE,Base!Q14,"")))</f>
        <v/>
      </c>
      <c r="Z14" t="str">
        <f>TRIM((IF(OR(ISNUMBER(FIND("Avenida",Base!R14)),ISNUMBER(FIND("Rua",Base!R14)),ISNUMBER(FIND("Estrada",Base!R14)),ISNUMBER(FIND(",",Base!R14)))=TRUE,Base!R14,"")))</f>
        <v/>
      </c>
      <c r="AA14" s="3" t="str" cm="1">
        <f t="array" ref="AA14">LOOKUP(2,1/(F14:Z14&lt;&gt;""),F14:Z14)</f>
        <v>Rua Baronesa de Mesquita, Centro</v>
      </c>
      <c r="AB14" t="str" cm="1">
        <f t="array" ref="AB14">IFERROR(IF(LEN(TRIM(SUBSTITUTE(INDEX(Base!14:14,0,MATCH(Planilha2!$AA14,Base!14:14,0)+1),"m²",""))&gt;5),LEFT(TRIM(SUBSTITUTE(INDEX(Base!14:14,0,MATCH(Planilha2!$AA14,Base!14:14,0)+1),"m²","")),3),TRIM(SUBSTITUTE(INDEX(Base!14:14,0,MATCH(Planilha2!$AA14,Base!14:14,0)+1),"m²",""))),0)</f>
        <v>150</v>
      </c>
      <c r="AC14" t="str" cm="1">
        <f t="array" ref="AC14">IFERROR(IF(LEN(INDEX(Base!14:14,0,MATCH(Planilha2!$AA14,Base!14:14,0)+2))&gt;2,LEFT(INDEX(Base!14:14,0,MATCH(Planilha2!$AA14,Base!14:14,0)+2),1),INDEX(Base!14:14,0,MATCH(Planilha2!$AA14,Base!14:14,0)+2)),0)</f>
        <v>3</v>
      </c>
      <c r="AD14" t="str" cm="1">
        <f t="array" ref="AD14">IFERROR(IF(LEN(INDEX(Base!14:14,0,MATCH(Planilha2!$AA14,Base!14:14,0)+3))&gt;2,LEFT(INDEX(Base!14:14,0,MATCH(Planilha2!$AA14,Base!14:14,0)+3),1),INDEX(Base!14:14,0,MATCH(Planilha2!$AA14,Base!14:14,0)+3)),0)</f>
        <v>3</v>
      </c>
      <c r="AE14" cm="1">
        <f t="array" ref="AE14">IFERROR(IF(LEN(INDEX(Base!14:14,0,MATCH(Planilha2!$AA14,Base!14:14,0)+4))&gt;2,LEFT(INDEX(Base!14:14,0,MATCH(Planilha2!$AA14,Base!14:14,0)+4),1),INDEX(Base!14:14,0,MATCH(Planilha2!$AA14,Base!14:14,0)+4)),0)</f>
        <v>0</v>
      </c>
      <c r="AF14" t="str">
        <f>AA14&amp;", "&amp;Configurações!$C$4&amp;", "&amp;Configurações!$C$5&amp;", Brazil"</f>
        <v>Rua Baronesa de Mesquita, Centro, Mesquita, RJ, Brazil</v>
      </c>
      <c r="AG14" t="str">
        <f>RIGHT(AA14,LEN(AA14)-FIND(",",AA14,1)-1)&amp;", "&amp;Configurações!$C$4&amp;", "&amp;Configurações!$C$5</f>
        <v>Centro, Mesquita, RJ</v>
      </c>
      <c r="AH14">
        <f>Configurações!$C$6</f>
        <v>0</v>
      </c>
    </row>
    <row r="15" spans="1:34" x14ac:dyDescent="0.3">
      <c r="A15" s="1">
        <v>13</v>
      </c>
      <c r="B15" t="str">
        <f>IF(OR(ISNUMBER(FIND(Configurações!$B$8,Base!B15)),ISNUMBER(FIND(Configurações!$B$9,Base!B15)),ISNUMBER(FIND(Configurações!$B$10,Base!B15)),ISNUMBER(FIND(Configurações!$B$11,Base!B15)))=TRUE,Base!B15,0)</f>
        <v>destaque</v>
      </c>
      <c r="C15" t="str">
        <f>SUBSTITUTE(SUBSTITUTE(IF(ISNUMBER(FIND("R$",Base!B15))=TRUE,Base!B15,IF(OR(ISNUMBER(FIND("condo",Base!C15)),ISNUMBER(FIND("IPTU",Base!C15)))=TRUE,Base!B15,Base!C15)),"R$",""),".","")</f>
        <v xml:space="preserve"> 699000</v>
      </c>
      <c r="D15" t="str">
        <f>SUBSTITUTE(IF(TRIM(SUBSTITUTE(SUBSTITUTE(IF(AND(ISNUMBER(FIND("condo",Base!C15)),ISNUMBER(FIND("IPTU",Base!C15)))=TRUE,MID(Base!C15,FIND("$",Base!C15)+1,6),0),"I",""),"P",""))="0",TRIM(SUBSTITUTE(SUBSTITUTE(IF(AND(ISNUMBER(FIND("condo",Base!D15)),ISNUMBER(FIND("IPTU",Base!D15)))=TRUE,MID(Base!D15,FIND("$",Base!D15)+1,6),0),"I",""),"P","")),TRIM(SUBSTITUTE(SUBSTITUTE(IF(AND(ISNUMBER(FIND("condo",Base!C15)),ISNUMBER(FIND("IPTU",Base!C15)))=TRUE,MID(Base!C15,FIND("$",Base!C15)+1,6),0),"I",""),"P",""))),".","")</f>
        <v>0</v>
      </c>
      <c r="E15" t="str">
        <f>SUBSTITUTE(IF(TRIM(SUBSTITUTE(SUBSTITUTE(IF(OR(ISNUMBER(FIND("IPTU",Base!C15)),ISNUMBER(FIND("iptu",Base!C15)))=TRUE,RIGHT(Base!C15,5),0),"R$",""),"$",""))="0",TRIM(SUBSTITUTE(SUBSTITUTE(IF(OR(ISNUMBER(FIND("IPTU",Base!D15)),ISNUMBER(FIND("iptu",Base!D15)))=TRUE,RIGHT(Base!D15,5),0),"R$",""),"$","")),TRIM(SUBSTITUTE(SUBSTITUTE(IF(OR(ISNUMBER(FIND("iptu",Base!C15)),ISNUMBER(FIND("IPTU",Base!C15)))=TRUE,RIGHT(Base!C15,5),0),"R$",""),"$",""))),".","")</f>
        <v>0</v>
      </c>
      <c r="F15" s="3" t="str" cm="1">
        <f t="array" ref="F15">INDEX(Base!15:15,MATCH(MAX(LEN(Base!15:15)),LEN(Base!15:15),0))</f>
        <v>Rua principal de Mesquita, à 100 metros de todos os bancos, Casa &amp; Vídeo, Super Market, prefeitura, Bob's, SmartFit, 50 metros da estação de trem de Mesquita, transporte público di...</v>
      </c>
      <c r="J15" t="str">
        <f>TRIM((IF(OR(ISNUMBER(FIND("Avenida",Base!B15)),ISNUMBER(FIND("Rua",Base!B15)),ISNUMBER(FIND("Estrada",Base!B15)),ISNUMBER(FIND(",",Base!B15)))=TRUE,Base!B15,"")))</f>
        <v/>
      </c>
      <c r="K15" t="str">
        <f>TRIM((IF(OR(ISNUMBER(FIND("Avenida",Base!C15)),ISNUMBER(FIND("Rua",Base!C15)),ISNUMBER(FIND("Estrada",Base!C15)),ISNUMBER(FIND(",",Base!C15)))=TRUE,Base!C15,"")))</f>
        <v/>
      </c>
      <c r="L15" t="str">
        <f>TRIM((IF(OR(ISNUMBER(FIND("Avenida",Base!D15)),ISNUMBER(FIND("Rua",Base!D15)),ISNUMBER(FIND("Estrada",Base!D15)),ISNUMBER(FIND(",",Base!D15)))=TRUE,Base!D15,"")))</f>
        <v>Rua principal de Mesquita, à 100 metros de todos os bancos, Casa &amp; Vídeo, Super Market, prefeitura, Bob's, SmartFit, 50 metros da estação de trem de Mesquita, transporte público di...</v>
      </c>
      <c r="M15" t="str">
        <f>TRIM((IF(OR(ISNUMBER(FIND("Avenida",Base!E15)),ISNUMBER(FIND("Rua",Base!E15)),ISNUMBER(FIND("Estrada",Base!E15)),ISNUMBER(FIND(",",Base!E15)))=TRUE,Base!E15,"")))</f>
        <v/>
      </c>
      <c r="N15" t="str">
        <f>TRIM((IF(OR(ISNUMBER(FIND("Avenida",Base!F15)),ISNUMBER(FIND("Rua",Base!F15)),ISNUMBER(FIND("Estrada",Base!F15)),ISNUMBER(FIND(",",Base!F15)))=TRUE,Base!F15,"")))</f>
        <v>Rua Papa João XXIII, Centro</v>
      </c>
      <c r="O15" t="str">
        <f>TRIM((IF(OR(ISNUMBER(FIND("Avenida",Base!G15)),ISNUMBER(FIND("Rua",Base!G15)),ISNUMBER(FIND("Estrada",Base!G15)),ISNUMBER(FIND(",",Base!G15)))=TRUE,Base!G15,"")))</f>
        <v/>
      </c>
      <c r="P15" t="str">
        <f>TRIM((IF(OR(ISNUMBER(FIND("Avenida",Base!H15)),ISNUMBER(FIND("Rua",Base!H15)),ISNUMBER(FIND("Estrada",Base!H15)),ISNUMBER(FIND(",",Base!H15)))=TRUE,Base!H15,"")))</f>
        <v/>
      </c>
      <c r="Q15" t="str">
        <f>TRIM((IF(OR(ISNUMBER(FIND("Avenida",Base!I15)),ISNUMBER(FIND("Rua",Base!I15)),ISNUMBER(FIND("Estrada",Base!I15)),ISNUMBER(FIND(",",Base!I15)))=TRUE,Base!I15,"")))</f>
        <v/>
      </c>
      <c r="R15" t="str">
        <f>TRIM((IF(OR(ISNUMBER(FIND("Avenida",Base!J15)),ISNUMBER(FIND("Rua",Base!J15)),ISNUMBER(FIND("Estrada",Base!J15)),ISNUMBER(FIND(",",Base!J15)))=TRUE,Base!J15,"")))</f>
        <v/>
      </c>
      <c r="S15" t="str">
        <f>TRIM((IF(OR(ISNUMBER(FIND("Avenida",Base!K15)),ISNUMBER(FIND("Rua",Base!K15)),ISNUMBER(FIND("Estrada",Base!K15)),ISNUMBER(FIND(",",Base!K15)))=TRUE,Base!K15,"")))</f>
        <v/>
      </c>
      <c r="T15" t="str">
        <f>TRIM((IF(OR(ISNUMBER(FIND("Avenida",Base!L15)),ISNUMBER(FIND("Rua",Base!L15)),ISNUMBER(FIND("Estrada",Base!L15)),ISNUMBER(FIND(",",Base!L15)))=TRUE,Base!L15,"")))</f>
        <v/>
      </c>
      <c r="U15" t="str">
        <f>TRIM((IF(OR(ISNUMBER(FIND("Avenida",Base!M15)),ISNUMBER(FIND("Rua",Base!M15)),ISNUMBER(FIND("Estrada",Base!M15)),ISNUMBER(FIND(",",Base!M15)))=TRUE,Base!M15,"")))</f>
        <v/>
      </c>
      <c r="V15" t="str">
        <f>TRIM((IF(OR(ISNUMBER(FIND("Avenida",Base!N15)),ISNUMBER(FIND("Rua",Base!N15)),ISNUMBER(FIND("Estrada",Base!N15)),ISNUMBER(FIND(",",Base!N15)))=TRUE,Base!N15,"")))</f>
        <v/>
      </c>
      <c r="W15" t="str">
        <f>TRIM((IF(OR(ISNUMBER(FIND("Avenida",Base!O15)),ISNUMBER(FIND("Rua",Base!O15)),ISNUMBER(FIND("Estrada",Base!O15)),ISNUMBER(FIND(",",Base!O15)))=TRUE,Base!O15,"")))</f>
        <v/>
      </c>
      <c r="X15" t="str">
        <f>TRIM((IF(OR(ISNUMBER(FIND("Avenida",Base!P15)),ISNUMBER(FIND("Rua",Base!P15)),ISNUMBER(FIND("Estrada",Base!P15)),ISNUMBER(FIND(",",Base!P15)))=TRUE,Base!P15,"")))</f>
        <v/>
      </c>
      <c r="Y15" t="str">
        <f>TRIM((IF(OR(ISNUMBER(FIND("Avenida",Base!Q15)),ISNUMBER(FIND("Rua",Base!Q15)),ISNUMBER(FIND("Estrada",Base!Q15)),ISNUMBER(FIND(",",Base!Q15)))=TRUE,Base!Q15,"")))</f>
        <v/>
      </c>
      <c r="Z15" t="str">
        <f>TRIM((IF(OR(ISNUMBER(FIND("Avenida",Base!R15)),ISNUMBER(FIND("Rua",Base!R15)),ISNUMBER(FIND("Estrada",Base!R15)),ISNUMBER(FIND(",",Base!R15)))=TRUE,Base!R15,"")))</f>
        <v/>
      </c>
      <c r="AA15" s="3" t="str" cm="1">
        <f t="array" ref="AA15">LOOKUP(2,1/(F15:Z15&lt;&gt;""),F15:Z15)</f>
        <v>Rua Papa João XXIII, Centro</v>
      </c>
      <c r="AB15" t="str" cm="1">
        <f t="array" ref="AB15">IFERROR(IF(LEN(TRIM(SUBSTITUTE(INDEX(Base!15:15,0,MATCH(Planilha2!$AA15,Base!15:15,0)+1),"m²",""))&gt;5),LEFT(TRIM(SUBSTITUTE(INDEX(Base!15:15,0,MATCH(Planilha2!$AA15,Base!15:15,0)+1),"m²","")),3),TRIM(SUBSTITUTE(INDEX(Base!15:15,0,MATCH(Planilha2!$AA15,Base!15:15,0)+1),"m²",""))),0)</f>
        <v>220</v>
      </c>
      <c r="AC15" t="str" cm="1">
        <f t="array" ref="AC15">IFERROR(IF(LEN(INDEX(Base!15:15,0,MATCH(Planilha2!$AA15,Base!15:15,0)+2))&gt;2,LEFT(INDEX(Base!15:15,0,MATCH(Planilha2!$AA15,Base!15:15,0)+2),1),INDEX(Base!15:15,0,MATCH(Planilha2!$AA15,Base!15:15,0)+2)),0)</f>
        <v>3</v>
      </c>
      <c r="AD15" t="str" cm="1">
        <f t="array" ref="AD15">IFERROR(IF(LEN(INDEX(Base!15:15,0,MATCH(Planilha2!$AA15,Base!15:15,0)+3))&gt;2,LEFT(INDEX(Base!15:15,0,MATCH(Planilha2!$AA15,Base!15:15,0)+3),1),INDEX(Base!15:15,0,MATCH(Planilha2!$AA15,Base!15:15,0)+3)),0)</f>
        <v>2</v>
      </c>
      <c r="AE15" t="str" cm="1">
        <f t="array" ref="AE15">IFERROR(IF(LEN(INDEX(Base!15:15,0,MATCH(Planilha2!$AA15,Base!15:15,0)+4))&gt;2,LEFT(INDEX(Base!15:15,0,MATCH(Planilha2!$AA15,Base!15:15,0)+4),1),INDEX(Base!15:15,0,MATCH(Planilha2!$AA15,Base!15:15,0)+4)),0)</f>
        <v>2</v>
      </c>
      <c r="AF15" t="str">
        <f>AA15&amp;", "&amp;Configurações!$C$4&amp;", "&amp;Configurações!$C$5&amp;", Brazil"</f>
        <v>Rua Papa João XXIII, Centro, Mesquita, RJ, Brazil</v>
      </c>
      <c r="AG15" t="str">
        <f>RIGHT(AA15,LEN(AA15)-FIND(",",AA15,1)-1)&amp;", "&amp;Configurações!$C$4&amp;", "&amp;Configurações!$C$5</f>
        <v>Centro, Mesquita, RJ</v>
      </c>
      <c r="AH15">
        <f>Configurações!$C$6</f>
        <v>0</v>
      </c>
    </row>
    <row r="16" spans="1:34" x14ac:dyDescent="0.3">
      <c r="A16" s="1">
        <v>14</v>
      </c>
      <c r="B16" t="str">
        <f>IF(OR(ISNUMBER(FIND(Configurações!$B$8,Base!B16)),ISNUMBER(FIND(Configurações!$B$9,Base!B16)),ISNUMBER(FIND(Configurações!$B$10,Base!B16)),ISNUMBER(FIND(Configurações!$B$11,Base!B16)))=TRUE,Base!B16,0)</f>
        <v>destaque</v>
      </c>
      <c r="C16" t="str">
        <f>SUBSTITUTE(SUBSTITUTE(IF(ISNUMBER(FIND("R$",Base!B16))=TRUE,Base!B16,IF(OR(ISNUMBER(FIND("condo",Base!C16)),ISNUMBER(FIND("IPTU",Base!C16)))=TRUE,Base!B16,Base!C16)),"R$",""),".","")</f>
        <v xml:space="preserve"> 279000</v>
      </c>
      <c r="D16" t="str">
        <f>SUBSTITUTE(IF(TRIM(SUBSTITUTE(SUBSTITUTE(IF(AND(ISNUMBER(FIND("condo",Base!C16)),ISNUMBER(FIND("IPTU",Base!C16)))=TRUE,MID(Base!C16,FIND("$",Base!C16)+1,6),0),"I",""),"P",""))="0",TRIM(SUBSTITUTE(SUBSTITUTE(IF(AND(ISNUMBER(FIND("condo",Base!D16)),ISNUMBER(FIND("IPTU",Base!D16)))=TRUE,MID(Base!D16,FIND("$",Base!D16)+1,6),0),"I",""),"P","")),TRIM(SUBSTITUTE(SUBSTITUTE(IF(AND(ISNUMBER(FIND("condo",Base!C16)),ISNUMBER(FIND("IPTU",Base!C16)))=TRUE,MID(Base!C16,FIND("$",Base!C16)+1,6),0),"I",""),"P",""))),".","")</f>
        <v>1 T</v>
      </c>
      <c r="E16" t="str">
        <f>SUBSTITUTE(IF(TRIM(SUBSTITUTE(SUBSTITUTE(IF(OR(ISNUMBER(FIND("IPTU",Base!C16)),ISNUMBER(FIND("iptu",Base!C16)))=TRUE,RIGHT(Base!C16,5),0),"R$",""),"$",""))="0",TRIM(SUBSTITUTE(SUBSTITUTE(IF(OR(ISNUMBER(FIND("IPTU",Base!D16)),ISNUMBER(FIND("iptu",Base!D16)))=TRUE,RIGHT(Base!D16,5),0),"R$",""),"$","")),TRIM(SUBSTITUTE(SUBSTITUTE(IF(OR(ISNUMBER(FIND("iptu",Base!C16)),ISNUMBER(FIND("IPTU",Base!C16)))=TRUE,RIGHT(Base!C16,5),0),"R$",""),"$",""))),".","")</f>
        <v>1</v>
      </c>
      <c r="F16" s="3" t="str" cm="1">
        <f t="array" ref="F16">INDEX(Base!16:16,MATCH(MAX(LEN(Base!16:16)),LEN(Base!16:16),0))</f>
        <v>FINANCIAMOS DIRETO COM A CAIXA ECONÔMICA, Entrada parcelada até a entrega das chaves. O apartamento está localizado no bairro Centro tem 62 metros quadrados com 2 quartos sendo 2 s...</v>
      </c>
      <c r="J16" t="str">
        <f>TRIM((IF(OR(ISNUMBER(FIND("Avenida",Base!B16)),ISNUMBER(FIND("Rua",Base!B16)),ISNUMBER(FIND("Estrada",Base!B16)),ISNUMBER(FIND(",",Base!B16)))=TRUE,Base!B16,"")))</f>
        <v/>
      </c>
      <c r="K16" t="str">
        <f>TRIM((IF(OR(ISNUMBER(FIND("Avenida",Base!C16)),ISNUMBER(FIND("Rua",Base!C16)),ISNUMBER(FIND("Estrada",Base!C16)),ISNUMBER(FIND(",",Base!C16)))=TRUE,Base!C16,"")))</f>
        <v/>
      </c>
      <c r="L16" t="str">
        <f>TRIM((IF(OR(ISNUMBER(FIND("Avenida",Base!D16)),ISNUMBER(FIND("Rua",Base!D16)),ISNUMBER(FIND("Estrada",Base!D16)),ISNUMBER(FIND(",",Base!D16)))=TRUE,Base!D16,"")))</f>
        <v/>
      </c>
      <c r="M16" t="str">
        <f>TRIM((IF(OR(ISNUMBER(FIND("Avenida",Base!E16)),ISNUMBER(FIND("Rua",Base!E16)),ISNUMBER(FIND("Estrada",Base!E16)),ISNUMBER(FIND(",",Base!E16)))=TRUE,Base!E16,"")))</f>
        <v>FINANCIAMOS DIRETO COM A CAIXA ECONÔMICA, Entrada parcelada até a entrega das chaves. O apartamento está localizado no bairro Centro tem 62 metros quadrados com 2 quartos sendo 2 s...</v>
      </c>
      <c r="N16" t="str">
        <f>TRIM((IF(OR(ISNUMBER(FIND("Avenida",Base!F16)),ISNUMBER(FIND("Rua",Base!F16)),ISNUMBER(FIND("Estrada",Base!F16)),ISNUMBER(FIND(",",Base!F16)))=TRUE,Base!F16,"")))</f>
        <v/>
      </c>
      <c r="O16" t="str">
        <f>TRIM((IF(OR(ISNUMBER(FIND("Avenida",Base!G16)),ISNUMBER(FIND("Rua",Base!G16)),ISNUMBER(FIND("Estrada",Base!G16)),ISNUMBER(FIND(",",Base!G16)))=TRUE,Base!G16,"")))</f>
        <v>Rua Barão de Mesquita, Centro</v>
      </c>
      <c r="P16" t="str">
        <f>TRIM((IF(OR(ISNUMBER(FIND("Avenida",Base!H16)),ISNUMBER(FIND("Rua",Base!H16)),ISNUMBER(FIND("Estrada",Base!H16)),ISNUMBER(FIND(",",Base!H16)))=TRUE,Base!H16,"")))</f>
        <v/>
      </c>
      <c r="Q16" t="str">
        <f>TRIM((IF(OR(ISNUMBER(FIND("Avenida",Base!I16)),ISNUMBER(FIND("Rua",Base!I16)),ISNUMBER(FIND("Estrada",Base!I16)),ISNUMBER(FIND(",",Base!I16)))=TRUE,Base!I16,"")))</f>
        <v/>
      </c>
      <c r="R16" t="str">
        <f>TRIM((IF(OR(ISNUMBER(FIND("Avenida",Base!J16)),ISNUMBER(FIND("Rua",Base!J16)),ISNUMBER(FIND("Estrada",Base!J16)),ISNUMBER(FIND(",",Base!J16)))=TRUE,Base!J16,"")))</f>
        <v/>
      </c>
      <c r="S16" t="str">
        <f>TRIM((IF(OR(ISNUMBER(FIND("Avenida",Base!K16)),ISNUMBER(FIND("Rua",Base!K16)),ISNUMBER(FIND("Estrada",Base!K16)),ISNUMBER(FIND(",",Base!K16)))=TRUE,Base!K16,"")))</f>
        <v/>
      </c>
      <c r="T16" t="str">
        <f>TRIM((IF(OR(ISNUMBER(FIND("Avenida",Base!L16)),ISNUMBER(FIND("Rua",Base!L16)),ISNUMBER(FIND("Estrada",Base!L16)),ISNUMBER(FIND(",",Base!L16)))=TRUE,Base!L16,"")))</f>
        <v/>
      </c>
      <c r="U16" t="str">
        <f>TRIM((IF(OR(ISNUMBER(FIND("Avenida",Base!M16)),ISNUMBER(FIND("Rua",Base!M16)),ISNUMBER(FIND("Estrada",Base!M16)),ISNUMBER(FIND(",",Base!M16)))=TRUE,Base!M16,"")))</f>
        <v/>
      </c>
      <c r="V16" t="str">
        <f>TRIM((IF(OR(ISNUMBER(FIND("Avenida",Base!N16)),ISNUMBER(FIND("Rua",Base!N16)),ISNUMBER(FIND("Estrada",Base!N16)),ISNUMBER(FIND(",",Base!N16)))=TRUE,Base!N16,"")))</f>
        <v/>
      </c>
      <c r="W16" t="str">
        <f>TRIM((IF(OR(ISNUMBER(FIND("Avenida",Base!O16)),ISNUMBER(FIND("Rua",Base!O16)),ISNUMBER(FIND("Estrada",Base!O16)),ISNUMBER(FIND(",",Base!O16)))=TRUE,Base!O16,"")))</f>
        <v/>
      </c>
      <c r="X16" t="str">
        <f>TRIM((IF(OR(ISNUMBER(FIND("Avenida",Base!P16)),ISNUMBER(FIND("Rua",Base!P16)),ISNUMBER(FIND("Estrada",Base!P16)),ISNUMBER(FIND(",",Base!P16)))=TRUE,Base!P16,"")))</f>
        <v/>
      </c>
      <c r="Y16" t="str">
        <f>TRIM((IF(OR(ISNUMBER(FIND("Avenida",Base!Q16)),ISNUMBER(FIND("Rua",Base!Q16)),ISNUMBER(FIND("Estrada",Base!Q16)),ISNUMBER(FIND(",",Base!Q16)))=TRUE,Base!Q16,"")))</f>
        <v/>
      </c>
      <c r="Z16" t="str">
        <f>TRIM((IF(OR(ISNUMBER(FIND("Avenida",Base!R16)),ISNUMBER(FIND("Rua",Base!R16)),ISNUMBER(FIND("Estrada",Base!R16)),ISNUMBER(FIND(",",Base!R16)))=TRUE,Base!R16,"")))</f>
        <v/>
      </c>
      <c r="AA16" s="3" t="str" cm="1">
        <f t="array" ref="AA16">LOOKUP(2,1/(F16:Z16&lt;&gt;""),F16:Z16)</f>
        <v>Rua Barão de Mesquita, Centro</v>
      </c>
      <c r="AB16" t="str" cm="1">
        <f t="array" ref="AB16">IFERROR(IF(LEN(TRIM(SUBSTITUTE(INDEX(Base!16:16,0,MATCH(Planilha2!$AA16,Base!16:16,0)+1),"m²",""))&gt;5),LEFT(TRIM(SUBSTITUTE(INDEX(Base!16:16,0,MATCH(Planilha2!$AA16,Base!16:16,0)+1),"m²","")),3),TRIM(SUBSTITUTE(INDEX(Base!16:16,0,MATCH(Planilha2!$AA16,Base!16:16,0)+1),"m²",""))),0)</f>
        <v>62</v>
      </c>
      <c r="AC16" t="str" cm="1">
        <f t="array" ref="AC16">IFERROR(IF(LEN(INDEX(Base!16:16,0,MATCH(Planilha2!$AA16,Base!16:16,0)+2))&gt;2,LEFT(INDEX(Base!16:16,0,MATCH(Planilha2!$AA16,Base!16:16,0)+2),1),INDEX(Base!16:16,0,MATCH(Planilha2!$AA16,Base!16:16,0)+2)),0)</f>
        <v>2</v>
      </c>
      <c r="AD16" t="str" cm="1">
        <f t="array" ref="AD16">IFERROR(IF(LEN(INDEX(Base!16:16,0,MATCH(Planilha2!$AA16,Base!16:16,0)+3))&gt;2,LEFT(INDEX(Base!16:16,0,MATCH(Planilha2!$AA16,Base!16:16,0)+3),1),INDEX(Base!16:16,0,MATCH(Planilha2!$AA16,Base!16:16,0)+3)),0)</f>
        <v>1</v>
      </c>
      <c r="AE16" t="str" cm="1">
        <f t="array" ref="AE16">IFERROR(IF(LEN(INDEX(Base!16:16,0,MATCH(Planilha2!$AA16,Base!16:16,0)+4))&gt;2,LEFT(INDEX(Base!16:16,0,MATCH(Planilha2!$AA16,Base!16:16,0)+4),1),INDEX(Base!16:16,0,MATCH(Planilha2!$AA16,Base!16:16,0)+4)),0)</f>
        <v>2</v>
      </c>
      <c r="AF16" t="str">
        <f>AA16&amp;", "&amp;Configurações!$C$4&amp;", "&amp;Configurações!$C$5&amp;", Brazil"</f>
        <v>Rua Barão de Mesquita, Centro, Mesquita, RJ, Brazil</v>
      </c>
      <c r="AG16" t="str">
        <f>RIGHT(AA16,LEN(AA16)-FIND(",",AA16,1)-1)&amp;", "&amp;Configurações!$C$4&amp;", "&amp;Configurações!$C$5</f>
        <v>Centro, Mesquita, RJ</v>
      </c>
      <c r="AH16">
        <f>Configurações!$C$6</f>
        <v>0</v>
      </c>
    </row>
    <row r="17" spans="1:34" x14ac:dyDescent="0.3">
      <c r="A17" s="1">
        <v>15</v>
      </c>
      <c r="B17">
        <f>IF(OR(ISNUMBER(FIND(Configurações!$B$8,Base!B17)),ISNUMBER(FIND(Configurações!$B$9,Base!B17)),ISNUMBER(FIND(Configurações!$B$10,Base!B17)),ISNUMBER(FIND(Configurações!$B$11,Base!B17)))=TRUE,Base!B17,0)</f>
        <v>0</v>
      </c>
      <c r="C17" t="str">
        <f>SUBSTITUTE(SUBSTITUTE(IF(ISNUMBER(FIND("R$",Base!B17))=TRUE,Base!B17,IF(OR(ISNUMBER(FIND("condo",Base!C17)),ISNUMBER(FIND("IPTU",Base!C17)))=TRUE,Base!B17,Base!C17)),"R$",""),".","")</f>
        <v xml:space="preserve"> 265000</v>
      </c>
      <c r="D17" t="str">
        <f>SUBSTITUTE(IF(TRIM(SUBSTITUTE(SUBSTITUTE(IF(AND(ISNUMBER(FIND("condo",Base!C17)),ISNUMBER(FIND("IPTU",Base!C17)))=TRUE,MID(Base!C17,FIND("$",Base!C17)+1,6),0),"I",""),"P",""))="0",TRIM(SUBSTITUTE(SUBSTITUTE(IF(AND(ISNUMBER(FIND("condo",Base!D17)),ISNUMBER(FIND("IPTU",Base!D17)))=TRUE,MID(Base!D17,FIND("$",Base!D17)+1,6),0),"I",""),"P","")),TRIM(SUBSTITUTE(SUBSTITUTE(IF(AND(ISNUMBER(FIND("condo",Base!C17)),ISNUMBER(FIND("IPTU",Base!C17)))=TRUE,MID(Base!C17,FIND("$",Base!C17)+1,6),0),"I",""),"P",""))),".","")</f>
        <v>0</v>
      </c>
      <c r="E17" t="str">
        <f>SUBSTITUTE(IF(TRIM(SUBSTITUTE(SUBSTITUTE(IF(OR(ISNUMBER(FIND("IPTU",Base!C17)),ISNUMBER(FIND("iptu",Base!C17)))=TRUE,RIGHT(Base!C17,5),0),"R$",""),"$",""))="0",TRIM(SUBSTITUTE(SUBSTITUTE(IF(OR(ISNUMBER(FIND("IPTU",Base!D17)),ISNUMBER(FIND("iptu",Base!D17)))=TRUE,RIGHT(Base!D17,5),0),"R$",""),"$","")),TRIM(SUBSTITUTE(SUBSTITUTE(IF(OR(ISNUMBER(FIND("iptu",Base!C17)),ISNUMBER(FIND("IPTU",Base!C17)))=TRUE,RIGHT(Base!C17,5),0),"R$",""),"$",""))),".","")</f>
        <v>400</v>
      </c>
      <c r="F17" s="3" t="str" cm="1">
        <f t="array" ref="F17">INDEX(Base!17:17,MATCH(MAX(LEN(Base!17:17)),LEN(Base!17:17),0))</f>
        <v>VENDO EXCELENTES CASAS DUPLEX DE 2 QTOS + 2 SUÍTES COM PORCELANATO EM EDSON PASSOS - MESQUITA.</v>
      </c>
      <c r="J17" t="str">
        <f>TRIM((IF(OR(ISNUMBER(FIND("Avenida",Base!B17)),ISNUMBER(FIND("Rua",Base!B17)),ISNUMBER(FIND("Estrada",Base!B17)),ISNUMBER(FIND(",",Base!B17)))=TRUE,Base!B17,"")))</f>
        <v/>
      </c>
      <c r="K17" t="str">
        <f>TRIM((IF(OR(ISNUMBER(FIND("Avenida",Base!C17)),ISNUMBER(FIND("Rua",Base!C17)),ISNUMBER(FIND("Estrada",Base!C17)),ISNUMBER(FIND(",",Base!C17)))=TRUE,Base!C17,"")))</f>
        <v/>
      </c>
      <c r="L17" t="str">
        <f>TRIM((IF(OR(ISNUMBER(FIND("Avenida",Base!D17)),ISNUMBER(FIND("Rua",Base!D17)),ISNUMBER(FIND("Estrada",Base!D17)),ISNUMBER(FIND(",",Base!D17)))=TRUE,Base!D17,"")))</f>
        <v/>
      </c>
      <c r="M17" t="str">
        <f>TRIM((IF(OR(ISNUMBER(FIND("Avenida",Base!E17)),ISNUMBER(FIND("Rua",Base!E17)),ISNUMBER(FIND("Estrada",Base!E17)),ISNUMBER(FIND(",",Base!E17)))=TRUE,Base!E17,"")))</f>
        <v>EXCELENTE LOCALIZAÇÃO PRÓXIMO A ESTAÇÃO DO TREM, SUPERMERCADO CRISTAL, UPA, MATERI...</v>
      </c>
      <c r="N17" t="str">
        <f>TRIM((IF(OR(ISNUMBER(FIND("Avenida",Base!F17)),ISNUMBER(FIND("Rua",Base!F17)),ISNUMBER(FIND("Estrada",Base!F17)),ISNUMBER(FIND(",",Base!F17)))=TRUE,Base!F17,"")))</f>
        <v/>
      </c>
      <c r="O17" t="str">
        <f>TRIM((IF(OR(ISNUMBER(FIND("Avenida",Base!G17)),ISNUMBER(FIND("Rua",Base!G17)),ISNUMBER(FIND("Estrada",Base!G17)),ISNUMBER(FIND(",",Base!G17)))=TRUE,Base!G17,"")))</f>
        <v>Rua Marquesa de Grizelda, Edson Passos</v>
      </c>
      <c r="P17" t="str">
        <f>TRIM((IF(OR(ISNUMBER(FIND("Avenida",Base!H17)),ISNUMBER(FIND("Rua",Base!H17)),ISNUMBER(FIND("Estrada",Base!H17)),ISNUMBER(FIND(",",Base!H17)))=TRUE,Base!H17,"")))</f>
        <v/>
      </c>
      <c r="Q17" t="str">
        <f>TRIM((IF(OR(ISNUMBER(FIND("Avenida",Base!I17)),ISNUMBER(FIND("Rua",Base!I17)),ISNUMBER(FIND("Estrada",Base!I17)),ISNUMBER(FIND(",",Base!I17)))=TRUE,Base!I17,"")))</f>
        <v/>
      </c>
      <c r="R17" t="str">
        <f>TRIM((IF(OR(ISNUMBER(FIND("Avenida",Base!J17)),ISNUMBER(FIND("Rua",Base!J17)),ISNUMBER(FIND("Estrada",Base!J17)),ISNUMBER(FIND(",",Base!J17)))=TRUE,Base!J17,"")))</f>
        <v/>
      </c>
      <c r="S17" t="str">
        <f>TRIM((IF(OR(ISNUMBER(FIND("Avenida",Base!K17)),ISNUMBER(FIND("Rua",Base!K17)),ISNUMBER(FIND("Estrada",Base!K17)),ISNUMBER(FIND(",",Base!K17)))=TRUE,Base!K17,"")))</f>
        <v/>
      </c>
      <c r="T17" t="str">
        <f>TRIM((IF(OR(ISNUMBER(FIND("Avenida",Base!L17)),ISNUMBER(FIND("Rua",Base!L17)),ISNUMBER(FIND("Estrada",Base!L17)),ISNUMBER(FIND(",",Base!L17)))=TRUE,Base!L17,"")))</f>
        <v/>
      </c>
      <c r="U17" t="str">
        <f>TRIM((IF(OR(ISNUMBER(FIND("Avenida",Base!M17)),ISNUMBER(FIND("Rua",Base!M17)),ISNUMBER(FIND("Estrada",Base!M17)),ISNUMBER(FIND(",",Base!M17)))=TRUE,Base!M17,"")))</f>
        <v/>
      </c>
      <c r="V17" t="str">
        <f>TRIM((IF(OR(ISNUMBER(FIND("Avenida",Base!N17)),ISNUMBER(FIND("Rua",Base!N17)),ISNUMBER(FIND("Estrada",Base!N17)),ISNUMBER(FIND(",",Base!N17)))=TRUE,Base!N17,"")))</f>
        <v/>
      </c>
      <c r="W17" t="str">
        <f>TRIM((IF(OR(ISNUMBER(FIND("Avenida",Base!O17)),ISNUMBER(FIND("Rua",Base!O17)),ISNUMBER(FIND("Estrada",Base!O17)),ISNUMBER(FIND(",",Base!O17)))=TRUE,Base!O17,"")))</f>
        <v/>
      </c>
      <c r="X17" t="str">
        <f>TRIM((IF(OR(ISNUMBER(FIND("Avenida",Base!P17)),ISNUMBER(FIND("Rua",Base!P17)),ISNUMBER(FIND("Estrada",Base!P17)),ISNUMBER(FIND(",",Base!P17)))=TRUE,Base!P17,"")))</f>
        <v/>
      </c>
      <c r="Y17" t="str">
        <f>TRIM((IF(OR(ISNUMBER(FIND("Avenida",Base!Q17)),ISNUMBER(FIND("Rua",Base!Q17)),ISNUMBER(FIND("Estrada",Base!Q17)),ISNUMBER(FIND(",",Base!Q17)))=TRUE,Base!Q17,"")))</f>
        <v/>
      </c>
      <c r="Z17" t="str">
        <f>TRIM((IF(OR(ISNUMBER(FIND("Avenida",Base!R17)),ISNUMBER(FIND("Rua",Base!R17)),ISNUMBER(FIND("Estrada",Base!R17)),ISNUMBER(FIND(",",Base!R17)))=TRUE,Base!R17,"")))</f>
        <v/>
      </c>
      <c r="AA17" s="3" t="str" cm="1">
        <f t="array" ref="AA17">LOOKUP(2,1/(F17:Z17&lt;&gt;""),F17:Z17)</f>
        <v>Rua Marquesa de Grizelda, Edson Passos</v>
      </c>
      <c r="AB17" t="str" cm="1">
        <f t="array" ref="AB17">IFERROR(IF(LEN(TRIM(SUBSTITUTE(INDEX(Base!17:17,0,MATCH(Planilha2!$AA17,Base!17:17,0)+1),"m²",""))&gt;5),LEFT(TRIM(SUBSTITUTE(INDEX(Base!17:17,0,MATCH(Planilha2!$AA17,Base!17:17,0)+1),"m²","")),3),TRIM(SUBSTITUTE(INDEX(Base!17:17,0,MATCH(Planilha2!$AA17,Base!17:17,0)+1),"m²",""))),0)</f>
        <v>80</v>
      </c>
      <c r="AC17" t="str" cm="1">
        <f t="array" ref="AC17">IFERROR(IF(LEN(INDEX(Base!17:17,0,MATCH(Planilha2!$AA17,Base!17:17,0)+2))&gt;2,LEFT(INDEX(Base!17:17,0,MATCH(Planilha2!$AA17,Base!17:17,0)+2),1),INDEX(Base!17:17,0,MATCH(Planilha2!$AA17,Base!17:17,0)+2)),0)</f>
        <v>2</v>
      </c>
      <c r="AD17" t="str" cm="1">
        <f t="array" ref="AD17">IFERROR(IF(LEN(INDEX(Base!17:17,0,MATCH(Planilha2!$AA17,Base!17:17,0)+3))&gt;2,LEFT(INDEX(Base!17:17,0,MATCH(Planilha2!$AA17,Base!17:17,0)+3),1),INDEX(Base!17:17,0,MATCH(Planilha2!$AA17,Base!17:17,0)+3)),0)</f>
        <v>1</v>
      </c>
      <c r="AE17" t="str" cm="1">
        <f t="array" ref="AE17">IFERROR(IF(LEN(INDEX(Base!17:17,0,MATCH(Planilha2!$AA17,Base!17:17,0)+4))&gt;2,LEFT(INDEX(Base!17:17,0,MATCH(Planilha2!$AA17,Base!17:17,0)+4),1),INDEX(Base!17:17,0,MATCH(Planilha2!$AA17,Base!17:17,0)+4)),0)</f>
        <v>3</v>
      </c>
      <c r="AF17" t="str">
        <f>AA17&amp;", "&amp;Configurações!$C$4&amp;", "&amp;Configurações!$C$5&amp;", Brazil"</f>
        <v>Rua Marquesa de Grizelda, Edson Passos, Mesquita, RJ, Brazil</v>
      </c>
      <c r="AG17" t="str">
        <f>RIGHT(AA17,LEN(AA17)-FIND(",",AA17,1)-1)&amp;", "&amp;Configurações!$C$4&amp;", "&amp;Configurações!$C$5</f>
        <v>Edson Passos, Mesquita, RJ</v>
      </c>
      <c r="AH17">
        <f>Configurações!$C$6</f>
        <v>0</v>
      </c>
    </row>
    <row r="18" spans="1:34" x14ac:dyDescent="0.3">
      <c r="A18" s="1">
        <v>16</v>
      </c>
      <c r="B18">
        <f>IF(OR(ISNUMBER(FIND(Configurações!$B$8,Base!B18)),ISNUMBER(FIND(Configurações!$B$9,Base!B18)),ISNUMBER(FIND(Configurações!$B$10,Base!B18)),ISNUMBER(FIND(Configurações!$B$11,Base!B18)))=TRUE,Base!B18,0)</f>
        <v>0</v>
      </c>
      <c r="C18" t="str">
        <f>SUBSTITUTE(SUBSTITUTE(IF(ISNUMBER(FIND("R$",Base!B18))=TRUE,Base!B18,IF(OR(ISNUMBER(FIND("condo",Base!C18)),ISNUMBER(FIND("IPTU",Base!C18)))=TRUE,Base!B18,Base!C18)),"R$",""),".","")</f>
        <v xml:space="preserve"> 420000</v>
      </c>
      <c r="D18" t="str">
        <f>SUBSTITUTE(IF(TRIM(SUBSTITUTE(SUBSTITUTE(IF(AND(ISNUMBER(FIND("condo",Base!C18)),ISNUMBER(FIND("IPTU",Base!C18)))=TRUE,MID(Base!C18,FIND("$",Base!C18)+1,6),0),"I",""),"P",""))="0",TRIM(SUBSTITUTE(SUBSTITUTE(IF(AND(ISNUMBER(FIND("condo",Base!D18)),ISNUMBER(FIND("IPTU",Base!D18)))=TRUE,MID(Base!D18,FIND("$",Base!D18)+1,6),0),"I",""),"P","")),TRIM(SUBSTITUTE(SUBSTITUTE(IF(AND(ISNUMBER(FIND("condo",Base!C18)),ISNUMBER(FIND("IPTU",Base!C18)))=TRUE,MID(Base!C18,FIND("$",Base!C18)+1,6),0),"I",""),"P",""))),".","")</f>
        <v>0</v>
      </c>
      <c r="E18" t="str">
        <f>SUBSTITUTE(IF(TRIM(SUBSTITUTE(SUBSTITUTE(IF(OR(ISNUMBER(FIND("IPTU",Base!C18)),ISNUMBER(FIND("iptu",Base!C18)))=TRUE,RIGHT(Base!C18,5),0),"R$",""),"$",""))="0",TRIM(SUBSTITUTE(SUBSTITUTE(IF(OR(ISNUMBER(FIND("IPTU",Base!D18)),ISNUMBER(FIND("iptu",Base!D18)))=TRUE,RIGHT(Base!D18,5),0),"R$",""),"$","")),TRIM(SUBSTITUTE(SUBSTITUTE(IF(OR(ISNUMBER(FIND("iptu",Base!C18)),ISNUMBER(FIND("IPTU",Base!C18)))=TRUE,RIGHT(Base!C18,5),0),"R$",""),"$",""))),".","")</f>
        <v>0</v>
      </c>
      <c r="F18" s="3" t="str" cm="1">
        <f t="array" ref="F18">INDEX(Base!18:18,MATCH(MAX(LEN(Base!18:18)),LEN(Base!18:18),0))</f>
        <v>2 cozinhas, copa, área de serviço, banheiro social, terraço com churrasqueira e banheiro,</v>
      </c>
      <c r="J18" t="str">
        <f>TRIM((IF(OR(ISNUMBER(FIND("Avenida",Base!B18)),ISNUMBER(FIND("Rua",Base!B18)),ISNUMBER(FIND("Estrada",Base!B18)),ISNUMBER(FIND(",",Base!B18)))=TRUE,Base!B18,"")))</f>
        <v/>
      </c>
      <c r="K18" t="str">
        <f>TRIM((IF(OR(ISNUMBER(FIND("Avenida",Base!C18)),ISNUMBER(FIND("Rua",Base!C18)),ISNUMBER(FIND("Estrada",Base!C18)),ISNUMBER(FIND(",",Base!C18)))=TRUE,Base!C18,"")))</f>
        <v>Linda casa duplex com 4 quartos sendo 2 suítes, 2 salas, salão com 2 ambientes,</v>
      </c>
      <c r="L18" t="str">
        <f>TRIM((IF(OR(ISNUMBER(FIND("Avenida",Base!D18)),ISNUMBER(FIND("Rua",Base!D18)),ISNUMBER(FIND("Estrada",Base!D18)),ISNUMBER(FIND(",",Base!D18)))=TRUE,Base!D18,"")))</f>
        <v>2 cozinhas, copa, área de serviço, banheiro social, terraço com churrasqueira e banheiro,</v>
      </c>
      <c r="M18" t="str">
        <f>TRIM((IF(OR(ISNUMBER(FIND("Avenida",Base!E18)),ISNUMBER(FIND("Rua",Base!E18)),ISNUMBER(FIND("Estrada",Base!E18)),ISNUMBER(FIND(",",Base!E18)))=TRUE,Base!E18,"")))</f>
        <v/>
      </c>
      <c r="N18" t="str">
        <f>TRIM((IF(OR(ISNUMBER(FIND("Avenida",Base!F18)),ISNUMBER(FIND("Rua",Base!F18)),ISNUMBER(FIND("Estrada",Base!F18)),ISNUMBER(FIND(",",Base!F18)))=TRUE,Base!F18,"")))</f>
        <v/>
      </c>
      <c r="O18" t="str">
        <f>TRIM((IF(OR(ISNUMBER(FIND("Avenida",Base!G18)),ISNUMBER(FIND("Rua",Base!G18)),ISNUMBER(FIND("Estrada",Base!G18)),ISNUMBER(FIND(",",Base!G18)))=TRUE,Base!G18,"")))</f>
        <v>Rua Dias Leme, Rocha Sobrinho</v>
      </c>
      <c r="P18" t="str">
        <f>TRIM((IF(OR(ISNUMBER(FIND("Avenida",Base!H18)),ISNUMBER(FIND("Rua",Base!H18)),ISNUMBER(FIND("Estrada",Base!H18)),ISNUMBER(FIND(",",Base!H18)))=TRUE,Base!H18,"")))</f>
        <v/>
      </c>
      <c r="Q18" t="str">
        <f>TRIM((IF(OR(ISNUMBER(FIND("Avenida",Base!I18)),ISNUMBER(FIND("Rua",Base!I18)),ISNUMBER(FIND("Estrada",Base!I18)),ISNUMBER(FIND(",",Base!I18)))=TRUE,Base!I18,"")))</f>
        <v/>
      </c>
      <c r="R18" t="str">
        <f>TRIM((IF(OR(ISNUMBER(FIND("Avenida",Base!J18)),ISNUMBER(FIND("Rua",Base!J18)),ISNUMBER(FIND("Estrada",Base!J18)),ISNUMBER(FIND(",",Base!J18)))=TRUE,Base!J18,"")))</f>
        <v/>
      </c>
      <c r="S18" t="str">
        <f>TRIM((IF(OR(ISNUMBER(FIND("Avenida",Base!K18)),ISNUMBER(FIND("Rua",Base!K18)),ISNUMBER(FIND("Estrada",Base!K18)),ISNUMBER(FIND(",",Base!K18)))=TRUE,Base!K18,"")))</f>
        <v/>
      </c>
      <c r="T18" t="str">
        <f>TRIM((IF(OR(ISNUMBER(FIND("Avenida",Base!L18)),ISNUMBER(FIND("Rua",Base!L18)),ISNUMBER(FIND("Estrada",Base!L18)),ISNUMBER(FIND(",",Base!L18)))=TRUE,Base!L18,"")))</f>
        <v/>
      </c>
      <c r="U18" t="str">
        <f>TRIM((IF(OR(ISNUMBER(FIND("Avenida",Base!M18)),ISNUMBER(FIND("Rua",Base!M18)),ISNUMBER(FIND("Estrada",Base!M18)),ISNUMBER(FIND(",",Base!M18)))=TRUE,Base!M18,"")))</f>
        <v/>
      </c>
      <c r="V18" t="str">
        <f>TRIM((IF(OR(ISNUMBER(FIND("Avenida",Base!N18)),ISNUMBER(FIND("Rua",Base!N18)),ISNUMBER(FIND("Estrada",Base!N18)),ISNUMBER(FIND(",",Base!N18)))=TRUE,Base!N18,"")))</f>
        <v/>
      </c>
      <c r="W18" t="str">
        <f>TRIM((IF(OR(ISNUMBER(FIND("Avenida",Base!O18)),ISNUMBER(FIND("Rua",Base!O18)),ISNUMBER(FIND("Estrada",Base!O18)),ISNUMBER(FIND(",",Base!O18)))=TRUE,Base!O18,"")))</f>
        <v/>
      </c>
      <c r="X18" t="str">
        <f>TRIM((IF(OR(ISNUMBER(FIND("Avenida",Base!P18)),ISNUMBER(FIND("Rua",Base!P18)),ISNUMBER(FIND("Estrada",Base!P18)),ISNUMBER(FIND(",",Base!P18)))=TRUE,Base!P18,"")))</f>
        <v/>
      </c>
      <c r="Y18" t="str">
        <f>TRIM((IF(OR(ISNUMBER(FIND("Avenida",Base!Q18)),ISNUMBER(FIND("Rua",Base!Q18)),ISNUMBER(FIND("Estrada",Base!Q18)),ISNUMBER(FIND(",",Base!Q18)))=TRUE,Base!Q18,"")))</f>
        <v/>
      </c>
      <c r="Z18" t="str">
        <f>TRIM((IF(OR(ISNUMBER(FIND("Avenida",Base!R18)),ISNUMBER(FIND("Rua",Base!R18)),ISNUMBER(FIND("Estrada",Base!R18)),ISNUMBER(FIND(",",Base!R18)))=TRUE,Base!R18,"")))</f>
        <v/>
      </c>
      <c r="AA18" s="3" t="str" cm="1">
        <f t="array" ref="AA18">LOOKUP(2,1/(F18:Z18&lt;&gt;""),F18:Z18)</f>
        <v>Rua Dias Leme, Rocha Sobrinho</v>
      </c>
      <c r="AB18" t="str" cm="1">
        <f t="array" ref="AB18">IFERROR(IF(LEN(TRIM(SUBSTITUTE(INDEX(Base!18:18,0,MATCH(Planilha2!$AA18,Base!18:18,0)+1),"m²",""))&gt;5),LEFT(TRIM(SUBSTITUTE(INDEX(Base!18:18,0,MATCH(Planilha2!$AA18,Base!18:18,0)+1),"m²","")),3),TRIM(SUBSTITUTE(INDEX(Base!18:18,0,MATCH(Planilha2!$AA18,Base!18:18,0)+1),"m²",""))),0)</f>
        <v>200</v>
      </c>
      <c r="AC18" t="str" cm="1">
        <f t="array" ref="AC18">IFERROR(IF(LEN(INDEX(Base!18:18,0,MATCH(Planilha2!$AA18,Base!18:18,0)+2))&gt;2,LEFT(INDEX(Base!18:18,0,MATCH(Planilha2!$AA18,Base!18:18,0)+2),1),INDEX(Base!18:18,0,MATCH(Planilha2!$AA18,Base!18:18,0)+2)),0)</f>
        <v>4</v>
      </c>
      <c r="AD18" t="str" cm="1">
        <f t="array" ref="AD18">IFERROR(IF(LEN(INDEX(Base!18:18,0,MATCH(Planilha2!$AA18,Base!18:18,0)+3))&gt;2,LEFT(INDEX(Base!18:18,0,MATCH(Planilha2!$AA18,Base!18:18,0)+3),1),INDEX(Base!18:18,0,MATCH(Planilha2!$AA18,Base!18:18,0)+3)),0)</f>
        <v>2</v>
      </c>
      <c r="AE18" t="str" cm="1">
        <f t="array" ref="AE18">IFERROR(IF(LEN(INDEX(Base!18:18,0,MATCH(Planilha2!$AA18,Base!18:18,0)+4))&gt;2,LEFT(INDEX(Base!18:18,0,MATCH(Planilha2!$AA18,Base!18:18,0)+4),1),INDEX(Base!18:18,0,MATCH(Planilha2!$AA18,Base!18:18,0)+4)),0)</f>
        <v>4</v>
      </c>
      <c r="AF18" t="str">
        <f>AA18&amp;", "&amp;Configurações!$C$4&amp;", "&amp;Configurações!$C$5&amp;", Brazil"</f>
        <v>Rua Dias Leme, Rocha Sobrinho, Mesquita, RJ, Brazil</v>
      </c>
      <c r="AG18" t="str">
        <f>RIGHT(AA18,LEN(AA18)-FIND(",",AA18,1)-1)&amp;", "&amp;Configurações!$C$4&amp;", "&amp;Configurações!$C$5</f>
        <v>Rocha Sobrinho, Mesquita, RJ</v>
      </c>
      <c r="AH18">
        <f>Configurações!$C$6</f>
        <v>0</v>
      </c>
    </row>
    <row r="19" spans="1:34" x14ac:dyDescent="0.3">
      <c r="A19" s="1">
        <v>17</v>
      </c>
      <c r="B19">
        <f>IF(OR(ISNUMBER(FIND(Configurações!$B$8,Base!B19)),ISNUMBER(FIND(Configurações!$B$9,Base!B19)),ISNUMBER(FIND(Configurações!$B$10,Base!B19)),ISNUMBER(FIND(Configurações!$B$11,Base!B19)))=TRUE,Base!B19,0)</f>
        <v>0</v>
      </c>
      <c r="C19" t="str">
        <f>SUBSTITUTE(SUBSTITUTE(IF(ISNUMBER(FIND("R$",Base!B19))=TRUE,Base!B19,IF(OR(ISNUMBER(FIND("condo",Base!C19)),ISNUMBER(FIND("IPTU",Base!C19)))=TRUE,Base!B19,Base!C19)),"R$",""),".","")</f>
        <v xml:space="preserve"> 349000</v>
      </c>
      <c r="D19" t="str">
        <f>SUBSTITUTE(IF(TRIM(SUBSTITUTE(SUBSTITUTE(IF(AND(ISNUMBER(FIND("condo",Base!C19)),ISNUMBER(FIND("IPTU",Base!C19)))=TRUE,MID(Base!C19,FIND("$",Base!C19)+1,6),0),"I",""),"P",""))="0",TRIM(SUBSTITUTE(SUBSTITUTE(IF(AND(ISNUMBER(FIND("condo",Base!D19)),ISNUMBER(FIND("IPTU",Base!D19)))=TRUE,MID(Base!D19,FIND("$",Base!D19)+1,6),0),"I",""),"P","")),TRIM(SUBSTITUTE(SUBSTITUTE(IF(AND(ISNUMBER(FIND("condo",Base!C19)),ISNUMBER(FIND("IPTU",Base!C19)))=TRUE,MID(Base!C19,FIND("$",Base!C19)+1,6),0),"I",""),"P",""))),".","")</f>
        <v>0</v>
      </c>
      <c r="E19" t="str">
        <f>SUBSTITUTE(IF(TRIM(SUBSTITUTE(SUBSTITUTE(IF(OR(ISNUMBER(FIND("IPTU",Base!C19)),ISNUMBER(FIND("iptu",Base!C19)))=TRUE,RIGHT(Base!C19,5),0),"R$",""),"$",""))="0",TRIM(SUBSTITUTE(SUBSTITUTE(IF(OR(ISNUMBER(FIND("IPTU",Base!D19)),ISNUMBER(FIND("iptu",Base!D19)))=TRUE,RIGHT(Base!D19,5),0),"R$",""),"$","")),TRIM(SUBSTITUTE(SUBSTITUTE(IF(OR(ISNUMBER(FIND("iptu",Base!C19)),ISNUMBER(FIND("IPTU",Base!C19)))=TRUE,RIGHT(Base!C19,5),0),"R$",""),"$",""))),".","")</f>
        <v>0</v>
      </c>
      <c r="F19" s="3" t="str" cm="1">
        <f t="array" ref="F19">INDEX(Base!19:19,MATCH(MAX(LEN(Base!19:19)),LEN(Base!19:19),0))</f>
        <v>CENTRO/MESQUITA. Excelente cobertura frente de 2 suítes, sala, cozinha, banheiro social, área de serviço, varanda com área gourmet e vaga de garagem.Ótima localização, comércio pró...</v>
      </c>
      <c r="J19" t="str">
        <f>TRIM((IF(OR(ISNUMBER(FIND("Avenida",Base!B19)),ISNUMBER(FIND("Rua",Base!B19)),ISNUMBER(FIND("Estrada",Base!B19)),ISNUMBER(FIND(",",Base!B19)))=TRUE,Base!B19,"")))</f>
        <v/>
      </c>
      <c r="K19" t="str">
        <f>TRIM((IF(OR(ISNUMBER(FIND("Avenida",Base!C19)),ISNUMBER(FIND("Rua",Base!C19)),ISNUMBER(FIND("Estrada",Base!C19)),ISNUMBER(FIND(",",Base!C19)))=TRUE,Base!C19,"")))</f>
        <v>CENTRO/MESQUITA. Excelente cobertura frente de 2 suítes, sala, cozinha, banheiro social, área de serviço, varanda com área gourmet e vaga de garagem.Ótima localização, comércio pró...</v>
      </c>
      <c r="L19" t="str">
        <f>TRIM((IF(OR(ISNUMBER(FIND("Avenida",Base!D19)),ISNUMBER(FIND("Rua",Base!D19)),ISNUMBER(FIND("Estrada",Base!D19)),ISNUMBER(FIND(",",Base!D19)))=TRUE,Base!D19,"")))</f>
        <v/>
      </c>
      <c r="M19" t="str">
        <f>TRIM((IF(OR(ISNUMBER(FIND("Avenida",Base!E19)),ISNUMBER(FIND("Rua",Base!E19)),ISNUMBER(FIND("Estrada",Base!E19)),ISNUMBER(FIND(",",Base!E19)))=TRUE,Base!E19,"")))</f>
        <v>Estrada Feliciano Sodré, Centro</v>
      </c>
      <c r="N19" t="str">
        <f>TRIM((IF(OR(ISNUMBER(FIND("Avenida",Base!F19)),ISNUMBER(FIND("Rua",Base!F19)),ISNUMBER(FIND("Estrada",Base!F19)),ISNUMBER(FIND(",",Base!F19)))=TRUE,Base!F19,"")))</f>
        <v/>
      </c>
      <c r="O19" t="str">
        <f>TRIM((IF(OR(ISNUMBER(FIND("Avenida",Base!G19)),ISNUMBER(FIND("Rua",Base!G19)),ISNUMBER(FIND("Estrada",Base!G19)),ISNUMBER(FIND(",",Base!G19)))=TRUE,Base!G19,"")))</f>
        <v/>
      </c>
      <c r="P19" t="str">
        <f>TRIM((IF(OR(ISNUMBER(FIND("Avenida",Base!H19)),ISNUMBER(FIND("Rua",Base!H19)),ISNUMBER(FIND("Estrada",Base!H19)),ISNUMBER(FIND(",",Base!H19)))=TRUE,Base!H19,"")))</f>
        <v/>
      </c>
      <c r="Q19" t="str">
        <f>TRIM((IF(OR(ISNUMBER(FIND("Avenida",Base!I19)),ISNUMBER(FIND("Rua",Base!I19)),ISNUMBER(FIND("Estrada",Base!I19)),ISNUMBER(FIND(",",Base!I19)))=TRUE,Base!I19,"")))</f>
        <v/>
      </c>
      <c r="R19" t="str">
        <f>TRIM((IF(OR(ISNUMBER(FIND("Avenida",Base!J19)),ISNUMBER(FIND("Rua",Base!J19)),ISNUMBER(FIND("Estrada",Base!J19)),ISNUMBER(FIND(",",Base!J19)))=TRUE,Base!J19,"")))</f>
        <v/>
      </c>
      <c r="S19" t="str">
        <f>TRIM((IF(OR(ISNUMBER(FIND("Avenida",Base!K19)),ISNUMBER(FIND("Rua",Base!K19)),ISNUMBER(FIND("Estrada",Base!K19)),ISNUMBER(FIND(",",Base!K19)))=TRUE,Base!K19,"")))</f>
        <v/>
      </c>
      <c r="T19" t="str">
        <f>TRIM((IF(OR(ISNUMBER(FIND("Avenida",Base!L19)),ISNUMBER(FIND("Rua",Base!L19)),ISNUMBER(FIND("Estrada",Base!L19)),ISNUMBER(FIND(",",Base!L19)))=TRUE,Base!L19,"")))</f>
        <v/>
      </c>
      <c r="U19" t="str">
        <f>TRIM((IF(OR(ISNUMBER(FIND("Avenida",Base!M19)),ISNUMBER(FIND("Rua",Base!M19)),ISNUMBER(FIND("Estrada",Base!M19)),ISNUMBER(FIND(",",Base!M19)))=TRUE,Base!M19,"")))</f>
        <v/>
      </c>
      <c r="V19" t="str">
        <f>TRIM((IF(OR(ISNUMBER(FIND("Avenida",Base!N19)),ISNUMBER(FIND("Rua",Base!N19)),ISNUMBER(FIND("Estrada",Base!N19)),ISNUMBER(FIND(",",Base!N19)))=TRUE,Base!N19,"")))</f>
        <v/>
      </c>
      <c r="W19" t="str">
        <f>TRIM((IF(OR(ISNUMBER(FIND("Avenida",Base!O19)),ISNUMBER(FIND("Rua",Base!O19)),ISNUMBER(FIND("Estrada",Base!O19)),ISNUMBER(FIND(",",Base!O19)))=TRUE,Base!O19,"")))</f>
        <v/>
      </c>
      <c r="X19" t="str">
        <f>TRIM((IF(OR(ISNUMBER(FIND("Avenida",Base!P19)),ISNUMBER(FIND("Rua",Base!P19)),ISNUMBER(FIND("Estrada",Base!P19)),ISNUMBER(FIND(",",Base!P19)))=TRUE,Base!P19,"")))</f>
        <v/>
      </c>
      <c r="Y19" t="str">
        <f>TRIM((IF(OR(ISNUMBER(FIND("Avenida",Base!Q19)),ISNUMBER(FIND("Rua",Base!Q19)),ISNUMBER(FIND("Estrada",Base!Q19)),ISNUMBER(FIND(",",Base!Q19)))=TRUE,Base!Q19,"")))</f>
        <v/>
      </c>
      <c r="Z19" t="str">
        <f>TRIM((IF(OR(ISNUMBER(FIND("Avenida",Base!R19)),ISNUMBER(FIND("Rua",Base!R19)),ISNUMBER(FIND("Estrada",Base!R19)),ISNUMBER(FIND(",",Base!R19)))=TRUE,Base!R19,"")))</f>
        <v/>
      </c>
      <c r="AA19" s="3" t="str" cm="1">
        <f t="array" ref="AA19">LOOKUP(2,1/(F19:Z19&lt;&gt;""),F19:Z19)</f>
        <v>Estrada Feliciano Sodré, Centro</v>
      </c>
      <c r="AB19" t="str" cm="1">
        <f t="array" ref="AB19">IFERROR(IF(LEN(TRIM(SUBSTITUTE(INDEX(Base!19:19,0,MATCH(Planilha2!$AA19,Base!19:19,0)+1),"m²",""))&gt;5),LEFT(TRIM(SUBSTITUTE(INDEX(Base!19:19,0,MATCH(Planilha2!$AA19,Base!19:19,0)+1),"m²","")),3),TRIM(SUBSTITUTE(INDEX(Base!19:19,0,MATCH(Planilha2!$AA19,Base!19:19,0)+1),"m²",""))),0)</f>
        <v>135</v>
      </c>
      <c r="AC19" t="str" cm="1">
        <f t="array" ref="AC19">IFERROR(IF(LEN(INDEX(Base!19:19,0,MATCH(Planilha2!$AA19,Base!19:19,0)+2))&gt;2,LEFT(INDEX(Base!19:19,0,MATCH(Planilha2!$AA19,Base!19:19,0)+2),1),INDEX(Base!19:19,0,MATCH(Planilha2!$AA19,Base!19:19,0)+2)),0)</f>
        <v>2</v>
      </c>
      <c r="AD19" t="str" cm="1">
        <f t="array" ref="AD19">IFERROR(IF(LEN(INDEX(Base!19:19,0,MATCH(Planilha2!$AA19,Base!19:19,0)+3))&gt;2,LEFT(INDEX(Base!19:19,0,MATCH(Planilha2!$AA19,Base!19:19,0)+3),1),INDEX(Base!19:19,0,MATCH(Planilha2!$AA19,Base!19:19,0)+3)),0)</f>
        <v>1</v>
      </c>
      <c r="AE19" t="str" cm="1">
        <f t="array" ref="AE19">IFERROR(IF(LEN(INDEX(Base!19:19,0,MATCH(Planilha2!$AA19,Base!19:19,0)+4))&gt;2,LEFT(INDEX(Base!19:19,0,MATCH(Planilha2!$AA19,Base!19:19,0)+4),1),INDEX(Base!19:19,0,MATCH(Planilha2!$AA19,Base!19:19,0)+4)),0)</f>
        <v>3</v>
      </c>
      <c r="AF19" t="str">
        <f>AA19&amp;", "&amp;Configurações!$C$4&amp;", "&amp;Configurações!$C$5&amp;", Brazil"</f>
        <v>Estrada Feliciano Sodré, Centro, Mesquita, RJ, Brazil</v>
      </c>
      <c r="AG19" t="str">
        <f>RIGHT(AA19,LEN(AA19)-FIND(",",AA19,1)-1)&amp;", "&amp;Configurações!$C$4&amp;", "&amp;Configurações!$C$5</f>
        <v>Centro, Mesquita, RJ</v>
      </c>
      <c r="AH19">
        <f>Configurações!$C$6</f>
        <v>0</v>
      </c>
    </row>
    <row r="20" spans="1:34" x14ac:dyDescent="0.3">
      <c r="A20" s="1">
        <v>18</v>
      </c>
      <c r="B20" t="str">
        <f>IF(OR(ISNUMBER(FIND(Configurações!$B$8,Base!B20)),ISNUMBER(FIND(Configurações!$B$9,Base!B20)),ISNUMBER(FIND(Configurações!$B$10,Base!B20)),ISNUMBER(FIND(Configurações!$B$11,Base!B20)))=TRUE,Base!B20,0)</f>
        <v>destaque</v>
      </c>
      <c r="C20" t="str">
        <f>SUBSTITUTE(SUBSTITUTE(IF(ISNUMBER(FIND("R$",Base!B20))=TRUE,Base!B20,IF(OR(ISNUMBER(FIND("condo",Base!C20)),ISNUMBER(FIND("IPTU",Base!C20)))=TRUE,Base!B20,Base!C20)),"R$",""),".","")</f>
        <v xml:space="preserve"> 349000</v>
      </c>
      <c r="D20" t="str">
        <f>SUBSTITUTE(IF(TRIM(SUBSTITUTE(SUBSTITUTE(IF(AND(ISNUMBER(FIND("condo",Base!C20)),ISNUMBER(FIND("IPTU",Base!C20)))=TRUE,MID(Base!C20,FIND("$",Base!C20)+1,6),0),"I",""),"P",""))="0",TRIM(SUBSTITUTE(SUBSTITUTE(IF(AND(ISNUMBER(FIND("condo",Base!D20)),ISNUMBER(FIND("IPTU",Base!D20)))=TRUE,MID(Base!D20,FIND("$",Base!D20)+1,6),0),"I",""),"P","")),TRIM(SUBSTITUTE(SUBSTITUTE(IF(AND(ISNUMBER(FIND("condo",Base!C20)),ISNUMBER(FIND("IPTU",Base!C20)))=TRUE,MID(Base!C20,FIND("$",Base!C20)+1,6),0),"I",""),"P",""))),".","")</f>
        <v>0</v>
      </c>
      <c r="E20" t="str">
        <f>SUBSTITUTE(IF(TRIM(SUBSTITUTE(SUBSTITUTE(IF(OR(ISNUMBER(FIND("IPTU",Base!C20)),ISNUMBER(FIND("iptu",Base!C20)))=TRUE,RIGHT(Base!C20,5),0),"R$",""),"$",""))="0",TRIM(SUBSTITUTE(SUBSTITUTE(IF(OR(ISNUMBER(FIND("IPTU",Base!D20)),ISNUMBER(FIND("iptu",Base!D20)))=TRUE,RIGHT(Base!D20,5),0),"R$",""),"$","")),TRIM(SUBSTITUTE(SUBSTITUTE(IF(OR(ISNUMBER(FIND("iptu",Base!C20)),ISNUMBER(FIND("IPTU",Base!C20)))=TRUE,RIGHT(Base!C20,5),0),"R$",""),"$",""))),".","")</f>
        <v>0</v>
      </c>
      <c r="F20" s="3" t="str" cm="1">
        <f t="array" ref="F20">INDEX(Base!20:20,MATCH(MAX(LEN(Base!20:20)),LEN(Base!20:20),0))</f>
        <v>Atenção investidores !!!! oportunidade exclusiva! excelente localização. próximo a todo o comércio em geral.vasta rede de transporte público e fácil acesso para qualquer lugar do r...</v>
      </c>
      <c r="J20" t="str">
        <f>TRIM((IF(OR(ISNUMBER(FIND("Avenida",Base!B20)),ISNUMBER(FIND("Rua",Base!B20)),ISNUMBER(FIND("Estrada",Base!B20)),ISNUMBER(FIND(",",Base!B20)))=TRUE,Base!B20,"")))</f>
        <v/>
      </c>
      <c r="K20" t="str">
        <f>TRIM((IF(OR(ISNUMBER(FIND("Avenida",Base!C20)),ISNUMBER(FIND("Rua",Base!C20)),ISNUMBER(FIND("Estrada",Base!C20)),ISNUMBER(FIND(",",Base!C20)))=TRUE,Base!C20,"")))</f>
        <v/>
      </c>
      <c r="L20" t="str">
        <f>TRIM((IF(OR(ISNUMBER(FIND("Avenida",Base!D20)),ISNUMBER(FIND("Rua",Base!D20)),ISNUMBER(FIND("Estrada",Base!D20)),ISNUMBER(FIND(",",Base!D20)))=TRUE,Base!D20,"")))</f>
        <v/>
      </c>
      <c r="M20" t="str">
        <f>TRIM((IF(OR(ISNUMBER(FIND("Avenida",Base!E20)),ISNUMBER(FIND("Rua",Base!E20)),ISNUMBER(FIND("Estrada",Base!E20)),ISNUMBER(FIND(",",Base!E20)))=TRUE,Base!E20,"")))</f>
        <v/>
      </c>
      <c r="N20" t="str">
        <f>TRIM((IF(OR(ISNUMBER(FIND("Avenida",Base!F20)),ISNUMBER(FIND("Rua",Base!F20)),ISNUMBER(FIND("Estrada",Base!F20)),ISNUMBER(FIND(",",Base!F20)))=TRUE,Base!F20,"")))</f>
        <v>Estrada Feliciano Sodré, Centro</v>
      </c>
      <c r="O20" t="str">
        <f>TRIM((IF(OR(ISNUMBER(FIND("Avenida",Base!G20)),ISNUMBER(FIND("Rua",Base!G20)),ISNUMBER(FIND("Estrada",Base!G20)),ISNUMBER(FIND(",",Base!G20)))=TRUE,Base!G20,"")))</f>
        <v/>
      </c>
      <c r="P20" t="str">
        <f>TRIM((IF(OR(ISNUMBER(FIND("Avenida",Base!H20)),ISNUMBER(FIND("Rua",Base!H20)),ISNUMBER(FIND("Estrada",Base!H20)),ISNUMBER(FIND(",",Base!H20)))=TRUE,Base!H20,"")))</f>
        <v/>
      </c>
      <c r="Q20" t="str">
        <f>TRIM((IF(OR(ISNUMBER(FIND("Avenida",Base!I20)),ISNUMBER(FIND("Rua",Base!I20)),ISNUMBER(FIND("Estrada",Base!I20)),ISNUMBER(FIND(",",Base!I20)))=TRUE,Base!I20,"")))</f>
        <v/>
      </c>
      <c r="R20" t="str">
        <f>TRIM((IF(OR(ISNUMBER(FIND("Avenida",Base!J20)),ISNUMBER(FIND("Rua",Base!J20)),ISNUMBER(FIND("Estrada",Base!J20)),ISNUMBER(FIND(",",Base!J20)))=TRUE,Base!J20,"")))</f>
        <v/>
      </c>
      <c r="S20" t="str">
        <f>TRIM((IF(OR(ISNUMBER(FIND("Avenida",Base!K20)),ISNUMBER(FIND("Rua",Base!K20)),ISNUMBER(FIND("Estrada",Base!K20)),ISNUMBER(FIND(",",Base!K20)))=TRUE,Base!K20,"")))</f>
        <v/>
      </c>
      <c r="T20" t="str">
        <f>TRIM((IF(OR(ISNUMBER(FIND("Avenida",Base!L20)),ISNUMBER(FIND("Rua",Base!L20)),ISNUMBER(FIND("Estrada",Base!L20)),ISNUMBER(FIND(",",Base!L20)))=TRUE,Base!L20,"")))</f>
        <v/>
      </c>
      <c r="U20" t="str">
        <f>TRIM((IF(OR(ISNUMBER(FIND("Avenida",Base!M20)),ISNUMBER(FIND("Rua",Base!M20)),ISNUMBER(FIND("Estrada",Base!M20)),ISNUMBER(FIND(",",Base!M20)))=TRUE,Base!M20,"")))</f>
        <v/>
      </c>
      <c r="V20" t="str">
        <f>TRIM((IF(OR(ISNUMBER(FIND("Avenida",Base!N20)),ISNUMBER(FIND("Rua",Base!N20)),ISNUMBER(FIND("Estrada",Base!N20)),ISNUMBER(FIND(",",Base!N20)))=TRUE,Base!N20,"")))</f>
        <v/>
      </c>
      <c r="W20" t="str">
        <f>TRIM((IF(OR(ISNUMBER(FIND("Avenida",Base!O20)),ISNUMBER(FIND("Rua",Base!O20)),ISNUMBER(FIND("Estrada",Base!O20)),ISNUMBER(FIND(",",Base!O20)))=TRUE,Base!O20,"")))</f>
        <v/>
      </c>
      <c r="X20" t="str">
        <f>TRIM((IF(OR(ISNUMBER(FIND("Avenida",Base!P20)),ISNUMBER(FIND("Rua",Base!P20)),ISNUMBER(FIND("Estrada",Base!P20)),ISNUMBER(FIND(",",Base!P20)))=TRUE,Base!P20,"")))</f>
        <v/>
      </c>
      <c r="Y20" t="str">
        <f>TRIM((IF(OR(ISNUMBER(FIND("Avenida",Base!Q20)),ISNUMBER(FIND("Rua",Base!Q20)),ISNUMBER(FIND("Estrada",Base!Q20)),ISNUMBER(FIND(",",Base!Q20)))=TRUE,Base!Q20,"")))</f>
        <v/>
      </c>
      <c r="Z20" t="str">
        <f>TRIM((IF(OR(ISNUMBER(FIND("Avenida",Base!R20)),ISNUMBER(FIND("Rua",Base!R20)),ISNUMBER(FIND("Estrada",Base!R20)),ISNUMBER(FIND(",",Base!R20)))=TRUE,Base!R20,"")))</f>
        <v/>
      </c>
      <c r="AA20" s="3" t="str" cm="1">
        <f t="array" ref="AA20">LOOKUP(2,1/(F20:Z20&lt;&gt;""),F20:Z20)</f>
        <v>Estrada Feliciano Sodré, Centro</v>
      </c>
      <c r="AB20" t="str" cm="1">
        <f t="array" ref="AB20">IFERROR(IF(LEN(TRIM(SUBSTITUTE(INDEX(Base!20:20,0,MATCH(Planilha2!$AA20,Base!20:20,0)+1),"m²",""))&gt;5),LEFT(TRIM(SUBSTITUTE(INDEX(Base!20:20,0,MATCH(Planilha2!$AA20,Base!20:20,0)+1),"m²","")),3),TRIM(SUBSTITUTE(INDEX(Base!20:20,0,MATCH(Planilha2!$AA20,Base!20:20,0)+1),"m²",""))),0)</f>
        <v>140</v>
      </c>
      <c r="AC20" t="str" cm="1">
        <f t="array" ref="AC20">IFERROR(IF(LEN(INDEX(Base!20:20,0,MATCH(Planilha2!$AA20,Base!20:20,0)+2))&gt;2,LEFT(INDEX(Base!20:20,0,MATCH(Planilha2!$AA20,Base!20:20,0)+2),1),INDEX(Base!20:20,0,MATCH(Planilha2!$AA20,Base!20:20,0)+2)),0)</f>
        <v>2</v>
      </c>
      <c r="AD20" t="str" cm="1">
        <f t="array" ref="AD20">IFERROR(IF(LEN(INDEX(Base!20:20,0,MATCH(Planilha2!$AA20,Base!20:20,0)+3))&gt;2,LEFT(INDEX(Base!20:20,0,MATCH(Planilha2!$AA20,Base!20:20,0)+3),1),INDEX(Base!20:20,0,MATCH(Planilha2!$AA20,Base!20:20,0)+3)),0)</f>
        <v>1</v>
      </c>
      <c r="AE20" t="str" cm="1">
        <f t="array" ref="AE20">IFERROR(IF(LEN(INDEX(Base!20:20,0,MATCH(Planilha2!$AA20,Base!20:20,0)+4))&gt;2,LEFT(INDEX(Base!20:20,0,MATCH(Planilha2!$AA20,Base!20:20,0)+4),1),INDEX(Base!20:20,0,MATCH(Planilha2!$AA20,Base!20:20,0)+4)),0)</f>
        <v>3</v>
      </c>
      <c r="AF20" t="str">
        <f>AA20&amp;", "&amp;Configurações!$C$4&amp;", "&amp;Configurações!$C$5&amp;", Brazil"</f>
        <v>Estrada Feliciano Sodré, Centro, Mesquita, RJ, Brazil</v>
      </c>
      <c r="AG20" t="str">
        <f>RIGHT(AA20,LEN(AA20)-FIND(",",AA20,1)-1)&amp;", "&amp;Configurações!$C$4&amp;", "&amp;Configurações!$C$5</f>
        <v>Centro, Mesquita, RJ</v>
      </c>
      <c r="AH20">
        <f>Configurações!$C$6</f>
        <v>0</v>
      </c>
    </row>
    <row r="21" spans="1:34" x14ac:dyDescent="0.3">
      <c r="A21" s="1">
        <v>19</v>
      </c>
      <c r="B21">
        <f>IF(OR(ISNUMBER(FIND(Configurações!$B$8,Base!B21)),ISNUMBER(FIND(Configurações!$B$9,Base!B21)),ISNUMBER(FIND(Configurações!$B$10,Base!B21)),ISNUMBER(FIND(Configurações!$B$11,Base!B21)))=TRUE,Base!B21,0)</f>
        <v>0</v>
      </c>
      <c r="C21" t="str">
        <f>SUBSTITUTE(SUBSTITUTE(IF(ISNUMBER(FIND("R$",Base!B21))=TRUE,Base!B21,IF(OR(ISNUMBER(FIND("condo",Base!C21)),ISNUMBER(FIND("IPTU",Base!C21)))=TRUE,Base!B21,Base!C21)),"R$",""),".","")</f>
        <v xml:space="preserve"> 150000</v>
      </c>
      <c r="D21" t="str">
        <f>SUBSTITUTE(IF(TRIM(SUBSTITUTE(SUBSTITUTE(IF(AND(ISNUMBER(FIND("condo",Base!C21)),ISNUMBER(FIND("IPTU",Base!C21)))=TRUE,MID(Base!C21,FIND("$",Base!C21)+1,6),0),"I",""),"P",""))="0",TRIM(SUBSTITUTE(SUBSTITUTE(IF(AND(ISNUMBER(FIND("condo",Base!D21)),ISNUMBER(FIND("IPTU",Base!D21)))=TRUE,MID(Base!D21,FIND("$",Base!D21)+1,6),0),"I",""),"P","")),TRIM(SUBSTITUTE(SUBSTITUTE(IF(AND(ISNUMBER(FIND("condo",Base!C21)),ISNUMBER(FIND("IPTU",Base!C21)))=TRUE,MID(Base!C21,FIND("$",Base!C21)+1,6),0),"I",""),"P",""))),".","")</f>
        <v>183</v>
      </c>
      <c r="E21" t="str">
        <f>SUBSTITUTE(IF(TRIM(SUBSTITUTE(SUBSTITUTE(IF(OR(ISNUMBER(FIND("IPTU",Base!C21)),ISNUMBER(FIND("iptu",Base!C21)))=TRUE,RIGHT(Base!C21,5),0),"R$",""),"$",""))="0",TRIM(SUBSTITUTE(SUBSTITUTE(IF(OR(ISNUMBER(FIND("IPTU",Base!D21)),ISNUMBER(FIND("iptu",Base!D21)))=TRUE,RIGHT(Base!D21,5),0),"R$",""),"$","")),TRIM(SUBSTITUTE(SUBSTITUTE(IF(OR(ISNUMBER(FIND("iptu",Base!C21)),ISNUMBER(FIND("IPTU",Base!C21)))=TRUE,RIGHT(Base!C21,5),0),"R$",""),"$",""))),".","")</f>
        <v>327</v>
      </c>
      <c r="F21" s="3" t="str" cm="1">
        <f t="array" ref="F21">INDEX(Base!21:21,MATCH(MAX(LEN(Base!21:21)),LEN(Base!21:21),0))</f>
        <v>VIVENDAS CÁSSIA FURTADO, ACEITO FINANCIAMENTO PELA CAIXA ECONÔMICA OU BANCO DA SUA ESCOLHA. Condomínio em Mesquita, com total segurança e exclusividade. O empreendimento oferece 16...</v>
      </c>
      <c r="J21" t="str">
        <f>TRIM((IF(OR(ISNUMBER(FIND("Avenida",Base!B21)),ISNUMBER(FIND("Rua",Base!B21)),ISNUMBER(FIND("Estrada",Base!B21)),ISNUMBER(FIND(",",Base!B21)))=TRUE,Base!B21,"")))</f>
        <v/>
      </c>
      <c r="K21" t="str">
        <f>TRIM((IF(OR(ISNUMBER(FIND("Avenida",Base!C21)),ISNUMBER(FIND("Rua",Base!C21)),ISNUMBER(FIND("Estrada",Base!C21)),ISNUMBER(FIND(",",Base!C21)))=TRUE,Base!C21,"")))</f>
        <v/>
      </c>
      <c r="L21" t="str">
        <f>TRIM((IF(OR(ISNUMBER(FIND("Avenida",Base!D21)),ISNUMBER(FIND("Rua",Base!D21)),ISNUMBER(FIND("Estrada",Base!D21)),ISNUMBER(FIND(",",Base!D21)))=TRUE,Base!D21,"")))</f>
        <v>VIVENDAS CÁSSIA FURTADO, ACEITO FINANCIAMENTO PELA CAIXA ECONÔMICA OU BANCO DA SUA ESCOLHA. Condomínio em Mesquita, com total segurança e exclusividade. O empreendimento oferece 16...</v>
      </c>
      <c r="M21" t="str">
        <f>TRIM((IF(OR(ISNUMBER(FIND("Avenida",Base!E21)),ISNUMBER(FIND("Rua",Base!E21)),ISNUMBER(FIND("Estrada",Base!E21)),ISNUMBER(FIND(",",Base!E21)))=TRUE,Base!E21,"")))</f>
        <v/>
      </c>
      <c r="N21" t="str">
        <f>TRIM((IF(OR(ISNUMBER(FIND("Avenida",Base!F21)),ISNUMBER(FIND("Rua",Base!F21)),ISNUMBER(FIND("Estrada",Base!F21)),ISNUMBER(FIND(",",Base!F21)))=TRUE,Base!F21,"")))</f>
        <v>Rua Ermelinda, Banco de Areia</v>
      </c>
      <c r="O21" t="str">
        <f>TRIM((IF(OR(ISNUMBER(FIND("Avenida",Base!G21)),ISNUMBER(FIND("Rua",Base!G21)),ISNUMBER(FIND("Estrada",Base!G21)),ISNUMBER(FIND(",",Base!G21)))=TRUE,Base!G21,"")))</f>
        <v/>
      </c>
      <c r="P21" t="str">
        <f>TRIM((IF(OR(ISNUMBER(FIND("Avenida",Base!H21)),ISNUMBER(FIND("Rua",Base!H21)),ISNUMBER(FIND("Estrada",Base!H21)),ISNUMBER(FIND(",",Base!H21)))=TRUE,Base!H21,"")))</f>
        <v/>
      </c>
      <c r="Q21" t="str">
        <f>TRIM((IF(OR(ISNUMBER(FIND("Avenida",Base!I21)),ISNUMBER(FIND("Rua",Base!I21)),ISNUMBER(FIND("Estrada",Base!I21)),ISNUMBER(FIND(",",Base!I21)))=TRUE,Base!I21,"")))</f>
        <v/>
      </c>
      <c r="R21" t="str">
        <f>TRIM((IF(OR(ISNUMBER(FIND("Avenida",Base!J21)),ISNUMBER(FIND("Rua",Base!J21)),ISNUMBER(FIND("Estrada",Base!J21)),ISNUMBER(FIND(",",Base!J21)))=TRUE,Base!J21,"")))</f>
        <v/>
      </c>
      <c r="S21" t="str">
        <f>TRIM((IF(OR(ISNUMBER(FIND("Avenida",Base!K21)),ISNUMBER(FIND("Rua",Base!K21)),ISNUMBER(FIND("Estrada",Base!K21)),ISNUMBER(FIND(",",Base!K21)))=TRUE,Base!K21,"")))</f>
        <v/>
      </c>
      <c r="T21" t="str">
        <f>TRIM((IF(OR(ISNUMBER(FIND("Avenida",Base!L21)),ISNUMBER(FIND("Rua",Base!L21)),ISNUMBER(FIND("Estrada",Base!L21)),ISNUMBER(FIND(",",Base!L21)))=TRUE,Base!L21,"")))</f>
        <v/>
      </c>
      <c r="U21" t="str">
        <f>TRIM((IF(OR(ISNUMBER(FIND("Avenida",Base!M21)),ISNUMBER(FIND("Rua",Base!M21)),ISNUMBER(FIND("Estrada",Base!M21)),ISNUMBER(FIND(",",Base!M21)))=TRUE,Base!M21,"")))</f>
        <v/>
      </c>
      <c r="V21" t="str">
        <f>TRIM((IF(OR(ISNUMBER(FIND("Avenida",Base!N21)),ISNUMBER(FIND("Rua",Base!N21)),ISNUMBER(FIND("Estrada",Base!N21)),ISNUMBER(FIND(",",Base!N21)))=TRUE,Base!N21,"")))</f>
        <v/>
      </c>
      <c r="W21" t="str">
        <f>TRIM((IF(OR(ISNUMBER(FIND("Avenida",Base!O21)),ISNUMBER(FIND("Rua",Base!O21)),ISNUMBER(FIND("Estrada",Base!O21)),ISNUMBER(FIND(",",Base!O21)))=TRUE,Base!O21,"")))</f>
        <v/>
      </c>
      <c r="X21" t="str">
        <f>TRIM((IF(OR(ISNUMBER(FIND("Avenida",Base!P21)),ISNUMBER(FIND("Rua",Base!P21)),ISNUMBER(FIND("Estrada",Base!P21)),ISNUMBER(FIND(",",Base!P21)))=TRUE,Base!P21,"")))</f>
        <v/>
      </c>
      <c r="Y21" t="str">
        <f>TRIM((IF(OR(ISNUMBER(FIND("Avenida",Base!Q21)),ISNUMBER(FIND("Rua",Base!Q21)),ISNUMBER(FIND("Estrada",Base!Q21)),ISNUMBER(FIND(",",Base!Q21)))=TRUE,Base!Q21,"")))</f>
        <v/>
      </c>
      <c r="Z21" t="str">
        <f>TRIM((IF(OR(ISNUMBER(FIND("Avenida",Base!R21)),ISNUMBER(FIND("Rua",Base!R21)),ISNUMBER(FIND("Estrada",Base!R21)),ISNUMBER(FIND(",",Base!R21)))=TRUE,Base!R21,"")))</f>
        <v/>
      </c>
      <c r="AA21" s="3" t="str" cm="1">
        <f t="array" ref="AA21">LOOKUP(2,1/(F21:Z21&lt;&gt;""),F21:Z21)</f>
        <v>Rua Ermelinda, Banco de Areia</v>
      </c>
      <c r="AB21" t="str" cm="1">
        <f t="array" ref="AB21">IFERROR(IF(LEN(TRIM(SUBSTITUTE(INDEX(Base!21:21,0,MATCH(Planilha2!$AA21,Base!21:21,0)+1),"m²",""))&gt;5),LEFT(TRIM(SUBSTITUTE(INDEX(Base!21:21,0,MATCH(Planilha2!$AA21,Base!21:21,0)+1),"m²","")),3),TRIM(SUBSTITUTE(INDEX(Base!21:21,0,MATCH(Planilha2!$AA21,Base!21:21,0)+1),"m²",""))),0)</f>
        <v>55</v>
      </c>
      <c r="AC21" t="str" cm="1">
        <f t="array" ref="AC21">IFERROR(IF(LEN(INDEX(Base!21:21,0,MATCH(Planilha2!$AA21,Base!21:21,0)+2))&gt;2,LEFT(INDEX(Base!21:21,0,MATCH(Planilha2!$AA21,Base!21:21,0)+2),1),INDEX(Base!21:21,0,MATCH(Planilha2!$AA21,Base!21:21,0)+2)),0)</f>
        <v>2</v>
      </c>
      <c r="AD21" t="str" cm="1">
        <f t="array" ref="AD21">IFERROR(IF(LEN(INDEX(Base!21:21,0,MATCH(Planilha2!$AA21,Base!21:21,0)+3))&gt;2,LEFT(INDEX(Base!21:21,0,MATCH(Planilha2!$AA21,Base!21:21,0)+3),1),INDEX(Base!21:21,0,MATCH(Planilha2!$AA21,Base!21:21,0)+3)),0)</f>
        <v>1</v>
      </c>
      <c r="AE21" t="str" cm="1">
        <f t="array" ref="AE21">IFERROR(IF(LEN(INDEX(Base!21:21,0,MATCH(Planilha2!$AA21,Base!21:21,0)+4))&gt;2,LEFT(INDEX(Base!21:21,0,MATCH(Planilha2!$AA21,Base!21:21,0)+4),1),INDEX(Base!21:21,0,MATCH(Planilha2!$AA21,Base!21:21,0)+4)),0)</f>
        <v>1</v>
      </c>
      <c r="AF21" t="str">
        <f>AA21&amp;", "&amp;Configurações!$C$4&amp;", "&amp;Configurações!$C$5&amp;", Brazil"</f>
        <v>Rua Ermelinda, Banco de Areia, Mesquita, RJ, Brazil</v>
      </c>
      <c r="AG21" t="str">
        <f>RIGHT(AA21,LEN(AA21)-FIND(",",AA21,1)-1)&amp;", "&amp;Configurações!$C$4&amp;", "&amp;Configurações!$C$5</f>
        <v>Banco de Areia, Mesquita, RJ</v>
      </c>
      <c r="AH21">
        <f>Configurações!$C$6</f>
        <v>0</v>
      </c>
    </row>
    <row r="22" spans="1:34" x14ac:dyDescent="0.3">
      <c r="A22" s="1">
        <v>20</v>
      </c>
      <c r="B22" t="str">
        <f>IF(OR(ISNUMBER(FIND(Configurações!$B$8,Base!B22)),ISNUMBER(FIND(Configurações!$B$9,Base!B22)),ISNUMBER(FIND(Configurações!$B$10,Base!B22)),ISNUMBER(FIND(Configurações!$B$11,Base!B22)))=TRUE,Base!B22,0)</f>
        <v>destaque</v>
      </c>
      <c r="C22" t="str">
        <f>SUBSTITUTE(SUBSTITUTE(IF(ISNUMBER(FIND("R$",Base!B22))=TRUE,Base!B22,IF(OR(ISNUMBER(FIND("condo",Base!C22)),ISNUMBER(FIND("IPTU",Base!C22)))=TRUE,Base!B22,Base!C22)),"R$",""),".","")</f>
        <v xml:space="preserve"> 250000</v>
      </c>
      <c r="D22" t="str">
        <f>SUBSTITUTE(IF(TRIM(SUBSTITUTE(SUBSTITUTE(IF(AND(ISNUMBER(FIND("condo",Base!C22)),ISNUMBER(FIND("IPTU",Base!C22)))=TRUE,MID(Base!C22,FIND("$",Base!C22)+1,6),0),"I",""),"P",""))="0",TRIM(SUBSTITUTE(SUBSTITUTE(IF(AND(ISNUMBER(FIND("condo",Base!D22)),ISNUMBER(FIND("IPTU",Base!D22)))=TRUE,MID(Base!D22,FIND("$",Base!D22)+1,6),0),"I",""),"P","")),TRIM(SUBSTITUTE(SUBSTITUTE(IF(AND(ISNUMBER(FIND("condo",Base!C22)),ISNUMBER(FIND("IPTU",Base!C22)))=TRUE,MID(Base!C22,FIND("$",Base!C22)+1,6),0),"I",""),"P",""))),".","")</f>
        <v>0</v>
      </c>
      <c r="E22" t="str">
        <f>SUBSTITUTE(IF(TRIM(SUBSTITUTE(SUBSTITUTE(IF(OR(ISNUMBER(FIND("IPTU",Base!C22)),ISNUMBER(FIND("iptu",Base!C22)))=TRUE,RIGHT(Base!C22,5),0),"R$",""),"$",""))="0",TRIM(SUBSTITUTE(SUBSTITUTE(IF(OR(ISNUMBER(FIND("IPTU",Base!D22)),ISNUMBER(FIND("iptu",Base!D22)))=TRUE,RIGHT(Base!D22,5),0),"R$",""),"$","")),TRIM(SUBSTITUTE(SUBSTITUTE(IF(OR(ISNUMBER(FIND("iptu",Base!C22)),ISNUMBER(FIND("IPTU",Base!C22)))=TRUE,RIGHT(Base!C22,5),0),"R$",""),"$",""))),".","")</f>
        <v>0</v>
      </c>
      <c r="F22" s="3" t="str" cm="1">
        <f t="array" ref="F22">INDEX(Base!22:22,MATCH(MAX(LEN(Base!22:22)),LEN(Base!22:22),0))</f>
        <v>A casa está localizado no bairro Santo Elias possui 60 metros quadrados com 2 quartos e 2 banheiros, cozinha, área de serviço, garagem, toda pronta para morar</v>
      </c>
      <c r="J22" t="str">
        <f>TRIM((IF(OR(ISNUMBER(FIND("Avenida",Base!B22)),ISNUMBER(FIND("Rua",Base!B22)),ISNUMBER(FIND("Estrada",Base!B22)),ISNUMBER(FIND(",",Base!B22)))=TRUE,Base!B22,"")))</f>
        <v/>
      </c>
      <c r="K22" t="str">
        <f>TRIM((IF(OR(ISNUMBER(FIND("Avenida",Base!C22)),ISNUMBER(FIND("Rua",Base!C22)),ISNUMBER(FIND("Estrada",Base!C22)),ISNUMBER(FIND(",",Base!C22)))=TRUE,Base!C22,"")))</f>
        <v/>
      </c>
      <c r="L22" t="str">
        <f>TRIM((IF(OR(ISNUMBER(FIND("Avenida",Base!D22)),ISNUMBER(FIND("Rua",Base!D22)),ISNUMBER(FIND("Estrada",Base!D22)),ISNUMBER(FIND(",",Base!D22)))=TRUE,Base!D22,"")))</f>
        <v>A casa está localizado no bairro Santo Elias possui 60 metros quadrados com 2 quartos e 2 banheiros, cozinha, área de serviço, garagem, toda pronta para morar</v>
      </c>
      <c r="M22" t="str">
        <f>TRIM((IF(OR(ISNUMBER(FIND("Avenida",Base!E22)),ISNUMBER(FIND("Rua",Base!E22)),ISNUMBER(FIND("Estrada",Base!E22)),ISNUMBER(FIND(",",Base!E22)))=TRUE,Base!E22,"")))</f>
        <v/>
      </c>
      <c r="N22" t="str">
        <f>TRIM((IF(OR(ISNUMBER(FIND("Avenida",Base!F22)),ISNUMBER(FIND("Rua",Base!F22)),ISNUMBER(FIND("Estrada",Base!F22)),ISNUMBER(FIND(",",Base!F22)))=TRUE,Base!F22,"")))</f>
        <v>Rua Nestor, Santo Elias</v>
      </c>
      <c r="O22" t="str">
        <f>TRIM((IF(OR(ISNUMBER(FIND("Avenida",Base!G22)),ISNUMBER(FIND("Rua",Base!G22)),ISNUMBER(FIND("Estrada",Base!G22)),ISNUMBER(FIND(",",Base!G22)))=TRUE,Base!G22,"")))</f>
        <v/>
      </c>
      <c r="P22" t="str">
        <f>TRIM((IF(OR(ISNUMBER(FIND("Avenida",Base!H22)),ISNUMBER(FIND("Rua",Base!H22)),ISNUMBER(FIND("Estrada",Base!H22)),ISNUMBER(FIND(",",Base!H22)))=TRUE,Base!H22,"")))</f>
        <v/>
      </c>
      <c r="Q22" t="str">
        <f>TRIM((IF(OR(ISNUMBER(FIND("Avenida",Base!I22)),ISNUMBER(FIND("Rua",Base!I22)),ISNUMBER(FIND("Estrada",Base!I22)),ISNUMBER(FIND(",",Base!I22)))=TRUE,Base!I22,"")))</f>
        <v/>
      </c>
      <c r="R22" t="str">
        <f>TRIM((IF(OR(ISNUMBER(FIND("Avenida",Base!J22)),ISNUMBER(FIND("Rua",Base!J22)),ISNUMBER(FIND("Estrada",Base!J22)),ISNUMBER(FIND(",",Base!J22)))=TRUE,Base!J22,"")))</f>
        <v/>
      </c>
      <c r="S22" t="str">
        <f>TRIM((IF(OR(ISNUMBER(FIND("Avenida",Base!K22)),ISNUMBER(FIND("Rua",Base!K22)),ISNUMBER(FIND("Estrada",Base!K22)),ISNUMBER(FIND(",",Base!K22)))=TRUE,Base!K22,"")))</f>
        <v/>
      </c>
      <c r="T22" t="str">
        <f>TRIM((IF(OR(ISNUMBER(FIND("Avenida",Base!L22)),ISNUMBER(FIND("Rua",Base!L22)),ISNUMBER(FIND("Estrada",Base!L22)),ISNUMBER(FIND(",",Base!L22)))=TRUE,Base!L22,"")))</f>
        <v/>
      </c>
      <c r="U22" t="str">
        <f>TRIM((IF(OR(ISNUMBER(FIND("Avenida",Base!M22)),ISNUMBER(FIND("Rua",Base!M22)),ISNUMBER(FIND("Estrada",Base!M22)),ISNUMBER(FIND(",",Base!M22)))=TRUE,Base!M22,"")))</f>
        <v/>
      </c>
      <c r="V22" t="str">
        <f>TRIM((IF(OR(ISNUMBER(FIND("Avenida",Base!N22)),ISNUMBER(FIND("Rua",Base!N22)),ISNUMBER(FIND("Estrada",Base!N22)),ISNUMBER(FIND(",",Base!N22)))=TRUE,Base!N22,"")))</f>
        <v/>
      </c>
      <c r="W22" t="str">
        <f>TRIM((IF(OR(ISNUMBER(FIND("Avenida",Base!O22)),ISNUMBER(FIND("Rua",Base!O22)),ISNUMBER(FIND("Estrada",Base!O22)),ISNUMBER(FIND(",",Base!O22)))=TRUE,Base!O22,"")))</f>
        <v/>
      </c>
      <c r="X22" t="str">
        <f>TRIM((IF(OR(ISNUMBER(FIND("Avenida",Base!P22)),ISNUMBER(FIND("Rua",Base!P22)),ISNUMBER(FIND("Estrada",Base!P22)),ISNUMBER(FIND(",",Base!P22)))=TRUE,Base!P22,"")))</f>
        <v/>
      </c>
      <c r="Y22" t="str">
        <f>TRIM((IF(OR(ISNUMBER(FIND("Avenida",Base!Q22)),ISNUMBER(FIND("Rua",Base!Q22)),ISNUMBER(FIND("Estrada",Base!Q22)),ISNUMBER(FIND(",",Base!Q22)))=TRUE,Base!Q22,"")))</f>
        <v/>
      </c>
      <c r="Z22" t="str">
        <f>TRIM((IF(OR(ISNUMBER(FIND("Avenida",Base!R22)),ISNUMBER(FIND("Rua",Base!R22)),ISNUMBER(FIND("Estrada",Base!R22)),ISNUMBER(FIND(",",Base!R22)))=TRUE,Base!R22,"")))</f>
        <v/>
      </c>
      <c r="AA22" s="3" t="str" cm="1">
        <f t="array" ref="AA22">LOOKUP(2,1/(F22:Z22&lt;&gt;""),F22:Z22)</f>
        <v>Rua Nestor, Santo Elias</v>
      </c>
      <c r="AB22" t="str" cm="1">
        <f t="array" ref="AB22">IFERROR(IF(LEN(TRIM(SUBSTITUTE(INDEX(Base!22:22,0,MATCH(Planilha2!$AA22,Base!22:22,0)+1),"m²",""))&gt;5),LEFT(TRIM(SUBSTITUTE(INDEX(Base!22:22,0,MATCH(Planilha2!$AA22,Base!22:22,0)+1),"m²","")),3),TRIM(SUBSTITUTE(INDEX(Base!22:22,0,MATCH(Planilha2!$AA22,Base!22:22,0)+1),"m²",""))),0)</f>
        <v>60</v>
      </c>
      <c r="AC22" t="str" cm="1">
        <f t="array" ref="AC22">IFERROR(IF(LEN(INDEX(Base!22:22,0,MATCH(Planilha2!$AA22,Base!22:22,0)+2))&gt;2,LEFT(INDEX(Base!22:22,0,MATCH(Planilha2!$AA22,Base!22:22,0)+2),1),INDEX(Base!22:22,0,MATCH(Planilha2!$AA22,Base!22:22,0)+2)),0)</f>
        <v>2</v>
      </c>
      <c r="AD22" t="str" cm="1">
        <f t="array" ref="AD22">IFERROR(IF(LEN(INDEX(Base!22:22,0,MATCH(Planilha2!$AA22,Base!22:22,0)+3))&gt;2,LEFT(INDEX(Base!22:22,0,MATCH(Planilha2!$AA22,Base!22:22,0)+3),1),INDEX(Base!22:22,0,MATCH(Planilha2!$AA22,Base!22:22,0)+3)),0)</f>
        <v>1</v>
      </c>
      <c r="AE22" t="str" cm="1">
        <f t="array" ref="AE22">IFERROR(IF(LEN(INDEX(Base!22:22,0,MATCH(Planilha2!$AA22,Base!22:22,0)+4))&gt;2,LEFT(INDEX(Base!22:22,0,MATCH(Planilha2!$AA22,Base!22:22,0)+4),1),INDEX(Base!22:22,0,MATCH(Planilha2!$AA22,Base!22:22,0)+4)),0)</f>
        <v>2</v>
      </c>
      <c r="AF22" t="str">
        <f>AA22&amp;", "&amp;Configurações!$C$4&amp;", "&amp;Configurações!$C$5&amp;", Brazil"</f>
        <v>Rua Nestor, Santo Elias, Mesquita, RJ, Brazil</v>
      </c>
      <c r="AG22" t="str">
        <f>RIGHT(AA22,LEN(AA22)-FIND(",",AA22,1)-1)&amp;", "&amp;Configurações!$C$4&amp;", "&amp;Configurações!$C$5</f>
        <v>Santo Elias, Mesquita, RJ</v>
      </c>
      <c r="AH22">
        <f>Configurações!$C$6</f>
        <v>0</v>
      </c>
    </row>
    <row r="23" spans="1:34" x14ac:dyDescent="0.3">
      <c r="A23" s="1">
        <v>21</v>
      </c>
      <c r="B23">
        <f>IF(OR(ISNUMBER(FIND(Configurações!$B$8,Base!B23)),ISNUMBER(FIND(Configurações!$B$9,Base!B23)),ISNUMBER(FIND(Configurações!$B$10,Base!B23)),ISNUMBER(FIND(Configurações!$B$11,Base!B23)))=TRUE,Base!B23,0)</f>
        <v>0</v>
      </c>
      <c r="C23" t="str">
        <f>SUBSTITUTE(SUBSTITUTE(IF(ISNUMBER(FIND("R$",Base!B23))=TRUE,Base!B23,IF(OR(ISNUMBER(FIND("condo",Base!C23)),ISNUMBER(FIND("IPTU",Base!C23)))=TRUE,Base!B23,Base!C23)),"R$",""),".","")</f>
        <v xml:space="preserve"> 320000</v>
      </c>
      <c r="D23" t="str">
        <f>SUBSTITUTE(IF(TRIM(SUBSTITUTE(SUBSTITUTE(IF(AND(ISNUMBER(FIND("condo",Base!C23)),ISNUMBER(FIND("IPTU",Base!C23)))=TRUE,MID(Base!C23,FIND("$",Base!C23)+1,6),0),"I",""),"P",""))="0",TRIM(SUBSTITUTE(SUBSTITUTE(IF(AND(ISNUMBER(FIND("condo",Base!D23)),ISNUMBER(FIND("IPTU",Base!D23)))=TRUE,MID(Base!D23,FIND("$",Base!D23)+1,6),0),"I",""),"P","")),TRIM(SUBSTITUTE(SUBSTITUTE(IF(AND(ISNUMBER(FIND("condo",Base!C23)),ISNUMBER(FIND("IPTU",Base!C23)))=TRUE,MID(Base!C23,FIND("$",Base!C23)+1,6),0),"I",""),"P",""))),".","")</f>
        <v>0</v>
      </c>
      <c r="E23" t="str">
        <f>SUBSTITUTE(IF(TRIM(SUBSTITUTE(SUBSTITUTE(IF(OR(ISNUMBER(FIND("IPTU",Base!C23)),ISNUMBER(FIND("iptu",Base!C23)))=TRUE,RIGHT(Base!C23,5),0),"R$",""),"$",""))="0",TRIM(SUBSTITUTE(SUBSTITUTE(IF(OR(ISNUMBER(FIND("IPTU",Base!D23)),ISNUMBER(FIND("iptu",Base!D23)))=TRUE,RIGHT(Base!D23,5),0),"R$",""),"$","")),TRIM(SUBSTITUTE(SUBSTITUTE(IF(OR(ISNUMBER(FIND("iptu",Base!C23)),ISNUMBER(FIND("IPTU",Base!C23)))=TRUE,RIGHT(Base!C23,5),0),"R$",""),"$",""))),".","")</f>
        <v>1</v>
      </c>
      <c r="F23" s="3" t="str" cm="1">
        <f t="array" ref="F23">INDEX(Base!23:23,MATCH(MAX(LEN(Base!23:23)),LEN(Base!23:23),0))</f>
        <v>Casa, em frente ao Praça do Cruzeiro, com 3 quartos, sendo duas suítes, com sala, cozinha, banheiro social, lavanderia, piscina, amplo quintal. Mais uma pequena casa nos fundos. Te...</v>
      </c>
      <c r="J23" t="str">
        <f>TRIM((IF(OR(ISNUMBER(FIND("Avenida",Base!B23)),ISNUMBER(FIND("Rua",Base!B23)),ISNUMBER(FIND("Estrada",Base!B23)),ISNUMBER(FIND(",",Base!B23)))=TRUE,Base!B23,"")))</f>
        <v/>
      </c>
      <c r="K23" t="str">
        <f>TRIM((IF(OR(ISNUMBER(FIND("Avenida",Base!C23)),ISNUMBER(FIND("Rua",Base!C23)),ISNUMBER(FIND("Estrada",Base!C23)),ISNUMBER(FIND(",",Base!C23)))=TRUE,Base!C23,"")))</f>
        <v/>
      </c>
      <c r="L23" t="str">
        <f>TRIM((IF(OR(ISNUMBER(FIND("Avenida",Base!D23)),ISNUMBER(FIND("Rua",Base!D23)),ISNUMBER(FIND("Estrada",Base!D23)),ISNUMBER(FIND(",",Base!D23)))=TRUE,Base!D23,"")))</f>
        <v>Casa, em frente ao Praça do Cruzeiro, com 3 quartos, sendo duas suítes, com sala, cozinha, banheiro social, lavanderia, piscina, amplo quintal. Mais uma pequena casa nos fundos. Te...</v>
      </c>
      <c r="M23" t="str">
        <f>TRIM((IF(OR(ISNUMBER(FIND("Avenida",Base!E23)),ISNUMBER(FIND("Rua",Base!E23)),ISNUMBER(FIND("Estrada",Base!E23)),ISNUMBER(FIND(",",Base!E23)))=TRUE,Base!E23,"")))</f>
        <v/>
      </c>
      <c r="N23" t="str">
        <f>TRIM((IF(OR(ISNUMBER(FIND("Avenida",Base!F23)),ISNUMBER(FIND("Rua",Base!F23)),ISNUMBER(FIND("Estrada",Base!F23)),ISNUMBER(FIND(",",Base!F23)))=TRUE,Base!F23,"")))</f>
        <v>Avenida Antônio Borges, Jacutinga</v>
      </c>
      <c r="O23" t="str">
        <f>TRIM((IF(OR(ISNUMBER(FIND("Avenida",Base!G23)),ISNUMBER(FIND("Rua",Base!G23)),ISNUMBER(FIND("Estrada",Base!G23)),ISNUMBER(FIND(",",Base!G23)))=TRUE,Base!G23,"")))</f>
        <v/>
      </c>
      <c r="P23" t="str">
        <f>TRIM((IF(OR(ISNUMBER(FIND("Avenida",Base!H23)),ISNUMBER(FIND("Rua",Base!H23)),ISNUMBER(FIND("Estrada",Base!H23)),ISNUMBER(FIND(",",Base!H23)))=TRUE,Base!H23,"")))</f>
        <v/>
      </c>
      <c r="Q23" t="str">
        <f>TRIM((IF(OR(ISNUMBER(FIND("Avenida",Base!I23)),ISNUMBER(FIND("Rua",Base!I23)),ISNUMBER(FIND("Estrada",Base!I23)),ISNUMBER(FIND(",",Base!I23)))=TRUE,Base!I23,"")))</f>
        <v/>
      </c>
      <c r="R23" t="str">
        <f>TRIM((IF(OR(ISNUMBER(FIND("Avenida",Base!J23)),ISNUMBER(FIND("Rua",Base!J23)),ISNUMBER(FIND("Estrada",Base!J23)),ISNUMBER(FIND(",",Base!J23)))=TRUE,Base!J23,"")))</f>
        <v/>
      </c>
      <c r="S23" t="str">
        <f>TRIM((IF(OR(ISNUMBER(FIND("Avenida",Base!K23)),ISNUMBER(FIND("Rua",Base!K23)),ISNUMBER(FIND("Estrada",Base!K23)),ISNUMBER(FIND(",",Base!K23)))=TRUE,Base!K23,"")))</f>
        <v/>
      </c>
      <c r="T23" t="str">
        <f>TRIM((IF(OR(ISNUMBER(FIND("Avenida",Base!L23)),ISNUMBER(FIND("Rua",Base!L23)),ISNUMBER(FIND("Estrada",Base!L23)),ISNUMBER(FIND(",",Base!L23)))=TRUE,Base!L23,"")))</f>
        <v/>
      </c>
      <c r="U23" t="str">
        <f>TRIM((IF(OR(ISNUMBER(FIND("Avenida",Base!M23)),ISNUMBER(FIND("Rua",Base!M23)),ISNUMBER(FIND("Estrada",Base!M23)),ISNUMBER(FIND(",",Base!M23)))=TRUE,Base!M23,"")))</f>
        <v/>
      </c>
      <c r="V23" t="str">
        <f>TRIM((IF(OR(ISNUMBER(FIND("Avenida",Base!N23)),ISNUMBER(FIND("Rua",Base!N23)),ISNUMBER(FIND("Estrada",Base!N23)),ISNUMBER(FIND(",",Base!N23)))=TRUE,Base!N23,"")))</f>
        <v/>
      </c>
      <c r="W23" t="str">
        <f>TRIM((IF(OR(ISNUMBER(FIND("Avenida",Base!O23)),ISNUMBER(FIND("Rua",Base!O23)),ISNUMBER(FIND("Estrada",Base!O23)),ISNUMBER(FIND(",",Base!O23)))=TRUE,Base!O23,"")))</f>
        <v/>
      </c>
      <c r="X23" t="str">
        <f>TRIM((IF(OR(ISNUMBER(FIND("Avenida",Base!P23)),ISNUMBER(FIND("Rua",Base!P23)),ISNUMBER(FIND("Estrada",Base!P23)),ISNUMBER(FIND(",",Base!P23)))=TRUE,Base!P23,"")))</f>
        <v/>
      </c>
      <c r="Y23" t="str">
        <f>TRIM((IF(OR(ISNUMBER(FIND("Avenida",Base!Q23)),ISNUMBER(FIND("Rua",Base!Q23)),ISNUMBER(FIND("Estrada",Base!Q23)),ISNUMBER(FIND(",",Base!Q23)))=TRUE,Base!Q23,"")))</f>
        <v/>
      </c>
      <c r="Z23" t="str">
        <f>TRIM((IF(OR(ISNUMBER(FIND("Avenida",Base!R23)),ISNUMBER(FIND("Rua",Base!R23)),ISNUMBER(FIND("Estrada",Base!R23)),ISNUMBER(FIND(",",Base!R23)))=TRUE,Base!R23,"")))</f>
        <v/>
      </c>
      <c r="AA23" s="3" t="str" cm="1">
        <f t="array" ref="AA23">LOOKUP(2,1/(F23:Z23&lt;&gt;""),F23:Z23)</f>
        <v>Avenida Antônio Borges, Jacutinga</v>
      </c>
      <c r="AB23" t="str" cm="1">
        <f t="array" ref="AB23">IFERROR(IF(LEN(TRIM(SUBSTITUTE(INDEX(Base!23:23,0,MATCH(Planilha2!$AA23,Base!23:23,0)+1),"m²",""))&gt;5),LEFT(TRIM(SUBSTITUTE(INDEX(Base!23:23,0,MATCH(Planilha2!$AA23,Base!23:23,0)+1),"m²","")),3),TRIM(SUBSTITUTE(INDEX(Base!23:23,0,MATCH(Planilha2!$AA23,Base!23:23,0)+1),"m²",""))),0)</f>
        <v>600</v>
      </c>
      <c r="AC23" t="str" cm="1">
        <f t="array" ref="AC23">IFERROR(IF(LEN(INDEX(Base!23:23,0,MATCH(Planilha2!$AA23,Base!23:23,0)+2))&gt;2,LEFT(INDEX(Base!23:23,0,MATCH(Planilha2!$AA23,Base!23:23,0)+2),1),INDEX(Base!23:23,0,MATCH(Planilha2!$AA23,Base!23:23,0)+2)),0)</f>
        <v>3</v>
      </c>
      <c r="AD23" t="str" cm="1">
        <f t="array" ref="AD23">IFERROR(IF(LEN(INDEX(Base!23:23,0,MATCH(Planilha2!$AA23,Base!23:23,0)+3))&gt;2,LEFT(INDEX(Base!23:23,0,MATCH(Planilha2!$AA23,Base!23:23,0)+3),1),INDEX(Base!23:23,0,MATCH(Planilha2!$AA23,Base!23:23,0)+3)),0)</f>
        <v>3</v>
      </c>
      <c r="AE23" t="str" cm="1">
        <f t="array" ref="AE23">IFERROR(IF(LEN(INDEX(Base!23:23,0,MATCH(Planilha2!$AA23,Base!23:23,0)+4))&gt;2,LEFT(INDEX(Base!23:23,0,MATCH(Planilha2!$AA23,Base!23:23,0)+4),1),INDEX(Base!23:23,0,MATCH(Planilha2!$AA23,Base!23:23,0)+4)),0)</f>
        <v>3</v>
      </c>
      <c r="AF23" t="str">
        <f>AA23&amp;", "&amp;Configurações!$C$4&amp;", "&amp;Configurações!$C$5&amp;", Brazil"</f>
        <v>Avenida Antônio Borges, Jacutinga, Mesquita, RJ, Brazil</v>
      </c>
      <c r="AG23" t="str">
        <f>RIGHT(AA23,LEN(AA23)-FIND(",",AA23,1)-1)&amp;", "&amp;Configurações!$C$4&amp;", "&amp;Configurações!$C$5</f>
        <v>Jacutinga, Mesquita, RJ</v>
      </c>
      <c r="AH23">
        <f>Configurações!$C$6</f>
        <v>0</v>
      </c>
    </row>
    <row r="24" spans="1:34" x14ac:dyDescent="0.3">
      <c r="A24" s="1">
        <v>22</v>
      </c>
      <c r="B24">
        <f>IF(OR(ISNUMBER(FIND(Configurações!$B$8,Base!B24)),ISNUMBER(FIND(Configurações!$B$9,Base!B24)),ISNUMBER(FIND(Configurações!$B$10,Base!B24)),ISNUMBER(FIND(Configurações!$B$11,Base!B24)))=TRUE,Base!B24,0)</f>
        <v>0</v>
      </c>
      <c r="C24" t="str">
        <f>SUBSTITUTE(SUBSTITUTE(IF(ISNUMBER(FIND("R$",Base!B24))=TRUE,Base!B24,IF(OR(ISNUMBER(FIND("condo",Base!C24)),ISNUMBER(FIND("IPTU",Base!C24)))=TRUE,Base!B24,Base!C24)),"R$",""),".","")</f>
        <v xml:space="preserve"> 279000</v>
      </c>
      <c r="D24" t="str">
        <f>SUBSTITUTE(IF(TRIM(SUBSTITUTE(SUBSTITUTE(IF(AND(ISNUMBER(FIND("condo",Base!C24)),ISNUMBER(FIND("IPTU",Base!C24)))=TRUE,MID(Base!C24,FIND("$",Base!C24)+1,6),0),"I",""),"P",""))="0",TRIM(SUBSTITUTE(SUBSTITUTE(IF(AND(ISNUMBER(FIND("condo",Base!D24)),ISNUMBER(FIND("IPTU",Base!D24)))=TRUE,MID(Base!D24,FIND("$",Base!D24)+1,6),0),"I",""),"P","")),TRIM(SUBSTITUTE(SUBSTITUTE(IF(AND(ISNUMBER(FIND("condo",Base!C24)),ISNUMBER(FIND("IPTU",Base!C24)))=TRUE,MID(Base!C24,FIND("$",Base!C24)+1,6),0),"I",""),"P",""))),".","")</f>
        <v>0</v>
      </c>
      <c r="E24" t="str">
        <f>SUBSTITUTE(IF(TRIM(SUBSTITUTE(SUBSTITUTE(IF(OR(ISNUMBER(FIND("IPTU",Base!C24)),ISNUMBER(FIND("iptu",Base!C24)))=TRUE,RIGHT(Base!C24,5),0),"R$",""),"$",""))="0",TRIM(SUBSTITUTE(SUBSTITUTE(IF(OR(ISNUMBER(FIND("IPTU",Base!D24)),ISNUMBER(FIND("iptu",Base!D24)))=TRUE,RIGHT(Base!D24,5),0),"R$",""),"$","")),TRIM(SUBSTITUTE(SUBSTITUTE(IF(OR(ISNUMBER(FIND("iptu",Base!C24)),ISNUMBER(FIND("IPTU",Base!C24)))=TRUE,RIGHT(Base!C24,5),0),"R$",""),"$",""))),".","")</f>
        <v>0</v>
      </c>
      <c r="F24" s="3" t="str" cm="1">
        <f t="array" ref="F24">INDEX(Base!24:24,MATCH(MAX(LEN(Base!24:24)),LEN(Base!24:24),0))</f>
        <v>(VX)Apartamento de 2 quartos sendo uma suite, sala, cozinha, banheiro, varanda e uma vaga de garagem. Prédio possui elevador e vaga de garagem Centro de mesquita, próximo aos banco...</v>
      </c>
      <c r="J24" t="str">
        <f>TRIM((IF(OR(ISNUMBER(FIND("Avenida",Base!B24)),ISNUMBER(FIND("Rua",Base!B24)),ISNUMBER(FIND("Estrada",Base!B24)),ISNUMBER(FIND(",",Base!B24)))=TRUE,Base!B24,"")))</f>
        <v/>
      </c>
      <c r="K24" t="str">
        <f>TRIM((IF(OR(ISNUMBER(FIND("Avenida",Base!C24)),ISNUMBER(FIND("Rua",Base!C24)),ISNUMBER(FIND("Estrada",Base!C24)),ISNUMBER(FIND(",",Base!C24)))=TRUE,Base!C24,"")))</f>
        <v>(VX)Apartamento de 2 quartos sendo uma suite, sala, cozinha, banheiro, varanda e uma vaga de garagem. Prédio possui elevador e vaga de garagem Centro de mesquita, próximo aos banco...</v>
      </c>
      <c r="L24" t="str">
        <f>TRIM((IF(OR(ISNUMBER(FIND("Avenida",Base!D24)),ISNUMBER(FIND("Rua",Base!D24)),ISNUMBER(FIND("Estrada",Base!D24)),ISNUMBER(FIND(",",Base!D24)))=TRUE,Base!D24,"")))</f>
        <v/>
      </c>
      <c r="M24" t="str">
        <f>TRIM((IF(OR(ISNUMBER(FIND("Avenida",Base!E24)),ISNUMBER(FIND("Rua",Base!E24)),ISNUMBER(FIND("Estrada",Base!E24)),ISNUMBER(FIND(",",Base!E24)))=TRUE,Base!E24,"")))</f>
        <v>Rua Barão de Mesquita, Centro</v>
      </c>
      <c r="N24" t="str">
        <f>TRIM((IF(OR(ISNUMBER(FIND("Avenida",Base!F24)),ISNUMBER(FIND("Rua",Base!F24)),ISNUMBER(FIND("Estrada",Base!F24)),ISNUMBER(FIND(",",Base!F24)))=TRUE,Base!F24,"")))</f>
        <v/>
      </c>
      <c r="O24" t="str">
        <f>TRIM((IF(OR(ISNUMBER(FIND("Avenida",Base!G24)),ISNUMBER(FIND("Rua",Base!G24)),ISNUMBER(FIND("Estrada",Base!G24)),ISNUMBER(FIND(",",Base!G24)))=TRUE,Base!G24,"")))</f>
        <v/>
      </c>
      <c r="P24" t="str">
        <f>TRIM((IF(OR(ISNUMBER(FIND("Avenida",Base!H24)),ISNUMBER(FIND("Rua",Base!H24)),ISNUMBER(FIND("Estrada",Base!H24)),ISNUMBER(FIND(",",Base!H24)))=TRUE,Base!H24,"")))</f>
        <v/>
      </c>
      <c r="Q24" t="str">
        <f>TRIM((IF(OR(ISNUMBER(FIND("Avenida",Base!I24)),ISNUMBER(FIND("Rua",Base!I24)),ISNUMBER(FIND("Estrada",Base!I24)),ISNUMBER(FIND(",",Base!I24)))=TRUE,Base!I24,"")))</f>
        <v/>
      </c>
      <c r="R24" t="str">
        <f>TRIM((IF(OR(ISNUMBER(FIND("Avenida",Base!J24)),ISNUMBER(FIND("Rua",Base!J24)),ISNUMBER(FIND("Estrada",Base!J24)),ISNUMBER(FIND(",",Base!J24)))=TRUE,Base!J24,"")))</f>
        <v/>
      </c>
      <c r="S24" t="str">
        <f>TRIM((IF(OR(ISNUMBER(FIND("Avenida",Base!K24)),ISNUMBER(FIND("Rua",Base!K24)),ISNUMBER(FIND("Estrada",Base!K24)),ISNUMBER(FIND(",",Base!K24)))=TRUE,Base!K24,"")))</f>
        <v/>
      </c>
      <c r="T24" t="str">
        <f>TRIM((IF(OR(ISNUMBER(FIND("Avenida",Base!L24)),ISNUMBER(FIND("Rua",Base!L24)),ISNUMBER(FIND("Estrada",Base!L24)),ISNUMBER(FIND(",",Base!L24)))=TRUE,Base!L24,"")))</f>
        <v/>
      </c>
      <c r="U24" t="str">
        <f>TRIM((IF(OR(ISNUMBER(FIND("Avenida",Base!M24)),ISNUMBER(FIND("Rua",Base!M24)),ISNUMBER(FIND("Estrada",Base!M24)),ISNUMBER(FIND(",",Base!M24)))=TRUE,Base!M24,"")))</f>
        <v/>
      </c>
      <c r="V24" t="str">
        <f>TRIM((IF(OR(ISNUMBER(FIND("Avenida",Base!N24)),ISNUMBER(FIND("Rua",Base!N24)),ISNUMBER(FIND("Estrada",Base!N24)),ISNUMBER(FIND(",",Base!N24)))=TRUE,Base!N24,"")))</f>
        <v/>
      </c>
      <c r="W24" t="str">
        <f>TRIM((IF(OR(ISNUMBER(FIND("Avenida",Base!O24)),ISNUMBER(FIND("Rua",Base!O24)),ISNUMBER(FIND("Estrada",Base!O24)),ISNUMBER(FIND(",",Base!O24)))=TRUE,Base!O24,"")))</f>
        <v/>
      </c>
      <c r="X24" t="str">
        <f>TRIM((IF(OR(ISNUMBER(FIND("Avenida",Base!P24)),ISNUMBER(FIND("Rua",Base!P24)),ISNUMBER(FIND("Estrada",Base!P24)),ISNUMBER(FIND(",",Base!P24)))=TRUE,Base!P24,"")))</f>
        <v/>
      </c>
      <c r="Y24" t="str">
        <f>TRIM((IF(OR(ISNUMBER(FIND("Avenida",Base!Q24)),ISNUMBER(FIND("Rua",Base!Q24)),ISNUMBER(FIND("Estrada",Base!Q24)),ISNUMBER(FIND(",",Base!Q24)))=TRUE,Base!Q24,"")))</f>
        <v/>
      </c>
      <c r="Z24" t="str">
        <f>TRIM((IF(OR(ISNUMBER(FIND("Avenida",Base!R24)),ISNUMBER(FIND("Rua",Base!R24)),ISNUMBER(FIND("Estrada",Base!R24)),ISNUMBER(FIND(",",Base!R24)))=TRUE,Base!R24,"")))</f>
        <v/>
      </c>
      <c r="AA24" s="3" t="str" cm="1">
        <f t="array" ref="AA24">LOOKUP(2,1/(F24:Z24&lt;&gt;""),F24:Z24)</f>
        <v>Rua Barão de Mesquita, Centro</v>
      </c>
      <c r="AB24" t="str" cm="1">
        <f t="array" ref="AB24">IFERROR(IF(LEN(TRIM(SUBSTITUTE(INDEX(Base!24:24,0,MATCH(Planilha2!$AA24,Base!24:24,0)+1),"m²",""))&gt;5),LEFT(TRIM(SUBSTITUTE(INDEX(Base!24:24,0,MATCH(Planilha2!$AA24,Base!24:24,0)+1),"m²","")),3),TRIM(SUBSTITUTE(INDEX(Base!24:24,0,MATCH(Planilha2!$AA24,Base!24:24,0)+1),"m²",""))),0)</f>
        <v>65</v>
      </c>
      <c r="AC24" t="str" cm="1">
        <f t="array" ref="AC24">IFERROR(IF(LEN(INDEX(Base!24:24,0,MATCH(Planilha2!$AA24,Base!24:24,0)+2))&gt;2,LEFT(INDEX(Base!24:24,0,MATCH(Planilha2!$AA24,Base!24:24,0)+2),1),INDEX(Base!24:24,0,MATCH(Planilha2!$AA24,Base!24:24,0)+2)),0)</f>
        <v>2</v>
      </c>
      <c r="AD24" t="str" cm="1">
        <f t="array" ref="AD24">IFERROR(IF(LEN(INDEX(Base!24:24,0,MATCH(Planilha2!$AA24,Base!24:24,0)+3))&gt;2,LEFT(INDEX(Base!24:24,0,MATCH(Planilha2!$AA24,Base!24:24,0)+3),1),INDEX(Base!24:24,0,MATCH(Planilha2!$AA24,Base!24:24,0)+3)),0)</f>
        <v>1</v>
      </c>
      <c r="AE24" t="str" cm="1">
        <f t="array" ref="AE24">IFERROR(IF(LEN(INDEX(Base!24:24,0,MATCH(Planilha2!$AA24,Base!24:24,0)+4))&gt;2,LEFT(INDEX(Base!24:24,0,MATCH(Planilha2!$AA24,Base!24:24,0)+4),1),INDEX(Base!24:24,0,MATCH(Planilha2!$AA24,Base!24:24,0)+4)),0)</f>
        <v>2</v>
      </c>
      <c r="AF24" t="str">
        <f>AA24&amp;", "&amp;Configurações!$C$4&amp;", "&amp;Configurações!$C$5&amp;", Brazil"</f>
        <v>Rua Barão de Mesquita, Centro, Mesquita, RJ, Brazil</v>
      </c>
      <c r="AG24" t="str">
        <f>RIGHT(AA24,LEN(AA24)-FIND(",",AA24,1)-1)&amp;", "&amp;Configurações!$C$4&amp;", "&amp;Configurações!$C$5</f>
        <v>Centro, Mesquita, RJ</v>
      </c>
      <c r="AH24">
        <f>Configurações!$C$6</f>
        <v>0</v>
      </c>
    </row>
    <row r="25" spans="1:34" x14ac:dyDescent="0.3">
      <c r="A25" s="1">
        <v>23</v>
      </c>
      <c r="B25" t="str">
        <f>IF(OR(ISNUMBER(FIND(Configurações!$B$8,Base!B25)),ISNUMBER(FIND(Configurações!$B$9,Base!B25)),ISNUMBER(FIND(Configurações!$B$10,Base!B25)),ISNUMBER(FIND(Configurações!$B$11,Base!B25)))=TRUE,Base!B25,0)</f>
        <v>destaque</v>
      </c>
      <c r="C25" t="str">
        <f>SUBSTITUTE(SUBSTITUTE(IF(ISNUMBER(FIND("R$",Base!B25))=TRUE,Base!B25,IF(OR(ISNUMBER(FIND("condo",Base!C25)),ISNUMBER(FIND("IPTU",Base!C25)))=TRUE,Base!B25,Base!C25)),"R$",""),".","")</f>
        <v xml:space="preserve"> 140000</v>
      </c>
      <c r="D25" t="str">
        <f>SUBSTITUTE(IF(TRIM(SUBSTITUTE(SUBSTITUTE(IF(AND(ISNUMBER(FIND("condo",Base!C25)),ISNUMBER(FIND("IPTU",Base!C25)))=TRUE,MID(Base!C25,FIND("$",Base!C25)+1,6),0),"I",""),"P",""))="0",TRIM(SUBSTITUTE(SUBSTITUTE(IF(AND(ISNUMBER(FIND("condo",Base!D25)),ISNUMBER(FIND("IPTU",Base!D25)))=TRUE,MID(Base!D25,FIND("$",Base!D25)+1,6),0),"I",""),"P","")),TRIM(SUBSTITUTE(SUBSTITUTE(IF(AND(ISNUMBER(FIND("condo",Base!C25)),ISNUMBER(FIND("IPTU",Base!C25)))=TRUE,MID(Base!C25,FIND("$",Base!C25)+1,6),0),"I",""),"P",""))),".","")</f>
        <v>246</v>
      </c>
      <c r="E25" t="str">
        <f>SUBSTITUTE(IF(TRIM(SUBSTITUTE(SUBSTITUTE(IF(OR(ISNUMBER(FIND("IPTU",Base!C25)),ISNUMBER(FIND("iptu",Base!C25)))=TRUE,RIGHT(Base!C25,5),0),"R$",""),"$",""))="0",TRIM(SUBSTITUTE(SUBSTITUTE(IF(OR(ISNUMBER(FIND("IPTU",Base!D25)),ISNUMBER(FIND("iptu",Base!D25)))=TRUE,RIGHT(Base!D25,5),0),"R$",""),"$","")),TRIM(SUBSTITUTE(SUBSTITUTE(IF(OR(ISNUMBER(FIND("iptu",Base!C25)),ISNUMBER(FIND("IPTU",Base!C25)))=TRUE,RIGHT(Base!C25,5),0),"R$",""),"$",""))),".","")</f>
        <v>240</v>
      </c>
      <c r="F25" s="3" t="str" cm="1">
        <f t="array" ref="F25">INDEX(Base!25:25,MATCH(MAX(LEN(Base!25:25)),LEN(Base!25:25),0))</f>
        <v>Apartamento de dois quartos no condomínio Cássia Furtado em Mesquita, perto de tudo, com fácil acesso tanto para a Dutra, quanto para a Via Light facilitando seu dia a dia. O condo...</v>
      </c>
      <c r="J25" t="str">
        <f>TRIM((IF(OR(ISNUMBER(FIND("Avenida",Base!B25)),ISNUMBER(FIND("Rua",Base!B25)),ISNUMBER(FIND("Estrada",Base!B25)),ISNUMBER(FIND(",",Base!B25)))=TRUE,Base!B25,"")))</f>
        <v/>
      </c>
      <c r="K25" t="str">
        <f>TRIM((IF(OR(ISNUMBER(FIND("Avenida",Base!C25)),ISNUMBER(FIND("Rua",Base!C25)),ISNUMBER(FIND("Estrada",Base!C25)),ISNUMBER(FIND(",",Base!C25)))=TRUE,Base!C25,"")))</f>
        <v/>
      </c>
      <c r="L25" t="str">
        <f>TRIM((IF(OR(ISNUMBER(FIND("Avenida",Base!D25)),ISNUMBER(FIND("Rua",Base!D25)),ISNUMBER(FIND("Estrada",Base!D25)),ISNUMBER(FIND(",",Base!D25)))=TRUE,Base!D25,"")))</f>
        <v/>
      </c>
      <c r="M25" t="str">
        <f>TRIM((IF(OR(ISNUMBER(FIND("Avenida",Base!E25)),ISNUMBER(FIND("Rua",Base!E25)),ISNUMBER(FIND("Estrada",Base!E25)),ISNUMBER(FIND(",",Base!E25)))=TRUE,Base!E25,"")))</f>
        <v>Apartamento de dois quartos no condomínio Cássia Furtado em Mesquita, perto de tudo, com fácil acesso tanto para a Dutra, quanto para a Via Light facilitando seu dia a dia. O condo...</v>
      </c>
      <c r="N25" t="str">
        <f>TRIM((IF(OR(ISNUMBER(FIND("Avenida",Base!F25)),ISNUMBER(FIND("Rua",Base!F25)),ISNUMBER(FIND("Estrada",Base!F25)),ISNUMBER(FIND(",",Base!F25)))=TRUE,Base!F25,"")))</f>
        <v/>
      </c>
      <c r="O25" t="str">
        <f>TRIM((IF(OR(ISNUMBER(FIND("Avenida",Base!G25)),ISNUMBER(FIND("Rua",Base!G25)),ISNUMBER(FIND("Estrada",Base!G25)),ISNUMBER(FIND(",",Base!G25)))=TRUE,Base!G25,"")))</f>
        <v>Rua Ermelinda, Rocha Sobrinho</v>
      </c>
      <c r="P25" t="str">
        <f>TRIM((IF(OR(ISNUMBER(FIND("Avenida",Base!H25)),ISNUMBER(FIND("Rua",Base!H25)),ISNUMBER(FIND("Estrada",Base!H25)),ISNUMBER(FIND(",",Base!H25)))=TRUE,Base!H25,"")))</f>
        <v/>
      </c>
      <c r="Q25" t="str">
        <f>TRIM((IF(OR(ISNUMBER(FIND("Avenida",Base!I25)),ISNUMBER(FIND("Rua",Base!I25)),ISNUMBER(FIND("Estrada",Base!I25)),ISNUMBER(FIND(",",Base!I25)))=TRUE,Base!I25,"")))</f>
        <v/>
      </c>
      <c r="R25" t="str">
        <f>TRIM((IF(OR(ISNUMBER(FIND("Avenida",Base!J25)),ISNUMBER(FIND("Rua",Base!J25)),ISNUMBER(FIND("Estrada",Base!J25)),ISNUMBER(FIND(",",Base!J25)))=TRUE,Base!J25,"")))</f>
        <v/>
      </c>
      <c r="S25" t="str">
        <f>TRIM((IF(OR(ISNUMBER(FIND("Avenida",Base!K25)),ISNUMBER(FIND("Rua",Base!K25)),ISNUMBER(FIND("Estrada",Base!K25)),ISNUMBER(FIND(",",Base!K25)))=TRUE,Base!K25,"")))</f>
        <v/>
      </c>
      <c r="T25" t="str">
        <f>TRIM((IF(OR(ISNUMBER(FIND("Avenida",Base!L25)),ISNUMBER(FIND("Rua",Base!L25)),ISNUMBER(FIND("Estrada",Base!L25)),ISNUMBER(FIND(",",Base!L25)))=TRUE,Base!L25,"")))</f>
        <v/>
      </c>
      <c r="U25" t="str">
        <f>TRIM((IF(OR(ISNUMBER(FIND("Avenida",Base!M25)),ISNUMBER(FIND("Rua",Base!M25)),ISNUMBER(FIND("Estrada",Base!M25)),ISNUMBER(FIND(",",Base!M25)))=TRUE,Base!M25,"")))</f>
        <v/>
      </c>
      <c r="V25" t="str">
        <f>TRIM((IF(OR(ISNUMBER(FIND("Avenida",Base!N25)),ISNUMBER(FIND("Rua",Base!N25)),ISNUMBER(FIND("Estrada",Base!N25)),ISNUMBER(FIND(",",Base!N25)))=TRUE,Base!N25,"")))</f>
        <v/>
      </c>
      <c r="W25" t="str">
        <f>TRIM((IF(OR(ISNUMBER(FIND("Avenida",Base!O25)),ISNUMBER(FIND("Rua",Base!O25)),ISNUMBER(FIND("Estrada",Base!O25)),ISNUMBER(FIND(",",Base!O25)))=TRUE,Base!O25,"")))</f>
        <v/>
      </c>
      <c r="X25" t="str">
        <f>TRIM((IF(OR(ISNUMBER(FIND("Avenida",Base!P25)),ISNUMBER(FIND("Rua",Base!P25)),ISNUMBER(FIND("Estrada",Base!P25)),ISNUMBER(FIND(",",Base!P25)))=TRUE,Base!P25,"")))</f>
        <v/>
      </c>
      <c r="Y25" t="str">
        <f>TRIM((IF(OR(ISNUMBER(FIND("Avenida",Base!Q25)),ISNUMBER(FIND("Rua",Base!Q25)),ISNUMBER(FIND("Estrada",Base!Q25)),ISNUMBER(FIND(",",Base!Q25)))=TRUE,Base!Q25,"")))</f>
        <v/>
      </c>
      <c r="Z25" t="str">
        <f>TRIM((IF(OR(ISNUMBER(FIND("Avenida",Base!R25)),ISNUMBER(FIND("Rua",Base!R25)),ISNUMBER(FIND("Estrada",Base!R25)),ISNUMBER(FIND(",",Base!R25)))=TRUE,Base!R25,"")))</f>
        <v/>
      </c>
      <c r="AA25" s="3" t="str" cm="1">
        <f t="array" ref="AA25">LOOKUP(2,1/(F25:Z25&lt;&gt;""),F25:Z25)</f>
        <v>Rua Ermelinda, Rocha Sobrinho</v>
      </c>
      <c r="AB25" t="str" cm="1">
        <f t="array" ref="AB25">IFERROR(IF(LEN(TRIM(SUBSTITUTE(INDEX(Base!25:25,0,MATCH(Planilha2!$AA25,Base!25:25,0)+1),"m²",""))&gt;5),LEFT(TRIM(SUBSTITUTE(INDEX(Base!25:25,0,MATCH(Planilha2!$AA25,Base!25:25,0)+1),"m²","")),3),TRIM(SUBSTITUTE(INDEX(Base!25:25,0,MATCH(Planilha2!$AA25,Base!25:25,0)+1),"m²",""))),0)</f>
        <v>55</v>
      </c>
      <c r="AC25" t="str" cm="1">
        <f t="array" ref="AC25">IFERROR(IF(LEN(INDEX(Base!25:25,0,MATCH(Planilha2!$AA25,Base!25:25,0)+2))&gt;2,LEFT(INDEX(Base!25:25,0,MATCH(Planilha2!$AA25,Base!25:25,0)+2),1),INDEX(Base!25:25,0,MATCH(Planilha2!$AA25,Base!25:25,0)+2)),0)</f>
        <v>2</v>
      </c>
      <c r="AD25" t="str" cm="1">
        <f t="array" ref="AD25">IFERROR(IF(LEN(INDEX(Base!25:25,0,MATCH(Planilha2!$AA25,Base!25:25,0)+3))&gt;2,LEFT(INDEX(Base!25:25,0,MATCH(Planilha2!$AA25,Base!25:25,0)+3),1),INDEX(Base!25:25,0,MATCH(Planilha2!$AA25,Base!25:25,0)+3)),0)</f>
        <v>1</v>
      </c>
      <c r="AE25" t="str" cm="1">
        <f t="array" ref="AE25">IFERROR(IF(LEN(INDEX(Base!25:25,0,MATCH(Planilha2!$AA25,Base!25:25,0)+4))&gt;2,LEFT(INDEX(Base!25:25,0,MATCH(Planilha2!$AA25,Base!25:25,0)+4),1),INDEX(Base!25:25,0,MATCH(Planilha2!$AA25,Base!25:25,0)+4)),0)</f>
        <v>1</v>
      </c>
      <c r="AF25" t="str">
        <f>AA25&amp;", "&amp;Configurações!$C$4&amp;", "&amp;Configurações!$C$5&amp;", Brazil"</f>
        <v>Rua Ermelinda, Rocha Sobrinho, Mesquita, RJ, Brazil</v>
      </c>
      <c r="AG25" t="str">
        <f>RIGHT(AA25,LEN(AA25)-FIND(",",AA25,1)-1)&amp;", "&amp;Configurações!$C$4&amp;", "&amp;Configurações!$C$5</f>
        <v>Rocha Sobrinho, Mesquita, RJ</v>
      </c>
      <c r="AH25">
        <f>Configurações!$C$6</f>
        <v>0</v>
      </c>
    </row>
    <row r="26" spans="1:34" x14ac:dyDescent="0.3">
      <c r="B26">
        <f>IF(OR(ISNUMBER(FIND(Configurações!$B$8,Base!B26)),ISNUMBER(FIND(Configurações!$B$9,Base!B26)),ISNUMBER(FIND(Configurações!$B$10,Base!B26)),ISNUMBER(FIND(Configurações!$B$11,Base!B26)))=TRUE,Base!B26,0)</f>
        <v>0</v>
      </c>
      <c r="C26" t="str">
        <f>SUBSTITUTE(SUBSTITUTE(IF(ISNUMBER(FIND("R$",Base!B26))=TRUE,Base!B26,IF(OR(ISNUMBER(FIND("condo",Base!C26)),ISNUMBER(FIND("IPTU",Base!C26)))=TRUE,Base!B26,Base!C26)),"R$",""),".","")</f>
        <v xml:space="preserve"> 321027</v>
      </c>
      <c r="D26" t="str">
        <f>SUBSTITUTE(IF(TRIM(SUBSTITUTE(SUBSTITUTE(IF(AND(ISNUMBER(FIND("condo",Base!C26)),ISNUMBER(FIND("IPTU",Base!C26)))=TRUE,MID(Base!C26,FIND("$",Base!C26)+1,6),0),"I",""),"P",""))="0",TRIM(SUBSTITUTE(SUBSTITUTE(IF(AND(ISNUMBER(FIND("condo",Base!D26)),ISNUMBER(FIND("IPTU",Base!D26)))=TRUE,MID(Base!D26,FIND("$",Base!D26)+1,6),0),"I",""),"P","")),TRIM(SUBSTITUTE(SUBSTITUTE(IF(AND(ISNUMBER(FIND("condo",Base!C26)),ISNUMBER(FIND("IPTU",Base!C26)))=TRUE,MID(Base!C26,FIND("$",Base!C26)+1,6),0),"I",""),"P",""))),".","")</f>
        <v>0</v>
      </c>
      <c r="E26" t="str">
        <f>SUBSTITUTE(IF(TRIM(SUBSTITUTE(SUBSTITUTE(IF(OR(ISNUMBER(FIND("IPTU",Base!C26)),ISNUMBER(FIND("iptu",Base!C26)))=TRUE,RIGHT(Base!C26,5),0),"R$",""),"$",""))="0",TRIM(SUBSTITUTE(SUBSTITUTE(IF(OR(ISNUMBER(FIND("IPTU",Base!D26)),ISNUMBER(FIND("iptu",Base!D26)))=TRUE,RIGHT(Base!D26,5),0),"R$",""),"$","")),TRIM(SUBSTITUTE(SUBSTITUTE(IF(OR(ISNUMBER(FIND("iptu",Base!C26)),ISNUMBER(FIND("IPTU",Base!C26)))=TRUE,RIGHT(Base!C26,5),0),"R$",""),"$",""))),".","")</f>
        <v>0</v>
      </c>
      <c r="F26" s="3" t="str" cm="1">
        <f t="array" ref="F26">INDEX(Base!26:26,MATCH(MAX(LEN(Base!26:26)),LEN(Base!26:26),0))</f>
        <v>O Vivendas do Imperador é a melhor opção de moradia para quem busca segurança, conforto e proximidade com todas as conveniências do empreendimento mais bem localizado de Nilópolis....</v>
      </c>
      <c r="J26" t="str">
        <f>TRIM((IF(OR(ISNUMBER(FIND("Avenida",Base!B26)),ISNUMBER(FIND("Rua",Base!B26)),ISNUMBER(FIND("Estrada",Base!B26)),ISNUMBER(FIND(",",Base!B26)))=TRUE,Base!B26,"")))</f>
        <v/>
      </c>
      <c r="K26" t="str">
        <f>TRIM((IF(OR(ISNUMBER(FIND("Avenida",Base!C26)),ISNUMBER(FIND("Rua",Base!C26)),ISNUMBER(FIND("Estrada",Base!C26)),ISNUMBER(FIND(",",Base!C26)))=TRUE,Base!C26,"")))</f>
        <v/>
      </c>
      <c r="L26" t="str">
        <f>TRIM((IF(OR(ISNUMBER(FIND("Avenida",Base!D26)),ISNUMBER(FIND("Rua",Base!D26)),ISNUMBER(FIND("Estrada",Base!D26)),ISNUMBER(FIND(",",Base!D26)))=TRUE,Base!D26,"")))</f>
        <v>O Vivendas do Imperador é a melhor opção de moradia para quem busca segurança, conforto e proximidade com todas as conveniências do empreendimento mais bem localizado de Nilópolis....</v>
      </c>
      <c r="M26" t="str">
        <f>TRIM((IF(OR(ISNUMBER(FIND("Avenida",Base!E26)),ISNUMBER(FIND("Rua",Base!E26)),ISNUMBER(FIND("Estrada",Base!E26)),ISNUMBER(FIND(",",Base!E26)))=TRUE,Base!E26,"")))</f>
        <v/>
      </c>
      <c r="N26" t="str">
        <f>TRIM((IF(OR(ISNUMBER(FIND("Avenida",Base!F26)),ISNUMBER(FIND("Rua",Base!F26)),ISNUMBER(FIND("Estrada",Base!F26)),ISNUMBER(FIND(",",Base!F26)))=TRUE,Base!F26,"")))</f>
        <v>Estrada Mirandela, Centro</v>
      </c>
      <c r="O26" t="str">
        <f>TRIM((IF(OR(ISNUMBER(FIND("Avenida",Base!G26)),ISNUMBER(FIND("Rua",Base!G26)),ISNUMBER(FIND("Estrada",Base!G26)),ISNUMBER(FIND(",",Base!G26)))=TRUE,Base!G26,"")))</f>
        <v/>
      </c>
      <c r="P26" t="str">
        <f>TRIM((IF(OR(ISNUMBER(FIND("Avenida",Base!H26)),ISNUMBER(FIND("Rua",Base!H26)),ISNUMBER(FIND("Estrada",Base!H26)),ISNUMBER(FIND(",",Base!H26)))=TRUE,Base!H26,"")))</f>
        <v/>
      </c>
      <c r="Q26" t="str">
        <f>TRIM((IF(OR(ISNUMBER(FIND("Avenida",Base!I26)),ISNUMBER(FIND("Rua",Base!I26)),ISNUMBER(FIND("Estrada",Base!I26)),ISNUMBER(FIND(",",Base!I26)))=TRUE,Base!I26,"")))</f>
        <v/>
      </c>
      <c r="R26" t="str">
        <f>TRIM((IF(OR(ISNUMBER(FIND("Avenida",Base!J26)),ISNUMBER(FIND("Rua",Base!J26)),ISNUMBER(FIND("Estrada",Base!J26)),ISNUMBER(FIND(",",Base!J26)))=TRUE,Base!J26,"")))</f>
        <v/>
      </c>
      <c r="S26" t="str">
        <f>TRIM((IF(OR(ISNUMBER(FIND("Avenida",Base!K26)),ISNUMBER(FIND("Rua",Base!K26)),ISNUMBER(FIND("Estrada",Base!K26)),ISNUMBER(FIND(",",Base!K26)))=TRUE,Base!K26,"")))</f>
        <v/>
      </c>
      <c r="T26" t="str">
        <f>TRIM((IF(OR(ISNUMBER(FIND("Avenida",Base!L26)),ISNUMBER(FIND("Rua",Base!L26)),ISNUMBER(FIND("Estrada",Base!L26)),ISNUMBER(FIND(",",Base!L26)))=TRUE,Base!L26,"")))</f>
        <v/>
      </c>
      <c r="U26" t="str">
        <f>TRIM((IF(OR(ISNUMBER(FIND("Avenida",Base!M26)),ISNUMBER(FIND("Rua",Base!M26)),ISNUMBER(FIND("Estrada",Base!M26)),ISNUMBER(FIND(",",Base!M26)))=TRUE,Base!M26,"")))</f>
        <v/>
      </c>
      <c r="V26" t="str">
        <f>TRIM((IF(OR(ISNUMBER(FIND("Avenida",Base!N26)),ISNUMBER(FIND("Rua",Base!N26)),ISNUMBER(FIND("Estrada",Base!N26)),ISNUMBER(FIND(",",Base!N26)))=TRUE,Base!N26,"")))</f>
        <v/>
      </c>
      <c r="W26" t="str">
        <f>TRIM((IF(OR(ISNUMBER(FIND("Avenida",Base!O26)),ISNUMBER(FIND("Rua",Base!O26)),ISNUMBER(FIND("Estrada",Base!O26)),ISNUMBER(FIND(",",Base!O26)))=TRUE,Base!O26,"")))</f>
        <v/>
      </c>
      <c r="X26" t="str">
        <f>TRIM((IF(OR(ISNUMBER(FIND("Avenida",Base!P26)),ISNUMBER(FIND("Rua",Base!P26)),ISNUMBER(FIND("Estrada",Base!P26)),ISNUMBER(FIND(",",Base!P26)))=TRUE,Base!P26,"")))</f>
        <v/>
      </c>
      <c r="Y26" t="str">
        <f>TRIM((IF(OR(ISNUMBER(FIND("Avenida",Base!Q26)),ISNUMBER(FIND("Rua",Base!Q26)),ISNUMBER(FIND("Estrada",Base!Q26)),ISNUMBER(FIND(",",Base!Q26)))=TRUE,Base!Q26,"")))</f>
        <v/>
      </c>
      <c r="Z26" t="str">
        <f>TRIM((IF(OR(ISNUMBER(FIND("Avenida",Base!R26)),ISNUMBER(FIND("Rua",Base!R26)),ISNUMBER(FIND("Estrada",Base!R26)),ISNUMBER(FIND(",",Base!R26)))=TRUE,Base!R26,"")))</f>
        <v/>
      </c>
      <c r="AA26" s="3" t="str" cm="1">
        <f t="array" ref="AA26">LOOKUP(2,1/(F26:Z26&lt;&gt;""),F26:Z26)</f>
        <v>Estrada Mirandela, Centro</v>
      </c>
      <c r="AB26" t="str" cm="1">
        <f t="array" ref="AB26">IFERROR(IF(LEN(TRIM(SUBSTITUTE(INDEX(Base!26:26,0,MATCH(Planilha2!$AA26,Base!26:26,0)+1),"m²",""))&gt;5),LEFT(TRIM(SUBSTITUTE(INDEX(Base!26:26,0,MATCH(Planilha2!$AA26,Base!26:26,0)+1),"m²","")),3),TRIM(SUBSTITUTE(INDEX(Base!26:26,0,MATCH(Planilha2!$AA26,Base!26:26,0)+1),"m²",""))),0)</f>
        <v xml:space="preserve">80 </v>
      </c>
      <c r="AC26" t="str" cm="1">
        <f t="array" ref="AC26">IFERROR(IF(LEN(INDEX(Base!26:26,0,MATCH(Planilha2!$AA26,Base!26:26,0)+2))&gt;2,LEFT(INDEX(Base!26:26,0,MATCH(Planilha2!$AA26,Base!26:26,0)+2),1),INDEX(Base!26:26,0,MATCH(Planilha2!$AA26,Base!26:26,0)+2)),0)</f>
        <v>2</v>
      </c>
      <c r="AD26" t="str" cm="1">
        <f t="array" ref="AD26">IFERROR(IF(LEN(INDEX(Base!26:26,0,MATCH(Planilha2!$AA26,Base!26:26,0)+3))&gt;2,LEFT(INDEX(Base!26:26,0,MATCH(Planilha2!$AA26,Base!26:26,0)+3),1),INDEX(Base!26:26,0,MATCH(Planilha2!$AA26,Base!26:26,0)+3)),0)</f>
        <v>1</v>
      </c>
      <c r="AE26" cm="1">
        <f t="array" ref="AE26">IFERROR(IF(LEN(INDEX(Base!26:26,0,MATCH(Planilha2!$AA26,Base!26:26,0)+4))&gt;2,LEFT(INDEX(Base!26:26,0,MATCH(Planilha2!$AA26,Base!26:26,0)+4),1),INDEX(Base!26:26,0,MATCH(Planilha2!$AA26,Base!26:26,0)+4)),0)</f>
        <v>0</v>
      </c>
      <c r="AF26" t="str">
        <f>AA26&amp;", "&amp;Configurações!$C$4&amp;", "&amp;Configurações!$C$5&amp;", Brazil"</f>
        <v>Estrada Mirandela, Centro, Mesquita, RJ, Brazil</v>
      </c>
      <c r="AG26" t="str">
        <f>RIGHT(AA26,LEN(AA26)-FIND(",",AA26,1)-1)&amp;", "&amp;Configurações!$C$4&amp;", "&amp;Configurações!$C$5</f>
        <v>Centro, Mesquita, RJ</v>
      </c>
      <c r="AH26">
        <f>Configurações!$C$6</f>
        <v>0</v>
      </c>
    </row>
    <row r="27" spans="1:34" x14ac:dyDescent="0.3">
      <c r="B27">
        <f>IF(OR(ISNUMBER(FIND(Configurações!$B$8,Base!B27)),ISNUMBER(FIND(Configurações!$B$9,Base!B27)),ISNUMBER(FIND(Configurações!$B$10,Base!B27)),ISNUMBER(FIND(Configurações!$B$11,Base!B27)))=TRUE,Base!B27,0)</f>
        <v>0</v>
      </c>
      <c r="C27" t="str">
        <f>SUBSTITUTE(SUBSTITUTE(IF(ISNUMBER(FIND("R$",Base!B27))=TRUE,Base!B27,IF(OR(ISNUMBER(FIND("condo",Base!C27)),ISNUMBER(FIND("IPTU",Base!C27)))=TRUE,Base!B27,Base!C27)),"R$",""),".","")</f>
        <v xml:space="preserve"> 575644</v>
      </c>
      <c r="D27" t="str">
        <f>SUBSTITUTE(IF(TRIM(SUBSTITUTE(SUBSTITUTE(IF(AND(ISNUMBER(FIND("condo",Base!C27)),ISNUMBER(FIND("IPTU",Base!C27)))=TRUE,MID(Base!C27,FIND("$",Base!C27)+1,6),0),"I",""),"P",""))="0",TRIM(SUBSTITUTE(SUBSTITUTE(IF(AND(ISNUMBER(FIND("condo",Base!D27)),ISNUMBER(FIND("IPTU",Base!D27)))=TRUE,MID(Base!D27,FIND("$",Base!D27)+1,6),0),"I",""),"P","")),TRIM(SUBSTITUTE(SUBSTITUTE(IF(AND(ISNUMBER(FIND("condo",Base!C27)),ISNUMBER(FIND("IPTU",Base!C27)))=TRUE,MID(Base!C27,FIND("$",Base!C27)+1,6),0),"I",""),"P",""))),".","")</f>
        <v>0</v>
      </c>
      <c r="E27" t="str">
        <f>SUBSTITUTE(IF(TRIM(SUBSTITUTE(SUBSTITUTE(IF(OR(ISNUMBER(FIND("IPTU",Base!C27)),ISNUMBER(FIND("iptu",Base!C27)))=TRUE,RIGHT(Base!C27,5),0),"R$",""),"$",""))="0",TRIM(SUBSTITUTE(SUBSTITUTE(IF(OR(ISNUMBER(FIND("IPTU",Base!D27)),ISNUMBER(FIND("iptu",Base!D27)))=TRUE,RIGHT(Base!D27,5),0),"R$",""),"$","")),TRIM(SUBSTITUTE(SUBSTITUTE(IF(OR(ISNUMBER(FIND("iptu",Base!C27)),ISNUMBER(FIND("IPTU",Base!C27)))=TRUE,RIGHT(Base!C27,5),0),"R$",""),"$",""))),".","")</f>
        <v>0</v>
      </c>
      <c r="F27" s="3" t="str" cm="1">
        <f t="array" ref="F27">INDEX(Base!27:27,MATCH(MAX(LEN(Base!27:27)),LEN(Base!27:27),0))</f>
        <v>Condomínio de altíssimo padrão, pronto para morar. Luxo e exclusividade no endereço mais nobre da cidade, segurança e áreas completas de spa, esporte e lazer. Infra-estrutura de um...</v>
      </c>
      <c r="J27" t="str">
        <f>TRIM((IF(OR(ISNUMBER(FIND("Avenida",Base!B27)),ISNUMBER(FIND("Rua",Base!B27)),ISNUMBER(FIND("Estrada",Base!B27)),ISNUMBER(FIND(",",Base!B27)))=TRUE,Base!B27,"")))</f>
        <v/>
      </c>
      <c r="K27" t="str">
        <f>TRIM((IF(OR(ISNUMBER(FIND("Avenida",Base!C27)),ISNUMBER(FIND("Rua",Base!C27)),ISNUMBER(FIND("Estrada",Base!C27)),ISNUMBER(FIND(",",Base!C27)))=TRUE,Base!C27,"")))</f>
        <v/>
      </c>
      <c r="L27" t="str">
        <f>TRIM((IF(OR(ISNUMBER(FIND("Avenida",Base!D27)),ISNUMBER(FIND("Rua",Base!D27)),ISNUMBER(FIND("Estrada",Base!D27)),ISNUMBER(FIND(",",Base!D27)))=TRUE,Base!D27,"")))</f>
        <v>Condomínio de altíssimo padrão, pronto para morar. Luxo e exclusividade no endereço mais nobre da cidade, segurança e áreas completas de spa, esporte e lazer. Infra-estrutura de um...</v>
      </c>
      <c r="M27" t="str">
        <f>TRIM((IF(OR(ISNUMBER(FIND("Avenida",Base!E27)),ISNUMBER(FIND("Rua",Base!E27)),ISNUMBER(FIND("Estrada",Base!E27)),ISNUMBER(FIND(",",Base!E27)))=TRUE,Base!E27,"")))</f>
        <v/>
      </c>
      <c r="N27" t="str">
        <f>TRIM((IF(OR(ISNUMBER(FIND("Avenida",Base!F27)),ISNUMBER(FIND("Rua",Base!F27)),ISNUMBER(FIND("Estrada",Base!F27)),ISNUMBER(FIND(",",Base!F27)))=TRUE,Base!F27,"")))</f>
        <v>Rua Afrânio Peixoto, Palmeiras</v>
      </c>
      <c r="O27" t="str">
        <f>TRIM((IF(OR(ISNUMBER(FIND("Avenida",Base!G27)),ISNUMBER(FIND("Rua",Base!G27)),ISNUMBER(FIND("Estrada",Base!G27)),ISNUMBER(FIND(",",Base!G27)))=TRUE,Base!G27,"")))</f>
        <v/>
      </c>
      <c r="P27" t="str">
        <f>TRIM((IF(OR(ISNUMBER(FIND("Avenida",Base!H27)),ISNUMBER(FIND("Rua",Base!H27)),ISNUMBER(FIND("Estrada",Base!H27)),ISNUMBER(FIND(",",Base!H27)))=TRUE,Base!H27,"")))</f>
        <v/>
      </c>
      <c r="Q27" t="str">
        <f>TRIM((IF(OR(ISNUMBER(FIND("Avenida",Base!I27)),ISNUMBER(FIND("Rua",Base!I27)),ISNUMBER(FIND("Estrada",Base!I27)),ISNUMBER(FIND(",",Base!I27)))=TRUE,Base!I27,"")))</f>
        <v/>
      </c>
      <c r="R27" t="str">
        <f>TRIM((IF(OR(ISNUMBER(FIND("Avenida",Base!J27)),ISNUMBER(FIND("Rua",Base!J27)),ISNUMBER(FIND("Estrada",Base!J27)),ISNUMBER(FIND(",",Base!J27)))=TRUE,Base!J27,"")))</f>
        <v/>
      </c>
      <c r="S27" t="str">
        <f>TRIM((IF(OR(ISNUMBER(FIND("Avenida",Base!K27)),ISNUMBER(FIND("Rua",Base!K27)),ISNUMBER(FIND("Estrada",Base!K27)),ISNUMBER(FIND(",",Base!K27)))=TRUE,Base!K27,"")))</f>
        <v/>
      </c>
      <c r="T27" t="str">
        <f>TRIM((IF(OR(ISNUMBER(FIND("Avenida",Base!L27)),ISNUMBER(FIND("Rua",Base!L27)),ISNUMBER(FIND("Estrada",Base!L27)),ISNUMBER(FIND(",",Base!L27)))=TRUE,Base!L27,"")))</f>
        <v/>
      </c>
      <c r="U27" t="str">
        <f>TRIM((IF(OR(ISNUMBER(FIND("Avenida",Base!M27)),ISNUMBER(FIND("Rua",Base!M27)),ISNUMBER(FIND("Estrada",Base!M27)),ISNUMBER(FIND(",",Base!M27)))=TRUE,Base!M27,"")))</f>
        <v/>
      </c>
      <c r="V27" t="str">
        <f>TRIM((IF(OR(ISNUMBER(FIND("Avenida",Base!N27)),ISNUMBER(FIND("Rua",Base!N27)),ISNUMBER(FIND("Estrada",Base!N27)),ISNUMBER(FIND(",",Base!N27)))=TRUE,Base!N27,"")))</f>
        <v/>
      </c>
      <c r="W27" t="str">
        <f>TRIM((IF(OR(ISNUMBER(FIND("Avenida",Base!O27)),ISNUMBER(FIND("Rua",Base!O27)),ISNUMBER(FIND("Estrada",Base!O27)),ISNUMBER(FIND(",",Base!O27)))=TRUE,Base!O27,"")))</f>
        <v/>
      </c>
      <c r="X27" t="str">
        <f>TRIM((IF(OR(ISNUMBER(FIND("Avenida",Base!P27)),ISNUMBER(FIND("Rua",Base!P27)),ISNUMBER(FIND("Estrada",Base!P27)),ISNUMBER(FIND(",",Base!P27)))=TRUE,Base!P27,"")))</f>
        <v/>
      </c>
      <c r="Y27" t="str">
        <f>TRIM((IF(OR(ISNUMBER(FIND("Avenida",Base!Q27)),ISNUMBER(FIND("Rua",Base!Q27)),ISNUMBER(FIND("Estrada",Base!Q27)),ISNUMBER(FIND(",",Base!Q27)))=TRUE,Base!Q27,"")))</f>
        <v/>
      </c>
      <c r="Z27" t="str">
        <f>TRIM((IF(OR(ISNUMBER(FIND("Avenida",Base!R27)),ISNUMBER(FIND("Rua",Base!R27)),ISNUMBER(FIND("Estrada",Base!R27)),ISNUMBER(FIND(",",Base!R27)))=TRUE,Base!R27,"")))</f>
        <v/>
      </c>
      <c r="AA27" s="3" t="str" cm="1">
        <f t="array" ref="AA27">LOOKUP(2,1/(F27:Z27&lt;&gt;""),F27:Z27)</f>
        <v>Rua Afrânio Peixoto, Palmeiras</v>
      </c>
      <c r="AB27" t="str" cm="1">
        <f t="array" ref="AB27">IFERROR(IF(LEN(TRIM(SUBSTITUTE(INDEX(Base!27:27,0,MATCH(Planilha2!$AA27,Base!27:27,0)+1),"m²",""))&gt;5),LEFT(TRIM(SUBSTITUTE(INDEX(Base!27:27,0,MATCH(Planilha2!$AA27,Base!27:27,0)+1),"m²","")),3),TRIM(SUBSTITUTE(INDEX(Base!27:27,0,MATCH(Planilha2!$AA27,Base!27:27,0)+1),"m²",""))),0)</f>
        <v>137</v>
      </c>
      <c r="AC27" t="str" cm="1">
        <f t="array" ref="AC27">IFERROR(IF(LEN(INDEX(Base!27:27,0,MATCH(Planilha2!$AA27,Base!27:27,0)+2))&gt;2,LEFT(INDEX(Base!27:27,0,MATCH(Planilha2!$AA27,Base!27:27,0)+2),1),INDEX(Base!27:27,0,MATCH(Planilha2!$AA27,Base!27:27,0)+2)),0)</f>
        <v>2</v>
      </c>
      <c r="AD27" t="str" cm="1">
        <f t="array" ref="AD27">IFERROR(IF(LEN(INDEX(Base!27:27,0,MATCH(Planilha2!$AA27,Base!27:27,0)+3))&gt;2,LEFT(INDEX(Base!27:27,0,MATCH(Planilha2!$AA27,Base!27:27,0)+3),1),INDEX(Base!27:27,0,MATCH(Planilha2!$AA27,Base!27:27,0)+3)),0)</f>
        <v>1</v>
      </c>
      <c r="AE27" cm="1">
        <f t="array" ref="AE27">IFERROR(IF(LEN(INDEX(Base!27:27,0,MATCH(Planilha2!$AA27,Base!27:27,0)+4))&gt;2,LEFT(INDEX(Base!27:27,0,MATCH(Planilha2!$AA27,Base!27:27,0)+4),1),INDEX(Base!27:27,0,MATCH(Planilha2!$AA27,Base!27:27,0)+4)),0)</f>
        <v>0</v>
      </c>
      <c r="AF27" t="str">
        <f>AA27&amp;", "&amp;Configurações!$C$4&amp;", "&amp;Configurações!$C$5&amp;", Brazil"</f>
        <v>Rua Afrânio Peixoto, Palmeiras, Mesquita, RJ, Brazil</v>
      </c>
      <c r="AG27" t="str">
        <f>RIGHT(AA27,LEN(AA27)-FIND(",",AA27,1)-1)&amp;", "&amp;Configurações!$C$4&amp;", "&amp;Configurações!$C$5</f>
        <v>Palmeiras, Mesquita, RJ</v>
      </c>
      <c r="AH27">
        <f>Configurações!$C$6</f>
        <v>0</v>
      </c>
    </row>
    <row r="28" spans="1:34" x14ac:dyDescent="0.3">
      <c r="B28">
        <f>IF(OR(ISNUMBER(FIND(Configurações!$B$8,Base!B28)),ISNUMBER(FIND(Configurações!$B$9,Base!B28)),ISNUMBER(FIND(Configurações!$B$10,Base!B28)),ISNUMBER(FIND(Configurações!$B$11,Base!B28)))=TRUE,Base!B28,0)</f>
        <v>0</v>
      </c>
      <c r="C28" t="str">
        <f>SUBSTITUTE(SUBSTITUTE(IF(ISNUMBER(FIND("R$",Base!B28))=TRUE,Base!B28,IF(OR(ISNUMBER(FIND("condo",Base!C28)),ISNUMBER(FIND("IPTU",Base!C28)))=TRUE,Base!B28,Base!C28)),"R$",""),".","")</f>
        <v xml:space="preserve"> 393082</v>
      </c>
      <c r="D28" t="str">
        <f>SUBSTITUTE(IF(TRIM(SUBSTITUTE(SUBSTITUTE(IF(AND(ISNUMBER(FIND("condo",Base!C28)),ISNUMBER(FIND("IPTU",Base!C28)))=TRUE,MID(Base!C28,FIND("$",Base!C28)+1,6),0),"I",""),"P",""))="0",TRIM(SUBSTITUTE(SUBSTITUTE(IF(AND(ISNUMBER(FIND("condo",Base!D28)),ISNUMBER(FIND("IPTU",Base!D28)))=TRUE,MID(Base!D28,FIND("$",Base!D28)+1,6),0),"I",""),"P","")),TRIM(SUBSTITUTE(SUBSTITUTE(IF(AND(ISNUMBER(FIND("condo",Base!C28)),ISNUMBER(FIND("IPTU",Base!C28)))=TRUE,MID(Base!C28,FIND("$",Base!C28)+1,6),0),"I",""),"P",""))),".","")</f>
        <v>0</v>
      </c>
      <c r="E28" t="str">
        <f>SUBSTITUTE(IF(TRIM(SUBSTITUTE(SUBSTITUTE(IF(OR(ISNUMBER(FIND("IPTU",Base!C28)),ISNUMBER(FIND("iptu",Base!C28)))=TRUE,RIGHT(Base!C28,5),0),"R$",""),"$",""))="0",TRIM(SUBSTITUTE(SUBSTITUTE(IF(OR(ISNUMBER(FIND("IPTU",Base!D28)),ISNUMBER(FIND("iptu",Base!D28)))=TRUE,RIGHT(Base!D28,5),0),"R$",""),"$","")),TRIM(SUBSTITUTE(SUBSTITUTE(IF(OR(ISNUMBER(FIND("iptu",Base!C28)),ISNUMBER(FIND("IPTU",Base!C28)))=TRUE,RIGHT(Base!C28,5),0),"R$",""),"$",""))),".","")</f>
        <v>0</v>
      </c>
      <c r="F28" s="3" t="str" cm="1">
        <f t="array" ref="F28">INDEX(Base!28:28,MATCH(MAX(LEN(Base!28:28)),LEN(Base!28:28),0))</f>
        <v>No centro de Nova Iguaçu, um conceito inovador de viver com alto estilo sem abrir mão do conforto. Pronto para morar, com uma grande área de lazer, segurança, serviços e muito mais...</v>
      </c>
      <c r="J28" t="str">
        <f>TRIM((IF(OR(ISNUMBER(FIND("Avenida",Base!B28)),ISNUMBER(FIND("Rua",Base!B28)),ISNUMBER(FIND("Estrada",Base!B28)),ISNUMBER(FIND(",",Base!B28)))=TRUE,Base!B28,"")))</f>
        <v/>
      </c>
      <c r="K28" t="str">
        <f>TRIM((IF(OR(ISNUMBER(FIND("Avenida",Base!C28)),ISNUMBER(FIND("Rua",Base!C28)),ISNUMBER(FIND("Estrada",Base!C28)),ISNUMBER(FIND(",",Base!C28)))=TRUE,Base!C28,"")))</f>
        <v/>
      </c>
      <c r="L28" t="str">
        <f>TRIM((IF(OR(ISNUMBER(FIND("Avenida",Base!D28)),ISNUMBER(FIND("Rua",Base!D28)),ISNUMBER(FIND("Estrada",Base!D28)),ISNUMBER(FIND(",",Base!D28)))=TRUE,Base!D28,"")))</f>
        <v>No centro de Nova Iguaçu, um conceito inovador de viver com alto estilo sem abrir mão do conforto. Pronto para morar, com uma grande área de lazer, segurança, serviços e muito mais...</v>
      </c>
      <c r="M28" t="str">
        <f>TRIM((IF(OR(ISNUMBER(FIND("Avenida",Base!E28)),ISNUMBER(FIND("Rua",Base!E28)),ISNUMBER(FIND("Estrada",Base!E28)),ISNUMBER(FIND(",",Base!E28)))=TRUE,Base!E28,"")))</f>
        <v/>
      </c>
      <c r="N28" t="str">
        <f>TRIM((IF(OR(ISNUMBER(FIND("Avenida",Base!F28)),ISNUMBER(FIND("Rua",Base!F28)),ISNUMBER(FIND("Estrada",Base!F28)),ISNUMBER(FIND(",",Base!F28)))=TRUE,Base!F28,"")))</f>
        <v>Rua Comendador Soares, Centro</v>
      </c>
      <c r="O28" t="str">
        <f>TRIM((IF(OR(ISNUMBER(FIND("Avenida",Base!G28)),ISNUMBER(FIND("Rua",Base!G28)),ISNUMBER(FIND("Estrada",Base!G28)),ISNUMBER(FIND(",",Base!G28)))=TRUE,Base!G28,"")))</f>
        <v/>
      </c>
      <c r="P28" t="str">
        <f>TRIM((IF(OR(ISNUMBER(FIND("Avenida",Base!H28)),ISNUMBER(FIND("Rua",Base!H28)),ISNUMBER(FIND("Estrada",Base!H28)),ISNUMBER(FIND(",",Base!H28)))=TRUE,Base!H28,"")))</f>
        <v/>
      </c>
      <c r="Q28" t="str">
        <f>TRIM((IF(OR(ISNUMBER(FIND("Avenida",Base!I28)),ISNUMBER(FIND("Rua",Base!I28)),ISNUMBER(FIND("Estrada",Base!I28)),ISNUMBER(FIND(",",Base!I28)))=TRUE,Base!I28,"")))</f>
        <v/>
      </c>
      <c r="R28" t="str">
        <f>TRIM((IF(OR(ISNUMBER(FIND("Avenida",Base!J28)),ISNUMBER(FIND("Rua",Base!J28)),ISNUMBER(FIND("Estrada",Base!J28)),ISNUMBER(FIND(",",Base!J28)))=TRUE,Base!J28,"")))</f>
        <v/>
      </c>
      <c r="S28" t="str">
        <f>TRIM((IF(OR(ISNUMBER(FIND("Avenida",Base!K28)),ISNUMBER(FIND("Rua",Base!K28)),ISNUMBER(FIND("Estrada",Base!K28)),ISNUMBER(FIND(",",Base!K28)))=TRUE,Base!K28,"")))</f>
        <v/>
      </c>
      <c r="T28" t="str">
        <f>TRIM((IF(OR(ISNUMBER(FIND("Avenida",Base!L28)),ISNUMBER(FIND("Rua",Base!L28)),ISNUMBER(FIND("Estrada",Base!L28)),ISNUMBER(FIND(",",Base!L28)))=TRUE,Base!L28,"")))</f>
        <v/>
      </c>
      <c r="U28" t="str">
        <f>TRIM((IF(OR(ISNUMBER(FIND("Avenida",Base!M28)),ISNUMBER(FIND("Rua",Base!M28)),ISNUMBER(FIND("Estrada",Base!M28)),ISNUMBER(FIND(",",Base!M28)))=TRUE,Base!M28,"")))</f>
        <v/>
      </c>
      <c r="V28" t="str">
        <f>TRIM((IF(OR(ISNUMBER(FIND("Avenida",Base!N28)),ISNUMBER(FIND("Rua",Base!N28)),ISNUMBER(FIND("Estrada",Base!N28)),ISNUMBER(FIND(",",Base!N28)))=TRUE,Base!N28,"")))</f>
        <v/>
      </c>
      <c r="W28" t="str">
        <f>TRIM((IF(OR(ISNUMBER(FIND("Avenida",Base!O28)),ISNUMBER(FIND("Rua",Base!O28)),ISNUMBER(FIND("Estrada",Base!O28)),ISNUMBER(FIND(",",Base!O28)))=TRUE,Base!O28,"")))</f>
        <v/>
      </c>
      <c r="X28" t="str">
        <f>TRIM((IF(OR(ISNUMBER(FIND("Avenida",Base!P28)),ISNUMBER(FIND("Rua",Base!P28)),ISNUMBER(FIND("Estrada",Base!P28)),ISNUMBER(FIND(",",Base!P28)))=TRUE,Base!P28,"")))</f>
        <v/>
      </c>
      <c r="Y28" t="str">
        <f>TRIM((IF(OR(ISNUMBER(FIND("Avenida",Base!Q28)),ISNUMBER(FIND("Rua",Base!Q28)),ISNUMBER(FIND("Estrada",Base!Q28)),ISNUMBER(FIND(",",Base!Q28)))=TRUE,Base!Q28,"")))</f>
        <v/>
      </c>
      <c r="Z28" t="str">
        <f>TRIM((IF(OR(ISNUMBER(FIND("Avenida",Base!R28)),ISNUMBER(FIND("Rua",Base!R28)),ISNUMBER(FIND("Estrada",Base!R28)),ISNUMBER(FIND(",",Base!R28)))=TRUE,Base!R28,"")))</f>
        <v/>
      </c>
      <c r="AA28" s="3" t="str" cm="1">
        <f t="array" ref="AA28">LOOKUP(2,1/(F28:Z28&lt;&gt;""),F28:Z28)</f>
        <v>Rua Comendador Soares, Centro</v>
      </c>
      <c r="AB28" t="str" cm="1">
        <f t="array" ref="AB28">IFERROR(IF(LEN(TRIM(SUBSTITUTE(INDEX(Base!28:28,0,MATCH(Planilha2!$AA28,Base!28:28,0)+1),"m²",""))&gt;5),LEFT(TRIM(SUBSTITUTE(INDEX(Base!28:28,0,MATCH(Planilha2!$AA28,Base!28:28,0)+1),"m²","")),3),TRIM(SUBSTITUTE(INDEX(Base!28:28,0,MATCH(Planilha2!$AA28,Base!28:28,0)+1),"m²",""))),0)</f>
        <v>81</v>
      </c>
      <c r="AC28" t="str" cm="1">
        <f t="array" ref="AC28">IFERROR(IF(LEN(INDEX(Base!28:28,0,MATCH(Planilha2!$AA28,Base!28:28,0)+2))&gt;2,LEFT(INDEX(Base!28:28,0,MATCH(Planilha2!$AA28,Base!28:28,0)+2),1),INDEX(Base!28:28,0,MATCH(Planilha2!$AA28,Base!28:28,0)+2)),0)</f>
        <v>2</v>
      </c>
      <c r="AD28" t="str" cm="1">
        <f t="array" ref="AD28">IFERROR(IF(LEN(INDEX(Base!28:28,0,MATCH(Planilha2!$AA28,Base!28:28,0)+3))&gt;2,LEFT(INDEX(Base!28:28,0,MATCH(Planilha2!$AA28,Base!28:28,0)+3),1),INDEX(Base!28:28,0,MATCH(Planilha2!$AA28,Base!28:28,0)+3)),0)</f>
        <v>1</v>
      </c>
      <c r="AE28" cm="1">
        <f t="array" ref="AE28">IFERROR(IF(LEN(INDEX(Base!28:28,0,MATCH(Planilha2!$AA28,Base!28:28,0)+4))&gt;2,LEFT(INDEX(Base!28:28,0,MATCH(Planilha2!$AA28,Base!28:28,0)+4),1),INDEX(Base!28:28,0,MATCH(Planilha2!$AA28,Base!28:28,0)+4)),0)</f>
        <v>0</v>
      </c>
      <c r="AF28" t="str">
        <f>AA28&amp;", "&amp;Configurações!$C$4&amp;", "&amp;Configurações!$C$5&amp;", Brazil"</f>
        <v>Rua Comendador Soares, Centro, Mesquita, RJ, Brazil</v>
      </c>
      <c r="AG28" t="str">
        <f>RIGHT(AA28,LEN(AA28)-FIND(",",AA28,1)-1)&amp;", "&amp;Configurações!$C$4&amp;", "&amp;Configurações!$C$5</f>
        <v>Centro, Mesquita, RJ</v>
      </c>
      <c r="AH28">
        <f>Configurações!$C$6</f>
        <v>0</v>
      </c>
    </row>
    <row r="29" spans="1:34" x14ac:dyDescent="0.3">
      <c r="B29">
        <f>IF(OR(ISNUMBER(FIND(Configurações!$B$8,Base!B29)),ISNUMBER(FIND(Configurações!$B$9,Base!B29)),ISNUMBER(FIND(Configurações!$B$10,Base!B29)),ISNUMBER(FIND(Configurações!$B$11,Base!B29)))=TRUE,Base!B29,0)</f>
        <v>0</v>
      </c>
      <c r="C29" t="str">
        <f>SUBSTITUTE(SUBSTITUTE(IF(ISNUMBER(FIND("R$",Base!B29))=TRUE,Base!B29,IF(OR(ISNUMBER(FIND("condo",Base!C29)),ISNUMBER(FIND("IPTU",Base!C29)))=TRUE,Base!B29,Base!C29)),"R$",""),".","")</f>
        <v xml:space="preserve"> 430000</v>
      </c>
      <c r="D29" t="str">
        <f>SUBSTITUTE(IF(TRIM(SUBSTITUTE(SUBSTITUTE(IF(AND(ISNUMBER(FIND("condo",Base!C29)),ISNUMBER(FIND("IPTU",Base!C29)))=TRUE,MID(Base!C29,FIND("$",Base!C29)+1,6),0),"I",""),"P",""))="0",TRIM(SUBSTITUTE(SUBSTITUTE(IF(AND(ISNUMBER(FIND("condo",Base!D29)),ISNUMBER(FIND("IPTU",Base!D29)))=TRUE,MID(Base!D29,FIND("$",Base!D29)+1,6),0),"I",""),"P","")),TRIM(SUBSTITUTE(SUBSTITUTE(IF(AND(ISNUMBER(FIND("condo",Base!C29)),ISNUMBER(FIND("IPTU",Base!C29)))=TRUE,MID(Base!C29,FIND("$",Base!C29)+1,6),0),"I",""),"P",""))),".","")</f>
        <v>0</v>
      </c>
      <c r="E29" t="str">
        <f>SUBSTITUTE(IF(TRIM(SUBSTITUTE(SUBSTITUTE(IF(OR(ISNUMBER(FIND("IPTU",Base!C29)),ISNUMBER(FIND("iptu",Base!C29)))=TRUE,RIGHT(Base!C29,5),0),"R$",""),"$",""))="0",TRIM(SUBSTITUTE(SUBSTITUTE(IF(OR(ISNUMBER(FIND("IPTU",Base!D29)),ISNUMBER(FIND("iptu",Base!D29)))=TRUE,RIGHT(Base!D29,5),0),"R$",""),"$","")),TRIM(SUBSTITUTE(SUBSTITUTE(IF(OR(ISNUMBER(FIND("iptu",Base!C29)),ISNUMBER(FIND("IPTU",Base!C29)))=TRUE,RIGHT(Base!C29,5),0),"R$",""),"$",""))),".","")</f>
        <v>0</v>
      </c>
      <c r="F29" s="3" t="str" cm="1">
        <f t="array" ref="F29">INDEX(Base!29:29,MATCH(MAX(LEN(Base!29:29)),LEN(Base!29:29),0))</f>
        <v>Excelente casa composts de sala, cozinha, 3 quartos, 2 banheiros. Terreno imenso na parte de trás ( só o terreno está avaliando em 250 mil ), Garagem, Portão automático, Toda pinta...</v>
      </c>
      <c r="J29" t="str">
        <f>TRIM((IF(OR(ISNUMBER(FIND("Avenida",Base!B29)),ISNUMBER(FIND("Rua",Base!B29)),ISNUMBER(FIND("Estrada",Base!B29)),ISNUMBER(FIND(",",Base!B29)))=TRUE,Base!B29,"")))</f>
        <v/>
      </c>
      <c r="K29" t="str">
        <f>TRIM((IF(OR(ISNUMBER(FIND("Avenida",Base!C29)),ISNUMBER(FIND("Rua",Base!C29)),ISNUMBER(FIND("Estrada",Base!C29)),ISNUMBER(FIND(",",Base!C29)))=TRUE,Base!C29,"")))</f>
        <v>Excelente casa composts de sala, cozinha, 3 quartos, 2 banheiros. Terreno imenso na parte de trás ( só o terreno está avaliando em 250 mil ), Garagem, Portão automático, Toda pinta...</v>
      </c>
      <c r="L29" t="str">
        <f>TRIM((IF(OR(ISNUMBER(FIND("Avenida",Base!D29)),ISNUMBER(FIND("Rua",Base!D29)),ISNUMBER(FIND("Estrada",Base!D29)),ISNUMBER(FIND(",",Base!D29)))=TRUE,Base!D29,"")))</f>
        <v/>
      </c>
      <c r="M29" t="str">
        <f>TRIM((IF(OR(ISNUMBER(FIND("Avenida",Base!E29)),ISNUMBER(FIND("Rua",Base!E29)),ISNUMBER(FIND("Estrada",Base!E29)),ISNUMBER(FIND(",",Base!E29)))=TRUE,Base!E29,"")))</f>
        <v>Rua Rufino, Santo Elias</v>
      </c>
      <c r="N29" t="str">
        <f>TRIM((IF(OR(ISNUMBER(FIND("Avenida",Base!F29)),ISNUMBER(FIND("Rua",Base!F29)),ISNUMBER(FIND("Estrada",Base!F29)),ISNUMBER(FIND(",",Base!F29)))=TRUE,Base!F29,"")))</f>
        <v/>
      </c>
      <c r="O29" t="str">
        <f>TRIM((IF(OR(ISNUMBER(FIND("Avenida",Base!G29)),ISNUMBER(FIND("Rua",Base!G29)),ISNUMBER(FIND("Estrada",Base!G29)),ISNUMBER(FIND(",",Base!G29)))=TRUE,Base!G29,"")))</f>
        <v/>
      </c>
      <c r="P29" t="str">
        <f>TRIM((IF(OR(ISNUMBER(FIND("Avenida",Base!H29)),ISNUMBER(FIND("Rua",Base!H29)),ISNUMBER(FIND("Estrada",Base!H29)),ISNUMBER(FIND(",",Base!H29)))=TRUE,Base!H29,"")))</f>
        <v/>
      </c>
      <c r="Q29" t="str">
        <f>TRIM((IF(OR(ISNUMBER(FIND("Avenida",Base!I29)),ISNUMBER(FIND("Rua",Base!I29)),ISNUMBER(FIND("Estrada",Base!I29)),ISNUMBER(FIND(",",Base!I29)))=TRUE,Base!I29,"")))</f>
        <v/>
      </c>
      <c r="R29" t="str">
        <f>TRIM((IF(OR(ISNUMBER(FIND("Avenida",Base!J29)),ISNUMBER(FIND("Rua",Base!J29)),ISNUMBER(FIND("Estrada",Base!J29)),ISNUMBER(FIND(",",Base!J29)))=TRUE,Base!J29,"")))</f>
        <v/>
      </c>
      <c r="S29" t="str">
        <f>TRIM((IF(OR(ISNUMBER(FIND("Avenida",Base!K29)),ISNUMBER(FIND("Rua",Base!K29)),ISNUMBER(FIND("Estrada",Base!K29)),ISNUMBER(FIND(",",Base!K29)))=TRUE,Base!K29,"")))</f>
        <v/>
      </c>
      <c r="T29" t="str">
        <f>TRIM((IF(OR(ISNUMBER(FIND("Avenida",Base!L29)),ISNUMBER(FIND("Rua",Base!L29)),ISNUMBER(FIND("Estrada",Base!L29)),ISNUMBER(FIND(",",Base!L29)))=TRUE,Base!L29,"")))</f>
        <v/>
      </c>
      <c r="U29" t="str">
        <f>TRIM((IF(OR(ISNUMBER(FIND("Avenida",Base!M29)),ISNUMBER(FIND("Rua",Base!M29)),ISNUMBER(FIND("Estrada",Base!M29)),ISNUMBER(FIND(",",Base!M29)))=TRUE,Base!M29,"")))</f>
        <v/>
      </c>
      <c r="V29" t="str">
        <f>TRIM((IF(OR(ISNUMBER(FIND("Avenida",Base!N29)),ISNUMBER(FIND("Rua",Base!N29)),ISNUMBER(FIND("Estrada",Base!N29)),ISNUMBER(FIND(",",Base!N29)))=TRUE,Base!N29,"")))</f>
        <v/>
      </c>
      <c r="W29" t="str">
        <f>TRIM((IF(OR(ISNUMBER(FIND("Avenida",Base!O29)),ISNUMBER(FIND("Rua",Base!O29)),ISNUMBER(FIND("Estrada",Base!O29)),ISNUMBER(FIND(",",Base!O29)))=TRUE,Base!O29,"")))</f>
        <v/>
      </c>
      <c r="X29" t="str">
        <f>TRIM((IF(OR(ISNUMBER(FIND("Avenida",Base!P29)),ISNUMBER(FIND("Rua",Base!P29)),ISNUMBER(FIND("Estrada",Base!P29)),ISNUMBER(FIND(",",Base!P29)))=TRUE,Base!P29,"")))</f>
        <v/>
      </c>
      <c r="Y29" t="str">
        <f>TRIM((IF(OR(ISNUMBER(FIND("Avenida",Base!Q29)),ISNUMBER(FIND("Rua",Base!Q29)),ISNUMBER(FIND("Estrada",Base!Q29)),ISNUMBER(FIND(",",Base!Q29)))=TRUE,Base!Q29,"")))</f>
        <v/>
      </c>
      <c r="Z29" t="str">
        <f>TRIM((IF(OR(ISNUMBER(FIND("Avenida",Base!R29)),ISNUMBER(FIND("Rua",Base!R29)),ISNUMBER(FIND("Estrada",Base!R29)),ISNUMBER(FIND(",",Base!R29)))=TRUE,Base!R29,"")))</f>
        <v/>
      </c>
      <c r="AA29" s="3" t="str" cm="1">
        <f t="array" ref="AA29">LOOKUP(2,1/(F29:Z29&lt;&gt;""),F29:Z29)</f>
        <v>Rua Rufino, Santo Elias</v>
      </c>
      <c r="AB29" t="str" cm="1">
        <f t="array" ref="AB29">IFERROR(IF(LEN(TRIM(SUBSTITUTE(INDEX(Base!29:29,0,MATCH(Planilha2!$AA29,Base!29:29,0)+1),"m²",""))&gt;5),LEFT(TRIM(SUBSTITUTE(INDEX(Base!29:29,0,MATCH(Planilha2!$AA29,Base!29:29,0)+1),"m²","")),3),TRIM(SUBSTITUTE(INDEX(Base!29:29,0,MATCH(Planilha2!$AA29,Base!29:29,0)+1),"m²",""))),0)</f>
        <v>250</v>
      </c>
      <c r="AC29" t="str" cm="1">
        <f t="array" ref="AC29">IFERROR(IF(LEN(INDEX(Base!29:29,0,MATCH(Planilha2!$AA29,Base!29:29,0)+2))&gt;2,LEFT(INDEX(Base!29:29,0,MATCH(Planilha2!$AA29,Base!29:29,0)+2),1),INDEX(Base!29:29,0,MATCH(Planilha2!$AA29,Base!29:29,0)+2)),0)</f>
        <v>3</v>
      </c>
      <c r="AD29" t="str" cm="1">
        <f t="array" ref="AD29">IFERROR(IF(LEN(INDEX(Base!29:29,0,MATCH(Planilha2!$AA29,Base!29:29,0)+3))&gt;2,LEFT(INDEX(Base!29:29,0,MATCH(Planilha2!$AA29,Base!29:29,0)+3),1),INDEX(Base!29:29,0,MATCH(Planilha2!$AA29,Base!29:29,0)+3)),0)</f>
        <v>3</v>
      </c>
      <c r="AE29" t="str" cm="1">
        <f t="array" ref="AE29">IFERROR(IF(LEN(INDEX(Base!29:29,0,MATCH(Planilha2!$AA29,Base!29:29,0)+4))&gt;2,LEFT(INDEX(Base!29:29,0,MATCH(Planilha2!$AA29,Base!29:29,0)+4),1),INDEX(Base!29:29,0,MATCH(Planilha2!$AA29,Base!29:29,0)+4)),0)</f>
        <v>2</v>
      </c>
      <c r="AF29" t="str">
        <f>AA29&amp;", "&amp;Configurações!$C$4&amp;", "&amp;Configurações!$C$5&amp;", Brazil"</f>
        <v>Rua Rufino, Santo Elias, Mesquita, RJ, Brazil</v>
      </c>
      <c r="AG29" t="str">
        <f>RIGHT(AA29,LEN(AA29)-FIND(",",AA29,1)-1)&amp;", "&amp;Configurações!$C$4&amp;", "&amp;Configurações!$C$5</f>
        <v>Santo Elias, Mesquita, RJ</v>
      </c>
      <c r="AH29">
        <f>Configurações!$C$6</f>
        <v>0</v>
      </c>
    </row>
    <row r="30" spans="1:34" x14ac:dyDescent="0.3">
      <c r="B30" t="str">
        <f>IF(OR(ISNUMBER(FIND(Configurações!$B$8,Base!B30)),ISNUMBER(FIND(Configurações!$B$9,Base!B30)),ISNUMBER(FIND(Configurações!$B$10,Base!B30)),ISNUMBER(FIND(Configurações!$B$11,Base!B30)))=TRUE,Base!B30,0)</f>
        <v>destaque</v>
      </c>
      <c r="C30" t="str">
        <f>SUBSTITUTE(SUBSTITUTE(IF(ISNUMBER(FIND("R$",Base!B30))=TRUE,Base!B30,IF(OR(ISNUMBER(FIND("condo",Base!C30)),ISNUMBER(FIND("IPTU",Base!C30)))=TRUE,Base!B30,Base!C30)),"R$",""),".","")</f>
        <v xml:space="preserve"> 1100000</v>
      </c>
      <c r="D30" t="str">
        <f>SUBSTITUTE(IF(TRIM(SUBSTITUTE(SUBSTITUTE(IF(AND(ISNUMBER(FIND("condo",Base!C30)),ISNUMBER(FIND("IPTU",Base!C30)))=TRUE,MID(Base!C30,FIND("$",Base!C30)+1,6),0),"I",""),"P",""))="0",TRIM(SUBSTITUTE(SUBSTITUTE(IF(AND(ISNUMBER(FIND("condo",Base!D30)),ISNUMBER(FIND("IPTU",Base!D30)))=TRUE,MID(Base!D30,FIND("$",Base!D30)+1,6),0),"I",""),"P","")),TRIM(SUBSTITUTE(SUBSTITUTE(IF(AND(ISNUMBER(FIND("condo",Base!C30)),ISNUMBER(FIND("IPTU",Base!C30)))=TRUE,MID(Base!C30,FIND("$",Base!C30)+1,6),0),"I",""),"P",""))),".","")</f>
        <v>0</v>
      </c>
      <c r="E30" t="str">
        <f>SUBSTITUTE(IF(TRIM(SUBSTITUTE(SUBSTITUTE(IF(OR(ISNUMBER(FIND("IPTU",Base!C30)),ISNUMBER(FIND("iptu",Base!C30)))=TRUE,RIGHT(Base!C30,5),0),"R$",""),"$",""))="0",TRIM(SUBSTITUTE(SUBSTITUTE(IF(OR(ISNUMBER(FIND("IPTU",Base!D30)),ISNUMBER(FIND("iptu",Base!D30)))=TRUE,RIGHT(Base!D30,5),0),"R$",""),"$","")),TRIM(SUBSTITUTE(SUBSTITUTE(IF(OR(ISNUMBER(FIND("iptu",Base!C30)),ISNUMBER(FIND("IPTU",Base!C30)))=TRUE,RIGHT(Base!C30,5),0),"R$",""),"$",""))),".","")</f>
        <v>0</v>
      </c>
      <c r="F30" s="3" t="str" cm="1">
        <f t="array" ref="F30">INDEX(Base!30:30,MATCH(MAX(LEN(Base!30:30)),LEN(Base!30:30),0))</f>
        <v>Três casas e uma loja disponiveis para venda no mesmo terreno. No centro de Mesquita. - - Portão Eletrônico - Área de seviço - Cozinha - Escritório - Bares e Restaurantes</v>
      </c>
      <c r="J30" t="str">
        <f>TRIM((IF(OR(ISNUMBER(FIND("Avenida",Base!B30)),ISNUMBER(FIND("Rua",Base!B30)),ISNUMBER(FIND("Estrada",Base!B30)),ISNUMBER(FIND(",",Base!B30)))=TRUE,Base!B30,"")))</f>
        <v/>
      </c>
      <c r="K30" t="str">
        <f>TRIM((IF(OR(ISNUMBER(FIND("Avenida",Base!C30)),ISNUMBER(FIND("Rua",Base!C30)),ISNUMBER(FIND("Estrada",Base!C30)),ISNUMBER(FIND(",",Base!C30)))=TRUE,Base!C30,"")))</f>
        <v/>
      </c>
      <c r="L30" t="str">
        <f>TRIM((IF(OR(ISNUMBER(FIND("Avenida",Base!D30)),ISNUMBER(FIND("Rua",Base!D30)),ISNUMBER(FIND("Estrada",Base!D30)),ISNUMBER(FIND(",",Base!D30)))=TRUE,Base!D30,"")))</f>
        <v/>
      </c>
      <c r="M30" t="str">
        <f>TRIM((IF(OR(ISNUMBER(FIND("Avenida",Base!E30)),ISNUMBER(FIND("Rua",Base!E30)),ISNUMBER(FIND("Estrada",Base!E30)),ISNUMBER(FIND(",",Base!E30)))=TRUE,Base!E30,"")))</f>
        <v/>
      </c>
      <c r="N30" t="str">
        <f>TRIM((IF(OR(ISNUMBER(FIND("Avenida",Base!F30)),ISNUMBER(FIND("Rua",Base!F30)),ISNUMBER(FIND("Estrada",Base!F30)),ISNUMBER(FIND(",",Base!F30)))=TRUE,Base!F30,"")))</f>
        <v>Rua Heitor da Costa Val, Centro</v>
      </c>
      <c r="O30" t="str">
        <f>TRIM((IF(OR(ISNUMBER(FIND("Avenida",Base!G30)),ISNUMBER(FIND("Rua",Base!G30)),ISNUMBER(FIND("Estrada",Base!G30)),ISNUMBER(FIND(",",Base!G30)))=TRUE,Base!G30,"")))</f>
        <v/>
      </c>
      <c r="P30" t="str">
        <f>TRIM((IF(OR(ISNUMBER(FIND("Avenida",Base!H30)),ISNUMBER(FIND("Rua",Base!H30)),ISNUMBER(FIND("Estrada",Base!H30)),ISNUMBER(FIND(",",Base!H30)))=TRUE,Base!H30,"")))</f>
        <v/>
      </c>
      <c r="Q30" t="str">
        <f>TRIM((IF(OR(ISNUMBER(FIND("Avenida",Base!I30)),ISNUMBER(FIND("Rua",Base!I30)),ISNUMBER(FIND("Estrada",Base!I30)),ISNUMBER(FIND(",",Base!I30)))=TRUE,Base!I30,"")))</f>
        <v/>
      </c>
      <c r="R30" t="str">
        <f>TRIM((IF(OR(ISNUMBER(FIND("Avenida",Base!J30)),ISNUMBER(FIND("Rua",Base!J30)),ISNUMBER(FIND("Estrada",Base!J30)),ISNUMBER(FIND(",",Base!J30)))=TRUE,Base!J30,"")))</f>
        <v/>
      </c>
      <c r="S30" t="str">
        <f>TRIM((IF(OR(ISNUMBER(FIND("Avenida",Base!K30)),ISNUMBER(FIND("Rua",Base!K30)),ISNUMBER(FIND("Estrada",Base!K30)),ISNUMBER(FIND(",",Base!K30)))=TRUE,Base!K30,"")))</f>
        <v/>
      </c>
      <c r="T30" t="str">
        <f>TRIM((IF(OR(ISNUMBER(FIND("Avenida",Base!L30)),ISNUMBER(FIND("Rua",Base!L30)),ISNUMBER(FIND("Estrada",Base!L30)),ISNUMBER(FIND(",",Base!L30)))=TRUE,Base!L30,"")))</f>
        <v/>
      </c>
      <c r="U30" t="str">
        <f>TRIM((IF(OR(ISNUMBER(FIND("Avenida",Base!M30)),ISNUMBER(FIND("Rua",Base!M30)),ISNUMBER(FIND("Estrada",Base!M30)),ISNUMBER(FIND(",",Base!M30)))=TRUE,Base!M30,"")))</f>
        <v/>
      </c>
      <c r="V30" t="str">
        <f>TRIM((IF(OR(ISNUMBER(FIND("Avenida",Base!N30)),ISNUMBER(FIND("Rua",Base!N30)),ISNUMBER(FIND("Estrada",Base!N30)),ISNUMBER(FIND(",",Base!N30)))=TRUE,Base!N30,"")))</f>
        <v/>
      </c>
      <c r="W30" t="str">
        <f>TRIM((IF(OR(ISNUMBER(FIND("Avenida",Base!O30)),ISNUMBER(FIND("Rua",Base!O30)),ISNUMBER(FIND("Estrada",Base!O30)),ISNUMBER(FIND(",",Base!O30)))=TRUE,Base!O30,"")))</f>
        <v/>
      </c>
      <c r="X30" t="str">
        <f>TRIM((IF(OR(ISNUMBER(FIND("Avenida",Base!P30)),ISNUMBER(FIND("Rua",Base!P30)),ISNUMBER(FIND("Estrada",Base!P30)),ISNUMBER(FIND(",",Base!P30)))=TRUE,Base!P30,"")))</f>
        <v/>
      </c>
      <c r="Y30" t="str">
        <f>TRIM((IF(OR(ISNUMBER(FIND("Avenida",Base!Q30)),ISNUMBER(FIND("Rua",Base!Q30)),ISNUMBER(FIND("Estrada",Base!Q30)),ISNUMBER(FIND(",",Base!Q30)))=TRUE,Base!Q30,"")))</f>
        <v/>
      </c>
      <c r="Z30" t="str">
        <f>TRIM((IF(OR(ISNUMBER(FIND("Avenida",Base!R30)),ISNUMBER(FIND("Rua",Base!R30)),ISNUMBER(FIND("Estrada",Base!R30)),ISNUMBER(FIND(",",Base!R30)))=TRUE,Base!R30,"")))</f>
        <v/>
      </c>
      <c r="AA30" s="3" t="str" cm="1">
        <f t="array" ref="AA30">LOOKUP(2,1/(F30:Z30&lt;&gt;""),F30:Z30)</f>
        <v>Rua Heitor da Costa Val, Centro</v>
      </c>
      <c r="AB30" t="str" cm="1">
        <f t="array" ref="AB30">IFERROR(IF(LEN(TRIM(SUBSTITUTE(INDEX(Base!30:30,0,MATCH(Planilha2!$AA30,Base!30:30,0)+1),"m²",""))&gt;5),LEFT(TRIM(SUBSTITUTE(INDEX(Base!30:30,0,MATCH(Planilha2!$AA30,Base!30:30,0)+1),"m²","")),3),TRIM(SUBSTITUTE(INDEX(Base!30:30,0,MATCH(Planilha2!$AA30,Base!30:30,0)+1),"m²",""))),0)</f>
        <v>550</v>
      </c>
      <c r="AC30" t="str" cm="1">
        <f t="array" ref="AC30">IFERROR(IF(LEN(INDEX(Base!30:30,0,MATCH(Planilha2!$AA30,Base!30:30,0)+2))&gt;2,LEFT(INDEX(Base!30:30,0,MATCH(Planilha2!$AA30,Base!30:30,0)+2),1),INDEX(Base!30:30,0,MATCH(Planilha2!$AA30,Base!30:30,0)+2)),0)</f>
        <v>6</v>
      </c>
      <c r="AD30" t="str" cm="1">
        <f t="array" ref="AD30">IFERROR(IF(LEN(INDEX(Base!30:30,0,MATCH(Planilha2!$AA30,Base!30:30,0)+3))&gt;2,LEFT(INDEX(Base!30:30,0,MATCH(Planilha2!$AA30,Base!30:30,0)+3),1),INDEX(Base!30:30,0,MATCH(Planilha2!$AA30,Base!30:30,0)+3)),0)</f>
        <v>3</v>
      </c>
      <c r="AE30" t="str" cm="1">
        <f t="array" ref="AE30">IFERROR(IF(LEN(INDEX(Base!30:30,0,MATCH(Planilha2!$AA30,Base!30:30,0)+4))&gt;2,LEFT(INDEX(Base!30:30,0,MATCH(Planilha2!$AA30,Base!30:30,0)+4),1),INDEX(Base!30:30,0,MATCH(Planilha2!$AA30,Base!30:30,0)+4)),0)</f>
        <v>4</v>
      </c>
      <c r="AF30" t="str">
        <f>AA30&amp;", "&amp;Configurações!$C$4&amp;", "&amp;Configurações!$C$5&amp;", Brazil"</f>
        <v>Rua Heitor da Costa Val, Centro, Mesquita, RJ, Brazil</v>
      </c>
      <c r="AG30" t="str">
        <f>RIGHT(AA30,LEN(AA30)-FIND(",",AA30,1)-1)&amp;", "&amp;Configurações!$C$4&amp;", "&amp;Configurações!$C$5</f>
        <v>Centro, Mesquita, RJ</v>
      </c>
      <c r="AH30">
        <f>Configurações!$C$6</f>
        <v>0</v>
      </c>
    </row>
    <row r="31" spans="1:34" x14ac:dyDescent="0.3">
      <c r="B31" t="str">
        <f>IF(OR(ISNUMBER(FIND(Configurações!$B$8,Base!B31)),ISNUMBER(FIND(Configurações!$B$9,Base!B31)),ISNUMBER(FIND(Configurações!$B$10,Base!B31)),ISNUMBER(FIND(Configurações!$B$11,Base!B31)))=TRUE,Base!B31,0)</f>
        <v>destaque</v>
      </c>
      <c r="C31" t="str">
        <f>SUBSTITUTE(SUBSTITUTE(IF(ISNUMBER(FIND("R$",Base!B31))=TRUE,Base!B31,IF(OR(ISNUMBER(FIND("condo",Base!C31)),ISNUMBER(FIND("IPTU",Base!C31)))=TRUE,Base!B31,Base!C31)),"R$",""),".","")</f>
        <v xml:space="preserve"> 290000</v>
      </c>
      <c r="D31" t="str">
        <f>SUBSTITUTE(IF(TRIM(SUBSTITUTE(SUBSTITUTE(IF(AND(ISNUMBER(FIND("condo",Base!C31)),ISNUMBER(FIND("IPTU",Base!C31)))=TRUE,MID(Base!C31,FIND("$",Base!C31)+1,6),0),"I",""),"P",""))="0",TRIM(SUBSTITUTE(SUBSTITUTE(IF(AND(ISNUMBER(FIND("condo",Base!D31)),ISNUMBER(FIND("IPTU",Base!D31)))=TRUE,MID(Base!D31,FIND("$",Base!D31)+1,6),0),"I",""),"P","")),TRIM(SUBSTITUTE(SUBSTITUTE(IF(AND(ISNUMBER(FIND("condo",Base!C31)),ISNUMBER(FIND("IPTU",Base!C31)))=TRUE,MID(Base!C31,FIND("$",Base!C31)+1,6),0),"I",""),"P",""))),".","")</f>
        <v>220</v>
      </c>
      <c r="E31" t="str">
        <f>SUBSTITUTE(IF(TRIM(SUBSTITUTE(SUBSTITUTE(IF(OR(ISNUMBER(FIND("IPTU",Base!C31)),ISNUMBER(FIND("iptu",Base!C31)))=TRUE,RIGHT(Base!C31,5),0),"R$",""),"$",""))="0",TRIM(SUBSTITUTE(SUBSTITUTE(IF(OR(ISNUMBER(FIND("IPTU",Base!D31)),ISNUMBER(FIND("iptu",Base!D31)))=TRUE,RIGHT(Base!D31,5),0),"R$",""),"$","")),TRIM(SUBSTITUTE(SUBSTITUTE(IF(OR(ISNUMBER(FIND("iptu",Base!C31)),ISNUMBER(FIND("IPTU",Base!C31)))=TRUE,RIGHT(Base!C31,5),0),"R$",""),"$",""))),".","")</f>
        <v>500</v>
      </c>
      <c r="F31" s="3" t="str" cm="1">
        <f t="array" ref="F31">INDEX(Base!31:31,MATCH(MAX(LEN(Base!31:31)),LEN(Base!31:31),0))</f>
        <v>Apartamento composto por: Sala, 2 quartos, 2 banheiros sociais, cozinha, ampla área de serviço.</v>
      </c>
      <c r="J31" t="str">
        <f>TRIM((IF(OR(ISNUMBER(FIND("Avenida",Base!B31)),ISNUMBER(FIND("Rua",Base!B31)),ISNUMBER(FIND("Estrada",Base!B31)),ISNUMBER(FIND(",",Base!B31)))=TRUE,Base!B31,"")))</f>
        <v/>
      </c>
      <c r="K31" t="str">
        <f>TRIM((IF(OR(ISNUMBER(FIND("Avenida",Base!C31)),ISNUMBER(FIND("Rua",Base!C31)),ISNUMBER(FIND("Estrada",Base!C31)),ISNUMBER(FIND(",",Base!C31)))=TRUE,Base!C31,"")))</f>
        <v/>
      </c>
      <c r="L31" t="str">
        <f>TRIM((IF(OR(ISNUMBER(FIND("Avenida",Base!D31)),ISNUMBER(FIND("Rua",Base!D31)),ISNUMBER(FIND("Estrada",Base!D31)),ISNUMBER(FIND(",",Base!D31)))=TRUE,Base!D31,"")))</f>
        <v/>
      </c>
      <c r="M31" t="str">
        <f>TRIM((IF(OR(ISNUMBER(FIND("Avenida",Base!E31)),ISNUMBER(FIND("Rua",Base!E31)),ISNUMBER(FIND("Estrada",Base!E31)),ISNUMBER(FIND(",",Base!E31)))=TRUE,Base!E31,"")))</f>
        <v/>
      </c>
      <c r="N31" t="str">
        <f>TRIM((IF(OR(ISNUMBER(FIND("Avenida",Base!F31)),ISNUMBER(FIND("Rua",Base!F31)),ISNUMBER(FIND("Estrada",Base!F31)),ISNUMBER(FIND(",",Base!F31)))=TRUE,Base!F31,"")))</f>
        <v/>
      </c>
      <c r="O31" t="str">
        <f>TRIM((IF(OR(ISNUMBER(FIND("Avenida",Base!G31)),ISNUMBER(FIND("Rua",Base!G31)),ISNUMBER(FIND("Estrada",Base!G31)),ISNUMBER(FIND(",",Base!G31)))=TRUE,Base!G31,"")))</f>
        <v>Apartamento composto por: Sala, 2 quartos, 2 banheiros sociais, cozinha, ampla área de serviço.</v>
      </c>
      <c r="P31" t="str">
        <f>TRIM((IF(OR(ISNUMBER(FIND("Avenida",Base!H31)),ISNUMBER(FIND("Rua",Base!H31)),ISNUMBER(FIND("Estrada",Base!H31)),ISNUMBER(FIND(",",Base!H31)))=TRUE,Base!H31,"")))</f>
        <v/>
      </c>
      <c r="Q31" t="str">
        <f>TRIM((IF(OR(ISNUMBER(FIND("Avenida",Base!I31)),ISNUMBER(FIND("Rua",Base!I31)),ISNUMBER(FIND("Estrada",Base!I31)),ISNUMBER(FIND(",",Base!I31)))=TRUE,Base!I31,"")))</f>
        <v/>
      </c>
      <c r="R31" t="str">
        <f>TRIM((IF(OR(ISNUMBER(FIND("Avenida",Base!J31)),ISNUMBER(FIND("Rua",Base!J31)),ISNUMBER(FIND("Estrada",Base!J31)),ISNUMBER(FIND(",",Base!J31)))=TRUE,Base!J31,"")))</f>
        <v/>
      </c>
      <c r="S31" t="str">
        <f>TRIM((IF(OR(ISNUMBER(FIND("Avenida",Base!K31)),ISNUMBER(FIND("Rua",Base!K31)),ISNUMBER(FIND("Estrada",Base!K31)),ISNUMBER(FIND(",",Base!K31)))=TRUE,Base!K31,"")))</f>
        <v>Rua Turumbi, Juscelino</v>
      </c>
      <c r="T31" t="str">
        <f>TRIM((IF(OR(ISNUMBER(FIND("Avenida",Base!L31)),ISNUMBER(FIND("Rua",Base!L31)),ISNUMBER(FIND("Estrada",Base!L31)),ISNUMBER(FIND(",",Base!L31)))=TRUE,Base!L31,"")))</f>
        <v/>
      </c>
      <c r="U31" t="str">
        <f>TRIM((IF(OR(ISNUMBER(FIND("Avenida",Base!M31)),ISNUMBER(FIND("Rua",Base!M31)),ISNUMBER(FIND("Estrada",Base!M31)),ISNUMBER(FIND(",",Base!M31)))=TRUE,Base!M31,"")))</f>
        <v/>
      </c>
      <c r="V31" t="str">
        <f>TRIM((IF(OR(ISNUMBER(FIND("Avenida",Base!N31)),ISNUMBER(FIND("Rua",Base!N31)),ISNUMBER(FIND("Estrada",Base!N31)),ISNUMBER(FIND(",",Base!N31)))=TRUE,Base!N31,"")))</f>
        <v/>
      </c>
      <c r="W31" t="str">
        <f>TRIM((IF(OR(ISNUMBER(FIND("Avenida",Base!O31)),ISNUMBER(FIND("Rua",Base!O31)),ISNUMBER(FIND("Estrada",Base!O31)),ISNUMBER(FIND(",",Base!O31)))=TRUE,Base!O31,"")))</f>
        <v/>
      </c>
      <c r="X31" t="str">
        <f>TRIM((IF(OR(ISNUMBER(FIND("Avenida",Base!P31)),ISNUMBER(FIND("Rua",Base!P31)),ISNUMBER(FIND("Estrada",Base!P31)),ISNUMBER(FIND(",",Base!P31)))=TRUE,Base!P31,"")))</f>
        <v/>
      </c>
      <c r="Y31" t="str">
        <f>TRIM((IF(OR(ISNUMBER(FIND("Avenida",Base!Q31)),ISNUMBER(FIND("Rua",Base!Q31)),ISNUMBER(FIND("Estrada",Base!Q31)),ISNUMBER(FIND(",",Base!Q31)))=TRUE,Base!Q31,"")))</f>
        <v/>
      </c>
      <c r="Z31" t="str">
        <f>TRIM((IF(OR(ISNUMBER(FIND("Avenida",Base!R31)),ISNUMBER(FIND("Rua",Base!R31)),ISNUMBER(FIND("Estrada",Base!R31)),ISNUMBER(FIND(",",Base!R31)))=TRUE,Base!R31,"")))</f>
        <v/>
      </c>
      <c r="AA31" s="3" t="str" cm="1">
        <f t="array" ref="AA31">LOOKUP(2,1/(F31:Z31&lt;&gt;""),F31:Z31)</f>
        <v>Rua Turumbi, Juscelino</v>
      </c>
      <c r="AB31" t="str" cm="1">
        <f t="array" ref="AB31">IFERROR(IF(LEN(TRIM(SUBSTITUTE(INDEX(Base!31:31,0,MATCH(Planilha2!$AA31,Base!31:31,0)+1),"m²",""))&gt;5),LEFT(TRIM(SUBSTITUTE(INDEX(Base!31:31,0,MATCH(Planilha2!$AA31,Base!31:31,0)+1),"m²","")),3),TRIM(SUBSTITUTE(INDEX(Base!31:31,0,MATCH(Planilha2!$AA31,Base!31:31,0)+1),"m²",""))),0)</f>
        <v>85</v>
      </c>
      <c r="AC31" t="str" cm="1">
        <f t="array" ref="AC31">IFERROR(IF(LEN(INDEX(Base!31:31,0,MATCH(Planilha2!$AA31,Base!31:31,0)+2))&gt;2,LEFT(INDEX(Base!31:31,0,MATCH(Planilha2!$AA31,Base!31:31,0)+2),1),INDEX(Base!31:31,0,MATCH(Planilha2!$AA31,Base!31:31,0)+2)),0)</f>
        <v>2</v>
      </c>
      <c r="AD31" t="str" cm="1">
        <f t="array" ref="AD31">IFERROR(IF(LEN(INDEX(Base!31:31,0,MATCH(Planilha2!$AA31,Base!31:31,0)+3))&gt;2,LEFT(INDEX(Base!31:31,0,MATCH(Planilha2!$AA31,Base!31:31,0)+3),1),INDEX(Base!31:31,0,MATCH(Planilha2!$AA31,Base!31:31,0)+3)),0)</f>
        <v>1</v>
      </c>
      <c r="AE31" t="str" cm="1">
        <f t="array" ref="AE31">IFERROR(IF(LEN(INDEX(Base!31:31,0,MATCH(Planilha2!$AA31,Base!31:31,0)+4))&gt;2,LEFT(INDEX(Base!31:31,0,MATCH(Planilha2!$AA31,Base!31:31,0)+4),1),INDEX(Base!31:31,0,MATCH(Planilha2!$AA31,Base!31:31,0)+4)),0)</f>
        <v>2</v>
      </c>
      <c r="AF31" t="str">
        <f>AA31&amp;", "&amp;Configurações!$C$4&amp;", "&amp;Configurações!$C$5&amp;", Brazil"</f>
        <v>Rua Turumbi, Juscelino, Mesquita, RJ, Brazil</v>
      </c>
      <c r="AG31" t="str">
        <f>RIGHT(AA31,LEN(AA31)-FIND(",",AA31,1)-1)&amp;", "&amp;Configurações!$C$4&amp;", "&amp;Configurações!$C$5</f>
        <v>Juscelino, Mesquita, RJ</v>
      </c>
      <c r="AH31">
        <f>Configurações!$C$6</f>
        <v>0</v>
      </c>
    </row>
    <row r="32" spans="1:34" x14ac:dyDescent="0.3">
      <c r="B32">
        <f>IF(OR(ISNUMBER(FIND(Configurações!$B$8,Base!B32)),ISNUMBER(FIND(Configurações!$B$9,Base!B32)),ISNUMBER(FIND(Configurações!$B$10,Base!B32)),ISNUMBER(FIND(Configurações!$B$11,Base!B32)))=TRUE,Base!B32,0)</f>
        <v>0</v>
      </c>
      <c r="C32" t="str">
        <f>SUBSTITUTE(SUBSTITUTE(IF(ISNUMBER(FIND("R$",Base!B32))=TRUE,Base!B32,IF(OR(ISNUMBER(FIND("condo",Base!C32)),ISNUMBER(FIND("IPTU",Base!C32)))=TRUE,Base!B32,Base!C32)),"R$",""),".","")</f>
        <v xml:space="preserve"> 210000</v>
      </c>
      <c r="D32" t="str">
        <f>SUBSTITUTE(IF(TRIM(SUBSTITUTE(SUBSTITUTE(IF(AND(ISNUMBER(FIND("condo",Base!C32)),ISNUMBER(FIND("IPTU",Base!C32)))=TRUE,MID(Base!C32,FIND("$",Base!C32)+1,6),0),"I",""),"P",""))="0",TRIM(SUBSTITUTE(SUBSTITUTE(IF(AND(ISNUMBER(FIND("condo",Base!D32)),ISNUMBER(FIND("IPTU",Base!D32)))=TRUE,MID(Base!D32,FIND("$",Base!D32)+1,6),0),"I",""),"P","")),TRIM(SUBSTITUTE(SUBSTITUTE(IF(AND(ISNUMBER(FIND("condo",Base!C32)),ISNUMBER(FIND("IPTU",Base!C32)))=TRUE,MID(Base!C32,FIND("$",Base!C32)+1,6),0),"I",""),"P",""))),".","")</f>
        <v>0</v>
      </c>
      <c r="E32" t="str">
        <f>SUBSTITUTE(IF(TRIM(SUBSTITUTE(SUBSTITUTE(IF(OR(ISNUMBER(FIND("IPTU",Base!C32)),ISNUMBER(FIND("iptu",Base!C32)))=TRUE,RIGHT(Base!C32,5),0),"R$",""),"$",""))="0",TRIM(SUBSTITUTE(SUBSTITUTE(IF(OR(ISNUMBER(FIND("IPTU",Base!D32)),ISNUMBER(FIND("iptu",Base!D32)))=TRUE,RIGHT(Base!D32,5),0),"R$",""),"$","")),TRIM(SUBSTITUTE(SUBSTITUTE(IF(OR(ISNUMBER(FIND("iptu",Base!C32)),ISNUMBER(FIND("IPTU",Base!C32)))=TRUE,RIGHT(Base!C32,5),0),"R$",""),"$",""))),".","")</f>
        <v>0</v>
      </c>
      <c r="F32" s="3" t="str" cm="1">
        <f t="array" ref="F32">INDEX(Base!32:32,MATCH(MAX(LEN(Base!32:32)),LEN(Base!32:32),0))</f>
        <v>SANTO ELIAS/MESQUITA. Casas independentes com 2 quartos sendo 1 com sacada, sala, cozinha, 1 banheiro social, 1 lavabo, área externa fundos com lavanderia e 1 vaga de garagem. Toda...</v>
      </c>
      <c r="J32" t="str">
        <f>TRIM((IF(OR(ISNUMBER(FIND("Avenida",Base!B32)),ISNUMBER(FIND("Rua",Base!B32)),ISNUMBER(FIND("Estrada",Base!B32)),ISNUMBER(FIND(",",Base!B32)))=TRUE,Base!B32,"")))</f>
        <v/>
      </c>
      <c r="K32" t="str">
        <f>TRIM((IF(OR(ISNUMBER(FIND("Avenida",Base!C32)),ISNUMBER(FIND("Rua",Base!C32)),ISNUMBER(FIND("Estrada",Base!C32)),ISNUMBER(FIND(",",Base!C32)))=TRUE,Base!C32,"")))</f>
        <v>SANTO ELIAS/MESQUITA. Casas independentes com 2 quartos sendo 1 com sacada, sala, cozinha, 1 banheiro social, 1 lavabo, área externa fundos com lavanderia e 1 vaga de garagem. Toda...</v>
      </c>
      <c r="L32" t="str">
        <f>TRIM((IF(OR(ISNUMBER(FIND("Avenida",Base!D32)),ISNUMBER(FIND("Rua",Base!D32)),ISNUMBER(FIND("Estrada",Base!D32)),ISNUMBER(FIND(",",Base!D32)))=TRUE,Base!D32,"")))</f>
        <v/>
      </c>
      <c r="M32" t="str">
        <f>TRIM((IF(OR(ISNUMBER(FIND("Avenida",Base!E32)),ISNUMBER(FIND("Rua",Base!E32)),ISNUMBER(FIND("Estrada",Base!E32)),ISNUMBER(FIND(",",Base!E32)))=TRUE,Base!E32,"")))</f>
        <v>Rua Nestor, Santo Elias</v>
      </c>
      <c r="N32" t="str">
        <f>TRIM((IF(OR(ISNUMBER(FIND("Avenida",Base!F32)),ISNUMBER(FIND("Rua",Base!F32)),ISNUMBER(FIND("Estrada",Base!F32)),ISNUMBER(FIND(",",Base!F32)))=TRUE,Base!F32,"")))</f>
        <v/>
      </c>
      <c r="O32" t="str">
        <f>TRIM((IF(OR(ISNUMBER(FIND("Avenida",Base!G32)),ISNUMBER(FIND("Rua",Base!G32)),ISNUMBER(FIND("Estrada",Base!G32)),ISNUMBER(FIND(",",Base!G32)))=TRUE,Base!G32,"")))</f>
        <v/>
      </c>
      <c r="P32" t="str">
        <f>TRIM((IF(OR(ISNUMBER(FIND("Avenida",Base!H32)),ISNUMBER(FIND("Rua",Base!H32)),ISNUMBER(FIND("Estrada",Base!H32)),ISNUMBER(FIND(",",Base!H32)))=TRUE,Base!H32,"")))</f>
        <v/>
      </c>
      <c r="Q32" t="str">
        <f>TRIM((IF(OR(ISNUMBER(FIND("Avenida",Base!I32)),ISNUMBER(FIND("Rua",Base!I32)),ISNUMBER(FIND("Estrada",Base!I32)),ISNUMBER(FIND(",",Base!I32)))=TRUE,Base!I32,"")))</f>
        <v/>
      </c>
      <c r="R32" t="str">
        <f>TRIM((IF(OR(ISNUMBER(FIND("Avenida",Base!J32)),ISNUMBER(FIND("Rua",Base!J32)),ISNUMBER(FIND("Estrada",Base!J32)),ISNUMBER(FIND(",",Base!J32)))=TRUE,Base!J32,"")))</f>
        <v/>
      </c>
      <c r="S32" t="str">
        <f>TRIM((IF(OR(ISNUMBER(FIND("Avenida",Base!K32)),ISNUMBER(FIND("Rua",Base!K32)),ISNUMBER(FIND("Estrada",Base!K32)),ISNUMBER(FIND(",",Base!K32)))=TRUE,Base!K32,"")))</f>
        <v/>
      </c>
      <c r="T32" t="str">
        <f>TRIM((IF(OR(ISNUMBER(FIND("Avenida",Base!L32)),ISNUMBER(FIND("Rua",Base!L32)),ISNUMBER(FIND("Estrada",Base!L32)),ISNUMBER(FIND(",",Base!L32)))=TRUE,Base!L32,"")))</f>
        <v/>
      </c>
      <c r="U32" t="str">
        <f>TRIM((IF(OR(ISNUMBER(FIND("Avenida",Base!M32)),ISNUMBER(FIND("Rua",Base!M32)),ISNUMBER(FIND("Estrada",Base!M32)),ISNUMBER(FIND(",",Base!M32)))=TRUE,Base!M32,"")))</f>
        <v/>
      </c>
      <c r="V32" t="str">
        <f>TRIM((IF(OR(ISNUMBER(FIND("Avenida",Base!N32)),ISNUMBER(FIND("Rua",Base!N32)),ISNUMBER(FIND("Estrada",Base!N32)),ISNUMBER(FIND(",",Base!N32)))=TRUE,Base!N32,"")))</f>
        <v/>
      </c>
      <c r="W32" t="str">
        <f>TRIM((IF(OR(ISNUMBER(FIND("Avenida",Base!O32)),ISNUMBER(FIND("Rua",Base!O32)),ISNUMBER(FIND("Estrada",Base!O32)),ISNUMBER(FIND(",",Base!O32)))=TRUE,Base!O32,"")))</f>
        <v/>
      </c>
      <c r="X32" t="str">
        <f>TRIM((IF(OR(ISNUMBER(FIND("Avenida",Base!P32)),ISNUMBER(FIND("Rua",Base!P32)),ISNUMBER(FIND("Estrada",Base!P32)),ISNUMBER(FIND(",",Base!P32)))=TRUE,Base!P32,"")))</f>
        <v/>
      </c>
      <c r="Y32" t="str">
        <f>TRIM((IF(OR(ISNUMBER(FIND("Avenida",Base!Q32)),ISNUMBER(FIND("Rua",Base!Q32)),ISNUMBER(FIND("Estrada",Base!Q32)),ISNUMBER(FIND(",",Base!Q32)))=TRUE,Base!Q32,"")))</f>
        <v/>
      </c>
      <c r="Z32" t="str">
        <f>TRIM((IF(OR(ISNUMBER(FIND("Avenida",Base!R32)),ISNUMBER(FIND("Rua",Base!R32)),ISNUMBER(FIND("Estrada",Base!R32)),ISNUMBER(FIND(",",Base!R32)))=TRUE,Base!R32,"")))</f>
        <v/>
      </c>
      <c r="AA32" s="3" t="str" cm="1">
        <f t="array" ref="AA32">LOOKUP(2,1/(F32:Z32&lt;&gt;""),F32:Z32)</f>
        <v>Rua Nestor, Santo Elias</v>
      </c>
      <c r="AB32" t="str" cm="1">
        <f t="array" ref="AB32">IFERROR(IF(LEN(TRIM(SUBSTITUTE(INDEX(Base!32:32,0,MATCH(Planilha2!$AA32,Base!32:32,0)+1),"m²",""))&gt;5),LEFT(TRIM(SUBSTITUTE(INDEX(Base!32:32,0,MATCH(Planilha2!$AA32,Base!32:32,0)+1),"m²","")),3),TRIM(SUBSTITUTE(INDEX(Base!32:32,0,MATCH(Planilha2!$AA32,Base!32:32,0)+1),"m²",""))),0)</f>
        <v>85</v>
      </c>
      <c r="AC32" t="str" cm="1">
        <f t="array" ref="AC32">IFERROR(IF(LEN(INDEX(Base!32:32,0,MATCH(Planilha2!$AA32,Base!32:32,0)+2))&gt;2,LEFT(INDEX(Base!32:32,0,MATCH(Planilha2!$AA32,Base!32:32,0)+2),1),INDEX(Base!32:32,0,MATCH(Planilha2!$AA32,Base!32:32,0)+2)),0)</f>
        <v>2</v>
      </c>
      <c r="AD32" t="str" cm="1">
        <f t="array" ref="AD32">IFERROR(IF(LEN(INDEX(Base!32:32,0,MATCH(Planilha2!$AA32,Base!32:32,0)+3))&gt;2,LEFT(INDEX(Base!32:32,0,MATCH(Planilha2!$AA32,Base!32:32,0)+3),1),INDEX(Base!32:32,0,MATCH(Planilha2!$AA32,Base!32:32,0)+3)),0)</f>
        <v>1</v>
      </c>
      <c r="AE32" t="str" cm="1">
        <f t="array" ref="AE32">IFERROR(IF(LEN(INDEX(Base!32:32,0,MATCH(Planilha2!$AA32,Base!32:32,0)+4))&gt;2,LEFT(INDEX(Base!32:32,0,MATCH(Planilha2!$AA32,Base!32:32,0)+4),1),INDEX(Base!32:32,0,MATCH(Planilha2!$AA32,Base!32:32,0)+4)),0)</f>
        <v>2</v>
      </c>
      <c r="AF32" t="str">
        <f>AA32&amp;", "&amp;Configurações!$C$4&amp;", "&amp;Configurações!$C$5&amp;", Brazil"</f>
        <v>Rua Nestor, Santo Elias, Mesquita, RJ, Brazil</v>
      </c>
      <c r="AG32" t="str">
        <f>RIGHT(AA32,LEN(AA32)-FIND(",",AA32,1)-1)&amp;", "&amp;Configurações!$C$4&amp;", "&amp;Configurações!$C$5</f>
        <v>Santo Elias, Mesquita, RJ</v>
      </c>
      <c r="AH32">
        <f>Configurações!$C$6</f>
        <v>0</v>
      </c>
    </row>
    <row r="33" spans="2:34" x14ac:dyDescent="0.3">
      <c r="B33">
        <f>IF(OR(ISNUMBER(FIND(Configurações!$B$8,Base!B33)),ISNUMBER(FIND(Configurações!$B$9,Base!B33)),ISNUMBER(FIND(Configurações!$B$10,Base!B33)),ISNUMBER(FIND(Configurações!$B$11,Base!B33)))=TRUE,Base!B33,0)</f>
        <v>0</v>
      </c>
      <c r="C33" t="str">
        <f>SUBSTITUTE(SUBSTITUTE(IF(ISNUMBER(FIND("R$",Base!B33))=TRUE,Base!B33,IF(OR(ISNUMBER(FIND("condo",Base!C33)),ISNUMBER(FIND("IPTU",Base!C33)))=TRUE,Base!B33,Base!C33)),"R$",""),".","")</f>
        <v xml:space="preserve"> 105000</v>
      </c>
      <c r="D33" t="str">
        <f>SUBSTITUTE(IF(TRIM(SUBSTITUTE(SUBSTITUTE(IF(AND(ISNUMBER(FIND("condo",Base!C33)),ISNUMBER(FIND("IPTU",Base!C33)))=TRUE,MID(Base!C33,FIND("$",Base!C33)+1,6),0),"I",""),"P",""))="0",TRIM(SUBSTITUTE(SUBSTITUTE(IF(AND(ISNUMBER(FIND("condo",Base!D33)),ISNUMBER(FIND("IPTU",Base!D33)))=TRUE,MID(Base!D33,FIND("$",Base!D33)+1,6),0),"I",""),"P","")),TRIM(SUBSTITUTE(SUBSTITUTE(IF(AND(ISNUMBER(FIND("condo",Base!C33)),ISNUMBER(FIND("IPTU",Base!C33)))=TRUE,MID(Base!C33,FIND("$",Base!C33)+1,6),0),"I",""),"P",""))),".","")</f>
        <v>150</v>
      </c>
      <c r="E33" t="str">
        <f>SUBSTITUTE(IF(TRIM(SUBSTITUTE(SUBSTITUTE(IF(OR(ISNUMBER(FIND("IPTU",Base!C33)),ISNUMBER(FIND("iptu",Base!C33)))=TRUE,RIGHT(Base!C33,5),0),"R$",""),"$",""))="0",TRIM(SUBSTITUTE(SUBSTITUTE(IF(OR(ISNUMBER(FIND("IPTU",Base!D33)),ISNUMBER(FIND("iptu",Base!D33)))=TRUE,RIGHT(Base!D33,5),0),"R$",""),"$","")),TRIM(SUBSTITUTE(SUBSTITUTE(IF(OR(ISNUMBER(FIND("iptu",Base!C33)),ISNUMBER(FIND("IPTU",Base!C33)))=TRUE,RIGHT(Base!C33,5),0),"R$",""),"$",""))),".","")</f>
        <v>30</v>
      </c>
      <c r="F33" s="3" t="str" cm="1">
        <f t="array" ref="F33">INDEX(Base!33:33,MATCH(MAX(LEN(Base!33:33)),LEN(Base!33:33),0))</f>
        <v>Mesquita, ótima localização, preço imbatível, confira agora e pare de gastar dinheiro pagando aluguel !!</v>
      </c>
      <c r="J33" t="str">
        <f>TRIM((IF(OR(ISNUMBER(FIND("Avenida",Base!B33)),ISNUMBER(FIND("Rua",Base!B33)),ISNUMBER(FIND("Estrada",Base!B33)),ISNUMBER(FIND(",",Base!B33)))=TRUE,Base!B33,"")))</f>
        <v/>
      </c>
      <c r="K33" t="str">
        <f>TRIM((IF(OR(ISNUMBER(FIND("Avenida",Base!C33)),ISNUMBER(FIND("Rua",Base!C33)),ISNUMBER(FIND("Estrada",Base!C33)),ISNUMBER(FIND(",",Base!C33)))=TRUE,Base!C33,"")))</f>
        <v/>
      </c>
      <c r="L33" t="str">
        <f>TRIM((IF(OR(ISNUMBER(FIND("Avenida",Base!D33)),ISNUMBER(FIND("Rua",Base!D33)),ISNUMBER(FIND("Estrada",Base!D33)),ISNUMBER(FIND(",",Base!D33)))=TRUE,Base!D33,"")))</f>
        <v>Mesquita, ótima localização, preço imbatível, confira agora e pare de gastar dinheiro pagando aluguel !!</v>
      </c>
      <c r="M33" t="str">
        <f>TRIM((IF(OR(ISNUMBER(FIND("Avenida",Base!E33)),ISNUMBER(FIND("Rua",Base!E33)),ISNUMBER(FIND("Estrada",Base!E33)),ISNUMBER(FIND(",",Base!E33)))=TRUE,Base!E33,"")))</f>
        <v/>
      </c>
      <c r="N33" t="str">
        <f>TRIM((IF(OR(ISNUMBER(FIND("Avenida",Base!F33)),ISNUMBER(FIND("Rua",Base!F33)),ISNUMBER(FIND("Estrada",Base!F33)),ISNUMBER(FIND(",",Base!F33)))=TRUE,Base!F33,"")))</f>
        <v/>
      </c>
      <c r="O33" t="str">
        <f>TRIM((IF(OR(ISNUMBER(FIND("Avenida",Base!G33)),ISNUMBER(FIND("Rua",Base!G33)),ISNUMBER(FIND("Estrada",Base!G33)),ISNUMBER(FIND(",",Base!G33)))=TRUE,Base!G33,"")))</f>
        <v/>
      </c>
      <c r="P33" t="str">
        <f>TRIM((IF(OR(ISNUMBER(FIND("Avenida",Base!H33)),ISNUMBER(FIND("Rua",Base!H33)),ISNUMBER(FIND("Estrada",Base!H33)),ISNUMBER(FIND(",",Base!H33)))=TRUE,Base!H33,"")))</f>
        <v>Rua Antônio Borges, Santo Elias</v>
      </c>
      <c r="Q33" t="str">
        <f>TRIM((IF(OR(ISNUMBER(FIND("Avenida",Base!I33)),ISNUMBER(FIND("Rua",Base!I33)),ISNUMBER(FIND("Estrada",Base!I33)),ISNUMBER(FIND(",",Base!I33)))=TRUE,Base!I33,"")))</f>
        <v/>
      </c>
      <c r="R33" t="str">
        <f>TRIM((IF(OR(ISNUMBER(FIND("Avenida",Base!J33)),ISNUMBER(FIND("Rua",Base!J33)),ISNUMBER(FIND("Estrada",Base!J33)),ISNUMBER(FIND(",",Base!J33)))=TRUE,Base!J33,"")))</f>
        <v/>
      </c>
      <c r="S33" t="str">
        <f>TRIM((IF(OR(ISNUMBER(FIND("Avenida",Base!K33)),ISNUMBER(FIND("Rua",Base!K33)),ISNUMBER(FIND("Estrada",Base!K33)),ISNUMBER(FIND(",",Base!K33)))=TRUE,Base!K33,"")))</f>
        <v/>
      </c>
      <c r="T33" t="str">
        <f>TRIM((IF(OR(ISNUMBER(FIND("Avenida",Base!L33)),ISNUMBER(FIND("Rua",Base!L33)),ISNUMBER(FIND("Estrada",Base!L33)),ISNUMBER(FIND(",",Base!L33)))=TRUE,Base!L33,"")))</f>
        <v/>
      </c>
      <c r="U33" t="str">
        <f>TRIM((IF(OR(ISNUMBER(FIND("Avenida",Base!M33)),ISNUMBER(FIND("Rua",Base!M33)),ISNUMBER(FIND("Estrada",Base!M33)),ISNUMBER(FIND(",",Base!M33)))=TRUE,Base!M33,"")))</f>
        <v/>
      </c>
      <c r="V33" t="str">
        <f>TRIM((IF(OR(ISNUMBER(FIND("Avenida",Base!N33)),ISNUMBER(FIND("Rua",Base!N33)),ISNUMBER(FIND("Estrada",Base!N33)),ISNUMBER(FIND(",",Base!N33)))=TRUE,Base!N33,"")))</f>
        <v/>
      </c>
      <c r="W33" t="str">
        <f>TRIM((IF(OR(ISNUMBER(FIND("Avenida",Base!O33)),ISNUMBER(FIND("Rua",Base!O33)),ISNUMBER(FIND("Estrada",Base!O33)),ISNUMBER(FIND(",",Base!O33)))=TRUE,Base!O33,"")))</f>
        <v/>
      </c>
      <c r="X33" t="str">
        <f>TRIM((IF(OR(ISNUMBER(FIND("Avenida",Base!P33)),ISNUMBER(FIND("Rua",Base!P33)),ISNUMBER(FIND("Estrada",Base!P33)),ISNUMBER(FIND(",",Base!P33)))=TRUE,Base!P33,"")))</f>
        <v/>
      </c>
      <c r="Y33" t="str">
        <f>TRIM((IF(OR(ISNUMBER(FIND("Avenida",Base!Q33)),ISNUMBER(FIND("Rua",Base!Q33)),ISNUMBER(FIND("Estrada",Base!Q33)),ISNUMBER(FIND(",",Base!Q33)))=TRUE,Base!Q33,"")))</f>
        <v/>
      </c>
      <c r="Z33" t="str">
        <f>TRIM((IF(OR(ISNUMBER(FIND("Avenida",Base!R33)),ISNUMBER(FIND("Rua",Base!R33)),ISNUMBER(FIND("Estrada",Base!R33)),ISNUMBER(FIND(",",Base!R33)))=TRUE,Base!R33,"")))</f>
        <v/>
      </c>
      <c r="AA33" s="3" t="str" cm="1">
        <f t="array" ref="AA33">LOOKUP(2,1/(F33:Z33&lt;&gt;""),F33:Z33)</f>
        <v>Rua Antônio Borges, Santo Elias</v>
      </c>
      <c r="AB33" t="str" cm="1">
        <f t="array" ref="AB33">IFERROR(IF(LEN(TRIM(SUBSTITUTE(INDEX(Base!33:33,0,MATCH(Planilha2!$AA33,Base!33:33,0)+1),"m²",""))&gt;5),LEFT(TRIM(SUBSTITUTE(INDEX(Base!33:33,0,MATCH(Planilha2!$AA33,Base!33:33,0)+1),"m²","")),3),TRIM(SUBSTITUTE(INDEX(Base!33:33,0,MATCH(Planilha2!$AA33,Base!33:33,0)+1),"m²",""))),0)</f>
        <v>50</v>
      </c>
      <c r="AC33" t="str" cm="1">
        <f t="array" ref="AC33">IFERROR(IF(LEN(INDEX(Base!33:33,0,MATCH(Planilha2!$AA33,Base!33:33,0)+2))&gt;2,LEFT(INDEX(Base!33:33,0,MATCH(Planilha2!$AA33,Base!33:33,0)+2),1),INDEX(Base!33:33,0,MATCH(Planilha2!$AA33,Base!33:33,0)+2)),0)</f>
        <v>2</v>
      </c>
      <c r="AD33" t="str" cm="1">
        <f t="array" ref="AD33">IFERROR(IF(LEN(INDEX(Base!33:33,0,MATCH(Planilha2!$AA33,Base!33:33,0)+3))&gt;2,LEFT(INDEX(Base!33:33,0,MATCH(Planilha2!$AA33,Base!33:33,0)+3),1),INDEX(Base!33:33,0,MATCH(Planilha2!$AA33,Base!33:33,0)+3)),0)</f>
        <v>1</v>
      </c>
      <c r="AE33" t="str" cm="1">
        <f t="array" ref="AE33">IFERROR(IF(LEN(INDEX(Base!33:33,0,MATCH(Planilha2!$AA33,Base!33:33,0)+4))&gt;2,LEFT(INDEX(Base!33:33,0,MATCH(Planilha2!$AA33,Base!33:33,0)+4),1),INDEX(Base!33:33,0,MATCH(Planilha2!$AA33,Base!33:33,0)+4)),0)</f>
        <v>1</v>
      </c>
      <c r="AF33" t="str">
        <f>AA33&amp;", "&amp;Configurações!$C$4&amp;", "&amp;Configurações!$C$5&amp;", Brazil"</f>
        <v>Rua Antônio Borges, Santo Elias, Mesquita, RJ, Brazil</v>
      </c>
      <c r="AG33" t="str">
        <f>RIGHT(AA33,LEN(AA33)-FIND(",",AA33,1)-1)&amp;", "&amp;Configurações!$C$4&amp;", "&amp;Configurações!$C$5</f>
        <v>Santo Elias, Mesquita, RJ</v>
      </c>
      <c r="AH33">
        <f>Configurações!$C$6</f>
        <v>0</v>
      </c>
    </row>
    <row r="34" spans="2:34" x14ac:dyDescent="0.3">
      <c r="B34" t="str">
        <f>IF(OR(ISNUMBER(FIND(Configurações!$B$8,Base!B34)),ISNUMBER(FIND(Configurações!$B$9,Base!B34)),ISNUMBER(FIND(Configurações!$B$10,Base!B34)),ISNUMBER(FIND(Configurações!$B$11,Base!B34)))=TRUE,Base!B34,0)</f>
        <v>destaque</v>
      </c>
      <c r="C34" t="str">
        <f>SUBSTITUTE(SUBSTITUTE(IF(ISNUMBER(FIND("R$",Base!B34))=TRUE,Base!B34,IF(OR(ISNUMBER(FIND("condo",Base!C34)),ISNUMBER(FIND("IPTU",Base!C34)))=TRUE,Base!B34,Base!C34)),"R$",""),".","")</f>
        <v xml:space="preserve"> 165000</v>
      </c>
      <c r="D34" t="str">
        <f>SUBSTITUTE(IF(TRIM(SUBSTITUTE(SUBSTITUTE(IF(AND(ISNUMBER(FIND("condo",Base!C34)),ISNUMBER(FIND("IPTU",Base!C34)))=TRUE,MID(Base!C34,FIND("$",Base!C34)+1,6),0),"I",""),"P",""))="0",TRIM(SUBSTITUTE(SUBSTITUTE(IF(AND(ISNUMBER(FIND("condo",Base!D34)),ISNUMBER(FIND("IPTU",Base!D34)))=TRUE,MID(Base!D34,FIND("$",Base!D34)+1,6),0),"I",""),"P","")),TRIM(SUBSTITUTE(SUBSTITUTE(IF(AND(ISNUMBER(FIND("condo",Base!C34)),ISNUMBER(FIND("IPTU",Base!C34)))=TRUE,MID(Base!C34,FIND("$",Base!C34)+1,6),0),"I",""),"P",""))),".","")</f>
        <v>0</v>
      </c>
      <c r="E34" t="str">
        <f>SUBSTITUTE(IF(TRIM(SUBSTITUTE(SUBSTITUTE(IF(OR(ISNUMBER(FIND("IPTU",Base!C34)),ISNUMBER(FIND("iptu",Base!C34)))=TRUE,RIGHT(Base!C34,5),0),"R$",""),"$",""))="0",TRIM(SUBSTITUTE(SUBSTITUTE(IF(OR(ISNUMBER(FIND("IPTU",Base!D34)),ISNUMBER(FIND("iptu",Base!D34)))=TRUE,RIGHT(Base!D34,5),0),"R$",""),"$","")),TRIM(SUBSTITUTE(SUBSTITUTE(IF(OR(ISNUMBER(FIND("iptu",Base!C34)),ISNUMBER(FIND("IPTU",Base!C34)))=TRUE,RIGHT(Base!C34,5),0),"R$",""),"$",""))),".","")</f>
        <v>0</v>
      </c>
      <c r="F34" s="3" t="str" cm="1">
        <f t="array" ref="F34">INDEX(Base!34:34,MATCH(MAX(LEN(Base!34:34)),LEN(Base!34:34),0))</f>
        <v>Apartamento Reformado, composto por: Sala, cozinha, banheiro, 2 quartos...</v>
      </c>
      <c r="J34" t="str">
        <f>TRIM((IF(OR(ISNUMBER(FIND("Avenida",Base!B34)),ISNUMBER(FIND("Rua",Base!B34)),ISNUMBER(FIND("Estrada",Base!B34)),ISNUMBER(FIND(",",Base!B34)))=TRUE,Base!B34,"")))</f>
        <v/>
      </c>
      <c r="K34" t="str">
        <f>TRIM((IF(OR(ISNUMBER(FIND("Avenida",Base!C34)),ISNUMBER(FIND("Rua",Base!C34)),ISNUMBER(FIND("Estrada",Base!C34)),ISNUMBER(FIND(",",Base!C34)))=TRUE,Base!C34,"")))</f>
        <v/>
      </c>
      <c r="L34" t="str">
        <f>TRIM((IF(OR(ISNUMBER(FIND("Avenida",Base!D34)),ISNUMBER(FIND("Rua",Base!D34)),ISNUMBER(FIND("Estrada",Base!D34)),ISNUMBER(FIND(",",Base!D34)))=TRUE,Base!D34,"")))</f>
        <v/>
      </c>
      <c r="M34" t="str">
        <f>TRIM((IF(OR(ISNUMBER(FIND("Avenida",Base!E34)),ISNUMBER(FIND("Rua",Base!E34)),ISNUMBER(FIND("Estrada",Base!E34)),ISNUMBER(FIND(",",Base!E34)))=TRUE,Base!E34,"")))</f>
        <v/>
      </c>
      <c r="N34" t="str">
        <f>TRIM((IF(OR(ISNUMBER(FIND("Avenida",Base!F34)),ISNUMBER(FIND("Rua",Base!F34)),ISNUMBER(FIND("Estrada",Base!F34)),ISNUMBER(FIND(",",Base!F34)))=TRUE,Base!F34,"")))</f>
        <v/>
      </c>
      <c r="O34" t="str">
        <f>TRIM((IF(OR(ISNUMBER(FIND("Avenida",Base!G34)),ISNUMBER(FIND("Rua",Base!G34)),ISNUMBER(FIND("Estrada",Base!G34)),ISNUMBER(FIND(",",Base!G34)))=TRUE,Base!G34,"")))</f>
        <v/>
      </c>
      <c r="P34" t="str">
        <f>TRIM((IF(OR(ISNUMBER(FIND("Avenida",Base!H34)),ISNUMBER(FIND("Rua",Base!H34)),ISNUMBER(FIND("Estrada",Base!H34)),ISNUMBER(FIND(",",Base!H34)))=TRUE,Base!H34,"")))</f>
        <v/>
      </c>
      <c r="Q34" t="str">
        <f>TRIM((IF(OR(ISNUMBER(FIND("Avenida",Base!I34)),ISNUMBER(FIND("Rua",Base!I34)),ISNUMBER(FIND("Estrada",Base!I34)),ISNUMBER(FIND(",",Base!I34)))=TRUE,Base!I34,"")))</f>
        <v>Apartamento Reformado, composto por: Sala, cozinha, banheiro, 2 quartos...</v>
      </c>
      <c r="R34" t="str">
        <f>TRIM((IF(OR(ISNUMBER(FIND("Avenida",Base!J34)),ISNUMBER(FIND("Rua",Base!J34)),ISNUMBER(FIND("Estrada",Base!J34)),ISNUMBER(FIND(",",Base!J34)))=TRUE,Base!J34,"")))</f>
        <v/>
      </c>
      <c r="S34" t="str">
        <f>TRIM((IF(OR(ISNUMBER(FIND("Avenida",Base!K34)),ISNUMBER(FIND("Rua",Base!K34)),ISNUMBER(FIND("Estrada",Base!K34)),ISNUMBER(FIND(",",Base!K34)))=TRUE,Base!K34,"")))</f>
        <v>Rua Cosmorama, Cosmorama</v>
      </c>
      <c r="T34" t="str">
        <f>TRIM((IF(OR(ISNUMBER(FIND("Avenida",Base!L34)),ISNUMBER(FIND("Rua",Base!L34)),ISNUMBER(FIND("Estrada",Base!L34)),ISNUMBER(FIND(",",Base!L34)))=TRUE,Base!L34,"")))</f>
        <v/>
      </c>
      <c r="U34" t="str">
        <f>TRIM((IF(OR(ISNUMBER(FIND("Avenida",Base!M34)),ISNUMBER(FIND("Rua",Base!M34)),ISNUMBER(FIND("Estrada",Base!M34)),ISNUMBER(FIND(",",Base!M34)))=TRUE,Base!M34,"")))</f>
        <v/>
      </c>
      <c r="V34" t="str">
        <f>TRIM((IF(OR(ISNUMBER(FIND("Avenida",Base!N34)),ISNUMBER(FIND("Rua",Base!N34)),ISNUMBER(FIND("Estrada",Base!N34)),ISNUMBER(FIND(",",Base!N34)))=TRUE,Base!N34,"")))</f>
        <v/>
      </c>
      <c r="W34" t="str">
        <f>TRIM((IF(OR(ISNUMBER(FIND("Avenida",Base!O34)),ISNUMBER(FIND("Rua",Base!O34)),ISNUMBER(FIND("Estrada",Base!O34)),ISNUMBER(FIND(",",Base!O34)))=TRUE,Base!O34,"")))</f>
        <v/>
      </c>
      <c r="X34" t="str">
        <f>TRIM((IF(OR(ISNUMBER(FIND("Avenida",Base!P34)),ISNUMBER(FIND("Rua",Base!P34)),ISNUMBER(FIND("Estrada",Base!P34)),ISNUMBER(FIND(",",Base!P34)))=TRUE,Base!P34,"")))</f>
        <v/>
      </c>
      <c r="Y34" t="str">
        <f>TRIM((IF(OR(ISNUMBER(FIND("Avenida",Base!Q34)),ISNUMBER(FIND("Rua",Base!Q34)),ISNUMBER(FIND("Estrada",Base!Q34)),ISNUMBER(FIND(",",Base!Q34)))=TRUE,Base!Q34,"")))</f>
        <v/>
      </c>
      <c r="Z34" t="str">
        <f>TRIM((IF(OR(ISNUMBER(FIND("Avenida",Base!R34)),ISNUMBER(FIND("Rua",Base!R34)),ISNUMBER(FIND("Estrada",Base!R34)),ISNUMBER(FIND(",",Base!R34)))=TRUE,Base!R34,"")))</f>
        <v/>
      </c>
      <c r="AA34" s="3" t="str" cm="1">
        <f t="array" ref="AA34">LOOKUP(2,1/(F34:Z34&lt;&gt;""),F34:Z34)</f>
        <v>Rua Cosmorama, Cosmorama</v>
      </c>
      <c r="AB34" t="str" cm="1">
        <f t="array" ref="AB34">IFERROR(IF(LEN(TRIM(SUBSTITUTE(INDEX(Base!34:34,0,MATCH(Planilha2!$AA34,Base!34:34,0)+1),"m²",""))&gt;5),LEFT(TRIM(SUBSTITUTE(INDEX(Base!34:34,0,MATCH(Planilha2!$AA34,Base!34:34,0)+1),"m²","")),3),TRIM(SUBSTITUTE(INDEX(Base!34:34,0,MATCH(Planilha2!$AA34,Base!34:34,0)+1),"m²",""))),0)</f>
        <v>63</v>
      </c>
      <c r="AC34" t="str" cm="1">
        <f t="array" ref="AC34">IFERROR(IF(LEN(INDEX(Base!34:34,0,MATCH(Planilha2!$AA34,Base!34:34,0)+2))&gt;2,LEFT(INDEX(Base!34:34,0,MATCH(Planilha2!$AA34,Base!34:34,0)+2),1),INDEX(Base!34:34,0,MATCH(Planilha2!$AA34,Base!34:34,0)+2)),0)</f>
        <v>2</v>
      </c>
      <c r="AD34" t="str" cm="1">
        <f t="array" ref="AD34">IFERROR(IF(LEN(INDEX(Base!34:34,0,MATCH(Planilha2!$AA34,Base!34:34,0)+3))&gt;2,LEFT(INDEX(Base!34:34,0,MATCH(Planilha2!$AA34,Base!34:34,0)+3),1),INDEX(Base!34:34,0,MATCH(Planilha2!$AA34,Base!34:34,0)+3)),0)</f>
        <v>1</v>
      </c>
      <c r="AE34" t="str" cm="1">
        <f t="array" ref="AE34">IFERROR(IF(LEN(INDEX(Base!34:34,0,MATCH(Planilha2!$AA34,Base!34:34,0)+4))&gt;2,LEFT(INDEX(Base!34:34,0,MATCH(Planilha2!$AA34,Base!34:34,0)+4),1),INDEX(Base!34:34,0,MATCH(Planilha2!$AA34,Base!34:34,0)+4)),0)</f>
        <v>1</v>
      </c>
      <c r="AF34" t="str">
        <f>AA34&amp;", "&amp;Configurações!$C$4&amp;", "&amp;Configurações!$C$5&amp;", Brazil"</f>
        <v>Rua Cosmorama, Cosmorama, Mesquita, RJ, Brazil</v>
      </c>
      <c r="AG34" t="str">
        <f>RIGHT(AA34,LEN(AA34)-FIND(",",AA34,1)-1)&amp;", "&amp;Configurações!$C$4&amp;", "&amp;Configurações!$C$5</f>
        <v>Cosmorama, Mesquita, RJ</v>
      </c>
      <c r="AH34">
        <f>Configurações!$C$6</f>
        <v>0</v>
      </c>
    </row>
    <row r="35" spans="2:34" x14ac:dyDescent="0.3">
      <c r="B35" t="str">
        <f>IF(OR(ISNUMBER(FIND(Configurações!$B$8,Base!B35)),ISNUMBER(FIND(Configurações!$B$9,Base!B35)),ISNUMBER(FIND(Configurações!$B$10,Base!B35)),ISNUMBER(FIND(Configurações!$B$11,Base!B35)))=TRUE,Base!B35,0)</f>
        <v>destaque</v>
      </c>
      <c r="C35" t="str">
        <f>SUBSTITUTE(SUBSTITUTE(IF(ISNUMBER(FIND("R$",Base!B35))=TRUE,Base!B35,IF(OR(ISNUMBER(FIND("condo",Base!C35)),ISNUMBER(FIND("IPTU",Base!C35)))=TRUE,Base!B35,Base!C35)),"R$",""),".","")</f>
        <v xml:space="preserve"> 230000</v>
      </c>
      <c r="D35" t="str">
        <f>SUBSTITUTE(IF(TRIM(SUBSTITUTE(SUBSTITUTE(IF(AND(ISNUMBER(FIND("condo",Base!C35)),ISNUMBER(FIND("IPTU",Base!C35)))=TRUE,MID(Base!C35,FIND("$",Base!C35)+1,6),0),"I",""),"P",""))="0",TRIM(SUBSTITUTE(SUBSTITUTE(IF(AND(ISNUMBER(FIND("condo",Base!D35)),ISNUMBER(FIND("IPTU",Base!D35)))=TRUE,MID(Base!D35,FIND("$",Base!D35)+1,6),0),"I",""),"P","")),TRIM(SUBSTITUTE(SUBSTITUTE(IF(AND(ISNUMBER(FIND("condo",Base!C35)),ISNUMBER(FIND("IPTU",Base!C35)))=TRUE,MID(Base!C35,FIND("$",Base!C35)+1,6),0),"I",""),"P",""))),".","")</f>
        <v>0</v>
      </c>
      <c r="E35" t="str">
        <f>SUBSTITUTE(IF(TRIM(SUBSTITUTE(SUBSTITUTE(IF(OR(ISNUMBER(FIND("IPTU",Base!C35)),ISNUMBER(FIND("iptu",Base!C35)))=TRUE,RIGHT(Base!C35,5),0),"R$",""),"$",""))="0",TRIM(SUBSTITUTE(SUBSTITUTE(IF(OR(ISNUMBER(FIND("IPTU",Base!D35)),ISNUMBER(FIND("iptu",Base!D35)))=TRUE,RIGHT(Base!D35,5),0),"R$",""),"$","")),TRIM(SUBSTITUTE(SUBSTITUTE(IF(OR(ISNUMBER(FIND("iptu",Base!C35)),ISNUMBER(FIND("IPTU",Base!C35)))=TRUE,RIGHT(Base!C35,5),0),"R$",""),"$",""))),".","")</f>
        <v>0</v>
      </c>
      <c r="F35" s="3" t="str" cm="1">
        <f t="array" ref="F35">INDEX(Base!35:35,MATCH(MAX(LEN(Base!35:35)),LEN(Base!35:35),0))</f>
        <v>Casa de 2 quartos em pequeno condomínio -- Casa de 2 pavimentos com cômodos amplos e arejados em pequeno Condomínio de apenas 5 casas. composta por: Térreo: Sala, cozinha, banheiro...</v>
      </c>
      <c r="J35" t="str">
        <f>TRIM((IF(OR(ISNUMBER(FIND("Avenida",Base!B35)),ISNUMBER(FIND("Rua",Base!B35)),ISNUMBER(FIND("Estrada",Base!B35)),ISNUMBER(FIND(",",Base!B35)))=TRUE,Base!B35,"")))</f>
        <v/>
      </c>
      <c r="K35" t="str">
        <f>TRIM((IF(OR(ISNUMBER(FIND("Avenida",Base!C35)),ISNUMBER(FIND("Rua",Base!C35)),ISNUMBER(FIND("Estrada",Base!C35)),ISNUMBER(FIND(",",Base!C35)))=TRUE,Base!C35,"")))</f>
        <v/>
      </c>
      <c r="L35" t="str">
        <f>TRIM((IF(OR(ISNUMBER(FIND("Avenida",Base!D35)),ISNUMBER(FIND("Rua",Base!D35)),ISNUMBER(FIND("Estrada",Base!D35)),ISNUMBER(FIND(",",Base!D35)))=TRUE,Base!D35,"")))</f>
        <v>Casa de 2 quartos em pequeno condomínio -- Casa de 2 pavimentos com cômodos amplos e arejados em pequeno Condomínio de apenas 5 casas. composta por: Térreo: Sala, cozinha, banheiro...</v>
      </c>
      <c r="M35" t="str">
        <f>TRIM((IF(OR(ISNUMBER(FIND("Avenida",Base!E35)),ISNUMBER(FIND("Rua",Base!E35)),ISNUMBER(FIND("Estrada",Base!E35)),ISNUMBER(FIND(",",Base!E35)))=TRUE,Base!E35,"")))</f>
        <v/>
      </c>
      <c r="N35" t="str">
        <f>TRIM((IF(OR(ISNUMBER(FIND("Avenida",Base!F35)),ISNUMBER(FIND("Rua",Base!F35)),ISNUMBER(FIND("Estrada",Base!F35)),ISNUMBER(FIND(",",Base!F35)))=TRUE,Base!F35,"")))</f>
        <v>Rua João Bittencourt, Edson Passos</v>
      </c>
      <c r="O35" t="str">
        <f>TRIM((IF(OR(ISNUMBER(FIND("Avenida",Base!G35)),ISNUMBER(FIND("Rua",Base!G35)),ISNUMBER(FIND("Estrada",Base!G35)),ISNUMBER(FIND(",",Base!G35)))=TRUE,Base!G35,"")))</f>
        <v/>
      </c>
      <c r="P35" t="str">
        <f>TRIM((IF(OR(ISNUMBER(FIND("Avenida",Base!H35)),ISNUMBER(FIND("Rua",Base!H35)),ISNUMBER(FIND("Estrada",Base!H35)),ISNUMBER(FIND(",",Base!H35)))=TRUE,Base!H35,"")))</f>
        <v/>
      </c>
      <c r="Q35" t="str">
        <f>TRIM((IF(OR(ISNUMBER(FIND("Avenida",Base!I35)),ISNUMBER(FIND("Rua",Base!I35)),ISNUMBER(FIND("Estrada",Base!I35)),ISNUMBER(FIND(",",Base!I35)))=TRUE,Base!I35,"")))</f>
        <v/>
      </c>
      <c r="R35" t="str">
        <f>TRIM((IF(OR(ISNUMBER(FIND("Avenida",Base!J35)),ISNUMBER(FIND("Rua",Base!J35)),ISNUMBER(FIND("Estrada",Base!J35)),ISNUMBER(FIND(",",Base!J35)))=TRUE,Base!J35,"")))</f>
        <v/>
      </c>
      <c r="S35" t="str">
        <f>TRIM((IF(OR(ISNUMBER(FIND("Avenida",Base!K35)),ISNUMBER(FIND("Rua",Base!K35)),ISNUMBER(FIND("Estrada",Base!K35)),ISNUMBER(FIND(",",Base!K35)))=TRUE,Base!K35,"")))</f>
        <v/>
      </c>
      <c r="T35" t="str">
        <f>TRIM((IF(OR(ISNUMBER(FIND("Avenida",Base!L35)),ISNUMBER(FIND("Rua",Base!L35)),ISNUMBER(FIND("Estrada",Base!L35)),ISNUMBER(FIND(",",Base!L35)))=TRUE,Base!L35,"")))</f>
        <v/>
      </c>
      <c r="U35" t="str">
        <f>TRIM((IF(OR(ISNUMBER(FIND("Avenida",Base!M35)),ISNUMBER(FIND("Rua",Base!M35)),ISNUMBER(FIND("Estrada",Base!M35)),ISNUMBER(FIND(",",Base!M35)))=TRUE,Base!M35,"")))</f>
        <v/>
      </c>
      <c r="V35" t="str">
        <f>TRIM((IF(OR(ISNUMBER(FIND("Avenida",Base!N35)),ISNUMBER(FIND("Rua",Base!N35)),ISNUMBER(FIND("Estrada",Base!N35)),ISNUMBER(FIND(",",Base!N35)))=TRUE,Base!N35,"")))</f>
        <v/>
      </c>
      <c r="W35" t="str">
        <f>TRIM((IF(OR(ISNUMBER(FIND("Avenida",Base!O35)),ISNUMBER(FIND("Rua",Base!O35)),ISNUMBER(FIND("Estrada",Base!O35)),ISNUMBER(FIND(",",Base!O35)))=TRUE,Base!O35,"")))</f>
        <v/>
      </c>
      <c r="X35" t="str">
        <f>TRIM((IF(OR(ISNUMBER(FIND("Avenida",Base!P35)),ISNUMBER(FIND("Rua",Base!P35)),ISNUMBER(FIND("Estrada",Base!P35)),ISNUMBER(FIND(",",Base!P35)))=TRUE,Base!P35,"")))</f>
        <v/>
      </c>
      <c r="Y35" t="str">
        <f>TRIM((IF(OR(ISNUMBER(FIND("Avenida",Base!Q35)),ISNUMBER(FIND("Rua",Base!Q35)),ISNUMBER(FIND("Estrada",Base!Q35)),ISNUMBER(FIND(",",Base!Q35)))=TRUE,Base!Q35,"")))</f>
        <v/>
      </c>
      <c r="Z35" t="str">
        <f>TRIM((IF(OR(ISNUMBER(FIND("Avenida",Base!R35)),ISNUMBER(FIND("Rua",Base!R35)),ISNUMBER(FIND("Estrada",Base!R35)),ISNUMBER(FIND(",",Base!R35)))=TRUE,Base!R35,"")))</f>
        <v/>
      </c>
      <c r="AA35" s="3" t="str" cm="1">
        <f t="array" ref="AA35">LOOKUP(2,1/(F35:Z35&lt;&gt;""),F35:Z35)</f>
        <v>Rua João Bittencourt, Edson Passos</v>
      </c>
      <c r="AB35" t="str" cm="1">
        <f t="array" ref="AB35">IFERROR(IF(LEN(TRIM(SUBSTITUTE(INDEX(Base!35:35,0,MATCH(Planilha2!$AA35,Base!35:35,0)+1),"m²",""))&gt;5),LEFT(TRIM(SUBSTITUTE(INDEX(Base!35:35,0,MATCH(Planilha2!$AA35,Base!35:35,0)+1),"m²","")),3),TRIM(SUBSTITUTE(INDEX(Base!35:35,0,MATCH(Planilha2!$AA35,Base!35:35,0)+1),"m²",""))),0)</f>
        <v>65</v>
      </c>
      <c r="AC35" t="str" cm="1">
        <f t="array" ref="AC35">IFERROR(IF(LEN(INDEX(Base!35:35,0,MATCH(Planilha2!$AA35,Base!35:35,0)+2))&gt;2,LEFT(INDEX(Base!35:35,0,MATCH(Planilha2!$AA35,Base!35:35,0)+2),1),INDEX(Base!35:35,0,MATCH(Planilha2!$AA35,Base!35:35,0)+2)),0)</f>
        <v>2</v>
      </c>
      <c r="AD35" t="str" cm="1">
        <f t="array" ref="AD35">IFERROR(IF(LEN(INDEX(Base!35:35,0,MATCH(Planilha2!$AA35,Base!35:35,0)+3))&gt;2,LEFT(INDEX(Base!35:35,0,MATCH(Planilha2!$AA35,Base!35:35,0)+3),1),INDEX(Base!35:35,0,MATCH(Planilha2!$AA35,Base!35:35,0)+3)),0)</f>
        <v>1</v>
      </c>
      <c r="AE35" t="str" cm="1">
        <f t="array" ref="AE35">IFERROR(IF(LEN(INDEX(Base!35:35,0,MATCH(Planilha2!$AA35,Base!35:35,0)+4))&gt;2,LEFT(INDEX(Base!35:35,0,MATCH(Planilha2!$AA35,Base!35:35,0)+4),1),INDEX(Base!35:35,0,MATCH(Planilha2!$AA35,Base!35:35,0)+4)),0)</f>
        <v>2</v>
      </c>
      <c r="AF35" t="str">
        <f>AA35&amp;", "&amp;Configurações!$C$4&amp;", "&amp;Configurações!$C$5&amp;", Brazil"</f>
        <v>Rua João Bittencourt, Edson Passos, Mesquita, RJ, Brazil</v>
      </c>
      <c r="AG35" t="str">
        <f>RIGHT(AA35,LEN(AA35)-FIND(",",AA35,1)-1)&amp;", "&amp;Configurações!$C$4&amp;", "&amp;Configurações!$C$5</f>
        <v>Edson Passos, Mesquita, RJ</v>
      </c>
      <c r="AH35">
        <f>Configurações!$C$6</f>
        <v>0</v>
      </c>
    </row>
    <row r="36" spans="2:34" x14ac:dyDescent="0.3">
      <c r="B36" t="str">
        <f>IF(OR(ISNUMBER(FIND(Configurações!$B$8,Base!B36)),ISNUMBER(FIND(Configurações!$B$9,Base!B36)),ISNUMBER(FIND(Configurações!$B$10,Base!B36)),ISNUMBER(FIND(Configurações!$B$11,Base!B36)))=TRUE,Base!B36,0)</f>
        <v>destaque</v>
      </c>
      <c r="C36" t="str">
        <f>SUBSTITUTE(SUBSTITUTE(IF(ISNUMBER(FIND("R$",Base!B36))=TRUE,Base!B36,IF(OR(ISNUMBER(FIND("condo",Base!C36)),ISNUMBER(FIND("IPTU",Base!C36)))=TRUE,Base!B36,Base!C36)),"R$",""),".","")</f>
        <v xml:space="preserve"> 270000</v>
      </c>
      <c r="D36" t="str">
        <f>SUBSTITUTE(IF(TRIM(SUBSTITUTE(SUBSTITUTE(IF(AND(ISNUMBER(FIND("condo",Base!C36)),ISNUMBER(FIND("IPTU",Base!C36)))=TRUE,MID(Base!C36,FIND("$",Base!C36)+1,6),0),"I",""),"P",""))="0",TRIM(SUBSTITUTE(SUBSTITUTE(IF(AND(ISNUMBER(FIND("condo",Base!D36)),ISNUMBER(FIND("IPTU",Base!D36)))=TRUE,MID(Base!D36,FIND("$",Base!D36)+1,6),0),"I",""),"P","")),TRIM(SUBSTITUTE(SUBSTITUTE(IF(AND(ISNUMBER(FIND("condo",Base!C36)),ISNUMBER(FIND("IPTU",Base!C36)))=TRUE,MID(Base!C36,FIND("$",Base!C36)+1,6),0),"I",""),"P",""))),".","")</f>
        <v>225</v>
      </c>
      <c r="E36" t="str">
        <f>SUBSTITUTE(IF(TRIM(SUBSTITUTE(SUBSTITUTE(IF(OR(ISNUMBER(FIND("IPTU",Base!C36)),ISNUMBER(FIND("iptu",Base!C36)))=TRUE,RIGHT(Base!C36,5),0),"R$",""),"$",""))="0",TRIM(SUBSTITUTE(SUBSTITUTE(IF(OR(ISNUMBER(FIND("IPTU",Base!D36)),ISNUMBER(FIND("iptu",Base!D36)))=TRUE,RIGHT(Base!D36,5),0),"R$",""),"$","")),TRIM(SUBSTITUTE(SUBSTITUTE(IF(OR(ISNUMBER(FIND("iptu",Base!C36)),ISNUMBER(FIND("IPTU",Base!C36)))=TRUE,RIGHT(Base!C36,5),0),"R$",""),"$",""))),".","")</f>
        <v>359</v>
      </c>
      <c r="F36" s="3" t="str" cm="1">
        <f t="array" ref="F36">INDEX(Base!36:36,MATCH(MAX(LEN(Base!36:36)),LEN(Base!36:36),0))</f>
        <v>JUSCELINO/NOVA IGUAÇU. CONDOMÍNIO VIVENDAS DA COLINA. Casa duplex com 2 quartos, sala, cozinha, 2 banheiros sociais, área externa fundos com lavanderia e 1 vg. garagem. Casa com pi...</v>
      </c>
      <c r="J36" t="str">
        <f>TRIM((IF(OR(ISNUMBER(FIND("Avenida",Base!B36)),ISNUMBER(FIND("Rua",Base!B36)),ISNUMBER(FIND("Estrada",Base!B36)),ISNUMBER(FIND(",",Base!B36)))=TRUE,Base!B36,"")))</f>
        <v/>
      </c>
      <c r="K36" t="str">
        <f>TRIM((IF(OR(ISNUMBER(FIND("Avenida",Base!C36)),ISNUMBER(FIND("Rua",Base!C36)),ISNUMBER(FIND("Estrada",Base!C36)),ISNUMBER(FIND(",",Base!C36)))=TRUE,Base!C36,"")))</f>
        <v/>
      </c>
      <c r="L36" t="str">
        <f>TRIM((IF(OR(ISNUMBER(FIND("Avenida",Base!D36)),ISNUMBER(FIND("Rua",Base!D36)),ISNUMBER(FIND("Estrada",Base!D36)),ISNUMBER(FIND(",",Base!D36)))=TRUE,Base!D36,"")))</f>
        <v/>
      </c>
      <c r="M36" t="str">
        <f>TRIM((IF(OR(ISNUMBER(FIND("Avenida",Base!E36)),ISNUMBER(FIND("Rua",Base!E36)),ISNUMBER(FIND("Estrada",Base!E36)),ISNUMBER(FIND(",",Base!E36)))=TRUE,Base!E36,"")))</f>
        <v>JUSCELINO/NOVA IGUAÇU. CONDOMÍNIO VIVENDAS DA COLINA. Casa duplex com 2 quartos, sala, cozinha, 2 banheiros sociais, área externa fundos com lavanderia e 1 vg. garagem. Casa com pi...</v>
      </c>
      <c r="N36" t="str">
        <f>TRIM((IF(OR(ISNUMBER(FIND("Avenida",Base!F36)),ISNUMBER(FIND("Rua",Base!F36)),ISNUMBER(FIND("Estrada",Base!F36)),ISNUMBER(FIND(",",Base!F36)))=TRUE,Base!F36,"")))</f>
        <v/>
      </c>
      <c r="O36" t="str">
        <f>TRIM((IF(OR(ISNUMBER(FIND("Avenida",Base!G36)),ISNUMBER(FIND("Rua",Base!G36)),ISNUMBER(FIND("Estrada",Base!G36)),ISNUMBER(FIND(",",Base!G36)))=TRUE,Base!G36,"")))</f>
        <v>Avenida Getúlio de Moura, Juscelino</v>
      </c>
      <c r="P36" t="str">
        <f>TRIM((IF(OR(ISNUMBER(FIND("Avenida",Base!H36)),ISNUMBER(FIND("Rua",Base!H36)),ISNUMBER(FIND("Estrada",Base!H36)),ISNUMBER(FIND(",",Base!H36)))=TRUE,Base!H36,"")))</f>
        <v/>
      </c>
      <c r="Q36" t="str">
        <f>TRIM((IF(OR(ISNUMBER(FIND("Avenida",Base!I36)),ISNUMBER(FIND("Rua",Base!I36)),ISNUMBER(FIND("Estrada",Base!I36)),ISNUMBER(FIND(",",Base!I36)))=TRUE,Base!I36,"")))</f>
        <v/>
      </c>
      <c r="R36" t="str">
        <f>TRIM((IF(OR(ISNUMBER(FIND("Avenida",Base!J36)),ISNUMBER(FIND("Rua",Base!J36)),ISNUMBER(FIND("Estrada",Base!J36)),ISNUMBER(FIND(",",Base!J36)))=TRUE,Base!J36,"")))</f>
        <v/>
      </c>
      <c r="S36" t="str">
        <f>TRIM((IF(OR(ISNUMBER(FIND("Avenida",Base!K36)),ISNUMBER(FIND("Rua",Base!K36)),ISNUMBER(FIND("Estrada",Base!K36)),ISNUMBER(FIND(",",Base!K36)))=TRUE,Base!K36,"")))</f>
        <v/>
      </c>
      <c r="T36" t="str">
        <f>TRIM((IF(OR(ISNUMBER(FIND("Avenida",Base!L36)),ISNUMBER(FIND("Rua",Base!L36)),ISNUMBER(FIND("Estrada",Base!L36)),ISNUMBER(FIND(",",Base!L36)))=TRUE,Base!L36,"")))</f>
        <v/>
      </c>
      <c r="U36" t="str">
        <f>TRIM((IF(OR(ISNUMBER(FIND("Avenida",Base!M36)),ISNUMBER(FIND("Rua",Base!M36)),ISNUMBER(FIND("Estrada",Base!M36)),ISNUMBER(FIND(",",Base!M36)))=TRUE,Base!M36,"")))</f>
        <v/>
      </c>
      <c r="V36" t="str">
        <f>TRIM((IF(OR(ISNUMBER(FIND("Avenida",Base!N36)),ISNUMBER(FIND("Rua",Base!N36)),ISNUMBER(FIND("Estrada",Base!N36)),ISNUMBER(FIND(",",Base!N36)))=TRUE,Base!N36,"")))</f>
        <v/>
      </c>
      <c r="W36" t="str">
        <f>TRIM((IF(OR(ISNUMBER(FIND("Avenida",Base!O36)),ISNUMBER(FIND("Rua",Base!O36)),ISNUMBER(FIND("Estrada",Base!O36)),ISNUMBER(FIND(",",Base!O36)))=TRUE,Base!O36,"")))</f>
        <v/>
      </c>
      <c r="X36" t="str">
        <f>TRIM((IF(OR(ISNUMBER(FIND("Avenida",Base!P36)),ISNUMBER(FIND("Rua",Base!P36)),ISNUMBER(FIND("Estrada",Base!P36)),ISNUMBER(FIND(",",Base!P36)))=TRUE,Base!P36,"")))</f>
        <v/>
      </c>
      <c r="Y36" t="str">
        <f>TRIM((IF(OR(ISNUMBER(FIND("Avenida",Base!Q36)),ISNUMBER(FIND("Rua",Base!Q36)),ISNUMBER(FIND("Estrada",Base!Q36)),ISNUMBER(FIND(",",Base!Q36)))=TRUE,Base!Q36,"")))</f>
        <v/>
      </c>
      <c r="Z36" t="str">
        <f>TRIM((IF(OR(ISNUMBER(FIND("Avenida",Base!R36)),ISNUMBER(FIND("Rua",Base!R36)),ISNUMBER(FIND("Estrada",Base!R36)),ISNUMBER(FIND(",",Base!R36)))=TRUE,Base!R36,"")))</f>
        <v/>
      </c>
      <c r="AA36" s="3" t="str" cm="1">
        <f t="array" ref="AA36">LOOKUP(2,1/(F36:Z36&lt;&gt;""),F36:Z36)</f>
        <v>Avenida Getúlio de Moura, Juscelino</v>
      </c>
      <c r="AB36" t="str" cm="1">
        <f t="array" ref="AB36">IFERROR(IF(LEN(TRIM(SUBSTITUTE(INDEX(Base!36:36,0,MATCH(Planilha2!$AA36,Base!36:36,0)+1),"m²",""))&gt;5),LEFT(TRIM(SUBSTITUTE(INDEX(Base!36:36,0,MATCH(Planilha2!$AA36,Base!36:36,0)+1),"m²","")),3),TRIM(SUBSTITUTE(INDEX(Base!36:36,0,MATCH(Planilha2!$AA36,Base!36:36,0)+1),"m²",""))),0)</f>
        <v>64</v>
      </c>
      <c r="AC36" t="str" cm="1">
        <f t="array" ref="AC36">IFERROR(IF(LEN(INDEX(Base!36:36,0,MATCH(Planilha2!$AA36,Base!36:36,0)+2))&gt;2,LEFT(INDEX(Base!36:36,0,MATCH(Planilha2!$AA36,Base!36:36,0)+2),1),INDEX(Base!36:36,0,MATCH(Planilha2!$AA36,Base!36:36,0)+2)),0)</f>
        <v>2</v>
      </c>
      <c r="AD36" t="str" cm="1">
        <f t="array" ref="AD36">IFERROR(IF(LEN(INDEX(Base!36:36,0,MATCH(Planilha2!$AA36,Base!36:36,0)+3))&gt;2,LEFT(INDEX(Base!36:36,0,MATCH(Planilha2!$AA36,Base!36:36,0)+3),1),INDEX(Base!36:36,0,MATCH(Planilha2!$AA36,Base!36:36,0)+3)),0)</f>
        <v>1</v>
      </c>
      <c r="AE36" t="str" cm="1">
        <f t="array" ref="AE36">IFERROR(IF(LEN(INDEX(Base!36:36,0,MATCH(Planilha2!$AA36,Base!36:36,0)+4))&gt;2,LEFT(INDEX(Base!36:36,0,MATCH(Planilha2!$AA36,Base!36:36,0)+4),1),INDEX(Base!36:36,0,MATCH(Planilha2!$AA36,Base!36:36,0)+4)),0)</f>
        <v>2</v>
      </c>
      <c r="AF36" t="str">
        <f>AA36&amp;", "&amp;Configurações!$C$4&amp;", "&amp;Configurações!$C$5&amp;", Brazil"</f>
        <v>Avenida Getúlio de Moura, Juscelino, Mesquita, RJ, Brazil</v>
      </c>
      <c r="AG36" t="str">
        <f>RIGHT(AA36,LEN(AA36)-FIND(",",AA36,1)-1)&amp;", "&amp;Configurações!$C$4&amp;", "&amp;Configurações!$C$5</f>
        <v>Juscelino, Mesquita, RJ</v>
      </c>
      <c r="AH36">
        <f>Configurações!$C$6</f>
        <v>0</v>
      </c>
    </row>
    <row r="37" spans="2:34" x14ac:dyDescent="0.3">
      <c r="B37">
        <f>IF(OR(ISNUMBER(FIND(Configurações!$B$8,Base!B37)),ISNUMBER(FIND(Configurações!$B$9,Base!B37)),ISNUMBER(FIND(Configurações!$B$10,Base!B37)),ISNUMBER(FIND(Configurações!$B$11,Base!B37)))=TRUE,Base!B37,0)</f>
        <v>0</v>
      </c>
      <c r="C37" t="str">
        <f>SUBSTITUTE(SUBSTITUTE(IF(ISNUMBER(FIND("R$",Base!B37))=TRUE,Base!B37,IF(OR(ISNUMBER(FIND("condo",Base!C37)),ISNUMBER(FIND("IPTU",Base!C37)))=TRUE,Base!B37,Base!C37)),"R$",""),".","")</f>
        <v xml:space="preserve"> 330000</v>
      </c>
      <c r="D37" t="str">
        <f>SUBSTITUTE(IF(TRIM(SUBSTITUTE(SUBSTITUTE(IF(AND(ISNUMBER(FIND("condo",Base!C37)),ISNUMBER(FIND("IPTU",Base!C37)))=TRUE,MID(Base!C37,FIND("$",Base!C37)+1,6),0),"I",""),"P",""))="0",TRIM(SUBSTITUTE(SUBSTITUTE(IF(AND(ISNUMBER(FIND("condo",Base!D37)),ISNUMBER(FIND("IPTU",Base!D37)))=TRUE,MID(Base!D37,FIND("$",Base!D37)+1,6),0),"I",""),"P","")),TRIM(SUBSTITUTE(SUBSTITUTE(IF(AND(ISNUMBER(FIND("condo",Base!C37)),ISNUMBER(FIND("IPTU",Base!C37)))=TRUE,MID(Base!C37,FIND("$",Base!C37)+1,6),0),"I",""),"P",""))),".","")</f>
        <v>0</v>
      </c>
      <c r="E37" t="str">
        <f>SUBSTITUTE(IF(TRIM(SUBSTITUTE(SUBSTITUTE(IF(OR(ISNUMBER(FIND("IPTU",Base!C37)),ISNUMBER(FIND("iptu",Base!C37)))=TRUE,RIGHT(Base!C37,5),0),"R$",""),"$",""))="0",TRIM(SUBSTITUTE(SUBSTITUTE(IF(OR(ISNUMBER(FIND("IPTU",Base!D37)),ISNUMBER(FIND("iptu",Base!D37)))=TRUE,RIGHT(Base!D37,5),0),"R$",""),"$","")),TRIM(SUBSTITUTE(SUBSTITUTE(IF(OR(ISNUMBER(FIND("iptu",Base!C37)),ISNUMBER(FIND("IPTU",Base!C37)))=TRUE,RIGHT(Base!C37,5),0),"R$",""),"$",""))),".","")</f>
        <v>0</v>
      </c>
      <c r="F37" s="3" t="str" cm="1">
        <f t="array" ref="F37">INDEX(Base!37:37,MATCH(MAX(LEN(Base!37:37)),LEN(Base!37:37),0))</f>
        <v>A casa está localizado no bairro Juscelino tem 78 metros quadrados com 4 quartos.</v>
      </c>
      <c r="J37" t="str">
        <f>TRIM((IF(OR(ISNUMBER(FIND("Avenida",Base!B37)),ISNUMBER(FIND("Rua",Base!B37)),ISNUMBER(FIND("Estrada",Base!B37)),ISNUMBER(FIND(",",Base!B37)))=TRUE,Base!B37,"")))</f>
        <v/>
      </c>
      <c r="K37" t="str">
        <f>TRIM((IF(OR(ISNUMBER(FIND("Avenida",Base!C37)),ISNUMBER(FIND("Rua",Base!C37)),ISNUMBER(FIND("Estrada",Base!C37)),ISNUMBER(FIND(",",Base!C37)))=TRUE,Base!C37,"")))</f>
        <v/>
      </c>
      <c r="L37" t="str">
        <f>TRIM((IF(OR(ISNUMBER(FIND("Avenida",Base!D37)),ISNUMBER(FIND("Rua",Base!D37)),ISNUMBER(FIND("Estrada",Base!D37)),ISNUMBER(FIND(",",Base!D37)))=TRUE,Base!D37,"")))</f>
        <v>Rua sem saída, e tranquila.</v>
      </c>
      <c r="M37" t="str">
        <f>TRIM((IF(OR(ISNUMBER(FIND("Avenida",Base!E37)),ISNUMBER(FIND("Rua",Base!E37)),ISNUMBER(FIND("Estrada",Base!E37)),ISNUMBER(FIND(",",Base!E37)))=TRUE,Base!E37,"")))</f>
        <v/>
      </c>
      <c r="N37" t="str">
        <f>TRIM((IF(OR(ISNUMBER(FIND("Avenida",Base!F37)),ISNUMBER(FIND("Rua",Base!F37)),ISNUMBER(FIND("Estrada",Base!F37)),ISNUMBER(FIND(",",Base!F37)))=TRUE,Base!F37,"")))</f>
        <v>Rua Itabuçu, Juscelino</v>
      </c>
      <c r="O37" t="str">
        <f>TRIM((IF(OR(ISNUMBER(FIND("Avenida",Base!G37)),ISNUMBER(FIND("Rua",Base!G37)),ISNUMBER(FIND("Estrada",Base!G37)),ISNUMBER(FIND(",",Base!G37)))=TRUE,Base!G37,"")))</f>
        <v/>
      </c>
      <c r="P37" t="str">
        <f>TRIM((IF(OR(ISNUMBER(FIND("Avenida",Base!H37)),ISNUMBER(FIND("Rua",Base!H37)),ISNUMBER(FIND("Estrada",Base!H37)),ISNUMBER(FIND(",",Base!H37)))=TRUE,Base!H37,"")))</f>
        <v/>
      </c>
      <c r="Q37" t="str">
        <f>TRIM((IF(OR(ISNUMBER(FIND("Avenida",Base!I37)),ISNUMBER(FIND("Rua",Base!I37)),ISNUMBER(FIND("Estrada",Base!I37)),ISNUMBER(FIND(",",Base!I37)))=TRUE,Base!I37,"")))</f>
        <v/>
      </c>
      <c r="R37" t="str">
        <f>TRIM((IF(OR(ISNUMBER(FIND("Avenida",Base!J37)),ISNUMBER(FIND("Rua",Base!J37)),ISNUMBER(FIND("Estrada",Base!J37)),ISNUMBER(FIND(",",Base!J37)))=TRUE,Base!J37,"")))</f>
        <v/>
      </c>
      <c r="S37" t="str">
        <f>TRIM((IF(OR(ISNUMBER(FIND("Avenida",Base!K37)),ISNUMBER(FIND("Rua",Base!K37)),ISNUMBER(FIND("Estrada",Base!K37)),ISNUMBER(FIND(",",Base!K37)))=TRUE,Base!K37,"")))</f>
        <v/>
      </c>
      <c r="T37" t="str">
        <f>TRIM((IF(OR(ISNUMBER(FIND("Avenida",Base!L37)),ISNUMBER(FIND("Rua",Base!L37)),ISNUMBER(FIND("Estrada",Base!L37)),ISNUMBER(FIND(",",Base!L37)))=TRUE,Base!L37,"")))</f>
        <v/>
      </c>
      <c r="U37" t="str">
        <f>TRIM((IF(OR(ISNUMBER(FIND("Avenida",Base!M37)),ISNUMBER(FIND("Rua",Base!M37)),ISNUMBER(FIND("Estrada",Base!M37)),ISNUMBER(FIND(",",Base!M37)))=TRUE,Base!M37,"")))</f>
        <v/>
      </c>
      <c r="V37" t="str">
        <f>TRIM((IF(OR(ISNUMBER(FIND("Avenida",Base!N37)),ISNUMBER(FIND("Rua",Base!N37)),ISNUMBER(FIND("Estrada",Base!N37)),ISNUMBER(FIND(",",Base!N37)))=TRUE,Base!N37,"")))</f>
        <v/>
      </c>
      <c r="W37" t="str">
        <f>TRIM((IF(OR(ISNUMBER(FIND("Avenida",Base!O37)),ISNUMBER(FIND("Rua",Base!O37)),ISNUMBER(FIND("Estrada",Base!O37)),ISNUMBER(FIND(",",Base!O37)))=TRUE,Base!O37,"")))</f>
        <v/>
      </c>
      <c r="X37" t="str">
        <f>TRIM((IF(OR(ISNUMBER(FIND("Avenida",Base!P37)),ISNUMBER(FIND("Rua",Base!P37)),ISNUMBER(FIND("Estrada",Base!P37)),ISNUMBER(FIND(",",Base!P37)))=TRUE,Base!P37,"")))</f>
        <v/>
      </c>
      <c r="Y37" t="str">
        <f>TRIM((IF(OR(ISNUMBER(FIND("Avenida",Base!Q37)),ISNUMBER(FIND("Rua",Base!Q37)),ISNUMBER(FIND("Estrada",Base!Q37)),ISNUMBER(FIND(",",Base!Q37)))=TRUE,Base!Q37,"")))</f>
        <v/>
      </c>
      <c r="Z37" t="str">
        <f>TRIM((IF(OR(ISNUMBER(FIND("Avenida",Base!R37)),ISNUMBER(FIND("Rua",Base!R37)),ISNUMBER(FIND("Estrada",Base!R37)),ISNUMBER(FIND(",",Base!R37)))=TRUE,Base!R37,"")))</f>
        <v/>
      </c>
      <c r="AA37" s="3" t="str" cm="1">
        <f t="array" ref="AA37">LOOKUP(2,1/(F37:Z37&lt;&gt;""),F37:Z37)</f>
        <v>Rua Itabuçu, Juscelino</v>
      </c>
      <c r="AB37" t="str" cm="1">
        <f t="array" ref="AB37">IFERROR(IF(LEN(TRIM(SUBSTITUTE(INDEX(Base!37:37,0,MATCH(Planilha2!$AA37,Base!37:37,0)+1),"m²",""))&gt;5),LEFT(TRIM(SUBSTITUTE(INDEX(Base!37:37,0,MATCH(Planilha2!$AA37,Base!37:37,0)+1),"m²","")),3),TRIM(SUBSTITUTE(INDEX(Base!37:37,0,MATCH(Planilha2!$AA37,Base!37:37,0)+1),"m²",""))),0)</f>
        <v>78</v>
      </c>
      <c r="AC37" t="str" cm="1">
        <f t="array" ref="AC37">IFERROR(IF(LEN(INDEX(Base!37:37,0,MATCH(Planilha2!$AA37,Base!37:37,0)+2))&gt;2,LEFT(INDEX(Base!37:37,0,MATCH(Planilha2!$AA37,Base!37:37,0)+2),1),INDEX(Base!37:37,0,MATCH(Planilha2!$AA37,Base!37:37,0)+2)),0)</f>
        <v>4</v>
      </c>
      <c r="AD37" t="str" cm="1">
        <f t="array" ref="AD37">IFERROR(IF(LEN(INDEX(Base!37:37,0,MATCH(Planilha2!$AA37,Base!37:37,0)+3))&gt;2,LEFT(INDEX(Base!37:37,0,MATCH(Planilha2!$AA37,Base!37:37,0)+3),1),INDEX(Base!37:37,0,MATCH(Planilha2!$AA37,Base!37:37,0)+3)),0)</f>
        <v>2</v>
      </c>
      <c r="AE37" cm="1">
        <f t="array" ref="AE37">IFERROR(IF(LEN(INDEX(Base!37:37,0,MATCH(Planilha2!$AA37,Base!37:37,0)+4))&gt;2,LEFT(INDEX(Base!37:37,0,MATCH(Planilha2!$AA37,Base!37:37,0)+4),1),INDEX(Base!37:37,0,MATCH(Planilha2!$AA37,Base!37:37,0)+4)),0)</f>
        <v>0</v>
      </c>
      <c r="AF37" t="str">
        <f>AA37&amp;", "&amp;Configurações!$C$4&amp;", "&amp;Configurações!$C$5&amp;", Brazil"</f>
        <v>Rua Itabuçu, Juscelino, Mesquita, RJ, Brazil</v>
      </c>
      <c r="AG37" t="str">
        <f>RIGHT(AA37,LEN(AA37)-FIND(",",AA37,1)-1)&amp;", "&amp;Configurações!$C$4&amp;", "&amp;Configurações!$C$5</f>
        <v>Juscelino, Mesquita, RJ</v>
      </c>
      <c r="AH37">
        <f>Configurações!$C$6</f>
        <v>0</v>
      </c>
    </row>
    <row r="38" spans="2:34" x14ac:dyDescent="0.3">
      <c r="B38">
        <f>IF(OR(ISNUMBER(FIND(Configurações!$B$8,Base!B38)),ISNUMBER(FIND(Configurações!$B$9,Base!B38)),ISNUMBER(FIND(Configurações!$B$10,Base!B38)),ISNUMBER(FIND(Configurações!$B$11,Base!B38)))=TRUE,Base!B38,0)</f>
        <v>0</v>
      </c>
      <c r="C38" t="str">
        <f>SUBSTITUTE(SUBSTITUTE(IF(ISNUMBER(FIND("R$",Base!B38))=TRUE,Base!B38,IF(OR(ISNUMBER(FIND("condo",Base!C38)),ISNUMBER(FIND("IPTU",Base!C38)))=TRUE,Base!B38,Base!C38)),"R$",""),".","")</f>
        <v xml:space="preserve"> 220000</v>
      </c>
      <c r="D38" t="str">
        <f>SUBSTITUTE(IF(TRIM(SUBSTITUTE(SUBSTITUTE(IF(AND(ISNUMBER(FIND("condo",Base!C38)),ISNUMBER(FIND("IPTU",Base!C38)))=TRUE,MID(Base!C38,FIND("$",Base!C38)+1,6),0),"I",""),"P",""))="0",TRIM(SUBSTITUTE(SUBSTITUTE(IF(AND(ISNUMBER(FIND("condo",Base!D38)),ISNUMBER(FIND("IPTU",Base!D38)))=TRUE,MID(Base!D38,FIND("$",Base!D38)+1,6),0),"I",""),"P","")),TRIM(SUBSTITUTE(SUBSTITUTE(IF(AND(ISNUMBER(FIND("condo",Base!C38)),ISNUMBER(FIND("IPTU",Base!C38)))=TRUE,MID(Base!C38,FIND("$",Base!C38)+1,6),0),"I",""),"P",""))),".","")</f>
        <v>0</v>
      </c>
      <c r="E38" t="str">
        <f>SUBSTITUTE(IF(TRIM(SUBSTITUTE(SUBSTITUTE(IF(OR(ISNUMBER(FIND("IPTU",Base!C38)),ISNUMBER(FIND("iptu",Base!C38)))=TRUE,RIGHT(Base!C38,5),0),"R$",""),"$",""))="0",TRIM(SUBSTITUTE(SUBSTITUTE(IF(OR(ISNUMBER(FIND("IPTU",Base!D38)),ISNUMBER(FIND("iptu",Base!D38)))=TRUE,RIGHT(Base!D38,5),0),"R$",""),"$","")),TRIM(SUBSTITUTE(SUBSTITUTE(IF(OR(ISNUMBER(FIND("iptu",Base!C38)),ISNUMBER(FIND("IPTU",Base!C38)))=TRUE,RIGHT(Base!C38,5),0),"R$",""),"$",""))),".","")</f>
        <v>54</v>
      </c>
      <c r="F38" s="3" t="str" cm="1">
        <f t="array" ref="F38">INDEX(Base!38:38,MATCH(MAX(LEN(Base!38:38)),LEN(Base!38:38),0))</f>
        <v>Casa duplex composta por Sala, 2 quartos, sendo 1 suíte com varanda, cozinha, banheiro social, área de serviço separada e um espaçoso quintal para 2 carros. Todo piso em porcelanat...</v>
      </c>
      <c r="J38" t="str">
        <f>TRIM((IF(OR(ISNUMBER(FIND("Avenida",Base!B38)),ISNUMBER(FIND("Rua",Base!B38)),ISNUMBER(FIND("Estrada",Base!B38)),ISNUMBER(FIND(",",Base!B38)))=TRUE,Base!B38,"")))</f>
        <v/>
      </c>
      <c r="K38" t="str">
        <f>TRIM((IF(OR(ISNUMBER(FIND("Avenida",Base!C38)),ISNUMBER(FIND("Rua",Base!C38)),ISNUMBER(FIND("Estrada",Base!C38)),ISNUMBER(FIND(",",Base!C38)))=TRUE,Base!C38,"")))</f>
        <v/>
      </c>
      <c r="L38" t="str">
        <f>TRIM((IF(OR(ISNUMBER(FIND("Avenida",Base!D38)),ISNUMBER(FIND("Rua",Base!D38)),ISNUMBER(FIND("Estrada",Base!D38)),ISNUMBER(FIND(",",Base!D38)))=TRUE,Base!D38,"")))</f>
        <v>Casa duplex composta por Sala, 2 quartos, sendo 1 suíte com varanda, cozinha, banheiro social, área de serviço separada e um espaçoso quintal para 2 carros. Todo piso em porcelanat...</v>
      </c>
      <c r="M38" t="str">
        <f>TRIM((IF(OR(ISNUMBER(FIND("Avenida",Base!E38)),ISNUMBER(FIND("Rua",Base!E38)),ISNUMBER(FIND("Estrada",Base!E38)),ISNUMBER(FIND(",",Base!E38)))=TRUE,Base!E38,"")))</f>
        <v/>
      </c>
      <c r="N38" t="str">
        <f>TRIM((IF(OR(ISNUMBER(FIND("Avenida",Base!F38)),ISNUMBER(FIND("Rua",Base!F38)),ISNUMBER(FIND("Estrada",Base!F38)),ISNUMBER(FIND(",",Base!F38)))=TRUE,Base!F38,"")))</f>
        <v>Rua João Teles, Juscelino</v>
      </c>
      <c r="O38" t="str">
        <f>TRIM((IF(OR(ISNUMBER(FIND("Avenida",Base!G38)),ISNUMBER(FIND("Rua",Base!G38)),ISNUMBER(FIND("Estrada",Base!G38)),ISNUMBER(FIND(",",Base!G38)))=TRUE,Base!G38,"")))</f>
        <v/>
      </c>
      <c r="P38" t="str">
        <f>TRIM((IF(OR(ISNUMBER(FIND("Avenida",Base!H38)),ISNUMBER(FIND("Rua",Base!H38)),ISNUMBER(FIND("Estrada",Base!H38)),ISNUMBER(FIND(",",Base!H38)))=TRUE,Base!H38,"")))</f>
        <v/>
      </c>
      <c r="Q38" t="str">
        <f>TRIM((IF(OR(ISNUMBER(FIND("Avenida",Base!I38)),ISNUMBER(FIND("Rua",Base!I38)),ISNUMBER(FIND("Estrada",Base!I38)),ISNUMBER(FIND(",",Base!I38)))=TRUE,Base!I38,"")))</f>
        <v/>
      </c>
      <c r="R38" t="str">
        <f>TRIM((IF(OR(ISNUMBER(FIND("Avenida",Base!J38)),ISNUMBER(FIND("Rua",Base!J38)),ISNUMBER(FIND("Estrada",Base!J38)),ISNUMBER(FIND(",",Base!J38)))=TRUE,Base!J38,"")))</f>
        <v/>
      </c>
      <c r="S38" t="str">
        <f>TRIM((IF(OR(ISNUMBER(FIND("Avenida",Base!K38)),ISNUMBER(FIND("Rua",Base!K38)),ISNUMBER(FIND("Estrada",Base!K38)),ISNUMBER(FIND(",",Base!K38)))=TRUE,Base!K38,"")))</f>
        <v/>
      </c>
      <c r="T38" t="str">
        <f>TRIM((IF(OR(ISNUMBER(FIND("Avenida",Base!L38)),ISNUMBER(FIND("Rua",Base!L38)),ISNUMBER(FIND("Estrada",Base!L38)),ISNUMBER(FIND(",",Base!L38)))=TRUE,Base!L38,"")))</f>
        <v/>
      </c>
      <c r="U38" t="str">
        <f>TRIM((IF(OR(ISNUMBER(FIND("Avenida",Base!M38)),ISNUMBER(FIND("Rua",Base!M38)),ISNUMBER(FIND("Estrada",Base!M38)),ISNUMBER(FIND(",",Base!M38)))=TRUE,Base!M38,"")))</f>
        <v/>
      </c>
      <c r="V38" t="str">
        <f>TRIM((IF(OR(ISNUMBER(FIND("Avenida",Base!N38)),ISNUMBER(FIND("Rua",Base!N38)),ISNUMBER(FIND("Estrada",Base!N38)),ISNUMBER(FIND(",",Base!N38)))=TRUE,Base!N38,"")))</f>
        <v/>
      </c>
      <c r="W38" t="str">
        <f>TRIM((IF(OR(ISNUMBER(FIND("Avenida",Base!O38)),ISNUMBER(FIND("Rua",Base!O38)),ISNUMBER(FIND("Estrada",Base!O38)),ISNUMBER(FIND(",",Base!O38)))=TRUE,Base!O38,"")))</f>
        <v/>
      </c>
      <c r="X38" t="str">
        <f>TRIM((IF(OR(ISNUMBER(FIND("Avenida",Base!P38)),ISNUMBER(FIND("Rua",Base!P38)),ISNUMBER(FIND("Estrada",Base!P38)),ISNUMBER(FIND(",",Base!P38)))=TRUE,Base!P38,"")))</f>
        <v/>
      </c>
      <c r="Y38" t="str">
        <f>TRIM((IF(OR(ISNUMBER(FIND("Avenida",Base!Q38)),ISNUMBER(FIND("Rua",Base!Q38)),ISNUMBER(FIND("Estrada",Base!Q38)),ISNUMBER(FIND(",",Base!Q38)))=TRUE,Base!Q38,"")))</f>
        <v/>
      </c>
      <c r="Z38" t="str">
        <f>TRIM((IF(OR(ISNUMBER(FIND("Avenida",Base!R38)),ISNUMBER(FIND("Rua",Base!R38)),ISNUMBER(FIND("Estrada",Base!R38)),ISNUMBER(FIND(",",Base!R38)))=TRUE,Base!R38,"")))</f>
        <v/>
      </c>
      <c r="AA38" s="3" t="str" cm="1">
        <f t="array" ref="AA38">LOOKUP(2,1/(F38:Z38&lt;&gt;""),F38:Z38)</f>
        <v>Rua João Teles, Juscelino</v>
      </c>
      <c r="AB38" t="str" cm="1">
        <f t="array" ref="AB38">IFERROR(IF(LEN(TRIM(SUBSTITUTE(INDEX(Base!38:38,0,MATCH(Planilha2!$AA38,Base!38:38,0)+1),"m²",""))&gt;5),LEFT(TRIM(SUBSTITUTE(INDEX(Base!38:38,0,MATCH(Planilha2!$AA38,Base!38:38,0)+1),"m²","")),3),TRIM(SUBSTITUTE(INDEX(Base!38:38,0,MATCH(Planilha2!$AA38,Base!38:38,0)+1),"m²",""))),0)</f>
        <v>80</v>
      </c>
      <c r="AC38" t="str" cm="1">
        <f t="array" ref="AC38">IFERROR(IF(LEN(INDEX(Base!38:38,0,MATCH(Planilha2!$AA38,Base!38:38,0)+2))&gt;2,LEFT(INDEX(Base!38:38,0,MATCH(Planilha2!$AA38,Base!38:38,0)+2),1),INDEX(Base!38:38,0,MATCH(Planilha2!$AA38,Base!38:38,0)+2)),0)</f>
        <v>2</v>
      </c>
      <c r="AD38" t="str" cm="1">
        <f t="array" ref="AD38">IFERROR(IF(LEN(INDEX(Base!38:38,0,MATCH(Planilha2!$AA38,Base!38:38,0)+3))&gt;2,LEFT(INDEX(Base!38:38,0,MATCH(Planilha2!$AA38,Base!38:38,0)+3),1),INDEX(Base!38:38,0,MATCH(Planilha2!$AA38,Base!38:38,0)+3)),0)</f>
        <v>2</v>
      </c>
      <c r="AE38" t="str" cm="1">
        <f t="array" ref="AE38">IFERROR(IF(LEN(INDEX(Base!38:38,0,MATCH(Planilha2!$AA38,Base!38:38,0)+4))&gt;2,LEFT(INDEX(Base!38:38,0,MATCH(Planilha2!$AA38,Base!38:38,0)+4),1),INDEX(Base!38:38,0,MATCH(Planilha2!$AA38,Base!38:38,0)+4)),0)</f>
        <v>1</v>
      </c>
      <c r="AF38" t="str">
        <f>AA38&amp;", "&amp;Configurações!$C$4&amp;", "&amp;Configurações!$C$5&amp;", Brazil"</f>
        <v>Rua João Teles, Juscelino, Mesquita, RJ, Brazil</v>
      </c>
      <c r="AG38" t="str">
        <f>RIGHT(AA38,LEN(AA38)-FIND(",",AA38,1)-1)&amp;", "&amp;Configurações!$C$4&amp;", "&amp;Configurações!$C$5</f>
        <v>Juscelino, Mesquita, RJ</v>
      </c>
      <c r="AH38">
        <f>Configurações!$C$6</f>
        <v>0</v>
      </c>
    </row>
    <row r="39" spans="2:34" x14ac:dyDescent="0.3">
      <c r="B39">
        <f>IF(OR(ISNUMBER(FIND(Configurações!$B$8,Base!B39)),ISNUMBER(FIND(Configurações!$B$9,Base!B39)),ISNUMBER(FIND(Configurações!$B$10,Base!B39)),ISNUMBER(FIND(Configurações!$B$11,Base!B39)))=TRUE,Base!B39,0)</f>
        <v>0</v>
      </c>
      <c r="C39" t="str">
        <f>SUBSTITUTE(SUBSTITUTE(IF(ISNUMBER(FIND("R$",Base!B39))=TRUE,Base!B39,IF(OR(ISNUMBER(FIND("condo",Base!C39)),ISNUMBER(FIND("IPTU",Base!C39)))=TRUE,Base!B39,Base!C39)),"R$",""),".","")</f>
        <v xml:space="preserve"> 339999</v>
      </c>
      <c r="D39" t="str">
        <f>SUBSTITUTE(IF(TRIM(SUBSTITUTE(SUBSTITUTE(IF(AND(ISNUMBER(FIND("condo",Base!C39)),ISNUMBER(FIND("IPTU",Base!C39)))=TRUE,MID(Base!C39,FIND("$",Base!C39)+1,6),0),"I",""),"P",""))="0",TRIM(SUBSTITUTE(SUBSTITUTE(IF(AND(ISNUMBER(FIND("condo",Base!D39)),ISNUMBER(FIND("IPTU",Base!D39)))=TRUE,MID(Base!D39,FIND("$",Base!D39)+1,6),0),"I",""),"P","")),TRIM(SUBSTITUTE(SUBSTITUTE(IF(AND(ISNUMBER(FIND("condo",Base!C39)),ISNUMBER(FIND("IPTU",Base!C39)))=TRUE,MID(Base!C39,FIND("$",Base!C39)+1,6),0),"I",""),"P",""))),".","")</f>
        <v>0</v>
      </c>
      <c r="E39" t="str">
        <f>SUBSTITUTE(IF(TRIM(SUBSTITUTE(SUBSTITUTE(IF(OR(ISNUMBER(FIND("IPTU",Base!C39)),ISNUMBER(FIND("iptu",Base!C39)))=TRUE,RIGHT(Base!C39,5),0),"R$",""),"$",""))="0",TRIM(SUBSTITUTE(SUBSTITUTE(IF(OR(ISNUMBER(FIND("IPTU",Base!D39)),ISNUMBER(FIND("iptu",Base!D39)))=TRUE,RIGHT(Base!D39,5),0),"R$",""),"$","")),TRIM(SUBSTITUTE(SUBSTITUTE(IF(OR(ISNUMBER(FIND("iptu",Base!C39)),ISNUMBER(FIND("IPTU",Base!C39)))=TRUE,RIGHT(Base!C39,5),0),"R$",""),"$",""))),".","")</f>
        <v>0</v>
      </c>
      <c r="F39" s="3" t="str" cm="1">
        <f t="array" ref="F39">INDEX(Base!39:39,MATCH(MAX(LEN(Base!39:39)),LEN(Base!39:39),0))</f>
        <v>Características do imóvel: 140 M² de área construída, 2 suítes, sala, cozinha, 1 lavabo, área de servi...</v>
      </c>
      <c r="J39" t="str">
        <f>TRIM((IF(OR(ISNUMBER(FIND("Avenida",Base!B39)),ISNUMBER(FIND("Rua",Base!B39)),ISNUMBER(FIND("Estrada",Base!B39)),ISNUMBER(FIND(",",Base!B39)))=TRUE,Base!B39,"")))</f>
        <v/>
      </c>
      <c r="K39" t="str">
        <f>TRIM((IF(OR(ISNUMBER(FIND("Avenida",Base!C39)),ISNUMBER(FIND("Rua",Base!C39)),ISNUMBER(FIND("Estrada",Base!C39)),ISNUMBER(FIND(",",Base!C39)))=TRUE,Base!C39,"")))</f>
        <v/>
      </c>
      <c r="L39" t="str">
        <f>TRIM((IF(OR(ISNUMBER(FIND("Avenida",Base!D39)),ISNUMBER(FIND("Rua",Base!D39)),ISNUMBER(FIND("Estrada",Base!D39)),ISNUMBER(FIND(",",Base!D39)))=TRUE,Base!D39,"")))</f>
        <v/>
      </c>
      <c r="M39" t="str">
        <f>TRIM((IF(OR(ISNUMBER(FIND("Avenida",Base!E39)),ISNUMBER(FIND("Rua",Base!E39)),ISNUMBER(FIND("Estrada",Base!E39)),ISNUMBER(FIND(",",Base!E39)))=TRUE,Base!E39,"")))</f>
        <v>Características do imóvel: 140 M² de área construída, 2 suítes, sala, cozinha, 1 lavabo, área de servi...</v>
      </c>
      <c r="N39" t="str">
        <f>TRIM((IF(OR(ISNUMBER(FIND("Avenida",Base!F39)),ISNUMBER(FIND("Rua",Base!F39)),ISNUMBER(FIND("Estrada",Base!F39)),ISNUMBER(FIND(",",Base!F39)))=TRUE,Base!F39,"")))</f>
        <v/>
      </c>
      <c r="O39" t="str">
        <f>TRIM((IF(OR(ISNUMBER(FIND("Avenida",Base!G39)),ISNUMBER(FIND("Rua",Base!G39)),ISNUMBER(FIND("Estrada",Base!G39)),ISNUMBER(FIND(",",Base!G39)))=TRUE,Base!G39,"")))</f>
        <v>Avenida Getúlio de Moura, Juscelino</v>
      </c>
      <c r="P39" t="str">
        <f>TRIM((IF(OR(ISNUMBER(FIND("Avenida",Base!H39)),ISNUMBER(FIND("Rua",Base!H39)),ISNUMBER(FIND("Estrada",Base!H39)),ISNUMBER(FIND(",",Base!H39)))=TRUE,Base!H39,"")))</f>
        <v/>
      </c>
      <c r="Q39" t="str">
        <f>TRIM((IF(OR(ISNUMBER(FIND("Avenida",Base!I39)),ISNUMBER(FIND("Rua",Base!I39)),ISNUMBER(FIND("Estrada",Base!I39)),ISNUMBER(FIND(",",Base!I39)))=TRUE,Base!I39,"")))</f>
        <v/>
      </c>
      <c r="R39" t="str">
        <f>TRIM((IF(OR(ISNUMBER(FIND("Avenida",Base!J39)),ISNUMBER(FIND("Rua",Base!J39)),ISNUMBER(FIND("Estrada",Base!J39)),ISNUMBER(FIND(",",Base!J39)))=TRUE,Base!J39,"")))</f>
        <v/>
      </c>
      <c r="S39" t="str">
        <f>TRIM((IF(OR(ISNUMBER(FIND("Avenida",Base!K39)),ISNUMBER(FIND("Rua",Base!K39)),ISNUMBER(FIND("Estrada",Base!K39)),ISNUMBER(FIND(",",Base!K39)))=TRUE,Base!K39,"")))</f>
        <v/>
      </c>
      <c r="T39" t="str">
        <f>TRIM((IF(OR(ISNUMBER(FIND("Avenida",Base!L39)),ISNUMBER(FIND("Rua",Base!L39)),ISNUMBER(FIND("Estrada",Base!L39)),ISNUMBER(FIND(",",Base!L39)))=TRUE,Base!L39,"")))</f>
        <v/>
      </c>
      <c r="U39" t="str">
        <f>TRIM((IF(OR(ISNUMBER(FIND("Avenida",Base!M39)),ISNUMBER(FIND("Rua",Base!M39)),ISNUMBER(FIND("Estrada",Base!M39)),ISNUMBER(FIND(",",Base!M39)))=TRUE,Base!M39,"")))</f>
        <v/>
      </c>
      <c r="V39" t="str">
        <f>TRIM((IF(OR(ISNUMBER(FIND("Avenida",Base!N39)),ISNUMBER(FIND("Rua",Base!N39)),ISNUMBER(FIND("Estrada",Base!N39)),ISNUMBER(FIND(",",Base!N39)))=TRUE,Base!N39,"")))</f>
        <v/>
      </c>
      <c r="W39" t="str">
        <f>TRIM((IF(OR(ISNUMBER(FIND("Avenida",Base!O39)),ISNUMBER(FIND("Rua",Base!O39)),ISNUMBER(FIND("Estrada",Base!O39)),ISNUMBER(FIND(",",Base!O39)))=TRUE,Base!O39,"")))</f>
        <v/>
      </c>
      <c r="X39" t="str">
        <f>TRIM((IF(OR(ISNUMBER(FIND("Avenida",Base!P39)),ISNUMBER(FIND("Rua",Base!P39)),ISNUMBER(FIND("Estrada",Base!P39)),ISNUMBER(FIND(",",Base!P39)))=TRUE,Base!P39,"")))</f>
        <v/>
      </c>
      <c r="Y39" t="str">
        <f>TRIM((IF(OR(ISNUMBER(FIND("Avenida",Base!Q39)),ISNUMBER(FIND("Rua",Base!Q39)),ISNUMBER(FIND("Estrada",Base!Q39)),ISNUMBER(FIND(",",Base!Q39)))=TRUE,Base!Q39,"")))</f>
        <v/>
      </c>
      <c r="Z39" t="str">
        <f>TRIM((IF(OR(ISNUMBER(FIND("Avenida",Base!R39)),ISNUMBER(FIND("Rua",Base!R39)),ISNUMBER(FIND("Estrada",Base!R39)),ISNUMBER(FIND(",",Base!R39)))=TRUE,Base!R39,"")))</f>
        <v/>
      </c>
      <c r="AA39" s="3" t="str" cm="1">
        <f t="array" ref="AA39">LOOKUP(2,1/(F39:Z39&lt;&gt;""),F39:Z39)</f>
        <v>Avenida Getúlio de Moura, Juscelino</v>
      </c>
      <c r="AB39" t="str" cm="1">
        <f t="array" ref="AB39">IFERROR(IF(LEN(TRIM(SUBSTITUTE(INDEX(Base!39:39,0,MATCH(Planilha2!$AA39,Base!39:39,0)+1),"m²",""))&gt;5),LEFT(TRIM(SUBSTITUTE(INDEX(Base!39:39,0,MATCH(Planilha2!$AA39,Base!39:39,0)+1),"m²","")),3),TRIM(SUBSTITUTE(INDEX(Base!39:39,0,MATCH(Planilha2!$AA39,Base!39:39,0)+1),"m²",""))),0)</f>
        <v>130</v>
      </c>
      <c r="AC39" t="str" cm="1">
        <f t="array" ref="AC39">IFERROR(IF(LEN(INDEX(Base!39:39,0,MATCH(Planilha2!$AA39,Base!39:39,0)+2))&gt;2,LEFT(INDEX(Base!39:39,0,MATCH(Planilha2!$AA39,Base!39:39,0)+2),1),INDEX(Base!39:39,0,MATCH(Planilha2!$AA39,Base!39:39,0)+2)),0)</f>
        <v>2</v>
      </c>
      <c r="AD39" t="str" cm="1">
        <f t="array" ref="AD39">IFERROR(IF(LEN(INDEX(Base!39:39,0,MATCH(Planilha2!$AA39,Base!39:39,0)+3))&gt;2,LEFT(INDEX(Base!39:39,0,MATCH(Planilha2!$AA39,Base!39:39,0)+3),1),INDEX(Base!39:39,0,MATCH(Planilha2!$AA39,Base!39:39,0)+3)),0)</f>
        <v>1</v>
      </c>
      <c r="AE39" t="str" cm="1">
        <f t="array" ref="AE39">IFERROR(IF(LEN(INDEX(Base!39:39,0,MATCH(Planilha2!$AA39,Base!39:39,0)+4))&gt;2,LEFT(INDEX(Base!39:39,0,MATCH(Planilha2!$AA39,Base!39:39,0)+4),1),INDEX(Base!39:39,0,MATCH(Planilha2!$AA39,Base!39:39,0)+4)),0)</f>
        <v>1</v>
      </c>
      <c r="AF39" t="str">
        <f>AA39&amp;", "&amp;Configurações!$C$4&amp;", "&amp;Configurações!$C$5&amp;", Brazil"</f>
        <v>Avenida Getúlio de Moura, Juscelino, Mesquita, RJ, Brazil</v>
      </c>
      <c r="AG39" t="str">
        <f>RIGHT(AA39,LEN(AA39)-FIND(",",AA39,1)-1)&amp;", "&amp;Configurações!$C$4&amp;", "&amp;Configurações!$C$5</f>
        <v>Juscelino, Mesquita, RJ</v>
      </c>
      <c r="AH39">
        <f>Configurações!$C$6</f>
        <v>0</v>
      </c>
    </row>
    <row r="40" spans="2:34" x14ac:dyDescent="0.3">
      <c r="B40">
        <f>IF(OR(ISNUMBER(FIND(Configurações!$B$8,Base!B40)),ISNUMBER(FIND(Configurações!$B$9,Base!B40)),ISNUMBER(FIND(Configurações!$B$10,Base!B40)),ISNUMBER(FIND(Configurações!$B$11,Base!B40)))=TRUE,Base!B40,0)</f>
        <v>0</v>
      </c>
      <c r="C40" t="str">
        <f>SUBSTITUTE(SUBSTITUTE(IF(ISNUMBER(FIND("R$",Base!B40))=TRUE,Base!B40,IF(OR(ISNUMBER(FIND("condo",Base!C40)),ISNUMBER(FIND("IPTU",Base!C40)))=TRUE,Base!B40,Base!C40)),"R$",""),".","")</f>
        <v xml:space="preserve"> 450000</v>
      </c>
      <c r="D40" t="str">
        <f>SUBSTITUTE(IF(TRIM(SUBSTITUTE(SUBSTITUTE(IF(AND(ISNUMBER(FIND("condo",Base!C40)),ISNUMBER(FIND("IPTU",Base!C40)))=TRUE,MID(Base!C40,FIND("$",Base!C40)+1,6),0),"I",""),"P",""))="0",TRIM(SUBSTITUTE(SUBSTITUTE(IF(AND(ISNUMBER(FIND("condo",Base!D40)),ISNUMBER(FIND("IPTU",Base!D40)))=TRUE,MID(Base!D40,FIND("$",Base!D40)+1,6),0),"I",""),"P","")),TRIM(SUBSTITUTE(SUBSTITUTE(IF(AND(ISNUMBER(FIND("condo",Base!C40)),ISNUMBER(FIND("IPTU",Base!C40)))=TRUE,MID(Base!C40,FIND("$",Base!C40)+1,6),0),"I",""),"P",""))),".","")</f>
        <v>0</v>
      </c>
      <c r="E40" t="str">
        <f>SUBSTITUTE(IF(TRIM(SUBSTITUTE(SUBSTITUTE(IF(OR(ISNUMBER(FIND("IPTU",Base!C40)),ISNUMBER(FIND("iptu",Base!C40)))=TRUE,RIGHT(Base!C40,5),0),"R$",""),"$",""))="0",TRIM(SUBSTITUTE(SUBSTITUTE(IF(OR(ISNUMBER(FIND("IPTU",Base!D40)),ISNUMBER(FIND("iptu",Base!D40)))=TRUE,RIGHT(Base!D40,5),0),"R$",""),"$","")),TRIM(SUBSTITUTE(SUBSTITUTE(IF(OR(ISNUMBER(FIND("iptu",Base!C40)),ISNUMBER(FIND("IPTU",Base!C40)))=TRUE,RIGHT(Base!C40,5),0),"R$",""),"$",""))),".","")</f>
        <v>700</v>
      </c>
      <c r="F40" s="3" t="str" cm="1">
        <f t="array" ref="F40">INDEX(Base!40:40,MATCH(MAX(LEN(Base!40:40)),LEN(Base!40:40),0))</f>
        <v>Excelente casa Linear, composta de 3 quartos, sala, copa, cozinha, banheiro, área de serviço toda coberta, varanda frente e later...</v>
      </c>
      <c r="J40" t="str">
        <f>TRIM((IF(OR(ISNUMBER(FIND("Avenida",Base!B40)),ISNUMBER(FIND("Rua",Base!B40)),ISNUMBER(FIND("Estrada",Base!B40)),ISNUMBER(FIND(",",Base!B40)))=TRUE,Base!B40,"")))</f>
        <v/>
      </c>
      <c r="K40" t="str">
        <f>TRIM((IF(OR(ISNUMBER(FIND("Avenida",Base!C40)),ISNUMBER(FIND("Rua",Base!C40)),ISNUMBER(FIND("Estrada",Base!C40)),ISNUMBER(FIND(",",Base!C40)))=TRUE,Base!C40,"")))</f>
        <v/>
      </c>
      <c r="L40" t="str">
        <f>TRIM((IF(OR(ISNUMBER(FIND("Avenida",Base!D40)),ISNUMBER(FIND("Rua",Base!D40)),ISNUMBER(FIND("Estrada",Base!D40)),ISNUMBER(FIND(",",Base!D40)))=TRUE,Base!D40,"")))</f>
        <v/>
      </c>
      <c r="M40" t="str">
        <f>TRIM((IF(OR(ISNUMBER(FIND("Avenida",Base!E40)),ISNUMBER(FIND("Rua",Base!E40)),ISNUMBER(FIND("Estrada",Base!E40)),ISNUMBER(FIND(",",Base!E40)))=TRUE,Base!E40,"")))</f>
        <v/>
      </c>
      <c r="N40" t="str">
        <f>TRIM((IF(OR(ISNUMBER(FIND("Avenida",Base!F40)),ISNUMBER(FIND("Rua",Base!F40)),ISNUMBER(FIND("Estrada",Base!F40)),ISNUMBER(FIND(",",Base!F40)))=TRUE,Base!F40,"")))</f>
        <v>Excelente casa Linear, composta de 3 quartos, sala, copa, cozinha, banheiro, área de serviço toda coberta, varanda frente e later...</v>
      </c>
      <c r="O40" t="str">
        <f>TRIM((IF(OR(ISNUMBER(FIND("Avenida",Base!G40)),ISNUMBER(FIND("Rua",Base!G40)),ISNUMBER(FIND("Estrada",Base!G40)),ISNUMBER(FIND(",",Base!G40)))=TRUE,Base!G40,"")))</f>
        <v/>
      </c>
      <c r="P40" t="str">
        <f>TRIM((IF(OR(ISNUMBER(FIND("Avenida",Base!H40)),ISNUMBER(FIND("Rua",Base!H40)),ISNUMBER(FIND("Estrada",Base!H40)),ISNUMBER(FIND(",",Base!H40)))=TRUE,Base!H40,"")))</f>
        <v>Rua Rufino, Santo Elias</v>
      </c>
      <c r="Q40" t="str">
        <f>TRIM((IF(OR(ISNUMBER(FIND("Avenida",Base!I40)),ISNUMBER(FIND("Rua",Base!I40)),ISNUMBER(FIND("Estrada",Base!I40)),ISNUMBER(FIND(",",Base!I40)))=TRUE,Base!I40,"")))</f>
        <v/>
      </c>
      <c r="R40" t="str">
        <f>TRIM((IF(OR(ISNUMBER(FIND("Avenida",Base!J40)),ISNUMBER(FIND("Rua",Base!J40)),ISNUMBER(FIND("Estrada",Base!J40)),ISNUMBER(FIND(",",Base!J40)))=TRUE,Base!J40,"")))</f>
        <v/>
      </c>
      <c r="S40" t="str">
        <f>TRIM((IF(OR(ISNUMBER(FIND("Avenida",Base!K40)),ISNUMBER(FIND("Rua",Base!K40)),ISNUMBER(FIND("Estrada",Base!K40)),ISNUMBER(FIND(",",Base!K40)))=TRUE,Base!K40,"")))</f>
        <v/>
      </c>
      <c r="T40" t="str">
        <f>TRIM((IF(OR(ISNUMBER(FIND("Avenida",Base!L40)),ISNUMBER(FIND("Rua",Base!L40)),ISNUMBER(FIND("Estrada",Base!L40)),ISNUMBER(FIND(",",Base!L40)))=TRUE,Base!L40,"")))</f>
        <v/>
      </c>
      <c r="U40" t="str">
        <f>TRIM((IF(OR(ISNUMBER(FIND("Avenida",Base!M40)),ISNUMBER(FIND("Rua",Base!M40)),ISNUMBER(FIND("Estrada",Base!M40)),ISNUMBER(FIND(",",Base!M40)))=TRUE,Base!M40,"")))</f>
        <v/>
      </c>
      <c r="V40" t="str">
        <f>TRIM((IF(OR(ISNUMBER(FIND("Avenida",Base!N40)),ISNUMBER(FIND("Rua",Base!N40)),ISNUMBER(FIND("Estrada",Base!N40)),ISNUMBER(FIND(",",Base!N40)))=TRUE,Base!N40,"")))</f>
        <v/>
      </c>
      <c r="W40" t="str">
        <f>TRIM((IF(OR(ISNUMBER(FIND("Avenida",Base!O40)),ISNUMBER(FIND("Rua",Base!O40)),ISNUMBER(FIND("Estrada",Base!O40)),ISNUMBER(FIND(",",Base!O40)))=TRUE,Base!O40,"")))</f>
        <v/>
      </c>
      <c r="X40" t="str">
        <f>TRIM((IF(OR(ISNUMBER(FIND("Avenida",Base!P40)),ISNUMBER(FIND("Rua",Base!P40)),ISNUMBER(FIND("Estrada",Base!P40)),ISNUMBER(FIND(",",Base!P40)))=TRUE,Base!P40,"")))</f>
        <v/>
      </c>
      <c r="Y40" t="str">
        <f>TRIM((IF(OR(ISNUMBER(FIND("Avenida",Base!Q40)),ISNUMBER(FIND("Rua",Base!Q40)),ISNUMBER(FIND("Estrada",Base!Q40)),ISNUMBER(FIND(",",Base!Q40)))=TRUE,Base!Q40,"")))</f>
        <v/>
      </c>
      <c r="Z40" t="str">
        <f>TRIM((IF(OR(ISNUMBER(FIND("Avenida",Base!R40)),ISNUMBER(FIND("Rua",Base!R40)),ISNUMBER(FIND("Estrada",Base!R40)),ISNUMBER(FIND(",",Base!R40)))=TRUE,Base!R40,"")))</f>
        <v/>
      </c>
      <c r="AA40" s="3" t="str" cm="1">
        <f t="array" ref="AA40">LOOKUP(2,1/(F40:Z40&lt;&gt;""),F40:Z40)</f>
        <v>Rua Rufino, Santo Elias</v>
      </c>
      <c r="AB40" t="str" cm="1">
        <f t="array" ref="AB40">IFERROR(IF(LEN(TRIM(SUBSTITUTE(INDEX(Base!40:40,0,MATCH(Planilha2!$AA40,Base!40:40,0)+1),"m²",""))&gt;5),LEFT(TRIM(SUBSTITUTE(INDEX(Base!40:40,0,MATCH(Planilha2!$AA40,Base!40:40,0)+1),"m²","")),3),TRIM(SUBSTITUTE(INDEX(Base!40:40,0,MATCH(Planilha2!$AA40,Base!40:40,0)+1),"m²",""))),0)</f>
        <v>360</v>
      </c>
      <c r="AC40" t="str" cm="1">
        <f t="array" ref="AC40">IFERROR(IF(LEN(INDEX(Base!40:40,0,MATCH(Planilha2!$AA40,Base!40:40,0)+2))&gt;2,LEFT(INDEX(Base!40:40,0,MATCH(Planilha2!$AA40,Base!40:40,0)+2),1),INDEX(Base!40:40,0,MATCH(Planilha2!$AA40,Base!40:40,0)+2)),0)</f>
        <v>3</v>
      </c>
      <c r="AD40" t="str" cm="1">
        <f t="array" ref="AD40">IFERROR(IF(LEN(INDEX(Base!40:40,0,MATCH(Planilha2!$AA40,Base!40:40,0)+3))&gt;2,LEFT(INDEX(Base!40:40,0,MATCH(Planilha2!$AA40,Base!40:40,0)+3),1),INDEX(Base!40:40,0,MATCH(Planilha2!$AA40,Base!40:40,0)+3)),0)</f>
        <v>3</v>
      </c>
      <c r="AE40" t="str" cm="1">
        <f t="array" ref="AE40">IFERROR(IF(LEN(INDEX(Base!40:40,0,MATCH(Planilha2!$AA40,Base!40:40,0)+4))&gt;2,LEFT(INDEX(Base!40:40,0,MATCH(Planilha2!$AA40,Base!40:40,0)+4),1),INDEX(Base!40:40,0,MATCH(Planilha2!$AA40,Base!40:40,0)+4)),0)</f>
        <v>3</v>
      </c>
      <c r="AF40" t="str">
        <f>AA40&amp;", "&amp;Configurações!$C$4&amp;", "&amp;Configurações!$C$5&amp;", Brazil"</f>
        <v>Rua Rufino, Santo Elias, Mesquita, RJ, Brazil</v>
      </c>
      <c r="AG40" t="str">
        <f>RIGHT(AA40,LEN(AA40)-FIND(",",AA40,1)-1)&amp;", "&amp;Configurações!$C$4&amp;", "&amp;Configurações!$C$5</f>
        <v>Santo Elias, Mesquita, RJ</v>
      </c>
      <c r="AH40">
        <f>Configurações!$C$6</f>
        <v>0</v>
      </c>
    </row>
    <row r="41" spans="2:34" x14ac:dyDescent="0.3">
      <c r="B41">
        <f>IF(OR(ISNUMBER(FIND(Configurações!$B$8,Base!B41)),ISNUMBER(FIND(Configurações!$B$9,Base!B41)),ISNUMBER(FIND(Configurações!$B$10,Base!B41)),ISNUMBER(FIND(Configurações!$B$11,Base!B41)))=TRUE,Base!B41,0)</f>
        <v>0</v>
      </c>
      <c r="C41" t="str">
        <f>SUBSTITUTE(SUBSTITUTE(IF(ISNUMBER(FIND("R$",Base!B41))=TRUE,Base!B41,IF(OR(ISNUMBER(FIND("condo",Base!C41)),ISNUMBER(FIND("IPTU",Base!C41)))=TRUE,Base!B41,Base!C41)),"R$",""),".","")</f>
        <v xml:space="preserve"> 600000</v>
      </c>
      <c r="D41" t="str">
        <f>SUBSTITUTE(IF(TRIM(SUBSTITUTE(SUBSTITUTE(IF(AND(ISNUMBER(FIND("condo",Base!C41)),ISNUMBER(FIND("IPTU",Base!C41)))=TRUE,MID(Base!C41,FIND("$",Base!C41)+1,6),0),"I",""),"P",""))="0",TRIM(SUBSTITUTE(SUBSTITUTE(IF(AND(ISNUMBER(FIND("condo",Base!D41)),ISNUMBER(FIND("IPTU",Base!D41)))=TRUE,MID(Base!D41,FIND("$",Base!D41)+1,6),0),"I",""),"P","")),TRIM(SUBSTITUTE(SUBSTITUTE(IF(AND(ISNUMBER(FIND("condo",Base!C41)),ISNUMBER(FIND("IPTU",Base!C41)))=TRUE,MID(Base!C41,FIND("$",Base!C41)+1,6),0),"I",""),"P",""))),".","")</f>
        <v>0</v>
      </c>
      <c r="E41" t="str">
        <f>SUBSTITUTE(IF(TRIM(SUBSTITUTE(SUBSTITUTE(IF(OR(ISNUMBER(FIND("IPTU",Base!C41)),ISNUMBER(FIND("iptu",Base!C41)))=TRUE,RIGHT(Base!C41,5),0),"R$",""),"$",""))="0",TRIM(SUBSTITUTE(SUBSTITUTE(IF(OR(ISNUMBER(FIND("IPTU",Base!D41)),ISNUMBER(FIND("iptu",Base!D41)))=TRUE,RIGHT(Base!D41,5),0),"R$",""),"$","")),TRIM(SUBSTITUTE(SUBSTITUTE(IF(OR(ISNUMBER(FIND("iptu",Base!C41)),ISNUMBER(FIND("IPTU",Base!C41)))=TRUE,RIGHT(Base!C41,5),0),"R$",""),"$",""))),".","")</f>
        <v>184</v>
      </c>
      <c r="F41" s="3" t="str" cm="1">
        <f t="array" ref="F41">INDEX(Base!41:41,MATCH(MAX(LEN(Base!41:41)),LEN(Base!41:41),0))</f>
        <v>A casa está localizado no bairro Cruzeiro do Sul com 280 metros quadrados com 3 quartos sendo 1 suite e 3 banheiros</v>
      </c>
      <c r="J41" t="str">
        <f>TRIM((IF(OR(ISNUMBER(FIND("Avenida",Base!B41)),ISNUMBER(FIND("Rua",Base!B41)),ISNUMBER(FIND("Estrada",Base!B41)),ISNUMBER(FIND(",",Base!B41)))=TRUE,Base!B41,"")))</f>
        <v/>
      </c>
      <c r="K41" t="str">
        <f>TRIM((IF(OR(ISNUMBER(FIND("Avenida",Base!C41)),ISNUMBER(FIND("Rua",Base!C41)),ISNUMBER(FIND("Estrada",Base!C41)),ISNUMBER(FIND(",",Base!C41)))=TRUE,Base!C41,"")))</f>
        <v/>
      </c>
      <c r="L41" t="str">
        <f>TRIM((IF(OR(ISNUMBER(FIND("Avenida",Base!D41)),ISNUMBER(FIND("Rua",Base!D41)),ISNUMBER(FIND("Estrada",Base!D41)),ISNUMBER(FIND(",",Base!D41)))=TRUE,Base!D41,"")))</f>
        <v/>
      </c>
      <c r="M41" t="str">
        <f>TRIM((IF(OR(ISNUMBER(FIND("Avenida",Base!E41)),ISNUMBER(FIND("Rua",Base!E41)),ISNUMBER(FIND("Estrada",Base!E41)),ISNUMBER(FIND(",",Base!E41)))=TRUE,Base!E41,"")))</f>
        <v/>
      </c>
      <c r="N41" t="str">
        <f>TRIM((IF(OR(ISNUMBER(FIND("Avenida",Base!F41)),ISNUMBER(FIND("Rua",Base!F41)),ISNUMBER(FIND("Estrada",Base!F41)),ISNUMBER(FIND(",",Base!F41)))=TRUE,Base!F41,"")))</f>
        <v>Rua Governador Celso Peçanha, Cruzeiro do Sul</v>
      </c>
      <c r="O41" t="str">
        <f>TRIM((IF(OR(ISNUMBER(FIND("Avenida",Base!G41)),ISNUMBER(FIND("Rua",Base!G41)),ISNUMBER(FIND("Estrada",Base!G41)),ISNUMBER(FIND(",",Base!G41)))=TRUE,Base!G41,"")))</f>
        <v/>
      </c>
      <c r="P41" t="str">
        <f>TRIM((IF(OR(ISNUMBER(FIND("Avenida",Base!H41)),ISNUMBER(FIND("Rua",Base!H41)),ISNUMBER(FIND("Estrada",Base!H41)),ISNUMBER(FIND(",",Base!H41)))=TRUE,Base!H41,"")))</f>
        <v/>
      </c>
      <c r="Q41" t="str">
        <f>TRIM((IF(OR(ISNUMBER(FIND("Avenida",Base!I41)),ISNUMBER(FIND("Rua",Base!I41)),ISNUMBER(FIND("Estrada",Base!I41)),ISNUMBER(FIND(",",Base!I41)))=TRUE,Base!I41,"")))</f>
        <v/>
      </c>
      <c r="R41" t="str">
        <f>TRIM((IF(OR(ISNUMBER(FIND("Avenida",Base!J41)),ISNUMBER(FIND("Rua",Base!J41)),ISNUMBER(FIND("Estrada",Base!J41)),ISNUMBER(FIND(",",Base!J41)))=TRUE,Base!J41,"")))</f>
        <v/>
      </c>
      <c r="S41" t="str">
        <f>TRIM((IF(OR(ISNUMBER(FIND("Avenida",Base!K41)),ISNUMBER(FIND("Rua",Base!K41)),ISNUMBER(FIND("Estrada",Base!K41)),ISNUMBER(FIND(",",Base!K41)))=TRUE,Base!K41,"")))</f>
        <v/>
      </c>
      <c r="T41" t="str">
        <f>TRIM((IF(OR(ISNUMBER(FIND("Avenida",Base!L41)),ISNUMBER(FIND("Rua",Base!L41)),ISNUMBER(FIND("Estrada",Base!L41)),ISNUMBER(FIND(",",Base!L41)))=TRUE,Base!L41,"")))</f>
        <v/>
      </c>
      <c r="U41" t="str">
        <f>TRIM((IF(OR(ISNUMBER(FIND("Avenida",Base!M41)),ISNUMBER(FIND("Rua",Base!M41)),ISNUMBER(FIND("Estrada",Base!M41)),ISNUMBER(FIND(",",Base!M41)))=TRUE,Base!M41,"")))</f>
        <v/>
      </c>
      <c r="V41" t="str">
        <f>TRIM((IF(OR(ISNUMBER(FIND("Avenida",Base!N41)),ISNUMBER(FIND("Rua",Base!N41)),ISNUMBER(FIND("Estrada",Base!N41)),ISNUMBER(FIND(",",Base!N41)))=TRUE,Base!N41,"")))</f>
        <v/>
      </c>
      <c r="W41" t="str">
        <f>TRIM((IF(OR(ISNUMBER(FIND("Avenida",Base!O41)),ISNUMBER(FIND("Rua",Base!O41)),ISNUMBER(FIND("Estrada",Base!O41)),ISNUMBER(FIND(",",Base!O41)))=TRUE,Base!O41,"")))</f>
        <v/>
      </c>
      <c r="X41" t="str">
        <f>TRIM((IF(OR(ISNUMBER(FIND("Avenida",Base!P41)),ISNUMBER(FIND("Rua",Base!P41)),ISNUMBER(FIND("Estrada",Base!P41)),ISNUMBER(FIND(",",Base!P41)))=TRUE,Base!P41,"")))</f>
        <v/>
      </c>
      <c r="Y41" t="str">
        <f>TRIM((IF(OR(ISNUMBER(FIND("Avenida",Base!Q41)),ISNUMBER(FIND("Rua",Base!Q41)),ISNUMBER(FIND("Estrada",Base!Q41)),ISNUMBER(FIND(",",Base!Q41)))=TRUE,Base!Q41,"")))</f>
        <v/>
      </c>
      <c r="Z41" t="str">
        <f>TRIM((IF(OR(ISNUMBER(FIND("Avenida",Base!R41)),ISNUMBER(FIND("Rua",Base!R41)),ISNUMBER(FIND("Estrada",Base!R41)),ISNUMBER(FIND(",",Base!R41)))=TRUE,Base!R41,"")))</f>
        <v/>
      </c>
      <c r="AA41" s="3" t="str" cm="1">
        <f t="array" ref="AA41">LOOKUP(2,1/(F41:Z41&lt;&gt;""),F41:Z41)</f>
        <v>Rua Governador Celso Peçanha, Cruzeiro do Sul</v>
      </c>
      <c r="AB41" t="str" cm="1">
        <f t="array" ref="AB41">IFERROR(IF(LEN(TRIM(SUBSTITUTE(INDEX(Base!41:41,0,MATCH(Planilha2!$AA41,Base!41:41,0)+1),"m²",""))&gt;5),LEFT(TRIM(SUBSTITUTE(INDEX(Base!41:41,0,MATCH(Planilha2!$AA41,Base!41:41,0)+1),"m²","")),3),TRIM(SUBSTITUTE(INDEX(Base!41:41,0,MATCH(Planilha2!$AA41,Base!41:41,0)+1),"m²",""))),0)</f>
        <v>280</v>
      </c>
      <c r="AC41" t="str" cm="1">
        <f t="array" ref="AC41">IFERROR(IF(LEN(INDEX(Base!41:41,0,MATCH(Planilha2!$AA41,Base!41:41,0)+2))&gt;2,LEFT(INDEX(Base!41:41,0,MATCH(Planilha2!$AA41,Base!41:41,0)+2),1),INDEX(Base!41:41,0,MATCH(Planilha2!$AA41,Base!41:41,0)+2)),0)</f>
        <v>3</v>
      </c>
      <c r="AD41" t="str" cm="1">
        <f t="array" ref="AD41">IFERROR(IF(LEN(INDEX(Base!41:41,0,MATCH(Planilha2!$AA41,Base!41:41,0)+3))&gt;2,LEFT(INDEX(Base!41:41,0,MATCH(Planilha2!$AA41,Base!41:41,0)+3),1),INDEX(Base!41:41,0,MATCH(Planilha2!$AA41,Base!41:41,0)+3)),0)</f>
        <v>5</v>
      </c>
      <c r="AE41" t="str" cm="1">
        <f t="array" ref="AE41">IFERROR(IF(LEN(INDEX(Base!41:41,0,MATCH(Planilha2!$AA41,Base!41:41,0)+4))&gt;2,LEFT(INDEX(Base!41:41,0,MATCH(Planilha2!$AA41,Base!41:41,0)+4),1),INDEX(Base!41:41,0,MATCH(Planilha2!$AA41,Base!41:41,0)+4)),0)</f>
        <v>3</v>
      </c>
      <c r="AF41" t="str">
        <f>AA41&amp;", "&amp;Configurações!$C$4&amp;", "&amp;Configurações!$C$5&amp;", Brazil"</f>
        <v>Rua Governador Celso Peçanha, Cruzeiro do Sul, Mesquita, RJ, Brazil</v>
      </c>
      <c r="AG41" t="str">
        <f>RIGHT(AA41,LEN(AA41)-FIND(",",AA41,1)-1)&amp;", "&amp;Configurações!$C$4&amp;", "&amp;Configurações!$C$5</f>
        <v>Cruzeiro do Sul, Mesquita, RJ</v>
      </c>
      <c r="AH41">
        <f>Configurações!$C$6</f>
        <v>0</v>
      </c>
    </row>
    <row r="42" spans="2:34" x14ac:dyDescent="0.3">
      <c r="B42">
        <f>IF(OR(ISNUMBER(FIND(Configurações!$B$8,Base!B42)),ISNUMBER(FIND(Configurações!$B$9,Base!B42)),ISNUMBER(FIND(Configurações!$B$10,Base!B42)),ISNUMBER(FIND(Configurações!$B$11,Base!B42)))=TRUE,Base!B42,0)</f>
        <v>0</v>
      </c>
      <c r="C42" t="str">
        <f>SUBSTITUTE(SUBSTITUTE(IF(ISNUMBER(FIND("R$",Base!B42))=TRUE,Base!B42,IF(OR(ISNUMBER(FIND("condo",Base!C42)),ISNUMBER(FIND("IPTU",Base!C42)))=TRUE,Base!B42,Base!C42)),"R$",""),".","")</f>
        <v xml:space="preserve"> 135000</v>
      </c>
      <c r="D42" t="str">
        <f>SUBSTITUTE(IF(TRIM(SUBSTITUTE(SUBSTITUTE(IF(AND(ISNUMBER(FIND("condo",Base!C42)),ISNUMBER(FIND("IPTU",Base!C42)))=TRUE,MID(Base!C42,FIND("$",Base!C42)+1,6),0),"I",""),"P",""))="0",TRIM(SUBSTITUTE(SUBSTITUTE(IF(AND(ISNUMBER(FIND("condo",Base!D42)),ISNUMBER(FIND("IPTU",Base!D42)))=TRUE,MID(Base!D42,FIND("$",Base!D42)+1,6),0),"I",""),"P","")),TRIM(SUBSTITUTE(SUBSTITUTE(IF(AND(ISNUMBER(FIND("condo",Base!C42)),ISNUMBER(FIND("IPTU",Base!C42)))=TRUE,MID(Base!C42,FIND("$",Base!C42)+1,6),0),"I",""),"P",""))),".","")</f>
        <v>200</v>
      </c>
      <c r="E42" t="str">
        <f>SUBSTITUTE(IF(TRIM(SUBSTITUTE(SUBSTITUTE(IF(OR(ISNUMBER(FIND("IPTU",Base!C42)),ISNUMBER(FIND("iptu",Base!C42)))=TRUE,RIGHT(Base!C42,5),0),"R$",""),"$",""))="0",TRIM(SUBSTITUTE(SUBSTITUTE(IF(OR(ISNUMBER(FIND("IPTU",Base!D42)),ISNUMBER(FIND("iptu",Base!D42)))=TRUE,RIGHT(Base!D42,5),0),"R$",""),"$","")),TRIM(SUBSTITUTE(SUBSTITUTE(IF(OR(ISNUMBER(FIND("iptu",Base!C42)),ISNUMBER(FIND("IPTU",Base!C42)))=TRUE,RIGHT(Base!C42,5),0),"R$",""),"$",""))),".","")</f>
        <v>400</v>
      </c>
      <c r="F42" s="3" t="str" cm="1">
        <f t="array" ref="F42">INDEX(Base!42:42,MATCH(MAX(LEN(Base!42:42)),LEN(Base!42:42),0))</f>
        <v>O apartamento está localizado no bairro Rocha Sobrinho em Mesquita possui 2 quartos, sala, cozinha, banheiro, área de serviço e vaanda</v>
      </c>
      <c r="J42" t="str">
        <f>TRIM((IF(OR(ISNUMBER(FIND("Avenida",Base!B42)),ISNUMBER(FIND("Rua",Base!B42)),ISNUMBER(FIND("Estrada",Base!B42)),ISNUMBER(FIND(",",Base!B42)))=TRUE,Base!B42,"")))</f>
        <v/>
      </c>
      <c r="K42" t="str">
        <f>TRIM((IF(OR(ISNUMBER(FIND("Avenida",Base!C42)),ISNUMBER(FIND("Rua",Base!C42)),ISNUMBER(FIND("Estrada",Base!C42)),ISNUMBER(FIND(",",Base!C42)))=TRUE,Base!C42,"")))</f>
        <v/>
      </c>
      <c r="L42" t="str">
        <f>TRIM((IF(OR(ISNUMBER(FIND("Avenida",Base!D42)),ISNUMBER(FIND("Rua",Base!D42)),ISNUMBER(FIND("Estrada",Base!D42)),ISNUMBER(FIND(",",Base!D42)))=TRUE,Base!D42,"")))</f>
        <v>O apartamento está localizado no bairro Rocha Sobrinho em Mesquita possui 2 quartos, sala, cozinha, banheiro, área de serviço e vaanda</v>
      </c>
      <c r="M42" t="str">
        <f>TRIM((IF(OR(ISNUMBER(FIND("Avenida",Base!E42)),ISNUMBER(FIND("Rua",Base!E42)),ISNUMBER(FIND("Estrada",Base!E42)),ISNUMBER(FIND(",",Base!E42)))=TRUE,Base!E42,"")))</f>
        <v/>
      </c>
      <c r="N42" t="str">
        <f>TRIM((IF(OR(ISNUMBER(FIND("Avenida",Base!F42)),ISNUMBER(FIND("Rua",Base!F42)),ISNUMBER(FIND("Estrada",Base!F42)),ISNUMBER(FIND(",",Base!F42)))=TRUE,Base!F42,"")))</f>
        <v>Possui espaço gourmet, jardim, playgro...</v>
      </c>
      <c r="O42" t="str">
        <f>TRIM((IF(OR(ISNUMBER(FIND("Avenida",Base!G42)),ISNUMBER(FIND("Rua",Base!G42)),ISNUMBER(FIND("Estrada",Base!G42)),ISNUMBER(FIND(",",Base!G42)))=TRUE,Base!G42,"")))</f>
        <v/>
      </c>
      <c r="P42" t="str">
        <f>TRIM((IF(OR(ISNUMBER(FIND("Avenida",Base!H42)),ISNUMBER(FIND("Rua",Base!H42)),ISNUMBER(FIND("Estrada",Base!H42)),ISNUMBER(FIND(",",Base!H42)))=TRUE,Base!H42,"")))</f>
        <v>Rua Ermelinda, Rocha Sobrinho</v>
      </c>
      <c r="Q42" t="str">
        <f>TRIM((IF(OR(ISNUMBER(FIND("Avenida",Base!I42)),ISNUMBER(FIND("Rua",Base!I42)),ISNUMBER(FIND("Estrada",Base!I42)),ISNUMBER(FIND(",",Base!I42)))=TRUE,Base!I42,"")))</f>
        <v/>
      </c>
      <c r="R42" t="str">
        <f>TRIM((IF(OR(ISNUMBER(FIND("Avenida",Base!J42)),ISNUMBER(FIND("Rua",Base!J42)),ISNUMBER(FIND("Estrada",Base!J42)),ISNUMBER(FIND(",",Base!J42)))=TRUE,Base!J42,"")))</f>
        <v/>
      </c>
      <c r="S42" t="str">
        <f>TRIM((IF(OR(ISNUMBER(FIND("Avenida",Base!K42)),ISNUMBER(FIND("Rua",Base!K42)),ISNUMBER(FIND("Estrada",Base!K42)),ISNUMBER(FIND(",",Base!K42)))=TRUE,Base!K42,"")))</f>
        <v/>
      </c>
      <c r="T42" t="str">
        <f>TRIM((IF(OR(ISNUMBER(FIND("Avenida",Base!L42)),ISNUMBER(FIND("Rua",Base!L42)),ISNUMBER(FIND("Estrada",Base!L42)),ISNUMBER(FIND(",",Base!L42)))=TRUE,Base!L42,"")))</f>
        <v/>
      </c>
      <c r="U42" t="str">
        <f>TRIM((IF(OR(ISNUMBER(FIND("Avenida",Base!M42)),ISNUMBER(FIND("Rua",Base!M42)),ISNUMBER(FIND("Estrada",Base!M42)),ISNUMBER(FIND(",",Base!M42)))=TRUE,Base!M42,"")))</f>
        <v/>
      </c>
      <c r="V42" t="str">
        <f>TRIM((IF(OR(ISNUMBER(FIND("Avenida",Base!N42)),ISNUMBER(FIND("Rua",Base!N42)),ISNUMBER(FIND("Estrada",Base!N42)),ISNUMBER(FIND(",",Base!N42)))=TRUE,Base!N42,"")))</f>
        <v/>
      </c>
      <c r="W42" t="str">
        <f>TRIM((IF(OR(ISNUMBER(FIND("Avenida",Base!O42)),ISNUMBER(FIND("Rua",Base!O42)),ISNUMBER(FIND("Estrada",Base!O42)),ISNUMBER(FIND(",",Base!O42)))=TRUE,Base!O42,"")))</f>
        <v/>
      </c>
      <c r="X42" t="str">
        <f>TRIM((IF(OR(ISNUMBER(FIND("Avenida",Base!P42)),ISNUMBER(FIND("Rua",Base!P42)),ISNUMBER(FIND("Estrada",Base!P42)),ISNUMBER(FIND(",",Base!P42)))=TRUE,Base!P42,"")))</f>
        <v/>
      </c>
      <c r="Y42" t="str">
        <f>TRIM((IF(OR(ISNUMBER(FIND("Avenida",Base!Q42)),ISNUMBER(FIND("Rua",Base!Q42)),ISNUMBER(FIND("Estrada",Base!Q42)),ISNUMBER(FIND(",",Base!Q42)))=TRUE,Base!Q42,"")))</f>
        <v/>
      </c>
      <c r="Z42" t="str">
        <f>TRIM((IF(OR(ISNUMBER(FIND("Avenida",Base!R42)),ISNUMBER(FIND("Rua",Base!R42)),ISNUMBER(FIND("Estrada",Base!R42)),ISNUMBER(FIND(",",Base!R42)))=TRUE,Base!R42,"")))</f>
        <v/>
      </c>
      <c r="AA42" s="3" t="str" cm="1">
        <f t="array" ref="AA42">LOOKUP(2,1/(F42:Z42&lt;&gt;""),F42:Z42)</f>
        <v>Rua Ermelinda, Rocha Sobrinho</v>
      </c>
      <c r="AB42" t="str" cm="1">
        <f t="array" ref="AB42">IFERROR(IF(LEN(TRIM(SUBSTITUTE(INDEX(Base!42:42,0,MATCH(Planilha2!$AA42,Base!42:42,0)+1),"m²",""))&gt;5),LEFT(TRIM(SUBSTITUTE(INDEX(Base!42:42,0,MATCH(Planilha2!$AA42,Base!42:42,0)+1),"m²","")),3),TRIM(SUBSTITUTE(INDEX(Base!42:42,0,MATCH(Planilha2!$AA42,Base!42:42,0)+1),"m²",""))),0)</f>
        <v>65</v>
      </c>
      <c r="AC42" t="str" cm="1">
        <f t="array" ref="AC42">IFERROR(IF(LEN(INDEX(Base!42:42,0,MATCH(Planilha2!$AA42,Base!42:42,0)+2))&gt;2,LEFT(INDEX(Base!42:42,0,MATCH(Planilha2!$AA42,Base!42:42,0)+2),1),INDEX(Base!42:42,0,MATCH(Planilha2!$AA42,Base!42:42,0)+2)),0)</f>
        <v>2</v>
      </c>
      <c r="AD42" t="str" cm="1">
        <f t="array" ref="AD42">IFERROR(IF(LEN(INDEX(Base!42:42,0,MATCH(Planilha2!$AA42,Base!42:42,0)+3))&gt;2,LEFT(INDEX(Base!42:42,0,MATCH(Planilha2!$AA42,Base!42:42,0)+3),1),INDEX(Base!42:42,0,MATCH(Planilha2!$AA42,Base!42:42,0)+3)),0)</f>
        <v>1</v>
      </c>
      <c r="AE42" t="str" cm="1">
        <f t="array" ref="AE42">IFERROR(IF(LEN(INDEX(Base!42:42,0,MATCH(Planilha2!$AA42,Base!42:42,0)+4))&gt;2,LEFT(INDEX(Base!42:42,0,MATCH(Planilha2!$AA42,Base!42:42,0)+4),1),INDEX(Base!42:42,0,MATCH(Planilha2!$AA42,Base!42:42,0)+4)),0)</f>
        <v>1</v>
      </c>
      <c r="AF42" t="str">
        <f>AA42&amp;", "&amp;Configurações!$C$4&amp;", "&amp;Configurações!$C$5&amp;", Brazil"</f>
        <v>Rua Ermelinda, Rocha Sobrinho, Mesquita, RJ, Brazil</v>
      </c>
      <c r="AG42" t="str">
        <f>RIGHT(AA42,LEN(AA42)-FIND(",",AA42,1)-1)&amp;", "&amp;Configurações!$C$4&amp;", "&amp;Configurações!$C$5</f>
        <v>Rocha Sobrinho, Mesquita, RJ</v>
      </c>
      <c r="AH42">
        <f>Configurações!$C$6</f>
        <v>0</v>
      </c>
    </row>
    <row r="43" spans="2:34" x14ac:dyDescent="0.3">
      <c r="B43" t="str">
        <f>IF(OR(ISNUMBER(FIND(Configurações!$B$8,Base!B43)),ISNUMBER(FIND(Configurações!$B$9,Base!B43)),ISNUMBER(FIND(Configurações!$B$10,Base!B43)),ISNUMBER(FIND(Configurações!$B$11,Base!B43)))=TRUE,Base!B43,0)</f>
        <v>destaque</v>
      </c>
      <c r="C43" t="str">
        <f>SUBSTITUTE(SUBSTITUTE(IF(ISNUMBER(FIND("R$",Base!B43))=TRUE,Base!B43,IF(OR(ISNUMBER(FIND("condo",Base!C43)),ISNUMBER(FIND("IPTU",Base!C43)))=TRUE,Base!B43,Base!C43)),"R$",""),".","")</f>
        <v xml:space="preserve"> 145000</v>
      </c>
      <c r="D43" t="str">
        <f>SUBSTITUTE(IF(TRIM(SUBSTITUTE(SUBSTITUTE(IF(AND(ISNUMBER(FIND("condo",Base!C43)),ISNUMBER(FIND("IPTU",Base!C43)))=TRUE,MID(Base!C43,FIND("$",Base!C43)+1,6),0),"I",""),"P",""))="0",TRIM(SUBSTITUTE(SUBSTITUTE(IF(AND(ISNUMBER(FIND("condo",Base!D43)),ISNUMBER(FIND("IPTU",Base!D43)))=TRUE,MID(Base!D43,FIND("$",Base!D43)+1,6),0),"I",""),"P","")),TRIM(SUBSTITUTE(SUBSTITUTE(IF(AND(ISNUMBER(FIND("condo",Base!C43)),ISNUMBER(FIND("IPTU",Base!C43)))=TRUE,MID(Base!C43,FIND("$",Base!C43)+1,6),0),"I",""),"P",""))),".","")</f>
        <v>0</v>
      </c>
      <c r="E43" t="str">
        <f>SUBSTITUTE(IF(TRIM(SUBSTITUTE(SUBSTITUTE(IF(OR(ISNUMBER(FIND("IPTU",Base!C43)),ISNUMBER(FIND("iptu",Base!C43)))=TRUE,RIGHT(Base!C43,5),0),"R$",""),"$",""))="0",TRIM(SUBSTITUTE(SUBSTITUTE(IF(OR(ISNUMBER(FIND("IPTU",Base!D43)),ISNUMBER(FIND("iptu",Base!D43)))=TRUE,RIGHT(Base!D43,5),0),"R$",""),"$","")),TRIM(SUBSTITUTE(SUBSTITUTE(IF(OR(ISNUMBER(FIND("iptu",Base!C43)),ISNUMBER(FIND("IPTU",Base!C43)))=TRUE,RIGHT(Base!C43,5),0),"R$",""),"$",""))),".","")</f>
        <v>40</v>
      </c>
      <c r="F43" s="3" t="str" cm="1">
        <f t="array" ref="F43">INDEX(Base!43:43,MATCH(MAX(LEN(Base!43:43)),LEN(Base!43:43),0))</f>
        <v>Vendo casa em Mesquita em ótima localização, próximo da praça pindorama onde possui um bom comércio (Mult Market, açougue, hortifruti, padaria, lotérica) também fica próximo a colé...</v>
      </c>
      <c r="J43" t="str">
        <f>TRIM((IF(OR(ISNUMBER(FIND("Avenida",Base!B43)),ISNUMBER(FIND("Rua",Base!B43)),ISNUMBER(FIND("Estrada",Base!B43)),ISNUMBER(FIND(",",Base!B43)))=TRUE,Base!B43,"")))</f>
        <v/>
      </c>
      <c r="K43" t="str">
        <f>TRIM((IF(OR(ISNUMBER(FIND("Avenida",Base!C43)),ISNUMBER(FIND("Rua",Base!C43)),ISNUMBER(FIND("Estrada",Base!C43)),ISNUMBER(FIND(",",Base!C43)))=TRUE,Base!C43,"")))</f>
        <v/>
      </c>
      <c r="L43" t="str">
        <f>TRIM((IF(OR(ISNUMBER(FIND("Avenida",Base!D43)),ISNUMBER(FIND("Rua",Base!D43)),ISNUMBER(FIND("Estrada",Base!D43)),ISNUMBER(FIND(",",Base!D43)))=TRUE,Base!D43,"")))</f>
        <v/>
      </c>
      <c r="M43" t="str">
        <f>TRIM((IF(OR(ISNUMBER(FIND("Avenida",Base!E43)),ISNUMBER(FIND("Rua",Base!E43)),ISNUMBER(FIND("Estrada",Base!E43)),ISNUMBER(FIND(",",Base!E43)))=TRUE,Base!E43,"")))</f>
        <v>Vendo casa em Mesquita em ótima localização, próximo da praça pindorama onde possui um bom comércio (Mult Market, açougue, hortifruti, padaria, lotérica) também fica próximo a colé...</v>
      </c>
      <c r="N43" t="str">
        <f>TRIM((IF(OR(ISNUMBER(FIND("Avenida",Base!F43)),ISNUMBER(FIND("Rua",Base!F43)),ISNUMBER(FIND("Estrada",Base!F43)),ISNUMBER(FIND(",",Base!F43)))=TRUE,Base!F43,"")))</f>
        <v/>
      </c>
      <c r="O43" t="str">
        <f>TRIM((IF(OR(ISNUMBER(FIND("Avenida",Base!G43)),ISNUMBER(FIND("Rua",Base!G43)),ISNUMBER(FIND("Estrada",Base!G43)),ISNUMBER(FIND(",",Base!G43)))=TRUE,Base!G43,"")))</f>
        <v>Rua Eugênio Ferreira, Banco de Areia</v>
      </c>
      <c r="P43" t="str">
        <f>TRIM((IF(OR(ISNUMBER(FIND("Avenida",Base!H43)),ISNUMBER(FIND("Rua",Base!H43)),ISNUMBER(FIND("Estrada",Base!H43)),ISNUMBER(FIND(",",Base!H43)))=TRUE,Base!H43,"")))</f>
        <v/>
      </c>
      <c r="Q43" t="str">
        <f>TRIM((IF(OR(ISNUMBER(FIND("Avenida",Base!I43)),ISNUMBER(FIND("Rua",Base!I43)),ISNUMBER(FIND("Estrada",Base!I43)),ISNUMBER(FIND(",",Base!I43)))=TRUE,Base!I43,"")))</f>
        <v/>
      </c>
      <c r="R43" t="str">
        <f>TRIM((IF(OR(ISNUMBER(FIND("Avenida",Base!J43)),ISNUMBER(FIND("Rua",Base!J43)),ISNUMBER(FIND("Estrada",Base!J43)),ISNUMBER(FIND(",",Base!J43)))=TRUE,Base!J43,"")))</f>
        <v/>
      </c>
      <c r="S43" t="str">
        <f>TRIM((IF(OR(ISNUMBER(FIND("Avenida",Base!K43)),ISNUMBER(FIND("Rua",Base!K43)),ISNUMBER(FIND("Estrada",Base!K43)),ISNUMBER(FIND(",",Base!K43)))=TRUE,Base!K43,"")))</f>
        <v/>
      </c>
      <c r="T43" t="str">
        <f>TRIM((IF(OR(ISNUMBER(FIND("Avenida",Base!L43)),ISNUMBER(FIND("Rua",Base!L43)),ISNUMBER(FIND("Estrada",Base!L43)),ISNUMBER(FIND(",",Base!L43)))=TRUE,Base!L43,"")))</f>
        <v/>
      </c>
      <c r="U43" t="str">
        <f>TRIM((IF(OR(ISNUMBER(FIND("Avenida",Base!M43)),ISNUMBER(FIND("Rua",Base!M43)),ISNUMBER(FIND("Estrada",Base!M43)),ISNUMBER(FIND(",",Base!M43)))=TRUE,Base!M43,"")))</f>
        <v/>
      </c>
      <c r="V43" t="str">
        <f>TRIM((IF(OR(ISNUMBER(FIND("Avenida",Base!N43)),ISNUMBER(FIND("Rua",Base!N43)),ISNUMBER(FIND("Estrada",Base!N43)),ISNUMBER(FIND(",",Base!N43)))=TRUE,Base!N43,"")))</f>
        <v/>
      </c>
      <c r="W43" t="str">
        <f>TRIM((IF(OR(ISNUMBER(FIND("Avenida",Base!O43)),ISNUMBER(FIND("Rua",Base!O43)),ISNUMBER(FIND("Estrada",Base!O43)),ISNUMBER(FIND(",",Base!O43)))=TRUE,Base!O43,"")))</f>
        <v/>
      </c>
      <c r="X43" t="str">
        <f>TRIM((IF(OR(ISNUMBER(FIND("Avenida",Base!P43)),ISNUMBER(FIND("Rua",Base!P43)),ISNUMBER(FIND("Estrada",Base!P43)),ISNUMBER(FIND(",",Base!P43)))=TRUE,Base!P43,"")))</f>
        <v/>
      </c>
      <c r="Y43" t="str">
        <f>TRIM((IF(OR(ISNUMBER(FIND("Avenida",Base!Q43)),ISNUMBER(FIND("Rua",Base!Q43)),ISNUMBER(FIND("Estrada",Base!Q43)),ISNUMBER(FIND(",",Base!Q43)))=TRUE,Base!Q43,"")))</f>
        <v/>
      </c>
      <c r="Z43" t="str">
        <f>TRIM((IF(OR(ISNUMBER(FIND("Avenida",Base!R43)),ISNUMBER(FIND("Rua",Base!R43)),ISNUMBER(FIND("Estrada",Base!R43)),ISNUMBER(FIND(",",Base!R43)))=TRUE,Base!R43,"")))</f>
        <v/>
      </c>
      <c r="AA43" s="3" t="str" cm="1">
        <f t="array" ref="AA43">LOOKUP(2,1/(F43:Z43&lt;&gt;""),F43:Z43)</f>
        <v>Rua Eugênio Ferreira, Banco de Areia</v>
      </c>
      <c r="AB43" t="str" cm="1">
        <f t="array" ref="AB43">IFERROR(IF(LEN(TRIM(SUBSTITUTE(INDEX(Base!43:43,0,MATCH(Planilha2!$AA43,Base!43:43,0)+1),"m²",""))&gt;5),LEFT(TRIM(SUBSTITUTE(INDEX(Base!43:43,0,MATCH(Planilha2!$AA43,Base!43:43,0)+1),"m²","")),3),TRIM(SUBSTITUTE(INDEX(Base!43:43,0,MATCH(Planilha2!$AA43,Base!43:43,0)+1),"m²",""))),0)</f>
        <v>65</v>
      </c>
      <c r="AC43" t="str" cm="1">
        <f t="array" ref="AC43">IFERROR(IF(LEN(INDEX(Base!43:43,0,MATCH(Planilha2!$AA43,Base!43:43,0)+2))&gt;2,LEFT(INDEX(Base!43:43,0,MATCH(Planilha2!$AA43,Base!43:43,0)+2),1),INDEX(Base!43:43,0,MATCH(Planilha2!$AA43,Base!43:43,0)+2)),0)</f>
        <v>2</v>
      </c>
      <c r="AD43" t="str" cm="1">
        <f t="array" ref="AD43">IFERROR(IF(LEN(INDEX(Base!43:43,0,MATCH(Planilha2!$AA43,Base!43:43,0)+3))&gt;2,LEFT(INDEX(Base!43:43,0,MATCH(Planilha2!$AA43,Base!43:43,0)+3),1),INDEX(Base!43:43,0,MATCH(Planilha2!$AA43,Base!43:43,0)+3)),0)</f>
        <v>1</v>
      </c>
      <c r="AE43" t="str" cm="1">
        <f t="array" ref="AE43">IFERROR(IF(LEN(INDEX(Base!43:43,0,MATCH(Planilha2!$AA43,Base!43:43,0)+4))&gt;2,LEFT(INDEX(Base!43:43,0,MATCH(Planilha2!$AA43,Base!43:43,0)+4),1),INDEX(Base!43:43,0,MATCH(Planilha2!$AA43,Base!43:43,0)+4)),0)</f>
        <v>1</v>
      </c>
      <c r="AF43" t="str">
        <f>AA43&amp;", "&amp;Configurações!$C$4&amp;", "&amp;Configurações!$C$5&amp;", Brazil"</f>
        <v>Rua Eugênio Ferreira, Banco de Areia, Mesquita, RJ, Brazil</v>
      </c>
      <c r="AG43" t="str">
        <f>RIGHT(AA43,LEN(AA43)-FIND(",",AA43,1)-1)&amp;", "&amp;Configurações!$C$4&amp;", "&amp;Configurações!$C$5</f>
        <v>Banco de Areia, Mesquita, RJ</v>
      </c>
      <c r="AH43">
        <f>Configurações!$C$6</f>
        <v>0</v>
      </c>
    </row>
    <row r="44" spans="2:34" x14ac:dyDescent="0.3">
      <c r="B44">
        <f>IF(OR(ISNUMBER(FIND(Configurações!$B$8,Base!B44)),ISNUMBER(FIND(Configurações!$B$9,Base!B44)),ISNUMBER(FIND(Configurações!$B$10,Base!B44)),ISNUMBER(FIND(Configurações!$B$11,Base!B44)))=TRUE,Base!B44,0)</f>
        <v>0</v>
      </c>
      <c r="C44" t="str">
        <f>SUBSTITUTE(SUBSTITUTE(IF(ISNUMBER(FIND("R$",Base!B44))=TRUE,Base!B44,IF(OR(ISNUMBER(FIND("condo",Base!C44)),ISNUMBER(FIND("IPTU",Base!C44)))=TRUE,Base!B44,Base!C44)),"R$",""),".","")</f>
        <v xml:space="preserve"> 189000</v>
      </c>
      <c r="D44" t="str">
        <f>SUBSTITUTE(IF(TRIM(SUBSTITUTE(SUBSTITUTE(IF(AND(ISNUMBER(FIND("condo",Base!C44)),ISNUMBER(FIND("IPTU",Base!C44)))=TRUE,MID(Base!C44,FIND("$",Base!C44)+1,6),0),"I",""),"P",""))="0",TRIM(SUBSTITUTE(SUBSTITUTE(IF(AND(ISNUMBER(FIND("condo",Base!D44)),ISNUMBER(FIND("IPTU",Base!D44)))=TRUE,MID(Base!D44,FIND("$",Base!D44)+1,6),0),"I",""),"P","")),TRIM(SUBSTITUTE(SUBSTITUTE(IF(AND(ISNUMBER(FIND("condo",Base!C44)),ISNUMBER(FIND("IPTU",Base!C44)))=TRUE,MID(Base!C44,FIND("$",Base!C44)+1,6),0),"I",""),"P",""))),".","")</f>
        <v>0</v>
      </c>
      <c r="E44" t="str">
        <f>SUBSTITUTE(IF(TRIM(SUBSTITUTE(SUBSTITUTE(IF(OR(ISNUMBER(FIND("IPTU",Base!C44)),ISNUMBER(FIND("iptu",Base!C44)))=TRUE,RIGHT(Base!C44,5),0),"R$",""),"$",""))="0",TRIM(SUBSTITUTE(SUBSTITUTE(IF(OR(ISNUMBER(FIND("IPTU",Base!D44)),ISNUMBER(FIND("iptu",Base!D44)))=TRUE,RIGHT(Base!D44,5),0),"R$",""),"$","")),TRIM(SUBSTITUTE(SUBSTITUTE(IF(OR(ISNUMBER(FIND("iptu",Base!C44)),ISNUMBER(FIND("IPTU",Base!C44)))=TRUE,RIGHT(Base!C44,5),0),"R$",""),"$",""))),".","")</f>
        <v>1</v>
      </c>
      <c r="F44" s="3" t="str" cm="1">
        <f t="array" ref="F44">INDEX(Base!44:44,MATCH(MAX(LEN(Base!44:44)),LEN(Base!44:44),0))</f>
        <v>Excelente imóvel em Mesquita, RJ, próximo da Fábrica de Vinho Sultão. Casa com 2 quartos, sendo um deles com sacada, banheiro social, lavabo, cozinha, lavanderia e uma vaga de esta...</v>
      </c>
      <c r="J44" t="str">
        <f>TRIM((IF(OR(ISNUMBER(FIND("Avenida",Base!B44)),ISNUMBER(FIND("Rua",Base!B44)),ISNUMBER(FIND("Estrada",Base!B44)),ISNUMBER(FIND(",",Base!B44)))=TRUE,Base!B44,"")))</f>
        <v/>
      </c>
      <c r="K44" t="str">
        <f>TRIM((IF(OR(ISNUMBER(FIND("Avenida",Base!C44)),ISNUMBER(FIND("Rua",Base!C44)),ISNUMBER(FIND("Estrada",Base!C44)),ISNUMBER(FIND(",",Base!C44)))=TRUE,Base!C44,"")))</f>
        <v/>
      </c>
      <c r="L44" t="str">
        <f>TRIM((IF(OR(ISNUMBER(FIND("Avenida",Base!D44)),ISNUMBER(FIND("Rua",Base!D44)),ISNUMBER(FIND("Estrada",Base!D44)),ISNUMBER(FIND(",",Base!D44)))=TRUE,Base!D44,"")))</f>
        <v>Excelente imóvel em Mesquita, RJ, próximo da Fábrica de Vinho Sultão. Casa com 2 quartos, sendo um deles com sacada, banheiro social, lavabo, cozinha, lavanderia e uma vaga de esta...</v>
      </c>
      <c r="M44" t="str">
        <f>TRIM((IF(OR(ISNUMBER(FIND("Avenida",Base!E44)),ISNUMBER(FIND("Rua",Base!E44)),ISNUMBER(FIND("Estrada",Base!E44)),ISNUMBER(FIND(",",Base!E44)))=TRUE,Base!E44,"")))</f>
        <v/>
      </c>
      <c r="N44" t="str">
        <f>TRIM((IF(OR(ISNUMBER(FIND("Avenida",Base!F44)),ISNUMBER(FIND("Rua",Base!F44)),ISNUMBER(FIND("Estrada",Base!F44)),ISNUMBER(FIND(",",Base!F44)))=TRUE,Base!F44,"")))</f>
        <v>Rua Minas Gerais, Coréia</v>
      </c>
      <c r="O44" t="str">
        <f>TRIM((IF(OR(ISNUMBER(FIND("Avenida",Base!G44)),ISNUMBER(FIND("Rua",Base!G44)),ISNUMBER(FIND("Estrada",Base!G44)),ISNUMBER(FIND(",",Base!G44)))=TRUE,Base!G44,"")))</f>
        <v/>
      </c>
      <c r="P44" t="str">
        <f>TRIM((IF(OR(ISNUMBER(FIND("Avenida",Base!H44)),ISNUMBER(FIND("Rua",Base!H44)),ISNUMBER(FIND("Estrada",Base!H44)),ISNUMBER(FIND(",",Base!H44)))=TRUE,Base!H44,"")))</f>
        <v/>
      </c>
      <c r="Q44" t="str">
        <f>TRIM((IF(OR(ISNUMBER(FIND("Avenida",Base!I44)),ISNUMBER(FIND("Rua",Base!I44)),ISNUMBER(FIND("Estrada",Base!I44)),ISNUMBER(FIND(",",Base!I44)))=TRUE,Base!I44,"")))</f>
        <v/>
      </c>
      <c r="R44" t="str">
        <f>TRIM((IF(OR(ISNUMBER(FIND("Avenida",Base!J44)),ISNUMBER(FIND("Rua",Base!J44)),ISNUMBER(FIND("Estrada",Base!J44)),ISNUMBER(FIND(",",Base!J44)))=TRUE,Base!J44,"")))</f>
        <v/>
      </c>
      <c r="S44" t="str">
        <f>TRIM((IF(OR(ISNUMBER(FIND("Avenida",Base!K44)),ISNUMBER(FIND("Rua",Base!K44)),ISNUMBER(FIND("Estrada",Base!K44)),ISNUMBER(FIND(",",Base!K44)))=TRUE,Base!K44,"")))</f>
        <v/>
      </c>
      <c r="T44" t="str">
        <f>TRIM((IF(OR(ISNUMBER(FIND("Avenida",Base!L44)),ISNUMBER(FIND("Rua",Base!L44)),ISNUMBER(FIND("Estrada",Base!L44)),ISNUMBER(FIND(",",Base!L44)))=TRUE,Base!L44,"")))</f>
        <v/>
      </c>
      <c r="U44" t="str">
        <f>TRIM((IF(OR(ISNUMBER(FIND("Avenida",Base!M44)),ISNUMBER(FIND("Rua",Base!M44)),ISNUMBER(FIND("Estrada",Base!M44)),ISNUMBER(FIND(",",Base!M44)))=TRUE,Base!M44,"")))</f>
        <v/>
      </c>
      <c r="V44" t="str">
        <f>TRIM((IF(OR(ISNUMBER(FIND("Avenida",Base!N44)),ISNUMBER(FIND("Rua",Base!N44)),ISNUMBER(FIND("Estrada",Base!N44)),ISNUMBER(FIND(",",Base!N44)))=TRUE,Base!N44,"")))</f>
        <v/>
      </c>
      <c r="W44" t="str">
        <f>TRIM((IF(OR(ISNUMBER(FIND("Avenida",Base!O44)),ISNUMBER(FIND("Rua",Base!O44)),ISNUMBER(FIND("Estrada",Base!O44)),ISNUMBER(FIND(",",Base!O44)))=TRUE,Base!O44,"")))</f>
        <v/>
      </c>
      <c r="X44" t="str">
        <f>TRIM((IF(OR(ISNUMBER(FIND("Avenida",Base!P44)),ISNUMBER(FIND("Rua",Base!P44)),ISNUMBER(FIND("Estrada",Base!P44)),ISNUMBER(FIND(",",Base!P44)))=TRUE,Base!P44,"")))</f>
        <v/>
      </c>
      <c r="Y44" t="str">
        <f>TRIM((IF(OR(ISNUMBER(FIND("Avenida",Base!Q44)),ISNUMBER(FIND("Rua",Base!Q44)),ISNUMBER(FIND("Estrada",Base!Q44)),ISNUMBER(FIND(",",Base!Q44)))=TRUE,Base!Q44,"")))</f>
        <v/>
      </c>
      <c r="Z44" t="str">
        <f>TRIM((IF(OR(ISNUMBER(FIND("Avenida",Base!R44)),ISNUMBER(FIND("Rua",Base!R44)),ISNUMBER(FIND("Estrada",Base!R44)),ISNUMBER(FIND(",",Base!R44)))=TRUE,Base!R44,"")))</f>
        <v/>
      </c>
      <c r="AA44" s="3" t="str" cm="1">
        <f t="array" ref="AA44">LOOKUP(2,1/(F44:Z44&lt;&gt;""),F44:Z44)</f>
        <v>Rua Minas Gerais, Coréia</v>
      </c>
      <c r="AB44" t="str" cm="1">
        <f t="array" ref="AB44">IFERROR(IF(LEN(TRIM(SUBSTITUTE(INDEX(Base!44:44,0,MATCH(Planilha2!$AA44,Base!44:44,0)+1),"m²",""))&gt;5),LEFT(TRIM(SUBSTITUTE(INDEX(Base!44:44,0,MATCH(Planilha2!$AA44,Base!44:44,0)+1),"m²","")),3),TRIM(SUBSTITUTE(INDEX(Base!44:44,0,MATCH(Planilha2!$AA44,Base!44:44,0)+1),"m²",""))),0)</f>
        <v>64</v>
      </c>
      <c r="AC44" t="str" cm="1">
        <f t="array" ref="AC44">IFERROR(IF(LEN(INDEX(Base!44:44,0,MATCH(Planilha2!$AA44,Base!44:44,0)+2))&gt;2,LEFT(INDEX(Base!44:44,0,MATCH(Planilha2!$AA44,Base!44:44,0)+2),1),INDEX(Base!44:44,0,MATCH(Planilha2!$AA44,Base!44:44,0)+2)),0)</f>
        <v>2</v>
      </c>
      <c r="AD44" t="str" cm="1">
        <f t="array" ref="AD44">IFERROR(IF(LEN(INDEX(Base!44:44,0,MATCH(Planilha2!$AA44,Base!44:44,0)+3))&gt;2,LEFT(INDEX(Base!44:44,0,MATCH(Planilha2!$AA44,Base!44:44,0)+3),1),INDEX(Base!44:44,0,MATCH(Planilha2!$AA44,Base!44:44,0)+3)),0)</f>
        <v>1</v>
      </c>
      <c r="AE44" t="str" cm="1">
        <f t="array" ref="AE44">IFERROR(IF(LEN(INDEX(Base!44:44,0,MATCH(Planilha2!$AA44,Base!44:44,0)+4))&gt;2,LEFT(INDEX(Base!44:44,0,MATCH(Planilha2!$AA44,Base!44:44,0)+4),1),INDEX(Base!44:44,0,MATCH(Planilha2!$AA44,Base!44:44,0)+4)),0)</f>
        <v>2</v>
      </c>
      <c r="AF44" t="str">
        <f>AA44&amp;", "&amp;Configurações!$C$4&amp;", "&amp;Configurações!$C$5&amp;", Brazil"</f>
        <v>Rua Minas Gerais, Coréia, Mesquita, RJ, Brazil</v>
      </c>
      <c r="AG44" t="str">
        <f>RIGHT(AA44,LEN(AA44)-FIND(",",AA44,1)-1)&amp;", "&amp;Configurações!$C$4&amp;", "&amp;Configurações!$C$5</f>
        <v>Coréia, Mesquita, RJ</v>
      </c>
      <c r="AH44">
        <f>Configurações!$C$6</f>
        <v>0</v>
      </c>
    </row>
    <row r="45" spans="2:34" x14ac:dyDescent="0.3">
      <c r="B45" t="str">
        <f>IF(OR(ISNUMBER(FIND(Configurações!$B$8,Base!B45)),ISNUMBER(FIND(Configurações!$B$9,Base!B45)),ISNUMBER(FIND(Configurações!$B$10,Base!B45)),ISNUMBER(FIND(Configurações!$B$11,Base!B45)))=TRUE,Base!B45,0)</f>
        <v>destaque</v>
      </c>
      <c r="C45" t="str">
        <f>SUBSTITUTE(SUBSTITUTE(IF(ISNUMBER(FIND("R$",Base!B45))=TRUE,Base!B45,IF(OR(ISNUMBER(FIND("condo",Base!C45)),ISNUMBER(FIND("IPTU",Base!C45)))=TRUE,Base!B45,Base!C45)),"R$",""),".","")</f>
        <v xml:space="preserve"> 145000</v>
      </c>
      <c r="D45" t="str">
        <f>SUBSTITUTE(IF(TRIM(SUBSTITUTE(SUBSTITUTE(IF(AND(ISNUMBER(FIND("condo",Base!C45)),ISNUMBER(FIND("IPTU",Base!C45)))=TRUE,MID(Base!C45,FIND("$",Base!C45)+1,6),0),"I",""),"P",""))="0",TRIM(SUBSTITUTE(SUBSTITUTE(IF(AND(ISNUMBER(FIND("condo",Base!D45)),ISNUMBER(FIND("IPTU",Base!D45)))=TRUE,MID(Base!D45,FIND("$",Base!D45)+1,6),0),"I",""),"P","")),TRIM(SUBSTITUTE(SUBSTITUTE(IF(AND(ISNUMBER(FIND("condo",Base!C45)),ISNUMBER(FIND("IPTU",Base!C45)))=TRUE,MID(Base!C45,FIND("$",Base!C45)+1,6),0),"I",""),"P",""))),".","")</f>
        <v>0</v>
      </c>
      <c r="E45" t="str">
        <f>SUBSTITUTE(IF(TRIM(SUBSTITUTE(SUBSTITUTE(IF(OR(ISNUMBER(FIND("IPTU",Base!C45)),ISNUMBER(FIND("iptu",Base!C45)))=TRUE,RIGHT(Base!C45,5),0),"R$",""),"$",""))="0",TRIM(SUBSTITUTE(SUBSTITUTE(IF(OR(ISNUMBER(FIND("IPTU",Base!D45)),ISNUMBER(FIND("iptu",Base!D45)))=TRUE,RIGHT(Base!D45,5),0),"R$",""),"$","")),TRIM(SUBSTITUTE(SUBSTITUTE(IF(OR(ISNUMBER(FIND("iptu",Base!C45)),ISNUMBER(FIND("IPTU",Base!C45)))=TRUE,RIGHT(Base!C45,5),0),"R$",""),"$",""))),".","")</f>
        <v>500</v>
      </c>
      <c r="F45" s="3" t="str" cm="1">
        <f t="array" ref="F45">INDEX(Base!45:45,MATCH(MAX(LEN(Base!45:45)),LEN(Base!45:45),0))</f>
        <v>1° pavimento, com sala ampla e reformada, cozinha, banheiro, área de serviço,...</v>
      </c>
      <c r="J45" t="str">
        <f>TRIM((IF(OR(ISNUMBER(FIND("Avenida",Base!B45)),ISNUMBER(FIND("Rua",Base!B45)),ISNUMBER(FIND("Estrada",Base!B45)),ISNUMBER(FIND(",",Base!B45)))=TRUE,Base!B45,"")))</f>
        <v/>
      </c>
      <c r="K45" t="str">
        <f>TRIM((IF(OR(ISNUMBER(FIND("Avenida",Base!C45)),ISNUMBER(FIND("Rua",Base!C45)),ISNUMBER(FIND("Estrada",Base!C45)),ISNUMBER(FIND(",",Base!C45)))=TRUE,Base!C45,"")))</f>
        <v/>
      </c>
      <c r="L45" t="str">
        <f>TRIM((IF(OR(ISNUMBER(FIND("Avenida",Base!D45)),ISNUMBER(FIND("Rua",Base!D45)),ISNUMBER(FIND("Estrada",Base!D45)),ISNUMBER(FIND(",",Base!D45)))=TRUE,Base!D45,"")))</f>
        <v/>
      </c>
      <c r="M45" t="str">
        <f>TRIM((IF(OR(ISNUMBER(FIND("Avenida",Base!E45)),ISNUMBER(FIND("Rua",Base!E45)),ISNUMBER(FIND("Estrada",Base!E45)),ISNUMBER(FIND(",",Base!E45)))=TRUE,Base!E45,"")))</f>
        <v>Casa duplex em Mesquita - Banco de Areia. Rua Barros Peixoto.</v>
      </c>
      <c r="N45" t="str">
        <f>TRIM((IF(OR(ISNUMBER(FIND("Avenida",Base!F45)),ISNUMBER(FIND("Rua",Base!F45)),ISNUMBER(FIND("Estrada",Base!F45)),ISNUMBER(FIND(",",Base!F45)))=TRUE,Base!F45,"")))</f>
        <v/>
      </c>
      <c r="O45" t="str">
        <f>TRIM((IF(OR(ISNUMBER(FIND("Avenida",Base!G45)),ISNUMBER(FIND("Rua",Base!G45)),ISNUMBER(FIND("Estrada",Base!G45)),ISNUMBER(FIND(",",Base!G45)))=TRUE,Base!G45,"")))</f>
        <v/>
      </c>
      <c r="P45" t="str">
        <f>TRIM((IF(OR(ISNUMBER(FIND("Avenida",Base!H45)),ISNUMBER(FIND("Rua",Base!H45)),ISNUMBER(FIND("Estrada",Base!H45)),ISNUMBER(FIND(",",Base!H45)))=TRUE,Base!H45,"")))</f>
        <v>1° pavimento, com sala ampla e reformada, cozinha, banheiro, área de serviço,...</v>
      </c>
      <c r="Q45" t="str">
        <f>TRIM((IF(OR(ISNUMBER(FIND("Avenida",Base!I45)),ISNUMBER(FIND("Rua",Base!I45)),ISNUMBER(FIND("Estrada",Base!I45)),ISNUMBER(FIND(",",Base!I45)))=TRUE,Base!I45,"")))</f>
        <v/>
      </c>
      <c r="R45" t="str">
        <f>TRIM((IF(OR(ISNUMBER(FIND("Avenida",Base!J45)),ISNUMBER(FIND("Rua",Base!J45)),ISNUMBER(FIND("Estrada",Base!J45)),ISNUMBER(FIND(",",Base!J45)))=TRUE,Base!J45,"")))</f>
        <v>Rua Barros Peixoto, Banco de Areia</v>
      </c>
      <c r="S45" t="str">
        <f>TRIM((IF(OR(ISNUMBER(FIND("Avenida",Base!K45)),ISNUMBER(FIND("Rua",Base!K45)),ISNUMBER(FIND("Estrada",Base!K45)),ISNUMBER(FIND(",",Base!K45)))=TRUE,Base!K45,"")))</f>
        <v/>
      </c>
      <c r="T45" t="str">
        <f>TRIM((IF(OR(ISNUMBER(FIND("Avenida",Base!L45)),ISNUMBER(FIND("Rua",Base!L45)),ISNUMBER(FIND("Estrada",Base!L45)),ISNUMBER(FIND(",",Base!L45)))=TRUE,Base!L45,"")))</f>
        <v/>
      </c>
      <c r="U45" t="str">
        <f>TRIM((IF(OR(ISNUMBER(FIND("Avenida",Base!M45)),ISNUMBER(FIND("Rua",Base!M45)),ISNUMBER(FIND("Estrada",Base!M45)),ISNUMBER(FIND(",",Base!M45)))=TRUE,Base!M45,"")))</f>
        <v/>
      </c>
      <c r="V45" t="str">
        <f>TRIM((IF(OR(ISNUMBER(FIND("Avenida",Base!N45)),ISNUMBER(FIND("Rua",Base!N45)),ISNUMBER(FIND("Estrada",Base!N45)),ISNUMBER(FIND(",",Base!N45)))=TRUE,Base!N45,"")))</f>
        <v/>
      </c>
      <c r="W45" t="str">
        <f>TRIM((IF(OR(ISNUMBER(FIND("Avenida",Base!O45)),ISNUMBER(FIND("Rua",Base!O45)),ISNUMBER(FIND("Estrada",Base!O45)),ISNUMBER(FIND(",",Base!O45)))=TRUE,Base!O45,"")))</f>
        <v/>
      </c>
      <c r="X45" t="str">
        <f>TRIM((IF(OR(ISNUMBER(FIND("Avenida",Base!P45)),ISNUMBER(FIND("Rua",Base!P45)),ISNUMBER(FIND("Estrada",Base!P45)),ISNUMBER(FIND(",",Base!P45)))=TRUE,Base!P45,"")))</f>
        <v/>
      </c>
      <c r="Y45" t="str">
        <f>TRIM((IF(OR(ISNUMBER(FIND("Avenida",Base!Q45)),ISNUMBER(FIND("Rua",Base!Q45)),ISNUMBER(FIND("Estrada",Base!Q45)),ISNUMBER(FIND(",",Base!Q45)))=TRUE,Base!Q45,"")))</f>
        <v/>
      </c>
      <c r="Z45" t="str">
        <f>TRIM((IF(OR(ISNUMBER(FIND("Avenida",Base!R45)),ISNUMBER(FIND("Rua",Base!R45)),ISNUMBER(FIND("Estrada",Base!R45)),ISNUMBER(FIND(",",Base!R45)))=TRUE,Base!R45,"")))</f>
        <v/>
      </c>
      <c r="AA45" s="3" t="str" cm="1">
        <f t="array" ref="AA45">LOOKUP(2,1/(F45:Z45&lt;&gt;""),F45:Z45)</f>
        <v>Rua Barros Peixoto, Banco de Areia</v>
      </c>
      <c r="AB45" t="str" cm="1">
        <f t="array" ref="AB45">IFERROR(IF(LEN(TRIM(SUBSTITUTE(INDEX(Base!45:45,0,MATCH(Planilha2!$AA45,Base!45:45,0)+1),"m²",""))&gt;5),LEFT(TRIM(SUBSTITUTE(INDEX(Base!45:45,0,MATCH(Planilha2!$AA45,Base!45:45,0)+1),"m²","")),3),TRIM(SUBSTITUTE(INDEX(Base!45:45,0,MATCH(Planilha2!$AA45,Base!45:45,0)+1),"m²",""))),0)</f>
        <v>70</v>
      </c>
      <c r="AC45" t="str" cm="1">
        <f t="array" ref="AC45">IFERROR(IF(LEN(INDEX(Base!45:45,0,MATCH(Planilha2!$AA45,Base!45:45,0)+2))&gt;2,LEFT(INDEX(Base!45:45,0,MATCH(Planilha2!$AA45,Base!45:45,0)+2),1),INDEX(Base!45:45,0,MATCH(Planilha2!$AA45,Base!45:45,0)+2)),0)</f>
        <v>2</v>
      </c>
      <c r="AD45" t="str" cm="1">
        <f t="array" ref="AD45">IFERROR(IF(LEN(INDEX(Base!45:45,0,MATCH(Planilha2!$AA45,Base!45:45,0)+3))&gt;2,LEFT(INDEX(Base!45:45,0,MATCH(Planilha2!$AA45,Base!45:45,0)+3),1),INDEX(Base!45:45,0,MATCH(Planilha2!$AA45,Base!45:45,0)+3)),0)</f>
        <v>1</v>
      </c>
      <c r="AE45" t="str" cm="1">
        <f t="array" ref="AE45">IFERROR(IF(LEN(INDEX(Base!45:45,0,MATCH(Planilha2!$AA45,Base!45:45,0)+4))&gt;2,LEFT(INDEX(Base!45:45,0,MATCH(Planilha2!$AA45,Base!45:45,0)+4),1),INDEX(Base!45:45,0,MATCH(Planilha2!$AA45,Base!45:45,0)+4)),0)</f>
        <v>2</v>
      </c>
      <c r="AF45" t="str">
        <f>AA45&amp;", "&amp;Configurações!$C$4&amp;", "&amp;Configurações!$C$5&amp;", Brazil"</f>
        <v>Rua Barros Peixoto, Banco de Areia, Mesquita, RJ, Brazil</v>
      </c>
      <c r="AG45" t="str">
        <f>RIGHT(AA45,LEN(AA45)-FIND(",",AA45,1)-1)&amp;", "&amp;Configurações!$C$4&amp;", "&amp;Configurações!$C$5</f>
        <v>Banco de Areia, Mesquita, RJ</v>
      </c>
      <c r="AH45">
        <f>Configurações!$C$6</f>
        <v>0</v>
      </c>
    </row>
    <row r="46" spans="2:34" x14ac:dyDescent="0.3">
      <c r="B46">
        <f>IF(OR(ISNUMBER(FIND(Configurações!$B$8,Base!B46)),ISNUMBER(FIND(Configurações!$B$9,Base!B46)),ISNUMBER(FIND(Configurações!$B$10,Base!B46)),ISNUMBER(FIND(Configurações!$B$11,Base!B46)))=TRUE,Base!B46,0)</f>
        <v>0</v>
      </c>
      <c r="C46" t="str">
        <f>SUBSTITUTE(SUBSTITUTE(IF(ISNUMBER(FIND("R$",Base!B46))=TRUE,Base!B46,IF(OR(ISNUMBER(FIND("condo",Base!C46)),ISNUMBER(FIND("IPTU",Base!C46)))=TRUE,Base!B46,Base!C46)),"R$",""),".","")</f>
        <v xml:space="preserve"> 300000</v>
      </c>
      <c r="D46" t="str">
        <f>SUBSTITUTE(IF(TRIM(SUBSTITUTE(SUBSTITUTE(IF(AND(ISNUMBER(FIND("condo",Base!C46)),ISNUMBER(FIND("IPTU",Base!C46)))=TRUE,MID(Base!C46,FIND("$",Base!C46)+1,6),0),"I",""),"P",""))="0",TRIM(SUBSTITUTE(SUBSTITUTE(IF(AND(ISNUMBER(FIND("condo",Base!D46)),ISNUMBER(FIND("IPTU",Base!D46)))=TRUE,MID(Base!D46,FIND("$",Base!D46)+1,6),0),"I",""),"P","")),TRIM(SUBSTITUTE(SUBSTITUTE(IF(AND(ISNUMBER(FIND("condo",Base!C46)),ISNUMBER(FIND("IPTU",Base!C46)))=TRUE,MID(Base!C46,FIND("$",Base!C46)+1,6),0),"I",""),"P",""))),".","")</f>
        <v>0</v>
      </c>
      <c r="E46" t="str">
        <f>SUBSTITUTE(IF(TRIM(SUBSTITUTE(SUBSTITUTE(IF(OR(ISNUMBER(FIND("IPTU",Base!C46)),ISNUMBER(FIND("iptu",Base!C46)))=TRUE,RIGHT(Base!C46,5),0),"R$",""),"$",""))="0",TRIM(SUBSTITUTE(SUBSTITUTE(IF(OR(ISNUMBER(FIND("IPTU",Base!D46)),ISNUMBER(FIND("iptu",Base!D46)))=TRUE,RIGHT(Base!D46,5),0),"R$",""),"$","")),TRIM(SUBSTITUTE(SUBSTITUTE(IF(OR(ISNUMBER(FIND("iptu",Base!C46)),ISNUMBER(FIND("IPTU",Base!C46)))=TRUE,RIGHT(Base!C46,5),0),"R$",""),"$",""))),".","")</f>
        <v>209</v>
      </c>
      <c r="F46" s="3" t="str" cm="1">
        <f t="array" ref="F46">INDEX(Base!46:46,MATCH(MAX(LEN(Base!46:46)),LEN(Base!46:46),0))</f>
        <v>Linda casa em rua super tranquila com praça para suas tardes com 3 quartos, sendo dois deles suíte, sala ampla com cozinha americana conjugada com a despensa, terraço com área gour...</v>
      </c>
      <c r="J46" t="str">
        <f>TRIM((IF(OR(ISNUMBER(FIND("Avenida",Base!B46)),ISNUMBER(FIND("Rua",Base!B46)),ISNUMBER(FIND("Estrada",Base!B46)),ISNUMBER(FIND(",",Base!B46)))=TRUE,Base!B46,"")))</f>
        <v/>
      </c>
      <c r="K46" t="str">
        <f>TRIM((IF(OR(ISNUMBER(FIND("Avenida",Base!C46)),ISNUMBER(FIND("Rua",Base!C46)),ISNUMBER(FIND("Estrada",Base!C46)),ISNUMBER(FIND(",",Base!C46)))=TRUE,Base!C46,"")))</f>
        <v/>
      </c>
      <c r="L46" t="str">
        <f>TRIM((IF(OR(ISNUMBER(FIND("Avenida",Base!D46)),ISNUMBER(FIND("Rua",Base!D46)),ISNUMBER(FIND("Estrada",Base!D46)),ISNUMBER(FIND(",",Base!D46)))=TRUE,Base!D46,"")))</f>
        <v>Linda casa em rua super tranquila com praça para suas tardes com 3 quartos, sendo dois deles suíte, sala ampla com cozinha americana conjugada com a despensa, terraço com área gour...</v>
      </c>
      <c r="M46" t="str">
        <f>TRIM((IF(OR(ISNUMBER(FIND("Avenida",Base!E46)),ISNUMBER(FIND("Rua",Base!E46)),ISNUMBER(FIND("Estrada",Base!E46)),ISNUMBER(FIND(",",Base!E46)))=TRUE,Base!E46,"")))</f>
        <v/>
      </c>
      <c r="N46" t="str">
        <f>TRIM((IF(OR(ISNUMBER(FIND("Avenida",Base!F46)),ISNUMBER(FIND("Rua",Base!F46)),ISNUMBER(FIND("Estrada",Base!F46)),ISNUMBER(FIND(",",Base!F46)))=TRUE,Base!F46,"")))</f>
        <v>Rua da Chaminé, Rocha Sobrinho</v>
      </c>
      <c r="O46" t="str">
        <f>TRIM((IF(OR(ISNUMBER(FIND("Avenida",Base!G46)),ISNUMBER(FIND("Rua",Base!G46)),ISNUMBER(FIND("Estrada",Base!G46)),ISNUMBER(FIND(",",Base!G46)))=TRUE,Base!G46,"")))</f>
        <v/>
      </c>
      <c r="P46" t="str">
        <f>TRIM((IF(OR(ISNUMBER(FIND("Avenida",Base!H46)),ISNUMBER(FIND("Rua",Base!H46)),ISNUMBER(FIND("Estrada",Base!H46)),ISNUMBER(FIND(",",Base!H46)))=TRUE,Base!H46,"")))</f>
        <v/>
      </c>
      <c r="Q46" t="str">
        <f>TRIM((IF(OR(ISNUMBER(FIND("Avenida",Base!I46)),ISNUMBER(FIND("Rua",Base!I46)),ISNUMBER(FIND("Estrada",Base!I46)),ISNUMBER(FIND(",",Base!I46)))=TRUE,Base!I46,"")))</f>
        <v/>
      </c>
      <c r="R46" t="str">
        <f>TRIM((IF(OR(ISNUMBER(FIND("Avenida",Base!J46)),ISNUMBER(FIND("Rua",Base!J46)),ISNUMBER(FIND("Estrada",Base!J46)),ISNUMBER(FIND(",",Base!J46)))=TRUE,Base!J46,"")))</f>
        <v/>
      </c>
      <c r="S46" t="str">
        <f>TRIM((IF(OR(ISNUMBER(FIND("Avenida",Base!K46)),ISNUMBER(FIND("Rua",Base!K46)),ISNUMBER(FIND("Estrada",Base!K46)),ISNUMBER(FIND(",",Base!K46)))=TRUE,Base!K46,"")))</f>
        <v/>
      </c>
      <c r="T46" t="str">
        <f>TRIM((IF(OR(ISNUMBER(FIND("Avenida",Base!L46)),ISNUMBER(FIND("Rua",Base!L46)),ISNUMBER(FIND("Estrada",Base!L46)),ISNUMBER(FIND(",",Base!L46)))=TRUE,Base!L46,"")))</f>
        <v/>
      </c>
      <c r="U46" t="str">
        <f>TRIM((IF(OR(ISNUMBER(FIND("Avenida",Base!M46)),ISNUMBER(FIND("Rua",Base!M46)),ISNUMBER(FIND("Estrada",Base!M46)),ISNUMBER(FIND(",",Base!M46)))=TRUE,Base!M46,"")))</f>
        <v/>
      </c>
      <c r="V46" t="str">
        <f>TRIM((IF(OR(ISNUMBER(FIND("Avenida",Base!N46)),ISNUMBER(FIND("Rua",Base!N46)),ISNUMBER(FIND("Estrada",Base!N46)),ISNUMBER(FIND(",",Base!N46)))=TRUE,Base!N46,"")))</f>
        <v/>
      </c>
      <c r="W46" t="str">
        <f>TRIM((IF(OR(ISNUMBER(FIND("Avenida",Base!O46)),ISNUMBER(FIND("Rua",Base!O46)),ISNUMBER(FIND("Estrada",Base!O46)),ISNUMBER(FIND(",",Base!O46)))=TRUE,Base!O46,"")))</f>
        <v/>
      </c>
      <c r="X46" t="str">
        <f>TRIM((IF(OR(ISNUMBER(FIND("Avenida",Base!P46)),ISNUMBER(FIND("Rua",Base!P46)),ISNUMBER(FIND("Estrada",Base!P46)),ISNUMBER(FIND(",",Base!P46)))=TRUE,Base!P46,"")))</f>
        <v/>
      </c>
      <c r="Y46" t="str">
        <f>TRIM((IF(OR(ISNUMBER(FIND("Avenida",Base!Q46)),ISNUMBER(FIND("Rua",Base!Q46)),ISNUMBER(FIND("Estrada",Base!Q46)),ISNUMBER(FIND(",",Base!Q46)))=TRUE,Base!Q46,"")))</f>
        <v/>
      </c>
      <c r="Z46" t="str">
        <f>TRIM((IF(OR(ISNUMBER(FIND("Avenida",Base!R46)),ISNUMBER(FIND("Rua",Base!R46)),ISNUMBER(FIND("Estrada",Base!R46)),ISNUMBER(FIND(",",Base!R46)))=TRUE,Base!R46,"")))</f>
        <v/>
      </c>
      <c r="AA46" s="3" t="str" cm="1">
        <f t="array" ref="AA46">LOOKUP(2,1/(F46:Z46&lt;&gt;""),F46:Z46)</f>
        <v>Rua da Chaminé, Rocha Sobrinho</v>
      </c>
      <c r="AB46" t="str" cm="1">
        <f t="array" ref="AB46">IFERROR(IF(LEN(TRIM(SUBSTITUTE(INDEX(Base!46:46,0,MATCH(Planilha2!$AA46,Base!46:46,0)+1),"m²",""))&gt;5),LEFT(TRIM(SUBSTITUTE(INDEX(Base!46:46,0,MATCH(Planilha2!$AA46,Base!46:46,0)+1),"m²","")),3),TRIM(SUBSTITUTE(INDEX(Base!46:46,0,MATCH(Planilha2!$AA46,Base!46:46,0)+1),"m²",""))),0)</f>
        <v>120</v>
      </c>
      <c r="AC46" t="str" cm="1">
        <f t="array" ref="AC46">IFERROR(IF(LEN(INDEX(Base!46:46,0,MATCH(Planilha2!$AA46,Base!46:46,0)+2))&gt;2,LEFT(INDEX(Base!46:46,0,MATCH(Planilha2!$AA46,Base!46:46,0)+2),1),INDEX(Base!46:46,0,MATCH(Planilha2!$AA46,Base!46:46,0)+2)),0)</f>
        <v>3</v>
      </c>
      <c r="AD46" t="str" cm="1">
        <f t="array" ref="AD46">IFERROR(IF(LEN(INDEX(Base!46:46,0,MATCH(Planilha2!$AA46,Base!46:46,0)+3))&gt;2,LEFT(INDEX(Base!46:46,0,MATCH(Planilha2!$AA46,Base!46:46,0)+3),1),INDEX(Base!46:46,0,MATCH(Planilha2!$AA46,Base!46:46,0)+3)),0)</f>
        <v>3</v>
      </c>
      <c r="AE46" cm="1">
        <f t="array" ref="AE46">IFERROR(IF(LEN(INDEX(Base!46:46,0,MATCH(Planilha2!$AA46,Base!46:46,0)+4))&gt;2,LEFT(INDEX(Base!46:46,0,MATCH(Planilha2!$AA46,Base!46:46,0)+4),1),INDEX(Base!46:46,0,MATCH(Planilha2!$AA46,Base!46:46,0)+4)),0)</f>
        <v>0</v>
      </c>
      <c r="AF46" t="str">
        <f>AA46&amp;", "&amp;Configurações!$C$4&amp;", "&amp;Configurações!$C$5&amp;", Brazil"</f>
        <v>Rua da Chaminé, Rocha Sobrinho, Mesquita, RJ, Brazil</v>
      </c>
      <c r="AG46" t="str">
        <f>RIGHT(AA46,LEN(AA46)-FIND(",",AA46,1)-1)&amp;", "&amp;Configurações!$C$4&amp;", "&amp;Configurações!$C$5</f>
        <v>Rocha Sobrinho, Mesquita, RJ</v>
      </c>
      <c r="AH46">
        <f>Configurações!$C$6</f>
        <v>0</v>
      </c>
    </row>
    <row r="47" spans="2:34" x14ac:dyDescent="0.3">
      <c r="B47" t="str">
        <f>IF(OR(ISNUMBER(FIND(Configurações!$B$8,Base!B47)),ISNUMBER(FIND(Configurações!$B$9,Base!B47)),ISNUMBER(FIND(Configurações!$B$10,Base!B47)),ISNUMBER(FIND(Configurações!$B$11,Base!B47)))=TRUE,Base!B47,0)</f>
        <v>destaque</v>
      </c>
      <c r="C47" t="str">
        <f>SUBSTITUTE(SUBSTITUTE(IF(ISNUMBER(FIND("R$",Base!B47))=TRUE,Base!B47,IF(OR(ISNUMBER(FIND("condo",Base!C47)),ISNUMBER(FIND("IPTU",Base!C47)))=TRUE,Base!B47,Base!C47)),"R$",""),".","")</f>
        <v xml:space="preserve"> 85000</v>
      </c>
      <c r="D47" t="str">
        <f>SUBSTITUTE(IF(TRIM(SUBSTITUTE(SUBSTITUTE(IF(AND(ISNUMBER(FIND("condo",Base!C47)),ISNUMBER(FIND("IPTU",Base!C47)))=TRUE,MID(Base!C47,FIND("$",Base!C47)+1,6),0),"I",""),"P",""))="0",TRIM(SUBSTITUTE(SUBSTITUTE(IF(AND(ISNUMBER(FIND("condo",Base!D47)),ISNUMBER(FIND("IPTU",Base!D47)))=TRUE,MID(Base!D47,FIND("$",Base!D47)+1,6),0),"I",""),"P","")),TRIM(SUBSTITUTE(SUBSTITUTE(IF(AND(ISNUMBER(FIND("condo",Base!C47)),ISNUMBER(FIND("IPTU",Base!C47)))=TRUE,MID(Base!C47,FIND("$",Base!C47)+1,6),0),"I",""),"P",""))),".","")</f>
        <v>0</v>
      </c>
      <c r="E47" t="str">
        <f>SUBSTITUTE(IF(TRIM(SUBSTITUTE(SUBSTITUTE(IF(OR(ISNUMBER(FIND("IPTU",Base!C47)),ISNUMBER(FIND("iptu",Base!C47)))=TRUE,RIGHT(Base!C47,5),0),"R$",""),"$",""))="0",TRIM(SUBSTITUTE(SUBSTITUTE(IF(OR(ISNUMBER(FIND("IPTU",Base!D47)),ISNUMBER(FIND("iptu",Base!D47)))=TRUE,RIGHT(Base!D47,5),0),"R$",""),"$","")),TRIM(SUBSTITUTE(SUBSTITUTE(IF(OR(ISNUMBER(FIND("iptu",Base!C47)),ISNUMBER(FIND("IPTU",Base!C47)))=TRUE,RIGHT(Base!C47,5),0),"R$",""),"$",""))),".","")</f>
        <v>0</v>
      </c>
      <c r="F47" s="3" t="str" cm="1">
        <f t="array" ref="F47">INDEX(Base!47:47,MATCH(MAX(LEN(Base!47:47)),LEN(Base!47:47),0))</f>
        <v>*PAGAMENTO SOMENTE A VISTA.* Direto com proprietário, aceito Carro, moto como parte do pagamento.</v>
      </c>
      <c r="J47" t="str">
        <f>TRIM((IF(OR(ISNUMBER(FIND("Avenida",Base!B47)),ISNUMBER(FIND("Rua",Base!B47)),ISNUMBER(FIND("Estrada",Base!B47)),ISNUMBER(FIND(",",Base!B47)))=TRUE,Base!B47,"")))</f>
        <v/>
      </c>
      <c r="K47" t="str">
        <f>TRIM((IF(OR(ISNUMBER(FIND("Avenida",Base!C47)),ISNUMBER(FIND("Rua",Base!C47)),ISNUMBER(FIND("Estrada",Base!C47)),ISNUMBER(FIND(",",Base!C47)))=TRUE,Base!C47,"")))</f>
        <v/>
      </c>
      <c r="L47" t="str">
        <f>TRIM((IF(OR(ISNUMBER(FIND("Avenida",Base!D47)),ISNUMBER(FIND("Rua",Base!D47)),ISNUMBER(FIND("Estrada",Base!D47)),ISNUMBER(FIND(",",Base!D47)))=TRUE,Base!D47,"")))</f>
        <v>*PAGAMENTO SOMENTE A VISTA.* Direto com proprietário, aceito Carro, moto como parte do pagamento.</v>
      </c>
      <c r="M47" t="str">
        <f>TRIM((IF(OR(ISNUMBER(FIND("Avenida",Base!E47)),ISNUMBER(FIND("Rua",Base!E47)),ISNUMBER(FIND("Estrada",Base!E47)),ISNUMBER(FIND(",",Base!E47)))=TRUE,Base!E47,"")))</f>
        <v>Casa com ótima localização, no bairro Santo Elias com 60 m² com sala 1 quarto b...</v>
      </c>
      <c r="N47" t="str">
        <f>TRIM((IF(OR(ISNUMBER(FIND("Avenida",Base!F47)),ISNUMBER(FIND("Rua",Base!F47)),ISNUMBER(FIND("Estrada",Base!F47)),ISNUMBER(FIND(",",Base!F47)))=TRUE,Base!F47,"")))</f>
        <v/>
      </c>
      <c r="O47" t="str">
        <f>TRIM((IF(OR(ISNUMBER(FIND("Avenida",Base!G47)),ISNUMBER(FIND("Rua",Base!G47)),ISNUMBER(FIND("Estrada",Base!G47)),ISNUMBER(FIND(",",Base!G47)))=TRUE,Base!G47,"")))</f>
        <v>Rua Josefina, Santo Elias</v>
      </c>
      <c r="P47" t="str">
        <f>TRIM((IF(OR(ISNUMBER(FIND("Avenida",Base!H47)),ISNUMBER(FIND("Rua",Base!H47)),ISNUMBER(FIND("Estrada",Base!H47)),ISNUMBER(FIND(",",Base!H47)))=TRUE,Base!H47,"")))</f>
        <v/>
      </c>
      <c r="Q47" t="str">
        <f>TRIM((IF(OR(ISNUMBER(FIND("Avenida",Base!I47)),ISNUMBER(FIND("Rua",Base!I47)),ISNUMBER(FIND("Estrada",Base!I47)),ISNUMBER(FIND(",",Base!I47)))=TRUE,Base!I47,"")))</f>
        <v/>
      </c>
      <c r="R47" t="str">
        <f>TRIM((IF(OR(ISNUMBER(FIND("Avenida",Base!J47)),ISNUMBER(FIND("Rua",Base!J47)),ISNUMBER(FIND("Estrada",Base!J47)),ISNUMBER(FIND(",",Base!J47)))=TRUE,Base!J47,"")))</f>
        <v/>
      </c>
      <c r="S47" t="str">
        <f>TRIM((IF(OR(ISNUMBER(FIND("Avenida",Base!K47)),ISNUMBER(FIND("Rua",Base!K47)),ISNUMBER(FIND("Estrada",Base!K47)),ISNUMBER(FIND(",",Base!K47)))=TRUE,Base!K47,"")))</f>
        <v/>
      </c>
      <c r="T47" t="str">
        <f>TRIM((IF(OR(ISNUMBER(FIND("Avenida",Base!L47)),ISNUMBER(FIND("Rua",Base!L47)),ISNUMBER(FIND("Estrada",Base!L47)),ISNUMBER(FIND(",",Base!L47)))=TRUE,Base!L47,"")))</f>
        <v/>
      </c>
      <c r="U47" t="str">
        <f>TRIM((IF(OR(ISNUMBER(FIND("Avenida",Base!M47)),ISNUMBER(FIND("Rua",Base!M47)),ISNUMBER(FIND("Estrada",Base!M47)),ISNUMBER(FIND(",",Base!M47)))=TRUE,Base!M47,"")))</f>
        <v/>
      </c>
      <c r="V47" t="str">
        <f>TRIM((IF(OR(ISNUMBER(FIND("Avenida",Base!N47)),ISNUMBER(FIND("Rua",Base!N47)),ISNUMBER(FIND("Estrada",Base!N47)),ISNUMBER(FIND(",",Base!N47)))=TRUE,Base!N47,"")))</f>
        <v/>
      </c>
      <c r="W47" t="str">
        <f>TRIM((IF(OR(ISNUMBER(FIND("Avenida",Base!O47)),ISNUMBER(FIND("Rua",Base!O47)),ISNUMBER(FIND("Estrada",Base!O47)),ISNUMBER(FIND(",",Base!O47)))=TRUE,Base!O47,"")))</f>
        <v/>
      </c>
      <c r="X47" t="str">
        <f>TRIM((IF(OR(ISNUMBER(FIND("Avenida",Base!P47)),ISNUMBER(FIND("Rua",Base!P47)),ISNUMBER(FIND("Estrada",Base!P47)),ISNUMBER(FIND(",",Base!P47)))=TRUE,Base!P47,"")))</f>
        <v/>
      </c>
      <c r="Y47" t="str">
        <f>TRIM((IF(OR(ISNUMBER(FIND("Avenida",Base!Q47)),ISNUMBER(FIND("Rua",Base!Q47)),ISNUMBER(FIND("Estrada",Base!Q47)),ISNUMBER(FIND(",",Base!Q47)))=TRUE,Base!Q47,"")))</f>
        <v/>
      </c>
      <c r="Z47" t="str">
        <f>TRIM((IF(OR(ISNUMBER(FIND("Avenida",Base!R47)),ISNUMBER(FIND("Rua",Base!R47)),ISNUMBER(FIND("Estrada",Base!R47)),ISNUMBER(FIND(",",Base!R47)))=TRUE,Base!R47,"")))</f>
        <v/>
      </c>
      <c r="AA47" s="3" t="str" cm="1">
        <f t="array" ref="AA47">LOOKUP(2,1/(F47:Z47&lt;&gt;""),F47:Z47)</f>
        <v>Rua Josefina, Santo Elias</v>
      </c>
      <c r="AB47" t="str" cm="1">
        <f t="array" ref="AB47">IFERROR(IF(LEN(TRIM(SUBSTITUTE(INDEX(Base!47:47,0,MATCH(Planilha2!$AA47,Base!47:47,0)+1),"m²",""))&gt;5),LEFT(TRIM(SUBSTITUTE(INDEX(Base!47:47,0,MATCH(Planilha2!$AA47,Base!47:47,0)+1),"m²","")),3),TRIM(SUBSTITUTE(INDEX(Base!47:47,0,MATCH(Planilha2!$AA47,Base!47:47,0)+1),"m²",""))),0)</f>
        <v>60</v>
      </c>
      <c r="AC47" t="str" cm="1">
        <f t="array" ref="AC47">IFERROR(IF(LEN(INDEX(Base!47:47,0,MATCH(Planilha2!$AA47,Base!47:47,0)+2))&gt;2,LEFT(INDEX(Base!47:47,0,MATCH(Planilha2!$AA47,Base!47:47,0)+2),1),INDEX(Base!47:47,0,MATCH(Planilha2!$AA47,Base!47:47,0)+2)),0)</f>
        <v>1</v>
      </c>
      <c r="AD47" t="str" cm="1">
        <f t="array" ref="AD47">IFERROR(IF(LEN(INDEX(Base!47:47,0,MATCH(Planilha2!$AA47,Base!47:47,0)+3))&gt;2,LEFT(INDEX(Base!47:47,0,MATCH(Planilha2!$AA47,Base!47:47,0)+3),1),INDEX(Base!47:47,0,MATCH(Planilha2!$AA47,Base!47:47,0)+3)),0)</f>
        <v>2</v>
      </c>
      <c r="AE47" cm="1">
        <f t="array" ref="AE47">IFERROR(IF(LEN(INDEX(Base!47:47,0,MATCH(Planilha2!$AA47,Base!47:47,0)+4))&gt;2,LEFT(INDEX(Base!47:47,0,MATCH(Planilha2!$AA47,Base!47:47,0)+4),1),INDEX(Base!47:47,0,MATCH(Planilha2!$AA47,Base!47:47,0)+4)),0)</f>
        <v>0</v>
      </c>
      <c r="AF47" t="str">
        <f>AA47&amp;", "&amp;Configurações!$C$4&amp;", "&amp;Configurações!$C$5&amp;", Brazil"</f>
        <v>Rua Josefina, Santo Elias, Mesquita, RJ, Brazil</v>
      </c>
      <c r="AG47" t="str">
        <f>RIGHT(AA47,LEN(AA47)-FIND(",",AA47,1)-1)&amp;", "&amp;Configurações!$C$4&amp;", "&amp;Configurações!$C$5</f>
        <v>Santo Elias, Mesquita, RJ</v>
      </c>
      <c r="AH47">
        <f>Configurações!$C$6</f>
        <v>0</v>
      </c>
    </row>
    <row r="48" spans="2:34" x14ac:dyDescent="0.3">
      <c r="B48">
        <f>IF(OR(ISNUMBER(FIND(Configurações!$B$8,Base!B48)),ISNUMBER(FIND(Configurações!$B$9,Base!B48)),ISNUMBER(FIND(Configurações!$B$10,Base!B48)),ISNUMBER(FIND(Configurações!$B$11,Base!B48)))=TRUE,Base!B48,0)</f>
        <v>0</v>
      </c>
      <c r="C48" t="str">
        <f>SUBSTITUTE(SUBSTITUTE(IF(ISNUMBER(FIND("R$",Base!B48))=TRUE,Base!B48,IF(OR(ISNUMBER(FIND("condo",Base!C48)),ISNUMBER(FIND("IPTU",Base!C48)))=TRUE,Base!B48,Base!C48)),"R$",""),".","")</f>
        <v xml:space="preserve"> 540000</v>
      </c>
      <c r="D48" t="str">
        <f>SUBSTITUTE(IF(TRIM(SUBSTITUTE(SUBSTITUTE(IF(AND(ISNUMBER(FIND("condo",Base!C48)),ISNUMBER(FIND("IPTU",Base!C48)))=TRUE,MID(Base!C48,FIND("$",Base!C48)+1,6),0),"I",""),"P",""))="0",TRIM(SUBSTITUTE(SUBSTITUTE(IF(AND(ISNUMBER(FIND("condo",Base!D48)),ISNUMBER(FIND("IPTU",Base!D48)))=TRUE,MID(Base!D48,FIND("$",Base!D48)+1,6),0),"I",""),"P","")),TRIM(SUBSTITUTE(SUBSTITUTE(IF(AND(ISNUMBER(FIND("condo",Base!C48)),ISNUMBER(FIND("IPTU",Base!C48)))=TRUE,MID(Base!C48,FIND("$",Base!C48)+1,6),0),"I",""),"P",""))),".","")</f>
        <v>230</v>
      </c>
      <c r="E48" t="str">
        <f>SUBSTITUTE(IF(TRIM(SUBSTITUTE(SUBSTITUTE(IF(OR(ISNUMBER(FIND("IPTU",Base!C48)),ISNUMBER(FIND("iptu",Base!C48)))=TRUE,RIGHT(Base!C48,5),0),"R$",""),"$",""))="0",TRIM(SUBSTITUTE(SUBSTITUTE(IF(OR(ISNUMBER(FIND("IPTU",Base!D48)),ISNUMBER(FIND("iptu",Base!D48)))=TRUE,RIGHT(Base!D48,5),0),"R$",""),"$","")),TRIM(SUBSTITUTE(SUBSTITUTE(IF(OR(ISNUMBER(FIND("iptu",Base!C48)),ISNUMBER(FIND("IPTU",Base!C48)))=TRUE,RIGHT(Base!C48,5),0),"R$",""),"$",""))),".","")</f>
        <v>85</v>
      </c>
      <c r="F48" s="3" t="str" cm="1">
        <f t="array" ref="F48">INDEX(Base!48:48,MATCH(MAX(LEN(Base!48:48)),LEN(Base!48:48),0))</f>
        <v>condomínio R$ 230 IPTU R$ 85</v>
      </c>
      <c r="J48" t="str">
        <f>TRIM((IF(OR(ISNUMBER(FIND("Avenida",Base!B48)),ISNUMBER(FIND("Rua",Base!B48)),ISNUMBER(FIND("Estrada",Base!B48)),ISNUMBER(FIND(",",Base!B48)))=TRUE,Base!B48,"")))</f>
        <v/>
      </c>
      <c r="K48" t="str">
        <f>TRIM((IF(OR(ISNUMBER(FIND("Avenida",Base!C48)),ISNUMBER(FIND("Rua",Base!C48)),ISNUMBER(FIND("Estrada",Base!C48)),ISNUMBER(FIND(",",Base!C48)))=TRUE,Base!C48,"")))</f>
        <v/>
      </c>
      <c r="L48" t="str">
        <f>TRIM((IF(OR(ISNUMBER(FIND("Avenida",Base!D48)),ISNUMBER(FIND("Rua",Base!D48)),ISNUMBER(FIND("Estrada",Base!D48)),ISNUMBER(FIND(",",Base!D48)))=TRUE,Base!D48,"")))</f>
        <v>Rua Cosmorama, Cosmorama</v>
      </c>
      <c r="M48" t="str">
        <f>TRIM((IF(OR(ISNUMBER(FIND("Avenida",Base!E48)),ISNUMBER(FIND("Rua",Base!E48)),ISNUMBER(FIND("Estrada",Base!E48)),ISNUMBER(FIND(",",Base!E48)))=TRUE,Base!E48,"")))</f>
        <v/>
      </c>
      <c r="N48" t="str">
        <f>TRIM((IF(OR(ISNUMBER(FIND("Avenida",Base!F48)),ISNUMBER(FIND("Rua",Base!F48)),ISNUMBER(FIND("Estrada",Base!F48)),ISNUMBER(FIND(",",Base!F48)))=TRUE,Base!F48,"")))</f>
        <v/>
      </c>
      <c r="O48" t="str">
        <f>TRIM((IF(OR(ISNUMBER(FIND("Avenida",Base!G48)),ISNUMBER(FIND("Rua",Base!G48)),ISNUMBER(FIND("Estrada",Base!G48)),ISNUMBER(FIND(",",Base!G48)))=TRUE,Base!G48,"")))</f>
        <v/>
      </c>
      <c r="P48" t="str">
        <f>TRIM((IF(OR(ISNUMBER(FIND("Avenida",Base!H48)),ISNUMBER(FIND("Rua",Base!H48)),ISNUMBER(FIND("Estrada",Base!H48)),ISNUMBER(FIND(",",Base!H48)))=TRUE,Base!H48,"")))</f>
        <v/>
      </c>
      <c r="Q48" t="str">
        <f>TRIM((IF(OR(ISNUMBER(FIND("Avenida",Base!I48)),ISNUMBER(FIND("Rua",Base!I48)),ISNUMBER(FIND("Estrada",Base!I48)),ISNUMBER(FIND(",",Base!I48)))=TRUE,Base!I48,"")))</f>
        <v/>
      </c>
      <c r="R48" t="str">
        <f>TRIM((IF(OR(ISNUMBER(FIND("Avenida",Base!J48)),ISNUMBER(FIND("Rua",Base!J48)),ISNUMBER(FIND("Estrada",Base!J48)),ISNUMBER(FIND(",",Base!J48)))=TRUE,Base!J48,"")))</f>
        <v/>
      </c>
      <c r="S48" t="str">
        <f>TRIM((IF(OR(ISNUMBER(FIND("Avenida",Base!K48)),ISNUMBER(FIND("Rua",Base!K48)),ISNUMBER(FIND("Estrada",Base!K48)),ISNUMBER(FIND(",",Base!K48)))=TRUE,Base!K48,"")))</f>
        <v/>
      </c>
      <c r="T48" t="str">
        <f>TRIM((IF(OR(ISNUMBER(FIND("Avenida",Base!L48)),ISNUMBER(FIND("Rua",Base!L48)),ISNUMBER(FIND("Estrada",Base!L48)),ISNUMBER(FIND(",",Base!L48)))=TRUE,Base!L48,"")))</f>
        <v/>
      </c>
      <c r="U48" t="str">
        <f>TRIM((IF(OR(ISNUMBER(FIND("Avenida",Base!M48)),ISNUMBER(FIND("Rua",Base!M48)),ISNUMBER(FIND("Estrada",Base!M48)),ISNUMBER(FIND(",",Base!M48)))=TRUE,Base!M48,"")))</f>
        <v/>
      </c>
      <c r="V48" t="str">
        <f>TRIM((IF(OR(ISNUMBER(FIND("Avenida",Base!N48)),ISNUMBER(FIND("Rua",Base!N48)),ISNUMBER(FIND("Estrada",Base!N48)),ISNUMBER(FIND(",",Base!N48)))=TRUE,Base!N48,"")))</f>
        <v/>
      </c>
      <c r="W48" t="str">
        <f>TRIM((IF(OR(ISNUMBER(FIND("Avenida",Base!O48)),ISNUMBER(FIND("Rua",Base!O48)),ISNUMBER(FIND("Estrada",Base!O48)),ISNUMBER(FIND(",",Base!O48)))=TRUE,Base!O48,"")))</f>
        <v/>
      </c>
      <c r="X48" t="str">
        <f>TRIM((IF(OR(ISNUMBER(FIND("Avenida",Base!P48)),ISNUMBER(FIND("Rua",Base!P48)),ISNUMBER(FIND("Estrada",Base!P48)),ISNUMBER(FIND(",",Base!P48)))=TRUE,Base!P48,"")))</f>
        <v/>
      </c>
      <c r="Y48" t="str">
        <f>TRIM((IF(OR(ISNUMBER(FIND("Avenida",Base!Q48)),ISNUMBER(FIND("Rua",Base!Q48)),ISNUMBER(FIND("Estrada",Base!Q48)),ISNUMBER(FIND(",",Base!Q48)))=TRUE,Base!Q48,"")))</f>
        <v/>
      </c>
      <c r="Z48" t="str">
        <f>TRIM((IF(OR(ISNUMBER(FIND("Avenida",Base!R48)),ISNUMBER(FIND("Rua",Base!R48)),ISNUMBER(FIND("Estrada",Base!R48)),ISNUMBER(FIND(",",Base!R48)))=TRUE,Base!R48,"")))</f>
        <v/>
      </c>
      <c r="AA48" s="3" t="str" cm="1">
        <f t="array" ref="AA48">LOOKUP(2,1/(F48:Z48&lt;&gt;""),F48:Z48)</f>
        <v>Rua Cosmorama, Cosmorama</v>
      </c>
      <c r="AB48" t="str" cm="1">
        <f t="array" ref="AB48">IFERROR(IF(LEN(TRIM(SUBSTITUTE(INDEX(Base!48:48,0,MATCH(Planilha2!$AA48,Base!48:48,0)+1),"m²",""))&gt;5),LEFT(TRIM(SUBSTITUTE(INDEX(Base!48:48,0,MATCH(Planilha2!$AA48,Base!48:48,0)+1),"m²","")),3),TRIM(SUBSTITUTE(INDEX(Base!48:48,0,MATCH(Planilha2!$AA48,Base!48:48,0)+1),"m²",""))),0)</f>
        <v>200</v>
      </c>
      <c r="AC48" t="str" cm="1">
        <f t="array" ref="AC48">IFERROR(IF(LEN(INDEX(Base!48:48,0,MATCH(Planilha2!$AA48,Base!48:48,0)+2))&gt;2,LEFT(INDEX(Base!48:48,0,MATCH(Planilha2!$AA48,Base!48:48,0)+2),1),INDEX(Base!48:48,0,MATCH(Planilha2!$AA48,Base!48:48,0)+2)),0)</f>
        <v>2</v>
      </c>
      <c r="AD48" t="str" cm="1">
        <f t="array" ref="AD48">IFERROR(IF(LEN(INDEX(Base!48:48,0,MATCH(Planilha2!$AA48,Base!48:48,0)+3))&gt;2,LEFT(INDEX(Base!48:48,0,MATCH(Planilha2!$AA48,Base!48:48,0)+3),1),INDEX(Base!48:48,0,MATCH(Planilha2!$AA48,Base!48:48,0)+3)),0)</f>
        <v>2</v>
      </c>
      <c r="AE48" t="str" cm="1">
        <f t="array" ref="AE48">IFERROR(IF(LEN(INDEX(Base!48:48,0,MATCH(Planilha2!$AA48,Base!48:48,0)+4))&gt;2,LEFT(INDEX(Base!48:48,0,MATCH(Planilha2!$AA48,Base!48:48,0)+4),1),INDEX(Base!48:48,0,MATCH(Planilha2!$AA48,Base!48:48,0)+4)),0)</f>
        <v>3</v>
      </c>
      <c r="AF48" t="str">
        <f>AA48&amp;", "&amp;Configurações!$C$4&amp;", "&amp;Configurações!$C$5&amp;", Brazil"</f>
        <v>Rua Cosmorama, Cosmorama, Mesquita, RJ, Brazil</v>
      </c>
      <c r="AG48" t="str">
        <f>RIGHT(AA48,LEN(AA48)-FIND(",",AA48,1)-1)&amp;", "&amp;Configurações!$C$4&amp;", "&amp;Configurações!$C$5</f>
        <v>Cosmorama, Mesquita, RJ</v>
      </c>
      <c r="AH48">
        <f>Configurações!$C$6</f>
        <v>0</v>
      </c>
    </row>
    <row r="49" spans="2:34" x14ac:dyDescent="0.3">
      <c r="B49" t="str">
        <f>IF(OR(ISNUMBER(FIND(Configurações!$B$8,Base!B49)),ISNUMBER(FIND(Configurações!$B$9,Base!B49)),ISNUMBER(FIND(Configurações!$B$10,Base!B49)),ISNUMBER(FIND(Configurações!$B$11,Base!B49)))=TRUE,Base!B49,0)</f>
        <v>destaque</v>
      </c>
      <c r="C49" t="str">
        <f>SUBSTITUTE(SUBSTITUTE(IF(ISNUMBER(FIND("R$",Base!B49))=TRUE,Base!B49,IF(OR(ISNUMBER(FIND("condo",Base!C49)),ISNUMBER(FIND("IPTU",Base!C49)))=TRUE,Base!B49,Base!C49)),"R$",""),".","")</f>
        <v xml:space="preserve"> 430000</v>
      </c>
      <c r="D49" t="str">
        <f>SUBSTITUTE(IF(TRIM(SUBSTITUTE(SUBSTITUTE(IF(AND(ISNUMBER(FIND("condo",Base!C49)),ISNUMBER(FIND("IPTU",Base!C49)))=TRUE,MID(Base!C49,FIND("$",Base!C49)+1,6),0),"I",""),"P",""))="0",TRIM(SUBSTITUTE(SUBSTITUTE(IF(AND(ISNUMBER(FIND("condo",Base!D49)),ISNUMBER(FIND("IPTU",Base!D49)))=TRUE,MID(Base!D49,FIND("$",Base!D49)+1,6),0),"I",""),"P","")),TRIM(SUBSTITUTE(SUBSTITUTE(IF(AND(ISNUMBER(FIND("condo",Base!C49)),ISNUMBER(FIND("IPTU",Base!C49)))=TRUE,MID(Base!C49,FIND("$",Base!C49)+1,6),0),"I",""),"P",""))),".","")</f>
        <v>0</v>
      </c>
      <c r="E49" t="str">
        <f>SUBSTITUTE(IF(TRIM(SUBSTITUTE(SUBSTITUTE(IF(OR(ISNUMBER(FIND("IPTU",Base!C49)),ISNUMBER(FIND("iptu",Base!C49)))=TRUE,RIGHT(Base!C49,5),0),"R$",""),"$",""))="0",TRIM(SUBSTITUTE(SUBSTITUTE(IF(OR(ISNUMBER(FIND("IPTU",Base!D49)),ISNUMBER(FIND("iptu",Base!D49)))=TRUE,RIGHT(Base!D49,5),0),"R$",""),"$","")),TRIM(SUBSTITUTE(SUBSTITUTE(IF(OR(ISNUMBER(FIND("iptu",Base!C49)),ISNUMBER(FIND("IPTU",Base!C49)))=TRUE,RIGHT(Base!C49,5),0),"R$",""),"$",""))),".","")</f>
        <v>0</v>
      </c>
      <c r="F49" s="3" t="str" cm="1">
        <f t="array" ref="F49">INDEX(Base!49:49,MATCH(MAX(LEN(Base!49:49)),LEN(Base!49:49),0))</f>
        <v>Condomínio Beija-Flor III, Triplex com terraço gourmet.</v>
      </c>
      <c r="J49" t="str">
        <f>TRIM((IF(OR(ISNUMBER(FIND("Avenida",Base!B49)),ISNUMBER(FIND("Rua",Base!B49)),ISNUMBER(FIND("Estrada",Base!B49)),ISNUMBER(FIND(",",Base!B49)))=TRUE,Base!B49,"")))</f>
        <v/>
      </c>
      <c r="K49" t="str">
        <f>TRIM((IF(OR(ISNUMBER(FIND("Avenida",Base!C49)),ISNUMBER(FIND("Rua",Base!C49)),ISNUMBER(FIND("Estrada",Base!C49)),ISNUMBER(FIND(",",Base!C49)))=TRUE,Base!C49,"")))</f>
        <v/>
      </c>
      <c r="L49" t="str">
        <f>TRIM((IF(OR(ISNUMBER(FIND("Avenida",Base!D49)),ISNUMBER(FIND("Rua",Base!D49)),ISNUMBER(FIND("Estrada",Base!D49)),ISNUMBER(FIND(",",Base!D49)))=TRUE,Base!D49,"")))</f>
        <v/>
      </c>
      <c r="M49" t="str">
        <f>TRIM((IF(OR(ISNUMBER(FIND("Avenida",Base!E49)),ISNUMBER(FIND("Rua",Base!E49)),ISNUMBER(FIND("Estrada",Base!E49)),ISNUMBER(FIND(",",Base!E49)))=TRUE,Base!E49,"")))</f>
        <v>Condomínio Beija-Flor III, Triplex com terraço gourmet.</v>
      </c>
      <c r="N49" t="str">
        <f>TRIM((IF(OR(ISNUMBER(FIND("Avenida",Base!F49)),ISNUMBER(FIND("Rua",Base!F49)),ISNUMBER(FIND("Estrada",Base!F49)),ISNUMBER(FIND(",",Base!F49)))=TRUE,Base!F49,"")))</f>
        <v/>
      </c>
      <c r="O49" t="str">
        <f>TRIM((IF(OR(ISNUMBER(FIND("Avenida",Base!G49)),ISNUMBER(FIND("Rua",Base!G49)),ISNUMBER(FIND("Estrada",Base!G49)),ISNUMBER(FIND(",",Base!G49)))=TRUE,Base!G49,"")))</f>
        <v/>
      </c>
      <c r="P49" t="str">
        <f>TRIM((IF(OR(ISNUMBER(FIND("Avenida",Base!H49)),ISNUMBER(FIND("Rua",Base!H49)),ISNUMBER(FIND("Estrada",Base!H49)),ISNUMBER(FIND(",",Base!H49)))=TRUE,Base!H49,"")))</f>
        <v>Lazer com parquinho, bar e quadra esportiva.</v>
      </c>
      <c r="Q49" t="str">
        <f>TRIM((IF(OR(ISNUMBER(FIND("Avenida",Base!I49)),ISNUMBER(FIND("Rua",Base!I49)),ISNUMBER(FIND("Estrada",Base!I49)),ISNUMBER(FIND(",",Base!I49)))=TRUE,Base!I49,"")))</f>
        <v/>
      </c>
      <c r="R49" t="str">
        <f>TRIM((IF(OR(ISNUMBER(FIND("Avenida",Base!J49)),ISNUMBER(FIND("Rua",Base!J49)),ISNUMBER(FIND("Estrada",Base!J49)),ISNUMBER(FIND(",",Base!J49)))=TRUE,Base!J49,"")))</f>
        <v/>
      </c>
      <c r="S49" t="str">
        <f>TRIM((IF(OR(ISNUMBER(FIND("Avenida",Base!K49)),ISNUMBER(FIND("Rua",Base!K49)),ISNUMBER(FIND("Estrada",Base!K49)),ISNUMBER(FIND(",",Base!K49)))=TRUE,Base!K49,"")))</f>
        <v/>
      </c>
      <c r="T49" t="str">
        <f>TRIM((IF(OR(ISNUMBER(FIND("Avenida",Base!L49)),ISNUMBER(FIND("Rua",Base!L49)),ISNUMBER(FIND("Estrada",Base!L49)),ISNUMBER(FIND(",",Base!L49)))=TRUE,Base!L49,"")))</f>
        <v/>
      </c>
      <c r="U49" t="str">
        <f>TRIM((IF(OR(ISNUMBER(FIND("Avenida",Base!M49)),ISNUMBER(FIND("Rua",Base!M49)),ISNUMBER(FIND("Estrada",Base!M49)),ISNUMBER(FIND(",",Base!M49)))=TRUE,Base!M49,"")))</f>
        <v>Rua Rodolpho Pessoa, Cosmorama</v>
      </c>
      <c r="V49" t="str">
        <f>TRIM((IF(OR(ISNUMBER(FIND("Avenida",Base!N49)),ISNUMBER(FIND("Rua",Base!N49)),ISNUMBER(FIND("Estrada",Base!N49)),ISNUMBER(FIND(",",Base!N49)))=TRUE,Base!N49,"")))</f>
        <v/>
      </c>
      <c r="W49" t="str">
        <f>TRIM((IF(OR(ISNUMBER(FIND("Avenida",Base!O49)),ISNUMBER(FIND("Rua",Base!O49)),ISNUMBER(FIND("Estrada",Base!O49)),ISNUMBER(FIND(",",Base!O49)))=TRUE,Base!O49,"")))</f>
        <v/>
      </c>
      <c r="X49" t="str">
        <f>TRIM((IF(OR(ISNUMBER(FIND("Avenida",Base!P49)),ISNUMBER(FIND("Rua",Base!P49)),ISNUMBER(FIND("Estrada",Base!P49)),ISNUMBER(FIND(",",Base!P49)))=TRUE,Base!P49,"")))</f>
        <v/>
      </c>
      <c r="Y49" t="str">
        <f>TRIM((IF(OR(ISNUMBER(FIND("Avenida",Base!Q49)),ISNUMBER(FIND("Rua",Base!Q49)),ISNUMBER(FIND("Estrada",Base!Q49)),ISNUMBER(FIND(",",Base!Q49)))=TRUE,Base!Q49,"")))</f>
        <v/>
      </c>
      <c r="Z49" t="str">
        <f>TRIM((IF(OR(ISNUMBER(FIND("Avenida",Base!R49)),ISNUMBER(FIND("Rua",Base!R49)),ISNUMBER(FIND("Estrada",Base!R49)),ISNUMBER(FIND(",",Base!R49)))=TRUE,Base!R49,"")))</f>
        <v/>
      </c>
      <c r="AA49" s="3" t="str" cm="1">
        <f t="array" ref="AA49">LOOKUP(2,1/(F49:Z49&lt;&gt;""),F49:Z49)</f>
        <v>Rua Rodolpho Pessoa, Cosmorama</v>
      </c>
      <c r="AB49" t="str" cm="1">
        <f t="array" ref="AB49">IFERROR(IF(LEN(TRIM(SUBSTITUTE(INDEX(Base!49:49,0,MATCH(Planilha2!$AA49,Base!49:49,0)+1),"m²",""))&gt;5),LEFT(TRIM(SUBSTITUTE(INDEX(Base!49:49,0,MATCH(Planilha2!$AA49,Base!49:49,0)+1),"m²","")),3),TRIM(SUBSTITUTE(INDEX(Base!49:49,0,MATCH(Planilha2!$AA49,Base!49:49,0)+1),"m²",""))),0)</f>
        <v>180</v>
      </c>
      <c r="AC49" t="str" cm="1">
        <f t="array" ref="AC49">IFERROR(IF(LEN(INDEX(Base!49:49,0,MATCH(Planilha2!$AA49,Base!49:49,0)+2))&gt;2,LEFT(INDEX(Base!49:49,0,MATCH(Planilha2!$AA49,Base!49:49,0)+2),1),INDEX(Base!49:49,0,MATCH(Planilha2!$AA49,Base!49:49,0)+2)),0)</f>
        <v>3</v>
      </c>
      <c r="AD49" t="str" cm="1">
        <f t="array" ref="AD49">IFERROR(IF(LEN(INDEX(Base!49:49,0,MATCH(Planilha2!$AA49,Base!49:49,0)+3))&gt;2,LEFT(INDEX(Base!49:49,0,MATCH(Planilha2!$AA49,Base!49:49,0)+3),1),INDEX(Base!49:49,0,MATCH(Planilha2!$AA49,Base!49:49,0)+3)),0)</f>
        <v>1</v>
      </c>
      <c r="AE49" t="str" cm="1">
        <f t="array" ref="AE49">IFERROR(IF(LEN(INDEX(Base!49:49,0,MATCH(Planilha2!$AA49,Base!49:49,0)+4))&gt;2,LEFT(INDEX(Base!49:49,0,MATCH(Planilha2!$AA49,Base!49:49,0)+4),1),INDEX(Base!49:49,0,MATCH(Planilha2!$AA49,Base!49:49,0)+4)),0)</f>
        <v>4</v>
      </c>
      <c r="AF49" t="str">
        <f>AA49&amp;", "&amp;Configurações!$C$4&amp;", "&amp;Configurações!$C$5&amp;", Brazil"</f>
        <v>Rua Rodolpho Pessoa, Cosmorama, Mesquita, RJ, Brazil</v>
      </c>
      <c r="AG49" t="str">
        <f>RIGHT(AA49,LEN(AA49)-FIND(",",AA49,1)-1)&amp;", "&amp;Configurações!$C$4&amp;", "&amp;Configurações!$C$5</f>
        <v>Cosmorama, Mesquita, RJ</v>
      </c>
      <c r="AH49">
        <f>Configurações!$C$6</f>
        <v>0</v>
      </c>
    </row>
    <row r="50" spans="2:34" x14ac:dyDescent="0.3">
      <c r="B50">
        <f>IF(OR(ISNUMBER(FIND(Configurações!$B$8,Base!B50)),ISNUMBER(FIND(Configurações!$B$9,Base!B50)),ISNUMBER(FIND(Configurações!$B$10,Base!B50)),ISNUMBER(FIND(Configurações!$B$11,Base!B50)))=TRUE,Base!B50,0)</f>
        <v>0</v>
      </c>
      <c r="C50" t="str">
        <f>SUBSTITUTE(SUBSTITUTE(IF(ISNUMBER(FIND("R$",Base!B50))=TRUE,Base!B50,IF(OR(ISNUMBER(FIND("condo",Base!C50)),ISNUMBER(FIND("IPTU",Base!C50)))=TRUE,Base!B50,Base!C50)),"R$",""),".","")</f>
        <v>Sob consulta</v>
      </c>
      <c r="D50" t="str">
        <f>SUBSTITUTE(IF(TRIM(SUBSTITUTE(SUBSTITUTE(IF(AND(ISNUMBER(FIND("condo",Base!C50)),ISNUMBER(FIND("IPTU",Base!C50)))=TRUE,MID(Base!C50,FIND("$",Base!C50)+1,6),0),"I",""),"P",""))="0",TRIM(SUBSTITUTE(SUBSTITUTE(IF(AND(ISNUMBER(FIND("condo",Base!D50)),ISNUMBER(FIND("IPTU",Base!D50)))=TRUE,MID(Base!D50,FIND("$",Base!D50)+1,6),0),"I",""),"P","")),TRIM(SUBSTITUTE(SUBSTITUTE(IF(AND(ISNUMBER(FIND("condo",Base!C50)),ISNUMBER(FIND("IPTU",Base!C50)))=TRUE,MID(Base!C50,FIND("$",Base!C50)+1,6),0),"I",""),"P",""))),".","")</f>
        <v>0</v>
      </c>
      <c r="E50" t="str">
        <f>SUBSTITUTE(IF(TRIM(SUBSTITUTE(SUBSTITUTE(IF(OR(ISNUMBER(FIND("IPTU",Base!C50)),ISNUMBER(FIND("iptu",Base!C50)))=TRUE,RIGHT(Base!C50,5),0),"R$",""),"$",""))="0",TRIM(SUBSTITUTE(SUBSTITUTE(IF(OR(ISNUMBER(FIND("IPTU",Base!D50)),ISNUMBER(FIND("iptu",Base!D50)))=TRUE,RIGHT(Base!D50,5),0),"R$",""),"$","")),TRIM(SUBSTITUTE(SUBSTITUTE(IF(OR(ISNUMBER(FIND("iptu",Base!C50)),ISNUMBER(FIND("IPTU",Base!C50)))=TRUE,RIGHT(Base!C50,5),0),"R$",""),"$",""))),".","")</f>
        <v>0</v>
      </c>
      <c r="F50" s="3" t="str" cm="1">
        <f t="array" ref="F50">INDEX(Base!50:50,MATCH(MAX(LEN(Base!50:50)),LEN(Base!50:50),0))</f>
        <v>Venha conhecer os diferenciais incríveis desse empreendimento.</v>
      </c>
      <c r="J50" t="str">
        <f>TRIM((IF(OR(ISNUMBER(FIND("Avenida",Base!B50)),ISNUMBER(FIND("Rua",Base!B50)),ISNUMBER(FIND("Estrada",Base!B50)),ISNUMBER(FIND(",",Base!B50)))=TRUE,Base!B50,"")))</f>
        <v/>
      </c>
      <c r="K50" t="str">
        <f>TRIM((IF(OR(ISNUMBER(FIND("Avenida",Base!C50)),ISNUMBER(FIND("Rua",Base!C50)),ISNUMBER(FIND("Estrada",Base!C50)),ISNUMBER(FIND(",",Base!C50)))=TRUE,Base!C50,"")))</f>
        <v/>
      </c>
      <c r="L50" t="str">
        <f>TRIM((IF(OR(ISNUMBER(FIND("Avenida",Base!D50)),ISNUMBER(FIND("Rua",Base!D50)),ISNUMBER(FIND("Estrada",Base!D50)),ISNUMBER(FIND(",",Base!D50)))=TRUE,Base!D50,"")))</f>
        <v/>
      </c>
      <c r="M50" t="str">
        <f>TRIM((IF(OR(ISNUMBER(FIND("Avenida",Base!E50)),ISNUMBER(FIND("Rua",Base!E50)),ISNUMBER(FIND("Estrada",Base!E50)),ISNUMBER(FIND(",",Base!E50)))=TRUE,Base!E50,"")))</f>
        <v/>
      </c>
      <c r="N50" t="str">
        <f>TRIM((IF(OR(ISNUMBER(FIND("Avenida",Base!F50)),ISNUMBER(FIND("Rua",Base!F50)),ISNUMBER(FIND("Estrada",Base!F50)),ISNUMBER(FIND(",",Base!F50)))=TRUE,Base!F50,"")))</f>
        <v/>
      </c>
      <c r="O50" t="str">
        <f>TRIM((IF(OR(ISNUMBER(FIND("Avenida",Base!G50)),ISNUMBER(FIND("Rua",Base!G50)),ISNUMBER(FIND("Estrada",Base!G50)),ISNUMBER(FIND(",",Base!G50)))=TRUE,Base!G50,"")))</f>
        <v>Avenida Doutor Mário Guimarães, Centro</v>
      </c>
      <c r="P50" t="str">
        <f>TRIM((IF(OR(ISNUMBER(FIND("Avenida",Base!H50)),ISNUMBER(FIND("Rua",Base!H50)),ISNUMBER(FIND("Estrada",Base!H50)),ISNUMBER(FIND(",",Base!H50)))=TRUE,Base!H50,"")))</f>
        <v/>
      </c>
      <c r="Q50" t="str">
        <f>TRIM((IF(OR(ISNUMBER(FIND("Avenida",Base!I50)),ISNUMBER(FIND("Rua",Base!I50)),ISNUMBER(FIND("Estrada",Base!I50)),ISNUMBER(FIND(",",Base!I50)))=TRUE,Base!I50,"")))</f>
        <v/>
      </c>
      <c r="R50" t="str">
        <f>TRIM((IF(OR(ISNUMBER(FIND("Avenida",Base!J50)),ISNUMBER(FIND("Rua",Base!J50)),ISNUMBER(FIND("Estrada",Base!J50)),ISNUMBER(FIND(",",Base!J50)))=TRUE,Base!J50,"")))</f>
        <v/>
      </c>
      <c r="S50" t="str">
        <f>TRIM((IF(OR(ISNUMBER(FIND("Avenida",Base!K50)),ISNUMBER(FIND("Rua",Base!K50)),ISNUMBER(FIND("Estrada",Base!K50)),ISNUMBER(FIND(",",Base!K50)))=TRUE,Base!K50,"")))</f>
        <v/>
      </c>
      <c r="T50" t="str">
        <f>TRIM((IF(OR(ISNUMBER(FIND("Avenida",Base!L50)),ISNUMBER(FIND("Rua",Base!L50)),ISNUMBER(FIND("Estrada",Base!L50)),ISNUMBER(FIND(",",Base!L50)))=TRUE,Base!L50,"")))</f>
        <v/>
      </c>
      <c r="U50" t="str">
        <f>TRIM((IF(OR(ISNUMBER(FIND("Avenida",Base!M50)),ISNUMBER(FIND("Rua",Base!M50)),ISNUMBER(FIND("Estrada",Base!M50)),ISNUMBER(FIND(",",Base!M50)))=TRUE,Base!M50,"")))</f>
        <v/>
      </c>
      <c r="V50" t="str">
        <f>TRIM((IF(OR(ISNUMBER(FIND("Avenida",Base!N50)),ISNUMBER(FIND("Rua",Base!N50)),ISNUMBER(FIND("Estrada",Base!N50)),ISNUMBER(FIND(",",Base!N50)))=TRUE,Base!N50,"")))</f>
        <v/>
      </c>
      <c r="W50" t="str">
        <f>TRIM((IF(OR(ISNUMBER(FIND("Avenida",Base!O50)),ISNUMBER(FIND("Rua",Base!O50)),ISNUMBER(FIND("Estrada",Base!O50)),ISNUMBER(FIND(",",Base!O50)))=TRUE,Base!O50,"")))</f>
        <v/>
      </c>
      <c r="X50" t="str">
        <f>TRIM((IF(OR(ISNUMBER(FIND("Avenida",Base!P50)),ISNUMBER(FIND("Rua",Base!P50)),ISNUMBER(FIND("Estrada",Base!P50)),ISNUMBER(FIND(",",Base!P50)))=TRUE,Base!P50,"")))</f>
        <v/>
      </c>
      <c r="Y50" t="str">
        <f>TRIM((IF(OR(ISNUMBER(FIND("Avenida",Base!Q50)),ISNUMBER(FIND("Rua",Base!Q50)),ISNUMBER(FIND("Estrada",Base!Q50)),ISNUMBER(FIND(",",Base!Q50)))=TRUE,Base!Q50,"")))</f>
        <v/>
      </c>
      <c r="Z50" t="str">
        <f>TRIM((IF(OR(ISNUMBER(FIND("Avenida",Base!R50)),ISNUMBER(FIND("Rua",Base!R50)),ISNUMBER(FIND("Estrada",Base!R50)),ISNUMBER(FIND(",",Base!R50)))=TRUE,Base!R50,"")))</f>
        <v/>
      </c>
      <c r="AA50" s="3" t="str" cm="1">
        <f t="array" ref="AA50">LOOKUP(2,1/(F50:Z50&lt;&gt;""),F50:Z50)</f>
        <v>Avenida Doutor Mário Guimarães, Centro</v>
      </c>
      <c r="AB50" t="str" cm="1">
        <f t="array" ref="AB50">IFERROR(IF(LEN(TRIM(SUBSTITUTE(INDEX(Base!50:50,0,MATCH(Planilha2!$AA50,Base!50:50,0)+1),"m²",""))&gt;5),LEFT(TRIM(SUBSTITUTE(INDEX(Base!50:50,0,MATCH(Planilha2!$AA50,Base!50:50,0)+1),"m²","")),3),TRIM(SUBSTITUTE(INDEX(Base!50:50,0,MATCH(Planilha2!$AA50,Base!50:50,0)+1),"m²",""))),0)</f>
        <v>213</v>
      </c>
      <c r="AC50" t="str" cm="1">
        <f t="array" ref="AC50">IFERROR(IF(LEN(INDEX(Base!50:50,0,MATCH(Planilha2!$AA50,Base!50:50,0)+2))&gt;2,LEFT(INDEX(Base!50:50,0,MATCH(Planilha2!$AA50,Base!50:50,0)+2),1),INDEX(Base!50:50,0,MATCH(Planilha2!$AA50,Base!50:50,0)+2)),0)</f>
        <v>4</v>
      </c>
      <c r="AD50" t="str" cm="1">
        <f t="array" ref="AD50">IFERROR(IF(LEN(INDEX(Base!50:50,0,MATCH(Planilha2!$AA50,Base!50:50,0)+3))&gt;2,LEFT(INDEX(Base!50:50,0,MATCH(Planilha2!$AA50,Base!50:50,0)+3),1),INDEX(Base!50:50,0,MATCH(Planilha2!$AA50,Base!50:50,0)+3)),0)</f>
        <v>1</v>
      </c>
      <c r="AE50" t="str" cm="1">
        <f t="array" ref="AE50">IFERROR(IF(LEN(INDEX(Base!50:50,0,MATCH(Planilha2!$AA50,Base!50:50,0)+4))&gt;2,LEFT(INDEX(Base!50:50,0,MATCH(Planilha2!$AA50,Base!50:50,0)+4),1),INDEX(Base!50:50,0,MATCH(Planilha2!$AA50,Base!50:50,0)+4)),0)</f>
        <v>2</v>
      </c>
      <c r="AF50" t="str">
        <f>AA50&amp;", "&amp;Configurações!$C$4&amp;", "&amp;Configurações!$C$5&amp;", Brazil"</f>
        <v>Avenida Doutor Mário Guimarães, Centro, Mesquita, RJ, Brazil</v>
      </c>
      <c r="AG50" t="str">
        <f>RIGHT(AA50,LEN(AA50)-FIND(",",AA50,1)-1)&amp;", "&amp;Configurações!$C$4&amp;", "&amp;Configurações!$C$5</f>
        <v>Centro, Mesquita, RJ</v>
      </c>
      <c r="AH50">
        <f>Configurações!$C$6</f>
        <v>0</v>
      </c>
    </row>
    <row r="51" spans="2:34" x14ac:dyDescent="0.3">
      <c r="B51">
        <f>IF(OR(ISNUMBER(FIND(Configurações!$B$8,Base!B51)),ISNUMBER(FIND(Configurações!$B$9,Base!B51)),ISNUMBER(FIND(Configurações!$B$10,Base!B51)),ISNUMBER(FIND(Configurações!$B$11,Base!B51)))=TRUE,Base!B51,0)</f>
        <v>0</v>
      </c>
      <c r="C51" t="str">
        <f>SUBSTITUTE(SUBSTITUTE(IF(ISNUMBER(FIND("R$",Base!B51))=TRUE,Base!B51,IF(OR(ISNUMBER(FIND("condo",Base!C51)),ISNUMBER(FIND("IPTU",Base!C51)))=TRUE,Base!B51,Base!C51)),"R$",""),".","")</f>
        <v xml:space="preserve"> 410005</v>
      </c>
      <c r="D51" t="str">
        <f>SUBSTITUTE(IF(TRIM(SUBSTITUTE(SUBSTITUTE(IF(AND(ISNUMBER(FIND("condo",Base!C51)),ISNUMBER(FIND("IPTU",Base!C51)))=TRUE,MID(Base!C51,FIND("$",Base!C51)+1,6),0),"I",""),"P",""))="0",TRIM(SUBSTITUTE(SUBSTITUTE(IF(AND(ISNUMBER(FIND("condo",Base!D51)),ISNUMBER(FIND("IPTU",Base!D51)))=TRUE,MID(Base!D51,FIND("$",Base!D51)+1,6),0),"I",""),"P","")),TRIM(SUBSTITUTE(SUBSTITUTE(IF(AND(ISNUMBER(FIND("condo",Base!C51)),ISNUMBER(FIND("IPTU",Base!C51)))=TRUE,MID(Base!C51,FIND("$",Base!C51)+1,6),0),"I",""),"P",""))),".","")</f>
        <v>0</v>
      </c>
      <c r="E51" t="str">
        <f>SUBSTITUTE(IF(TRIM(SUBSTITUTE(SUBSTITUTE(IF(OR(ISNUMBER(FIND("IPTU",Base!C51)),ISNUMBER(FIND("iptu",Base!C51)))=TRUE,RIGHT(Base!C51,5),0),"R$",""),"$",""))="0",TRIM(SUBSTITUTE(SUBSTITUTE(IF(OR(ISNUMBER(FIND("IPTU",Base!D51)),ISNUMBER(FIND("iptu",Base!D51)))=TRUE,RIGHT(Base!D51,5),0),"R$",""),"$","")),TRIM(SUBSTITUTE(SUBSTITUTE(IF(OR(ISNUMBER(FIND("iptu",Base!C51)),ISNUMBER(FIND("IPTU",Base!C51)))=TRUE,RIGHT(Base!C51,5),0),"R$",""),"$",""))),".","")</f>
        <v>0</v>
      </c>
      <c r="F51" s="3" t="str" cm="1">
        <f t="array" ref="F51">INDEX(Base!51:51,MATCH(MAX(LEN(Base!51:51)),LEN(Base!51:51),0))</f>
        <v>Condomínio de alto padrão, pronto para morar, localizado em uma das áreas mais nobres de de Nova Iguaçu, em apenas um bloco de apartamento de dois ou três quartos com lazer complet...</v>
      </c>
      <c r="J51" t="str">
        <f>TRIM((IF(OR(ISNUMBER(FIND("Avenida",Base!B51)),ISNUMBER(FIND("Rua",Base!B51)),ISNUMBER(FIND("Estrada",Base!B51)),ISNUMBER(FIND(",",Base!B51)))=TRUE,Base!B51,"")))</f>
        <v/>
      </c>
      <c r="K51" t="str">
        <f>TRIM((IF(OR(ISNUMBER(FIND("Avenida",Base!C51)),ISNUMBER(FIND("Rua",Base!C51)),ISNUMBER(FIND("Estrada",Base!C51)),ISNUMBER(FIND(",",Base!C51)))=TRUE,Base!C51,"")))</f>
        <v/>
      </c>
      <c r="L51" t="str">
        <f>TRIM((IF(OR(ISNUMBER(FIND("Avenida",Base!D51)),ISNUMBER(FIND("Rua",Base!D51)),ISNUMBER(FIND("Estrada",Base!D51)),ISNUMBER(FIND(",",Base!D51)))=TRUE,Base!D51,"")))</f>
        <v>Condomínio de alto padrão, pronto para morar, localizado em uma das áreas mais nobres de de Nova Iguaçu, em apenas um bloco de apartamento de dois ou três quartos com lazer complet...</v>
      </c>
      <c r="M51" t="str">
        <f>TRIM((IF(OR(ISNUMBER(FIND("Avenida",Base!E51)),ISNUMBER(FIND("Rua",Base!E51)),ISNUMBER(FIND("Estrada",Base!E51)),ISNUMBER(FIND(",",Base!E51)))=TRUE,Base!E51,"")))</f>
        <v/>
      </c>
      <c r="N51" t="str">
        <f>TRIM((IF(OR(ISNUMBER(FIND("Avenida",Base!F51)),ISNUMBER(FIND("Rua",Base!F51)),ISNUMBER(FIND("Estrada",Base!F51)),ISNUMBER(FIND(",",Base!F51)))=TRUE,Base!F51,"")))</f>
        <v>Rua Luís de Camões, Alvarez</v>
      </c>
      <c r="O51" t="str">
        <f>TRIM((IF(OR(ISNUMBER(FIND("Avenida",Base!G51)),ISNUMBER(FIND("Rua",Base!G51)),ISNUMBER(FIND("Estrada",Base!G51)),ISNUMBER(FIND(",",Base!G51)))=TRUE,Base!G51,"")))</f>
        <v/>
      </c>
      <c r="P51" t="str">
        <f>TRIM((IF(OR(ISNUMBER(FIND("Avenida",Base!H51)),ISNUMBER(FIND("Rua",Base!H51)),ISNUMBER(FIND("Estrada",Base!H51)),ISNUMBER(FIND(",",Base!H51)))=TRUE,Base!H51,"")))</f>
        <v/>
      </c>
      <c r="Q51" t="str">
        <f>TRIM((IF(OR(ISNUMBER(FIND("Avenida",Base!I51)),ISNUMBER(FIND("Rua",Base!I51)),ISNUMBER(FIND("Estrada",Base!I51)),ISNUMBER(FIND(",",Base!I51)))=TRUE,Base!I51,"")))</f>
        <v/>
      </c>
      <c r="R51" t="str">
        <f>TRIM((IF(OR(ISNUMBER(FIND("Avenida",Base!J51)),ISNUMBER(FIND("Rua",Base!J51)),ISNUMBER(FIND("Estrada",Base!J51)),ISNUMBER(FIND(",",Base!J51)))=TRUE,Base!J51,"")))</f>
        <v/>
      </c>
      <c r="S51" t="str">
        <f>TRIM((IF(OR(ISNUMBER(FIND("Avenida",Base!K51)),ISNUMBER(FIND("Rua",Base!K51)),ISNUMBER(FIND("Estrada",Base!K51)),ISNUMBER(FIND(",",Base!K51)))=TRUE,Base!K51,"")))</f>
        <v/>
      </c>
      <c r="T51" t="str">
        <f>TRIM((IF(OR(ISNUMBER(FIND("Avenida",Base!L51)),ISNUMBER(FIND("Rua",Base!L51)),ISNUMBER(FIND("Estrada",Base!L51)),ISNUMBER(FIND(",",Base!L51)))=TRUE,Base!L51,"")))</f>
        <v/>
      </c>
      <c r="U51" t="str">
        <f>TRIM((IF(OR(ISNUMBER(FIND("Avenida",Base!M51)),ISNUMBER(FIND("Rua",Base!M51)),ISNUMBER(FIND("Estrada",Base!M51)),ISNUMBER(FIND(",",Base!M51)))=TRUE,Base!M51,"")))</f>
        <v/>
      </c>
      <c r="V51" t="str">
        <f>TRIM((IF(OR(ISNUMBER(FIND("Avenida",Base!N51)),ISNUMBER(FIND("Rua",Base!N51)),ISNUMBER(FIND("Estrada",Base!N51)),ISNUMBER(FIND(",",Base!N51)))=TRUE,Base!N51,"")))</f>
        <v/>
      </c>
      <c r="W51" t="str">
        <f>TRIM((IF(OR(ISNUMBER(FIND("Avenida",Base!O51)),ISNUMBER(FIND("Rua",Base!O51)),ISNUMBER(FIND("Estrada",Base!O51)),ISNUMBER(FIND(",",Base!O51)))=TRUE,Base!O51,"")))</f>
        <v/>
      </c>
      <c r="X51" t="str">
        <f>TRIM((IF(OR(ISNUMBER(FIND("Avenida",Base!P51)),ISNUMBER(FIND("Rua",Base!P51)),ISNUMBER(FIND("Estrada",Base!P51)),ISNUMBER(FIND(",",Base!P51)))=TRUE,Base!P51,"")))</f>
        <v/>
      </c>
      <c r="Y51" t="str">
        <f>TRIM((IF(OR(ISNUMBER(FIND("Avenida",Base!Q51)),ISNUMBER(FIND("Rua",Base!Q51)),ISNUMBER(FIND("Estrada",Base!Q51)),ISNUMBER(FIND(",",Base!Q51)))=TRUE,Base!Q51,"")))</f>
        <v/>
      </c>
      <c r="Z51" t="str">
        <f>TRIM((IF(OR(ISNUMBER(FIND("Avenida",Base!R51)),ISNUMBER(FIND("Rua",Base!R51)),ISNUMBER(FIND("Estrada",Base!R51)),ISNUMBER(FIND(",",Base!R51)))=TRUE,Base!R51,"")))</f>
        <v/>
      </c>
      <c r="AA51" s="3" t="str" cm="1">
        <f t="array" ref="AA51">LOOKUP(2,1/(F51:Z51&lt;&gt;""),F51:Z51)</f>
        <v>Rua Luís de Camões, Alvarez</v>
      </c>
      <c r="AB51" t="str" cm="1">
        <f t="array" ref="AB51">IFERROR(IF(LEN(TRIM(SUBSTITUTE(INDEX(Base!51:51,0,MATCH(Planilha2!$AA51,Base!51:51,0)+1),"m²",""))&gt;5),LEFT(TRIM(SUBSTITUTE(INDEX(Base!51:51,0,MATCH(Planilha2!$AA51,Base!51:51,0)+1),"m²","")),3),TRIM(SUBSTITUTE(INDEX(Base!51:51,0,MATCH(Planilha2!$AA51,Base!51:51,0)+1),"m²",""))),0)</f>
        <v>84</v>
      </c>
      <c r="AC51" t="str" cm="1">
        <f t="array" ref="AC51">IFERROR(IF(LEN(INDEX(Base!51:51,0,MATCH(Planilha2!$AA51,Base!51:51,0)+2))&gt;2,LEFT(INDEX(Base!51:51,0,MATCH(Planilha2!$AA51,Base!51:51,0)+2),1),INDEX(Base!51:51,0,MATCH(Planilha2!$AA51,Base!51:51,0)+2)),0)</f>
        <v>2</v>
      </c>
      <c r="AD51" t="str" cm="1">
        <f t="array" ref="AD51">IFERROR(IF(LEN(INDEX(Base!51:51,0,MATCH(Planilha2!$AA51,Base!51:51,0)+3))&gt;2,LEFT(INDEX(Base!51:51,0,MATCH(Planilha2!$AA51,Base!51:51,0)+3),1),INDEX(Base!51:51,0,MATCH(Planilha2!$AA51,Base!51:51,0)+3)),0)</f>
        <v>1</v>
      </c>
      <c r="AE51" cm="1">
        <f t="array" ref="AE51">IFERROR(IF(LEN(INDEX(Base!51:51,0,MATCH(Planilha2!$AA51,Base!51:51,0)+4))&gt;2,LEFT(INDEX(Base!51:51,0,MATCH(Planilha2!$AA51,Base!51:51,0)+4),1),INDEX(Base!51:51,0,MATCH(Planilha2!$AA51,Base!51:51,0)+4)),0)</f>
        <v>0</v>
      </c>
      <c r="AF51" t="str">
        <f>AA51&amp;", "&amp;Configurações!$C$4&amp;", "&amp;Configurações!$C$5&amp;", Brazil"</f>
        <v>Rua Luís de Camões, Alvarez, Mesquita, RJ, Brazil</v>
      </c>
      <c r="AG51" t="str">
        <f>RIGHT(AA51,LEN(AA51)-FIND(",",AA51,1)-1)&amp;", "&amp;Configurações!$C$4&amp;", "&amp;Configurações!$C$5</f>
        <v>Alvarez, Mesquita, RJ</v>
      </c>
      <c r="AH51">
        <f>Configurações!$C$6</f>
        <v>0</v>
      </c>
    </row>
    <row r="52" spans="2:34" x14ac:dyDescent="0.3">
      <c r="B52">
        <f>IF(OR(ISNUMBER(FIND(Configurações!$B$8,Base!B52)),ISNUMBER(FIND(Configurações!$B$9,Base!B52)),ISNUMBER(FIND(Configurações!$B$10,Base!B52)),ISNUMBER(FIND(Configurações!$B$11,Base!B52)))=TRUE,Base!B52,0)</f>
        <v>0</v>
      </c>
      <c r="C52" t="str">
        <f>SUBSTITUTE(SUBSTITUTE(IF(ISNUMBER(FIND("R$",Base!B52))=TRUE,Base!B52,IF(OR(ISNUMBER(FIND("condo",Base!C52)),ISNUMBER(FIND("IPTU",Base!C52)))=TRUE,Base!B52,Base!C52)),"R$",""),".","")</f>
        <v>Sob consulta</v>
      </c>
      <c r="D52" t="str">
        <f>SUBSTITUTE(IF(TRIM(SUBSTITUTE(SUBSTITUTE(IF(AND(ISNUMBER(FIND("condo",Base!C52)),ISNUMBER(FIND("IPTU",Base!C52)))=TRUE,MID(Base!C52,FIND("$",Base!C52)+1,6),0),"I",""),"P",""))="0",TRIM(SUBSTITUTE(SUBSTITUTE(IF(AND(ISNUMBER(FIND("condo",Base!D52)),ISNUMBER(FIND("IPTU",Base!D52)))=TRUE,MID(Base!D52,FIND("$",Base!D52)+1,6),0),"I",""),"P","")),TRIM(SUBSTITUTE(SUBSTITUTE(IF(AND(ISNUMBER(FIND("condo",Base!C52)),ISNUMBER(FIND("IPTU",Base!C52)))=TRUE,MID(Base!C52,FIND("$",Base!C52)+1,6),0),"I",""),"P",""))),".","")</f>
        <v>0</v>
      </c>
      <c r="E52" t="str">
        <f>SUBSTITUTE(IF(TRIM(SUBSTITUTE(SUBSTITUTE(IF(OR(ISNUMBER(FIND("IPTU",Base!C52)),ISNUMBER(FIND("iptu",Base!C52)))=TRUE,RIGHT(Base!C52,5),0),"R$",""),"$",""))="0",TRIM(SUBSTITUTE(SUBSTITUTE(IF(OR(ISNUMBER(FIND("IPTU",Base!D52)),ISNUMBER(FIND("iptu",Base!D52)))=TRUE,RIGHT(Base!D52,5),0),"R$",""),"$","")),TRIM(SUBSTITUTE(SUBSTITUTE(IF(OR(ISNUMBER(FIND("iptu",Base!C52)),ISNUMBER(FIND("IPTU",Base!C52)))=TRUE,RIGHT(Base!C52,5),0),"R$",""),"$",""))),".","")</f>
        <v>0</v>
      </c>
      <c r="F52" s="3" t="str" cm="1">
        <f t="array" ref="F52">INDEX(Base!52:52,MATCH(MAX(LEN(Base!52:52)),LEN(Base!52:52),0))</f>
        <v>Venha conhecer os diferenciais incríveis desse empreendimento. Fale com nossa equipe de corretores</v>
      </c>
      <c r="J52" t="str">
        <f>TRIM((IF(OR(ISNUMBER(FIND("Avenida",Base!B52)),ISNUMBER(FIND("Rua",Base!B52)),ISNUMBER(FIND("Estrada",Base!B52)),ISNUMBER(FIND(",",Base!B52)))=TRUE,Base!B52,"")))</f>
        <v/>
      </c>
      <c r="K52" t="str">
        <f>TRIM((IF(OR(ISNUMBER(FIND("Avenida",Base!C52)),ISNUMBER(FIND("Rua",Base!C52)),ISNUMBER(FIND("Estrada",Base!C52)),ISNUMBER(FIND(",",Base!C52)))=TRUE,Base!C52,"")))</f>
        <v/>
      </c>
      <c r="L52" t="str">
        <f>TRIM((IF(OR(ISNUMBER(FIND("Avenida",Base!D52)),ISNUMBER(FIND("Rua",Base!D52)),ISNUMBER(FIND("Estrada",Base!D52)),ISNUMBER(FIND(",",Base!D52)))=TRUE,Base!D52,"")))</f>
        <v/>
      </c>
      <c r="M52" t="str">
        <f>TRIM((IF(OR(ISNUMBER(FIND("Avenida",Base!E52)),ISNUMBER(FIND("Rua",Base!E52)),ISNUMBER(FIND("Estrada",Base!E52)),ISNUMBER(FIND(",",Base!E52)))=TRUE,Base!E52,"")))</f>
        <v/>
      </c>
      <c r="N52" t="str">
        <f>TRIM((IF(OR(ISNUMBER(FIND("Avenida",Base!F52)),ISNUMBER(FIND("Rua",Base!F52)),ISNUMBER(FIND("Estrada",Base!F52)),ISNUMBER(FIND(",",Base!F52)))=TRUE,Base!F52,"")))</f>
        <v>Avenida Vereador Albertino Guedes, Bairro das Graças</v>
      </c>
      <c r="O52" t="str">
        <f>TRIM((IF(OR(ISNUMBER(FIND("Avenida",Base!G52)),ISNUMBER(FIND("Rua",Base!G52)),ISNUMBER(FIND("Estrada",Base!G52)),ISNUMBER(FIND(",",Base!G52)))=TRUE,Base!G52,"")))</f>
        <v/>
      </c>
      <c r="P52" t="str">
        <f>TRIM((IF(OR(ISNUMBER(FIND("Avenida",Base!H52)),ISNUMBER(FIND("Rua",Base!H52)),ISNUMBER(FIND("Estrada",Base!H52)),ISNUMBER(FIND(",",Base!H52)))=TRUE,Base!H52,"")))</f>
        <v/>
      </c>
      <c r="Q52" t="str">
        <f>TRIM((IF(OR(ISNUMBER(FIND("Avenida",Base!I52)),ISNUMBER(FIND("Rua",Base!I52)),ISNUMBER(FIND("Estrada",Base!I52)),ISNUMBER(FIND(",",Base!I52)))=TRUE,Base!I52,"")))</f>
        <v/>
      </c>
      <c r="R52" t="str">
        <f>TRIM((IF(OR(ISNUMBER(FIND("Avenida",Base!J52)),ISNUMBER(FIND("Rua",Base!J52)),ISNUMBER(FIND("Estrada",Base!J52)),ISNUMBER(FIND(",",Base!J52)))=TRUE,Base!J52,"")))</f>
        <v/>
      </c>
      <c r="S52" t="str">
        <f>TRIM((IF(OR(ISNUMBER(FIND("Avenida",Base!K52)),ISNUMBER(FIND("Rua",Base!K52)),ISNUMBER(FIND("Estrada",Base!K52)),ISNUMBER(FIND(",",Base!K52)))=TRUE,Base!K52,"")))</f>
        <v/>
      </c>
      <c r="T52" t="str">
        <f>TRIM((IF(OR(ISNUMBER(FIND("Avenida",Base!L52)),ISNUMBER(FIND("Rua",Base!L52)),ISNUMBER(FIND("Estrada",Base!L52)),ISNUMBER(FIND(",",Base!L52)))=TRUE,Base!L52,"")))</f>
        <v/>
      </c>
      <c r="U52" t="str">
        <f>TRIM((IF(OR(ISNUMBER(FIND("Avenida",Base!M52)),ISNUMBER(FIND("Rua",Base!M52)),ISNUMBER(FIND("Estrada",Base!M52)),ISNUMBER(FIND(",",Base!M52)))=TRUE,Base!M52,"")))</f>
        <v/>
      </c>
      <c r="V52" t="str">
        <f>TRIM((IF(OR(ISNUMBER(FIND("Avenida",Base!N52)),ISNUMBER(FIND("Rua",Base!N52)),ISNUMBER(FIND("Estrada",Base!N52)),ISNUMBER(FIND(",",Base!N52)))=TRUE,Base!N52,"")))</f>
        <v/>
      </c>
      <c r="W52" t="str">
        <f>TRIM((IF(OR(ISNUMBER(FIND("Avenida",Base!O52)),ISNUMBER(FIND("Rua",Base!O52)),ISNUMBER(FIND("Estrada",Base!O52)),ISNUMBER(FIND(",",Base!O52)))=TRUE,Base!O52,"")))</f>
        <v/>
      </c>
      <c r="X52" t="str">
        <f>TRIM((IF(OR(ISNUMBER(FIND("Avenida",Base!P52)),ISNUMBER(FIND("Rua",Base!P52)),ISNUMBER(FIND("Estrada",Base!P52)),ISNUMBER(FIND(",",Base!P52)))=TRUE,Base!P52,"")))</f>
        <v/>
      </c>
      <c r="Y52" t="str">
        <f>TRIM((IF(OR(ISNUMBER(FIND("Avenida",Base!Q52)),ISNUMBER(FIND("Rua",Base!Q52)),ISNUMBER(FIND("Estrada",Base!Q52)),ISNUMBER(FIND(",",Base!Q52)))=TRUE,Base!Q52,"")))</f>
        <v/>
      </c>
      <c r="Z52" t="str">
        <f>TRIM((IF(OR(ISNUMBER(FIND("Avenida",Base!R52)),ISNUMBER(FIND("Rua",Base!R52)),ISNUMBER(FIND("Estrada",Base!R52)),ISNUMBER(FIND(",",Base!R52)))=TRUE,Base!R52,"")))</f>
        <v/>
      </c>
      <c r="AA52" s="3" t="str" cm="1">
        <f t="array" ref="AA52">LOOKUP(2,1/(F52:Z52&lt;&gt;""),F52:Z52)</f>
        <v>Avenida Vereador Albertino Guedes, Bairro das Graças</v>
      </c>
      <c r="AB52" t="str" cm="1">
        <f t="array" ref="AB52">IFERROR(IF(LEN(TRIM(SUBSTITUTE(INDEX(Base!52:52,0,MATCH(Planilha2!$AA52,Base!52:52,0)+1),"m²",""))&gt;5),LEFT(TRIM(SUBSTITUTE(INDEX(Base!52:52,0,MATCH(Planilha2!$AA52,Base!52:52,0)+1),"m²","")),3),TRIM(SUBSTITUTE(INDEX(Base!52:52,0,MATCH(Planilha2!$AA52,Base!52:52,0)+1),"m²",""))),0)</f>
        <v>85</v>
      </c>
      <c r="AC52" t="str" cm="1">
        <f t="array" ref="AC52">IFERROR(IF(LEN(INDEX(Base!52:52,0,MATCH(Planilha2!$AA52,Base!52:52,0)+2))&gt;2,LEFT(INDEX(Base!52:52,0,MATCH(Planilha2!$AA52,Base!52:52,0)+2),1),INDEX(Base!52:52,0,MATCH(Planilha2!$AA52,Base!52:52,0)+2)),0)</f>
        <v>2</v>
      </c>
      <c r="AD52" t="str" cm="1">
        <f t="array" ref="AD52">IFERROR(IF(LEN(INDEX(Base!52:52,0,MATCH(Planilha2!$AA52,Base!52:52,0)+3))&gt;2,LEFT(INDEX(Base!52:52,0,MATCH(Planilha2!$AA52,Base!52:52,0)+3),1),INDEX(Base!52:52,0,MATCH(Planilha2!$AA52,Base!52:52,0)+3)),0)</f>
        <v>1</v>
      </c>
      <c r="AE52" t="str" cm="1">
        <f t="array" ref="AE52">IFERROR(IF(LEN(INDEX(Base!52:52,0,MATCH(Planilha2!$AA52,Base!52:52,0)+4))&gt;2,LEFT(INDEX(Base!52:52,0,MATCH(Planilha2!$AA52,Base!52:52,0)+4),1),INDEX(Base!52:52,0,MATCH(Planilha2!$AA52,Base!52:52,0)+4)),0)</f>
        <v>1</v>
      </c>
      <c r="AF52" t="str">
        <f>AA52&amp;", "&amp;Configurações!$C$4&amp;", "&amp;Configurações!$C$5&amp;", Brazil"</f>
        <v>Avenida Vereador Albertino Guedes, Bairro das Graças, Mesquita, RJ, Brazil</v>
      </c>
      <c r="AG52" t="str">
        <f>RIGHT(AA52,LEN(AA52)-FIND(",",AA52,1)-1)&amp;", "&amp;Configurações!$C$4&amp;", "&amp;Configurações!$C$5</f>
        <v>Bairro das Graças, Mesquita, RJ</v>
      </c>
      <c r="AH52">
        <f>Configurações!$C$6</f>
        <v>0</v>
      </c>
    </row>
    <row r="53" spans="2:34" x14ac:dyDescent="0.3">
      <c r="B53">
        <f>IF(OR(ISNUMBER(FIND(Configurações!$B$8,Base!B53)),ISNUMBER(FIND(Configurações!$B$9,Base!B53)),ISNUMBER(FIND(Configurações!$B$10,Base!B53)),ISNUMBER(FIND(Configurações!$B$11,Base!B53)))=TRUE,Base!B53,0)</f>
        <v>0</v>
      </c>
      <c r="C53" t="str">
        <f>SUBSTITUTE(SUBSTITUTE(IF(ISNUMBER(FIND("R$",Base!B53))=TRUE,Base!B53,IF(OR(ISNUMBER(FIND("condo",Base!C53)),ISNUMBER(FIND("IPTU",Base!C53)))=TRUE,Base!B53,Base!C53)),"R$",""),".","")</f>
        <v xml:space="preserve"> 380000</v>
      </c>
      <c r="D53" t="str">
        <f>SUBSTITUTE(IF(TRIM(SUBSTITUTE(SUBSTITUTE(IF(AND(ISNUMBER(FIND("condo",Base!C53)),ISNUMBER(FIND("IPTU",Base!C53)))=TRUE,MID(Base!C53,FIND("$",Base!C53)+1,6),0),"I",""),"P",""))="0",TRIM(SUBSTITUTE(SUBSTITUTE(IF(AND(ISNUMBER(FIND("condo",Base!D53)),ISNUMBER(FIND("IPTU",Base!D53)))=TRUE,MID(Base!D53,FIND("$",Base!D53)+1,6),0),"I",""),"P","")),TRIM(SUBSTITUTE(SUBSTITUTE(IF(AND(ISNUMBER(FIND("condo",Base!C53)),ISNUMBER(FIND("IPTU",Base!C53)))=TRUE,MID(Base!C53,FIND("$",Base!C53)+1,6),0),"I",""),"P",""))),".","")</f>
        <v>0</v>
      </c>
      <c r="E53" t="str">
        <f>SUBSTITUTE(IF(TRIM(SUBSTITUTE(SUBSTITUTE(IF(OR(ISNUMBER(FIND("IPTU",Base!C53)),ISNUMBER(FIND("iptu",Base!C53)))=TRUE,RIGHT(Base!C53,5),0),"R$",""),"$",""))="0",TRIM(SUBSTITUTE(SUBSTITUTE(IF(OR(ISNUMBER(FIND("IPTU",Base!D53)),ISNUMBER(FIND("iptu",Base!D53)))=TRUE,RIGHT(Base!D53,5),0),"R$",""),"$","")),TRIM(SUBSTITUTE(SUBSTITUTE(IF(OR(ISNUMBER(FIND("iptu",Base!C53)),ISNUMBER(FIND("IPTU",Base!C53)))=TRUE,RIGHT(Base!C53,5),0),"R$",""),"$",""))),".","")</f>
        <v>948</v>
      </c>
      <c r="F53" s="3" t="str" cm="1">
        <f t="array" ref="F53">INDEX(Base!53:53,MATCH(MAX(LEN(Base!53:53)),LEN(Base!53:53),0))</f>
        <v>Casa em Juscelino, Mesquita, com 400m² de terreno e 100m² de área construída, garagem coberta para 2 carros, varanda, sala, cozinha, banheiro, 2 quartos, área de serviço e amplo qu...</v>
      </c>
      <c r="J53" t="str">
        <f>TRIM((IF(OR(ISNUMBER(FIND("Avenida",Base!B53)),ISNUMBER(FIND("Rua",Base!B53)),ISNUMBER(FIND("Estrada",Base!B53)),ISNUMBER(FIND(",",Base!B53)))=TRUE,Base!B53,"")))</f>
        <v/>
      </c>
      <c r="K53" t="str">
        <f>TRIM((IF(OR(ISNUMBER(FIND("Avenida",Base!C53)),ISNUMBER(FIND("Rua",Base!C53)),ISNUMBER(FIND("Estrada",Base!C53)),ISNUMBER(FIND(",",Base!C53)))=TRUE,Base!C53,"")))</f>
        <v/>
      </c>
      <c r="L53" t="str">
        <f>TRIM((IF(OR(ISNUMBER(FIND("Avenida",Base!D53)),ISNUMBER(FIND("Rua",Base!D53)),ISNUMBER(FIND("Estrada",Base!D53)),ISNUMBER(FIND(",",Base!D53)))=TRUE,Base!D53,"")))</f>
        <v>Casa em Juscelino, Mesquita, com 400m² de terreno e 100m² de área construída, garagem coberta para 2 carros, varanda, sala, cozinha, banheiro, 2 quartos, área de serviço e amplo qu...</v>
      </c>
      <c r="M53" t="str">
        <f>TRIM((IF(OR(ISNUMBER(FIND("Avenida",Base!E53)),ISNUMBER(FIND("Rua",Base!E53)),ISNUMBER(FIND("Estrada",Base!E53)),ISNUMBER(FIND(",",Base!E53)))=TRUE,Base!E53,"")))</f>
        <v/>
      </c>
      <c r="N53" t="str">
        <f>TRIM((IF(OR(ISNUMBER(FIND("Avenida",Base!F53)),ISNUMBER(FIND("Rua",Base!F53)),ISNUMBER(FIND("Estrada",Base!F53)),ISNUMBER(FIND(",",Base!F53)))=TRUE,Base!F53,"")))</f>
        <v>Rua São Salvador, Coréia</v>
      </c>
      <c r="O53" t="str">
        <f>TRIM((IF(OR(ISNUMBER(FIND("Avenida",Base!G53)),ISNUMBER(FIND("Rua",Base!G53)),ISNUMBER(FIND("Estrada",Base!G53)),ISNUMBER(FIND(",",Base!G53)))=TRUE,Base!G53,"")))</f>
        <v/>
      </c>
      <c r="P53" t="str">
        <f>TRIM((IF(OR(ISNUMBER(FIND("Avenida",Base!H53)),ISNUMBER(FIND("Rua",Base!H53)),ISNUMBER(FIND("Estrada",Base!H53)),ISNUMBER(FIND(",",Base!H53)))=TRUE,Base!H53,"")))</f>
        <v/>
      </c>
      <c r="Q53" t="str">
        <f>TRIM((IF(OR(ISNUMBER(FIND("Avenida",Base!I53)),ISNUMBER(FIND("Rua",Base!I53)),ISNUMBER(FIND("Estrada",Base!I53)),ISNUMBER(FIND(",",Base!I53)))=TRUE,Base!I53,"")))</f>
        <v/>
      </c>
      <c r="R53" t="str">
        <f>TRIM((IF(OR(ISNUMBER(FIND("Avenida",Base!J53)),ISNUMBER(FIND("Rua",Base!J53)),ISNUMBER(FIND("Estrada",Base!J53)),ISNUMBER(FIND(",",Base!J53)))=TRUE,Base!J53,"")))</f>
        <v/>
      </c>
      <c r="S53" t="str">
        <f>TRIM((IF(OR(ISNUMBER(FIND("Avenida",Base!K53)),ISNUMBER(FIND("Rua",Base!K53)),ISNUMBER(FIND("Estrada",Base!K53)),ISNUMBER(FIND(",",Base!K53)))=TRUE,Base!K53,"")))</f>
        <v/>
      </c>
      <c r="T53" t="str">
        <f>TRIM((IF(OR(ISNUMBER(FIND("Avenida",Base!L53)),ISNUMBER(FIND("Rua",Base!L53)),ISNUMBER(FIND("Estrada",Base!L53)),ISNUMBER(FIND(",",Base!L53)))=TRUE,Base!L53,"")))</f>
        <v/>
      </c>
      <c r="U53" t="str">
        <f>TRIM((IF(OR(ISNUMBER(FIND("Avenida",Base!M53)),ISNUMBER(FIND("Rua",Base!M53)),ISNUMBER(FIND("Estrada",Base!M53)),ISNUMBER(FIND(",",Base!M53)))=TRUE,Base!M53,"")))</f>
        <v/>
      </c>
      <c r="V53" t="str">
        <f>TRIM((IF(OR(ISNUMBER(FIND("Avenida",Base!N53)),ISNUMBER(FIND("Rua",Base!N53)),ISNUMBER(FIND("Estrada",Base!N53)),ISNUMBER(FIND(",",Base!N53)))=TRUE,Base!N53,"")))</f>
        <v/>
      </c>
      <c r="W53" t="str">
        <f>TRIM((IF(OR(ISNUMBER(FIND("Avenida",Base!O53)),ISNUMBER(FIND("Rua",Base!O53)),ISNUMBER(FIND("Estrada",Base!O53)),ISNUMBER(FIND(",",Base!O53)))=TRUE,Base!O53,"")))</f>
        <v/>
      </c>
      <c r="X53" t="str">
        <f>TRIM((IF(OR(ISNUMBER(FIND("Avenida",Base!P53)),ISNUMBER(FIND("Rua",Base!P53)),ISNUMBER(FIND("Estrada",Base!P53)),ISNUMBER(FIND(",",Base!P53)))=TRUE,Base!P53,"")))</f>
        <v/>
      </c>
      <c r="Y53" t="str">
        <f>TRIM((IF(OR(ISNUMBER(FIND("Avenida",Base!Q53)),ISNUMBER(FIND("Rua",Base!Q53)),ISNUMBER(FIND("Estrada",Base!Q53)),ISNUMBER(FIND(",",Base!Q53)))=TRUE,Base!Q53,"")))</f>
        <v/>
      </c>
      <c r="Z53" t="str">
        <f>TRIM((IF(OR(ISNUMBER(FIND("Avenida",Base!R53)),ISNUMBER(FIND("Rua",Base!R53)),ISNUMBER(FIND("Estrada",Base!R53)),ISNUMBER(FIND(",",Base!R53)))=TRUE,Base!R53,"")))</f>
        <v/>
      </c>
      <c r="AA53" s="3" t="str" cm="1">
        <f t="array" ref="AA53">LOOKUP(2,1/(F53:Z53&lt;&gt;""),F53:Z53)</f>
        <v>Rua São Salvador, Coréia</v>
      </c>
      <c r="AB53" t="str" cm="1">
        <f t="array" ref="AB53">IFERROR(IF(LEN(TRIM(SUBSTITUTE(INDEX(Base!53:53,0,MATCH(Planilha2!$AA53,Base!53:53,0)+1),"m²",""))&gt;5),LEFT(TRIM(SUBSTITUTE(INDEX(Base!53:53,0,MATCH(Planilha2!$AA53,Base!53:53,0)+1),"m²","")),3),TRIM(SUBSTITUTE(INDEX(Base!53:53,0,MATCH(Planilha2!$AA53,Base!53:53,0)+1),"m²",""))),0)</f>
        <v>100</v>
      </c>
      <c r="AC53" t="str" cm="1">
        <f t="array" ref="AC53">IFERROR(IF(LEN(INDEX(Base!53:53,0,MATCH(Planilha2!$AA53,Base!53:53,0)+2))&gt;2,LEFT(INDEX(Base!53:53,0,MATCH(Planilha2!$AA53,Base!53:53,0)+2),1),INDEX(Base!53:53,0,MATCH(Planilha2!$AA53,Base!53:53,0)+2)),0)</f>
        <v>4</v>
      </c>
      <c r="AD53" t="str" cm="1">
        <f t="array" ref="AD53">IFERROR(IF(LEN(INDEX(Base!53:53,0,MATCH(Planilha2!$AA53,Base!53:53,0)+3))&gt;2,LEFT(INDEX(Base!53:53,0,MATCH(Planilha2!$AA53,Base!53:53,0)+3),1),INDEX(Base!53:53,0,MATCH(Planilha2!$AA53,Base!53:53,0)+3)),0)</f>
        <v>2</v>
      </c>
      <c r="AE53" t="str" cm="1">
        <f t="array" ref="AE53">IFERROR(IF(LEN(INDEX(Base!53:53,0,MATCH(Planilha2!$AA53,Base!53:53,0)+4))&gt;2,LEFT(INDEX(Base!53:53,0,MATCH(Planilha2!$AA53,Base!53:53,0)+4),1),INDEX(Base!53:53,0,MATCH(Planilha2!$AA53,Base!53:53,0)+4)),0)</f>
        <v>2</v>
      </c>
      <c r="AF53" t="str">
        <f>AA53&amp;", "&amp;Configurações!$C$4&amp;", "&amp;Configurações!$C$5&amp;", Brazil"</f>
        <v>Rua São Salvador, Coréia, Mesquita, RJ, Brazil</v>
      </c>
      <c r="AG53" t="str">
        <f>RIGHT(AA53,LEN(AA53)-FIND(",",AA53,1)-1)&amp;", "&amp;Configurações!$C$4&amp;", "&amp;Configurações!$C$5</f>
        <v>Coréia, Mesquita, RJ</v>
      </c>
      <c r="AH53">
        <f>Configurações!$C$6</f>
        <v>0</v>
      </c>
    </row>
    <row r="54" spans="2:34" x14ac:dyDescent="0.3">
      <c r="B54">
        <f>IF(OR(ISNUMBER(FIND(Configurações!$B$8,Base!B54)),ISNUMBER(FIND(Configurações!$B$9,Base!B54)),ISNUMBER(FIND(Configurações!$B$10,Base!B54)),ISNUMBER(FIND(Configurações!$B$11,Base!B54)))=TRUE,Base!B54,0)</f>
        <v>0</v>
      </c>
      <c r="C54" t="str">
        <f>SUBSTITUTE(SUBSTITUTE(IF(ISNUMBER(FIND("R$",Base!B54))=TRUE,Base!B54,IF(OR(ISNUMBER(FIND("condo",Base!C54)),ISNUMBER(FIND("IPTU",Base!C54)))=TRUE,Base!B54,Base!C54)),"R$",""),".","")</f>
        <v xml:space="preserve"> 230000</v>
      </c>
      <c r="D54" t="str">
        <f>SUBSTITUTE(IF(TRIM(SUBSTITUTE(SUBSTITUTE(IF(AND(ISNUMBER(FIND("condo",Base!C54)),ISNUMBER(FIND("IPTU",Base!C54)))=TRUE,MID(Base!C54,FIND("$",Base!C54)+1,6),0),"I",""),"P",""))="0",TRIM(SUBSTITUTE(SUBSTITUTE(IF(AND(ISNUMBER(FIND("condo",Base!D54)),ISNUMBER(FIND("IPTU",Base!D54)))=TRUE,MID(Base!D54,FIND("$",Base!D54)+1,6),0),"I",""),"P","")),TRIM(SUBSTITUTE(SUBSTITUTE(IF(AND(ISNUMBER(FIND("condo",Base!C54)),ISNUMBER(FIND("IPTU",Base!C54)))=TRUE,MID(Base!C54,FIND("$",Base!C54)+1,6),0),"I",""),"P",""))),".","")</f>
        <v>0</v>
      </c>
      <c r="E54" t="str">
        <f>SUBSTITUTE(IF(TRIM(SUBSTITUTE(SUBSTITUTE(IF(OR(ISNUMBER(FIND("IPTU",Base!C54)),ISNUMBER(FIND("iptu",Base!C54)))=TRUE,RIGHT(Base!C54,5),0),"R$",""),"$",""))="0",TRIM(SUBSTITUTE(SUBSTITUTE(IF(OR(ISNUMBER(FIND("IPTU",Base!D54)),ISNUMBER(FIND("iptu",Base!D54)))=TRUE,RIGHT(Base!D54,5),0),"R$",""),"$","")),TRIM(SUBSTITUTE(SUBSTITUTE(IF(OR(ISNUMBER(FIND("iptu",Base!C54)),ISNUMBER(FIND("IPTU",Base!C54)))=TRUE,RIGHT(Base!C54,5),0),"R$",""),"$",""))),".","")</f>
        <v>495</v>
      </c>
      <c r="F54" s="3" t="str" cm="1">
        <f t="array" ref="F54">INDEX(Base!54:54,MATCH(MAX(LEN(Base!54:54)),LEN(Base!54:54),0))</f>
        <v>Casa composta por 2 quartos, sala, cozinha, 2 banheiros sociais, serviço e garagem coberta.</v>
      </c>
      <c r="J54" t="str">
        <f>TRIM((IF(OR(ISNUMBER(FIND("Avenida",Base!B54)),ISNUMBER(FIND("Rua",Base!B54)),ISNUMBER(FIND("Estrada",Base!B54)),ISNUMBER(FIND(",",Base!B54)))=TRUE,Base!B54,"")))</f>
        <v/>
      </c>
      <c r="K54" t="str">
        <f>TRIM((IF(OR(ISNUMBER(FIND("Avenida",Base!C54)),ISNUMBER(FIND("Rua",Base!C54)),ISNUMBER(FIND("Estrada",Base!C54)),ISNUMBER(FIND(",",Base!C54)))=TRUE,Base!C54,"")))</f>
        <v/>
      </c>
      <c r="L54" t="str">
        <f>TRIM((IF(OR(ISNUMBER(FIND("Avenida",Base!D54)),ISNUMBER(FIND("Rua",Base!D54)),ISNUMBER(FIND("Estrada",Base!D54)),ISNUMBER(FIND(",",Base!D54)))=TRUE,Base!D54,"")))</f>
        <v/>
      </c>
      <c r="M54" t="str">
        <f>TRIM((IF(OR(ISNUMBER(FIND("Avenida",Base!E54)),ISNUMBER(FIND("Rua",Base!E54)),ISNUMBER(FIND("Estrada",Base!E54)),ISNUMBER(FIND(",",Base!E54)))=TRUE,Base!E54,"")))</f>
        <v/>
      </c>
      <c r="N54" t="str">
        <f>TRIM((IF(OR(ISNUMBER(FIND("Avenida",Base!F54)),ISNUMBER(FIND("Rua",Base!F54)),ISNUMBER(FIND("Estrada",Base!F54)),ISNUMBER(FIND(",",Base!F54)))=TRUE,Base!F54,"")))</f>
        <v>Casa composta por 2 quartos, sala, cozinha, 2 banheiros sociais, serviço e garagem coberta.</v>
      </c>
      <c r="O54" t="str">
        <f>TRIM((IF(OR(ISNUMBER(FIND("Avenida",Base!G54)),ISNUMBER(FIND("Rua",Base!G54)),ISNUMBER(FIND("Estrada",Base!G54)),ISNUMBER(FIND(",",Base!G54)))=TRUE,Base!G54,"")))</f>
        <v/>
      </c>
      <c r="P54" t="str">
        <f>TRIM((IF(OR(ISNUMBER(FIND("Avenida",Base!H54)),ISNUMBER(FIND("Rua",Base!H54)),ISNUMBER(FIND("Estrada",Base!H54)),ISNUMBER(FIND(",",Base!H54)))=TRUE,Base!H54,"")))</f>
        <v/>
      </c>
      <c r="Q54" t="str">
        <f>TRIM((IF(OR(ISNUMBER(FIND("Avenida",Base!I54)),ISNUMBER(FIND("Rua",Base!I54)),ISNUMBER(FIND("Estrada",Base!I54)),ISNUMBER(FIND(",",Base!I54)))=TRUE,Base!I54,"")))</f>
        <v/>
      </c>
      <c r="R54" t="str">
        <f>TRIM((IF(OR(ISNUMBER(FIND("Avenida",Base!J54)),ISNUMBER(FIND("Rua",Base!J54)),ISNUMBER(FIND("Estrada",Base!J54)),ISNUMBER(FIND(",",Base!J54)))=TRUE,Base!J54,"")))</f>
        <v>Rua José Cerca, Cruzeiro do Sul</v>
      </c>
      <c r="S54" t="str">
        <f>TRIM((IF(OR(ISNUMBER(FIND("Avenida",Base!K54)),ISNUMBER(FIND("Rua",Base!K54)),ISNUMBER(FIND("Estrada",Base!K54)),ISNUMBER(FIND(",",Base!K54)))=TRUE,Base!K54,"")))</f>
        <v/>
      </c>
      <c r="T54" t="str">
        <f>TRIM((IF(OR(ISNUMBER(FIND("Avenida",Base!L54)),ISNUMBER(FIND("Rua",Base!L54)),ISNUMBER(FIND("Estrada",Base!L54)),ISNUMBER(FIND(",",Base!L54)))=TRUE,Base!L54,"")))</f>
        <v/>
      </c>
      <c r="U54" t="str">
        <f>TRIM((IF(OR(ISNUMBER(FIND("Avenida",Base!M54)),ISNUMBER(FIND("Rua",Base!M54)),ISNUMBER(FIND("Estrada",Base!M54)),ISNUMBER(FIND(",",Base!M54)))=TRUE,Base!M54,"")))</f>
        <v/>
      </c>
      <c r="V54" t="str">
        <f>TRIM((IF(OR(ISNUMBER(FIND("Avenida",Base!N54)),ISNUMBER(FIND("Rua",Base!N54)),ISNUMBER(FIND("Estrada",Base!N54)),ISNUMBER(FIND(",",Base!N54)))=TRUE,Base!N54,"")))</f>
        <v/>
      </c>
      <c r="W54" t="str">
        <f>TRIM((IF(OR(ISNUMBER(FIND("Avenida",Base!O54)),ISNUMBER(FIND("Rua",Base!O54)),ISNUMBER(FIND("Estrada",Base!O54)),ISNUMBER(FIND(",",Base!O54)))=TRUE,Base!O54,"")))</f>
        <v/>
      </c>
      <c r="X54" t="str">
        <f>TRIM((IF(OR(ISNUMBER(FIND("Avenida",Base!P54)),ISNUMBER(FIND("Rua",Base!P54)),ISNUMBER(FIND("Estrada",Base!P54)),ISNUMBER(FIND(",",Base!P54)))=TRUE,Base!P54,"")))</f>
        <v/>
      </c>
      <c r="Y54" t="str">
        <f>TRIM((IF(OR(ISNUMBER(FIND("Avenida",Base!Q54)),ISNUMBER(FIND("Rua",Base!Q54)),ISNUMBER(FIND("Estrada",Base!Q54)),ISNUMBER(FIND(",",Base!Q54)))=TRUE,Base!Q54,"")))</f>
        <v/>
      </c>
      <c r="Z54" t="str">
        <f>TRIM((IF(OR(ISNUMBER(FIND("Avenida",Base!R54)),ISNUMBER(FIND("Rua",Base!R54)),ISNUMBER(FIND("Estrada",Base!R54)),ISNUMBER(FIND(",",Base!R54)))=TRUE,Base!R54,"")))</f>
        <v/>
      </c>
      <c r="AA54" s="3" t="str" cm="1">
        <f t="array" ref="AA54">LOOKUP(2,1/(F54:Z54&lt;&gt;""),F54:Z54)</f>
        <v>Rua José Cerca, Cruzeiro do Sul</v>
      </c>
      <c r="AB54" t="str" cm="1">
        <f t="array" ref="AB54">IFERROR(IF(LEN(TRIM(SUBSTITUTE(INDEX(Base!54:54,0,MATCH(Planilha2!$AA54,Base!54:54,0)+1),"m²",""))&gt;5),LEFT(TRIM(SUBSTITUTE(INDEX(Base!54:54,0,MATCH(Planilha2!$AA54,Base!54:54,0)+1),"m²","")),3),TRIM(SUBSTITUTE(INDEX(Base!54:54,0,MATCH(Planilha2!$AA54,Base!54:54,0)+1),"m²",""))),0)</f>
        <v>75</v>
      </c>
      <c r="AC54" t="str" cm="1">
        <f t="array" ref="AC54">IFERROR(IF(LEN(INDEX(Base!54:54,0,MATCH(Planilha2!$AA54,Base!54:54,0)+2))&gt;2,LEFT(INDEX(Base!54:54,0,MATCH(Planilha2!$AA54,Base!54:54,0)+2),1),INDEX(Base!54:54,0,MATCH(Planilha2!$AA54,Base!54:54,0)+2)),0)</f>
        <v>2</v>
      </c>
      <c r="AD54" t="str" cm="1">
        <f t="array" ref="AD54">IFERROR(IF(LEN(INDEX(Base!54:54,0,MATCH(Planilha2!$AA54,Base!54:54,0)+3))&gt;2,LEFT(INDEX(Base!54:54,0,MATCH(Planilha2!$AA54,Base!54:54,0)+3),1),INDEX(Base!54:54,0,MATCH(Planilha2!$AA54,Base!54:54,0)+3)),0)</f>
        <v>1</v>
      </c>
      <c r="AE54" t="str" cm="1">
        <f t="array" ref="AE54">IFERROR(IF(LEN(INDEX(Base!54:54,0,MATCH(Planilha2!$AA54,Base!54:54,0)+4))&gt;2,LEFT(INDEX(Base!54:54,0,MATCH(Planilha2!$AA54,Base!54:54,0)+4),1),INDEX(Base!54:54,0,MATCH(Planilha2!$AA54,Base!54:54,0)+4)),0)</f>
        <v>2</v>
      </c>
      <c r="AF54" t="str">
        <f>AA54&amp;", "&amp;Configurações!$C$4&amp;", "&amp;Configurações!$C$5&amp;", Brazil"</f>
        <v>Rua José Cerca, Cruzeiro do Sul, Mesquita, RJ, Brazil</v>
      </c>
      <c r="AG54" t="str">
        <f>RIGHT(AA54,LEN(AA54)-FIND(",",AA54,1)-1)&amp;", "&amp;Configurações!$C$4&amp;", "&amp;Configurações!$C$5</f>
        <v>Cruzeiro do Sul, Mesquita, RJ</v>
      </c>
      <c r="AH54">
        <f>Configurações!$C$6</f>
        <v>0</v>
      </c>
    </row>
    <row r="55" spans="2:34" x14ac:dyDescent="0.3">
      <c r="B55">
        <f>IF(OR(ISNUMBER(FIND(Configurações!$B$8,Base!B55)),ISNUMBER(FIND(Configurações!$B$9,Base!B55)),ISNUMBER(FIND(Configurações!$B$10,Base!B55)),ISNUMBER(FIND(Configurações!$B$11,Base!B55)))=TRUE,Base!B55,0)</f>
        <v>0</v>
      </c>
      <c r="C55" t="str">
        <f>SUBSTITUTE(SUBSTITUTE(IF(ISNUMBER(FIND("R$",Base!B55))=TRUE,Base!B55,IF(OR(ISNUMBER(FIND("condo",Base!C55)),ISNUMBER(FIND("IPTU",Base!C55)))=TRUE,Base!B55,Base!C55)),"R$",""),".","")</f>
        <v xml:space="preserve"> 140000</v>
      </c>
      <c r="D55" t="str">
        <f>SUBSTITUTE(IF(TRIM(SUBSTITUTE(SUBSTITUTE(IF(AND(ISNUMBER(FIND("condo",Base!C55)),ISNUMBER(FIND("IPTU",Base!C55)))=TRUE,MID(Base!C55,FIND("$",Base!C55)+1,6),0),"I",""),"P",""))="0",TRIM(SUBSTITUTE(SUBSTITUTE(IF(AND(ISNUMBER(FIND("condo",Base!D55)),ISNUMBER(FIND("IPTU",Base!D55)))=TRUE,MID(Base!D55,FIND("$",Base!D55)+1,6),0),"I",""),"P","")),TRIM(SUBSTITUTE(SUBSTITUTE(IF(AND(ISNUMBER(FIND("condo",Base!C55)),ISNUMBER(FIND("IPTU",Base!C55)))=TRUE,MID(Base!C55,FIND("$",Base!C55)+1,6),0),"I",""),"P",""))),".","")</f>
        <v>120</v>
      </c>
      <c r="E55" t="str">
        <f>SUBSTITUTE(IF(TRIM(SUBSTITUTE(SUBSTITUTE(IF(OR(ISNUMBER(FIND("IPTU",Base!C55)),ISNUMBER(FIND("iptu",Base!C55)))=TRUE,RIGHT(Base!C55,5),0),"R$",""),"$",""))="0",TRIM(SUBSTITUTE(SUBSTITUTE(IF(OR(ISNUMBER(FIND("IPTU",Base!D55)),ISNUMBER(FIND("iptu",Base!D55)))=TRUE,RIGHT(Base!D55,5),0),"R$",""),"$","")),TRIM(SUBSTITUTE(SUBSTITUTE(IF(OR(ISNUMBER(FIND("iptu",Base!C55)),ISNUMBER(FIND("IPTU",Base!C55)))=TRUE,RIGHT(Base!C55,5),0),"R$",""),"$",""))),".","")</f>
        <v>40</v>
      </c>
      <c r="F55" s="3" t="str" cm="1">
        <f t="array" ref="F55">INDEX(Base!55:55,MATCH(MAX(LEN(Base!55:55)),LEN(Base!55:55),0))</f>
        <v>Revestimento em cerâmica do chão ao teto (cozinha, área d...</v>
      </c>
      <c r="J55" t="str">
        <f>TRIM((IF(OR(ISNUMBER(FIND("Avenida",Base!B55)),ISNUMBER(FIND("Rua",Base!B55)),ISNUMBER(FIND("Estrada",Base!B55)),ISNUMBER(FIND(",",Base!B55)))=TRUE,Base!B55,"")))</f>
        <v/>
      </c>
      <c r="K55" t="str">
        <f>TRIM((IF(OR(ISNUMBER(FIND("Avenida",Base!C55)),ISNUMBER(FIND("Rua",Base!C55)),ISNUMBER(FIND("Estrada",Base!C55)),ISNUMBER(FIND(",",Base!C55)))=TRUE,Base!C55,"")))</f>
        <v/>
      </c>
      <c r="L55" t="str">
        <f>TRIM((IF(OR(ISNUMBER(FIND("Avenida",Base!D55)),ISNUMBER(FIND("Rua",Base!D55)),ISNUMBER(FIND("Estrada",Base!D55)),ISNUMBER(FIND(",",Base!D55)))=TRUE,Base!D55,"")))</f>
        <v/>
      </c>
      <c r="M55" t="str">
        <f>TRIM((IF(OR(ISNUMBER(FIND("Avenida",Base!E55)),ISNUMBER(FIND("Rua",Base!E55)),ISNUMBER(FIND("Estrada",Base!E55)),ISNUMBER(FIND(",",Base!E55)))=TRUE,Base!E55,"")))</f>
        <v/>
      </c>
      <c r="N55" t="str">
        <f>TRIM((IF(OR(ISNUMBER(FIND("Avenida",Base!F55)),ISNUMBER(FIND("Rua",Base!F55)),ISNUMBER(FIND("Estrada",Base!F55)),ISNUMBER(FIND(",",Base!F55)))=TRUE,Base!F55,"")))</f>
        <v/>
      </c>
      <c r="O55" t="str">
        <f>TRIM((IF(OR(ISNUMBER(FIND("Avenida",Base!G55)),ISNUMBER(FIND("Rua",Base!G55)),ISNUMBER(FIND("Estrada",Base!G55)),ISNUMBER(FIND(",",Base!G55)))=TRUE,Base!G55,"")))</f>
        <v/>
      </c>
      <c r="P55" t="str">
        <f>TRIM((IF(OR(ISNUMBER(FIND("Avenida",Base!H55)),ISNUMBER(FIND("Rua",Base!H55)),ISNUMBER(FIND("Estrada",Base!H55)),ISNUMBER(FIND(",",Base!H55)))=TRUE,Base!H55,"")))</f>
        <v>Revestimento em cerâmica do chão ao teto (cozinha, área d...</v>
      </c>
      <c r="Q55" t="str">
        <f>TRIM((IF(OR(ISNUMBER(FIND("Avenida",Base!I55)),ISNUMBER(FIND("Rua",Base!I55)),ISNUMBER(FIND("Estrada",Base!I55)),ISNUMBER(FIND(",",Base!I55)))=TRUE,Base!I55,"")))</f>
        <v/>
      </c>
      <c r="R55" t="str">
        <f>TRIM((IF(OR(ISNUMBER(FIND("Avenida",Base!J55)),ISNUMBER(FIND("Rua",Base!J55)),ISNUMBER(FIND("Estrada",Base!J55)),ISNUMBER(FIND(",",Base!J55)))=TRUE,Base!J55,"")))</f>
        <v>Avenida Coelho da Rocha, Rocha Sobrinho</v>
      </c>
      <c r="S55" t="str">
        <f>TRIM((IF(OR(ISNUMBER(FIND("Avenida",Base!K55)),ISNUMBER(FIND("Rua",Base!K55)),ISNUMBER(FIND("Estrada",Base!K55)),ISNUMBER(FIND(",",Base!K55)))=TRUE,Base!K55,"")))</f>
        <v/>
      </c>
      <c r="T55" t="str">
        <f>TRIM((IF(OR(ISNUMBER(FIND("Avenida",Base!L55)),ISNUMBER(FIND("Rua",Base!L55)),ISNUMBER(FIND("Estrada",Base!L55)),ISNUMBER(FIND(",",Base!L55)))=TRUE,Base!L55,"")))</f>
        <v/>
      </c>
      <c r="U55" t="str">
        <f>TRIM((IF(OR(ISNUMBER(FIND("Avenida",Base!M55)),ISNUMBER(FIND("Rua",Base!M55)),ISNUMBER(FIND("Estrada",Base!M55)),ISNUMBER(FIND(",",Base!M55)))=TRUE,Base!M55,"")))</f>
        <v/>
      </c>
      <c r="V55" t="str">
        <f>TRIM((IF(OR(ISNUMBER(FIND("Avenida",Base!N55)),ISNUMBER(FIND("Rua",Base!N55)),ISNUMBER(FIND("Estrada",Base!N55)),ISNUMBER(FIND(",",Base!N55)))=TRUE,Base!N55,"")))</f>
        <v/>
      </c>
      <c r="W55" t="str">
        <f>TRIM((IF(OR(ISNUMBER(FIND("Avenida",Base!O55)),ISNUMBER(FIND("Rua",Base!O55)),ISNUMBER(FIND("Estrada",Base!O55)),ISNUMBER(FIND(",",Base!O55)))=TRUE,Base!O55,"")))</f>
        <v/>
      </c>
      <c r="X55" t="str">
        <f>TRIM((IF(OR(ISNUMBER(FIND("Avenida",Base!P55)),ISNUMBER(FIND("Rua",Base!P55)),ISNUMBER(FIND("Estrada",Base!P55)),ISNUMBER(FIND(",",Base!P55)))=TRUE,Base!P55,"")))</f>
        <v/>
      </c>
      <c r="Y55" t="str">
        <f>TRIM((IF(OR(ISNUMBER(FIND("Avenida",Base!Q55)),ISNUMBER(FIND("Rua",Base!Q55)),ISNUMBER(FIND("Estrada",Base!Q55)),ISNUMBER(FIND(",",Base!Q55)))=TRUE,Base!Q55,"")))</f>
        <v/>
      </c>
      <c r="Z55" t="str">
        <f>TRIM((IF(OR(ISNUMBER(FIND("Avenida",Base!R55)),ISNUMBER(FIND("Rua",Base!R55)),ISNUMBER(FIND("Estrada",Base!R55)),ISNUMBER(FIND(",",Base!R55)))=TRUE,Base!R55,"")))</f>
        <v/>
      </c>
      <c r="AA55" s="3" t="str" cm="1">
        <f t="array" ref="AA55">LOOKUP(2,1/(F55:Z55&lt;&gt;""),F55:Z55)</f>
        <v>Avenida Coelho da Rocha, Rocha Sobrinho</v>
      </c>
      <c r="AB55" t="str" cm="1">
        <f t="array" ref="AB55">IFERROR(IF(LEN(TRIM(SUBSTITUTE(INDEX(Base!55:55,0,MATCH(Planilha2!$AA55,Base!55:55,0)+1),"m²",""))&gt;5),LEFT(TRIM(SUBSTITUTE(INDEX(Base!55:55,0,MATCH(Planilha2!$AA55,Base!55:55,0)+1),"m²","")),3),TRIM(SUBSTITUTE(INDEX(Base!55:55,0,MATCH(Planilha2!$AA55,Base!55:55,0)+1),"m²",""))),0)</f>
        <v>45</v>
      </c>
      <c r="AC55" t="str" cm="1">
        <f t="array" ref="AC55">IFERROR(IF(LEN(INDEX(Base!55:55,0,MATCH(Planilha2!$AA55,Base!55:55,0)+2))&gt;2,LEFT(INDEX(Base!55:55,0,MATCH(Planilha2!$AA55,Base!55:55,0)+2),1),INDEX(Base!55:55,0,MATCH(Planilha2!$AA55,Base!55:55,0)+2)),0)</f>
        <v>2</v>
      </c>
      <c r="AD55" t="str" cm="1">
        <f t="array" ref="AD55">IFERROR(IF(LEN(INDEX(Base!55:55,0,MATCH(Planilha2!$AA55,Base!55:55,0)+3))&gt;2,LEFT(INDEX(Base!55:55,0,MATCH(Planilha2!$AA55,Base!55:55,0)+3),1),INDEX(Base!55:55,0,MATCH(Planilha2!$AA55,Base!55:55,0)+3)),0)</f>
        <v>1</v>
      </c>
      <c r="AE55" t="str" cm="1">
        <f t="array" ref="AE55">IFERROR(IF(LEN(INDEX(Base!55:55,0,MATCH(Planilha2!$AA55,Base!55:55,0)+4))&gt;2,LEFT(INDEX(Base!55:55,0,MATCH(Planilha2!$AA55,Base!55:55,0)+4),1),INDEX(Base!55:55,0,MATCH(Planilha2!$AA55,Base!55:55,0)+4)),0)</f>
        <v>1</v>
      </c>
      <c r="AF55" t="str">
        <f>AA55&amp;", "&amp;Configurações!$C$4&amp;", "&amp;Configurações!$C$5&amp;", Brazil"</f>
        <v>Avenida Coelho da Rocha, Rocha Sobrinho, Mesquita, RJ, Brazil</v>
      </c>
      <c r="AG55" t="str">
        <f>RIGHT(AA55,LEN(AA55)-FIND(",",AA55,1)-1)&amp;", "&amp;Configurações!$C$4&amp;", "&amp;Configurações!$C$5</f>
        <v>Rocha Sobrinho, Mesquita, RJ</v>
      </c>
      <c r="AH55">
        <f>Configurações!$C$6</f>
        <v>0</v>
      </c>
    </row>
    <row r="56" spans="2:34" x14ac:dyDescent="0.3">
      <c r="B56" t="str">
        <f>IF(OR(ISNUMBER(FIND(Configurações!$B$8,Base!B56)),ISNUMBER(FIND(Configurações!$B$9,Base!B56)),ISNUMBER(FIND(Configurações!$B$10,Base!B56)),ISNUMBER(FIND(Configurações!$B$11,Base!B56)))=TRUE,Base!B56,0)</f>
        <v>destaque</v>
      </c>
      <c r="C56" t="str">
        <f>SUBSTITUTE(SUBSTITUTE(IF(ISNUMBER(FIND("R$",Base!B56))=TRUE,Base!B56,IF(OR(ISNUMBER(FIND("condo",Base!C56)),ISNUMBER(FIND("IPTU",Base!C56)))=TRUE,Base!B56,Base!C56)),"R$",""),".","")</f>
        <v xml:space="preserve"> 180000</v>
      </c>
      <c r="D56" t="str">
        <f>SUBSTITUTE(IF(TRIM(SUBSTITUTE(SUBSTITUTE(IF(AND(ISNUMBER(FIND("condo",Base!C56)),ISNUMBER(FIND("IPTU",Base!C56)))=TRUE,MID(Base!C56,FIND("$",Base!C56)+1,6),0),"I",""),"P",""))="0",TRIM(SUBSTITUTE(SUBSTITUTE(IF(AND(ISNUMBER(FIND("condo",Base!D56)),ISNUMBER(FIND("IPTU",Base!D56)))=TRUE,MID(Base!D56,FIND("$",Base!D56)+1,6),0),"I",""),"P","")),TRIM(SUBSTITUTE(SUBSTITUTE(IF(AND(ISNUMBER(FIND("condo",Base!C56)),ISNUMBER(FIND("IPTU",Base!C56)))=TRUE,MID(Base!C56,FIND("$",Base!C56)+1,6),0),"I",""),"P",""))),".","")</f>
        <v>0</v>
      </c>
      <c r="E56" t="str">
        <f>SUBSTITUTE(IF(TRIM(SUBSTITUTE(SUBSTITUTE(IF(OR(ISNUMBER(FIND("IPTU",Base!C56)),ISNUMBER(FIND("iptu",Base!C56)))=TRUE,RIGHT(Base!C56,5),0),"R$",""),"$",""))="0",TRIM(SUBSTITUTE(SUBSTITUTE(IF(OR(ISNUMBER(FIND("IPTU",Base!D56)),ISNUMBER(FIND("iptu",Base!D56)))=TRUE,RIGHT(Base!D56,5),0),"R$",""),"$","")),TRIM(SUBSTITUTE(SUBSTITUTE(IF(OR(ISNUMBER(FIND("iptu",Base!C56)),ISNUMBER(FIND("IPTU",Base!C56)))=TRUE,RIGHT(Base!C56,5),0),"R$",""),"$",""))),".","")</f>
        <v>0</v>
      </c>
      <c r="F56" s="3" t="str" cm="1">
        <f t="array" ref="F56">INDEX(Base!56:56,MATCH(MAX(LEN(Base!56:56)),LEN(Base!56:56),0))</f>
        <v>Cond Vivendas do Vale I – Aptº 2 quartos – reformado. Condomínio com apenas 2 blocos -- Portaria – segurança 24h -- apartamento composto por: Sala, 2 quartos, cozinha, banheiro soc...</v>
      </c>
      <c r="J56" t="str">
        <f>TRIM((IF(OR(ISNUMBER(FIND("Avenida",Base!B56)),ISNUMBER(FIND("Rua",Base!B56)),ISNUMBER(FIND("Estrada",Base!B56)),ISNUMBER(FIND(",",Base!B56)))=TRUE,Base!B56,"")))</f>
        <v/>
      </c>
      <c r="K56" t="str">
        <f>TRIM((IF(OR(ISNUMBER(FIND("Avenida",Base!C56)),ISNUMBER(FIND("Rua",Base!C56)),ISNUMBER(FIND("Estrada",Base!C56)),ISNUMBER(FIND(",",Base!C56)))=TRUE,Base!C56,"")))</f>
        <v/>
      </c>
      <c r="L56" t="str">
        <f>TRIM((IF(OR(ISNUMBER(FIND("Avenida",Base!D56)),ISNUMBER(FIND("Rua",Base!D56)),ISNUMBER(FIND("Estrada",Base!D56)),ISNUMBER(FIND(",",Base!D56)))=TRUE,Base!D56,"")))</f>
        <v/>
      </c>
      <c r="M56" t="str">
        <f>TRIM((IF(OR(ISNUMBER(FIND("Avenida",Base!E56)),ISNUMBER(FIND("Rua",Base!E56)),ISNUMBER(FIND("Estrada",Base!E56)),ISNUMBER(FIND(",",Base!E56)))=TRUE,Base!E56,"")))</f>
        <v>Cond Vivendas do Vale I – Aptº 2 quartos – reformado. Condomínio com apenas 2 blocos -- Portaria – segurança 24h -- apartamento composto por: Sala, 2 quartos, cozinha, banheiro soc...</v>
      </c>
      <c r="N56" t="str">
        <f>TRIM((IF(OR(ISNUMBER(FIND("Avenida",Base!F56)),ISNUMBER(FIND("Rua",Base!F56)),ISNUMBER(FIND("Estrada",Base!F56)),ISNUMBER(FIND(",",Base!F56)))=TRUE,Base!F56,"")))</f>
        <v/>
      </c>
      <c r="O56" t="str">
        <f>TRIM((IF(OR(ISNUMBER(FIND("Avenida",Base!G56)),ISNUMBER(FIND("Rua",Base!G56)),ISNUMBER(FIND("Estrada",Base!G56)),ISNUMBER(FIND(",",Base!G56)))=TRUE,Base!G56,"")))</f>
        <v>Rua Cosmorama, Cosmorama</v>
      </c>
      <c r="P56" t="str">
        <f>TRIM((IF(OR(ISNUMBER(FIND("Avenida",Base!H56)),ISNUMBER(FIND("Rua",Base!H56)),ISNUMBER(FIND("Estrada",Base!H56)),ISNUMBER(FIND(",",Base!H56)))=TRUE,Base!H56,"")))</f>
        <v/>
      </c>
      <c r="Q56" t="str">
        <f>TRIM((IF(OR(ISNUMBER(FIND("Avenida",Base!I56)),ISNUMBER(FIND("Rua",Base!I56)),ISNUMBER(FIND("Estrada",Base!I56)),ISNUMBER(FIND(",",Base!I56)))=TRUE,Base!I56,"")))</f>
        <v/>
      </c>
      <c r="R56" t="str">
        <f>TRIM((IF(OR(ISNUMBER(FIND("Avenida",Base!J56)),ISNUMBER(FIND("Rua",Base!J56)),ISNUMBER(FIND("Estrada",Base!J56)),ISNUMBER(FIND(",",Base!J56)))=TRUE,Base!J56,"")))</f>
        <v/>
      </c>
      <c r="S56" t="str">
        <f>TRIM((IF(OR(ISNUMBER(FIND("Avenida",Base!K56)),ISNUMBER(FIND("Rua",Base!K56)),ISNUMBER(FIND("Estrada",Base!K56)),ISNUMBER(FIND(",",Base!K56)))=TRUE,Base!K56,"")))</f>
        <v/>
      </c>
      <c r="T56" t="str">
        <f>TRIM((IF(OR(ISNUMBER(FIND("Avenida",Base!L56)),ISNUMBER(FIND("Rua",Base!L56)),ISNUMBER(FIND("Estrada",Base!L56)),ISNUMBER(FIND(",",Base!L56)))=TRUE,Base!L56,"")))</f>
        <v/>
      </c>
      <c r="U56" t="str">
        <f>TRIM((IF(OR(ISNUMBER(FIND("Avenida",Base!M56)),ISNUMBER(FIND("Rua",Base!M56)),ISNUMBER(FIND("Estrada",Base!M56)),ISNUMBER(FIND(",",Base!M56)))=TRUE,Base!M56,"")))</f>
        <v/>
      </c>
      <c r="V56" t="str">
        <f>TRIM((IF(OR(ISNUMBER(FIND("Avenida",Base!N56)),ISNUMBER(FIND("Rua",Base!N56)),ISNUMBER(FIND("Estrada",Base!N56)),ISNUMBER(FIND(",",Base!N56)))=TRUE,Base!N56,"")))</f>
        <v/>
      </c>
      <c r="W56" t="str">
        <f>TRIM((IF(OR(ISNUMBER(FIND("Avenida",Base!O56)),ISNUMBER(FIND("Rua",Base!O56)),ISNUMBER(FIND("Estrada",Base!O56)),ISNUMBER(FIND(",",Base!O56)))=TRUE,Base!O56,"")))</f>
        <v/>
      </c>
      <c r="X56" t="str">
        <f>TRIM((IF(OR(ISNUMBER(FIND("Avenida",Base!P56)),ISNUMBER(FIND("Rua",Base!P56)),ISNUMBER(FIND("Estrada",Base!P56)),ISNUMBER(FIND(",",Base!P56)))=TRUE,Base!P56,"")))</f>
        <v/>
      </c>
      <c r="Y56" t="str">
        <f>TRIM((IF(OR(ISNUMBER(FIND("Avenida",Base!Q56)),ISNUMBER(FIND("Rua",Base!Q56)),ISNUMBER(FIND("Estrada",Base!Q56)),ISNUMBER(FIND(",",Base!Q56)))=TRUE,Base!Q56,"")))</f>
        <v/>
      </c>
      <c r="Z56" t="str">
        <f>TRIM((IF(OR(ISNUMBER(FIND("Avenida",Base!R56)),ISNUMBER(FIND("Rua",Base!R56)),ISNUMBER(FIND("Estrada",Base!R56)),ISNUMBER(FIND(",",Base!R56)))=TRUE,Base!R56,"")))</f>
        <v/>
      </c>
      <c r="AA56" s="3" t="str" cm="1">
        <f t="array" ref="AA56">LOOKUP(2,1/(F56:Z56&lt;&gt;""),F56:Z56)</f>
        <v>Rua Cosmorama, Cosmorama</v>
      </c>
      <c r="AB56" t="str" cm="1">
        <f t="array" ref="AB56">IFERROR(IF(LEN(TRIM(SUBSTITUTE(INDEX(Base!56:56,0,MATCH(Planilha2!$AA56,Base!56:56,0)+1),"m²",""))&gt;5),LEFT(TRIM(SUBSTITUTE(INDEX(Base!56:56,0,MATCH(Planilha2!$AA56,Base!56:56,0)+1),"m²","")),3),TRIM(SUBSTITUTE(INDEX(Base!56:56,0,MATCH(Planilha2!$AA56,Base!56:56,0)+1),"m²",""))),0)</f>
        <v>70</v>
      </c>
      <c r="AC56" t="str" cm="1">
        <f t="array" ref="AC56">IFERROR(IF(LEN(INDEX(Base!56:56,0,MATCH(Planilha2!$AA56,Base!56:56,0)+2))&gt;2,LEFT(INDEX(Base!56:56,0,MATCH(Planilha2!$AA56,Base!56:56,0)+2),1),INDEX(Base!56:56,0,MATCH(Planilha2!$AA56,Base!56:56,0)+2)),0)</f>
        <v>2</v>
      </c>
      <c r="AD56" t="str" cm="1">
        <f t="array" ref="AD56">IFERROR(IF(LEN(INDEX(Base!56:56,0,MATCH(Planilha2!$AA56,Base!56:56,0)+3))&gt;2,LEFT(INDEX(Base!56:56,0,MATCH(Planilha2!$AA56,Base!56:56,0)+3),1),INDEX(Base!56:56,0,MATCH(Planilha2!$AA56,Base!56:56,0)+3)),0)</f>
        <v>1</v>
      </c>
      <c r="AE56" t="str" cm="1">
        <f t="array" ref="AE56">IFERROR(IF(LEN(INDEX(Base!56:56,0,MATCH(Planilha2!$AA56,Base!56:56,0)+4))&gt;2,LEFT(INDEX(Base!56:56,0,MATCH(Planilha2!$AA56,Base!56:56,0)+4),1),INDEX(Base!56:56,0,MATCH(Planilha2!$AA56,Base!56:56,0)+4)),0)</f>
        <v>1</v>
      </c>
      <c r="AF56" t="str">
        <f>AA56&amp;", "&amp;Configurações!$C$4&amp;", "&amp;Configurações!$C$5&amp;", Brazil"</f>
        <v>Rua Cosmorama, Cosmorama, Mesquita, RJ, Brazil</v>
      </c>
      <c r="AG56" t="str">
        <f>RIGHT(AA56,LEN(AA56)-FIND(",",AA56,1)-1)&amp;", "&amp;Configurações!$C$4&amp;", "&amp;Configurações!$C$5</f>
        <v>Cosmorama, Mesquita, RJ</v>
      </c>
      <c r="AH56">
        <f>Configurações!$C$6</f>
        <v>0</v>
      </c>
    </row>
    <row r="57" spans="2:34" x14ac:dyDescent="0.3">
      <c r="B57">
        <f>IF(OR(ISNUMBER(FIND(Configurações!$B$8,Base!B57)),ISNUMBER(FIND(Configurações!$B$9,Base!B57)),ISNUMBER(FIND(Configurações!$B$10,Base!B57)),ISNUMBER(FIND(Configurações!$B$11,Base!B57)))=TRUE,Base!B57,0)</f>
        <v>0</v>
      </c>
      <c r="C57" t="str">
        <f>SUBSTITUTE(SUBSTITUTE(IF(ISNUMBER(FIND("R$",Base!B57))=TRUE,Base!B57,IF(OR(ISNUMBER(FIND("condo",Base!C57)),ISNUMBER(FIND("IPTU",Base!C57)))=TRUE,Base!B57,Base!C57)),"R$",""),".","")</f>
        <v xml:space="preserve"> 60000</v>
      </c>
      <c r="D57" t="str">
        <f>SUBSTITUTE(IF(TRIM(SUBSTITUTE(SUBSTITUTE(IF(AND(ISNUMBER(FIND("condo",Base!C57)),ISNUMBER(FIND("IPTU",Base!C57)))=TRUE,MID(Base!C57,FIND("$",Base!C57)+1,6),0),"I",""),"P",""))="0",TRIM(SUBSTITUTE(SUBSTITUTE(IF(AND(ISNUMBER(FIND("condo",Base!D57)),ISNUMBER(FIND("IPTU",Base!D57)))=TRUE,MID(Base!D57,FIND("$",Base!D57)+1,6),0),"I",""),"P","")),TRIM(SUBSTITUTE(SUBSTITUTE(IF(AND(ISNUMBER(FIND("condo",Base!C57)),ISNUMBER(FIND("IPTU",Base!C57)))=TRUE,MID(Base!C57,FIND("$",Base!C57)+1,6),0),"I",""),"P",""))),".","")</f>
        <v>0</v>
      </c>
      <c r="E57" t="str">
        <f>SUBSTITUTE(IF(TRIM(SUBSTITUTE(SUBSTITUTE(IF(OR(ISNUMBER(FIND("IPTU",Base!C57)),ISNUMBER(FIND("iptu",Base!C57)))=TRUE,RIGHT(Base!C57,5),0),"R$",""),"$",""))="0",TRIM(SUBSTITUTE(SUBSTITUTE(IF(OR(ISNUMBER(FIND("IPTU",Base!D57)),ISNUMBER(FIND("iptu",Base!D57)))=TRUE,RIGHT(Base!D57,5),0),"R$",""),"$","")),TRIM(SUBSTITUTE(SUBSTITUTE(IF(OR(ISNUMBER(FIND("iptu",Base!C57)),ISNUMBER(FIND("IPTU",Base!C57)))=TRUE,RIGHT(Base!C57,5),0),"R$",""),"$",""))),".","")</f>
        <v>400</v>
      </c>
      <c r="F57" s="3" t="str" cm="1">
        <f t="array" ref="F57">INDEX(Base!57:57,MATCH(MAX(LEN(Base!57:57)),LEN(Base!57:57),0))</f>
        <v>Totalmente legalizado, colado a estação de Juscelino, 5 minutos do Centro de Mesquita.</v>
      </c>
      <c r="J57" t="str">
        <f>TRIM((IF(OR(ISNUMBER(FIND("Avenida",Base!B57)),ISNUMBER(FIND("Rua",Base!B57)),ISNUMBER(FIND("Estrada",Base!B57)),ISNUMBER(FIND(",",Base!B57)))=TRUE,Base!B57,"")))</f>
        <v/>
      </c>
      <c r="K57" t="str">
        <f>TRIM((IF(OR(ISNUMBER(FIND("Avenida",Base!C57)),ISNUMBER(FIND("Rua",Base!C57)),ISNUMBER(FIND("Estrada",Base!C57)),ISNUMBER(FIND(",",Base!C57)))=TRUE,Base!C57,"")))</f>
        <v/>
      </c>
      <c r="L57" t="str">
        <f>TRIM((IF(OR(ISNUMBER(FIND("Avenida",Base!D57)),ISNUMBER(FIND("Rua",Base!D57)),ISNUMBER(FIND("Estrada",Base!D57)),ISNUMBER(FIND(",",Base!D57)))=TRUE,Base!D57,"")))</f>
        <v/>
      </c>
      <c r="M57" t="str">
        <f>TRIM((IF(OR(ISNUMBER(FIND("Avenida",Base!E57)),ISNUMBER(FIND("Rua",Base!E57)),ISNUMBER(FIND("Estrada",Base!E57)),ISNUMBER(FIND(",",Base!E57)))=TRUE,Base!E57,"")))</f>
        <v/>
      </c>
      <c r="N57" t="str">
        <f>TRIM((IF(OR(ISNUMBER(FIND("Avenida",Base!F57)),ISNUMBER(FIND("Rua",Base!F57)),ISNUMBER(FIND("Estrada",Base!F57)),ISNUMBER(FIND(",",Base!F57)))=TRUE,Base!F57,"")))</f>
        <v/>
      </c>
      <c r="O57" t="str">
        <f>TRIM((IF(OR(ISNUMBER(FIND("Avenida",Base!G57)),ISNUMBER(FIND("Rua",Base!G57)),ISNUMBER(FIND("Estrada",Base!G57)),ISNUMBER(FIND(",",Base!G57)))=TRUE,Base!G57,"")))</f>
        <v>Totalmente legalizado, colado a estação de Juscelino, 5 minutos do Centro de Mesquita.</v>
      </c>
      <c r="P57" t="str">
        <f>TRIM((IF(OR(ISNUMBER(FIND("Avenida",Base!H57)),ISNUMBER(FIND("Rua",Base!H57)),ISNUMBER(FIND("Estrada",Base!H57)),ISNUMBER(FIND(",",Base!H57)))=TRUE,Base!H57,"")))</f>
        <v/>
      </c>
      <c r="Q57" t="str">
        <f>TRIM((IF(OR(ISNUMBER(FIND("Avenida",Base!I57)),ISNUMBER(FIND("Rua",Base!I57)),ISNUMBER(FIND("Estrada",Base!I57)),ISNUMBER(FIND(",",Base!I57)))=TRUE,Base!I57,"")))</f>
        <v>Rua Espírito Santo, Coréia</v>
      </c>
      <c r="R57" t="str">
        <f>TRIM((IF(OR(ISNUMBER(FIND("Avenida",Base!J57)),ISNUMBER(FIND("Rua",Base!J57)),ISNUMBER(FIND("Estrada",Base!J57)),ISNUMBER(FIND(",",Base!J57)))=TRUE,Base!J57,"")))</f>
        <v/>
      </c>
      <c r="S57" t="str">
        <f>TRIM((IF(OR(ISNUMBER(FIND("Avenida",Base!K57)),ISNUMBER(FIND("Rua",Base!K57)),ISNUMBER(FIND("Estrada",Base!K57)),ISNUMBER(FIND(",",Base!K57)))=TRUE,Base!K57,"")))</f>
        <v/>
      </c>
      <c r="T57" t="str">
        <f>TRIM((IF(OR(ISNUMBER(FIND("Avenida",Base!L57)),ISNUMBER(FIND("Rua",Base!L57)),ISNUMBER(FIND("Estrada",Base!L57)),ISNUMBER(FIND(",",Base!L57)))=TRUE,Base!L57,"")))</f>
        <v/>
      </c>
      <c r="U57" t="str">
        <f>TRIM((IF(OR(ISNUMBER(FIND("Avenida",Base!M57)),ISNUMBER(FIND("Rua",Base!M57)),ISNUMBER(FIND("Estrada",Base!M57)),ISNUMBER(FIND(",",Base!M57)))=TRUE,Base!M57,"")))</f>
        <v/>
      </c>
      <c r="V57" t="str">
        <f>TRIM((IF(OR(ISNUMBER(FIND("Avenida",Base!N57)),ISNUMBER(FIND("Rua",Base!N57)),ISNUMBER(FIND("Estrada",Base!N57)),ISNUMBER(FIND(",",Base!N57)))=TRUE,Base!N57,"")))</f>
        <v/>
      </c>
      <c r="W57" t="str">
        <f>TRIM((IF(OR(ISNUMBER(FIND("Avenida",Base!O57)),ISNUMBER(FIND("Rua",Base!O57)),ISNUMBER(FIND("Estrada",Base!O57)),ISNUMBER(FIND(",",Base!O57)))=TRUE,Base!O57,"")))</f>
        <v/>
      </c>
      <c r="X57" t="str">
        <f>TRIM((IF(OR(ISNUMBER(FIND("Avenida",Base!P57)),ISNUMBER(FIND("Rua",Base!P57)),ISNUMBER(FIND("Estrada",Base!P57)),ISNUMBER(FIND(",",Base!P57)))=TRUE,Base!P57,"")))</f>
        <v/>
      </c>
      <c r="Y57" t="str">
        <f>TRIM((IF(OR(ISNUMBER(FIND("Avenida",Base!Q57)),ISNUMBER(FIND("Rua",Base!Q57)),ISNUMBER(FIND("Estrada",Base!Q57)),ISNUMBER(FIND(",",Base!Q57)))=TRUE,Base!Q57,"")))</f>
        <v/>
      </c>
      <c r="Z57" t="str">
        <f>TRIM((IF(OR(ISNUMBER(FIND("Avenida",Base!R57)),ISNUMBER(FIND("Rua",Base!R57)),ISNUMBER(FIND("Estrada",Base!R57)),ISNUMBER(FIND(",",Base!R57)))=TRUE,Base!R57,"")))</f>
        <v/>
      </c>
      <c r="AA57" s="3" t="str" cm="1">
        <f t="array" ref="AA57">LOOKUP(2,1/(F57:Z57&lt;&gt;""),F57:Z57)</f>
        <v>Rua Espírito Santo, Coréia</v>
      </c>
      <c r="AB57" t="str" cm="1">
        <f t="array" ref="AB57">IFERROR(IF(LEN(TRIM(SUBSTITUTE(INDEX(Base!57:57,0,MATCH(Planilha2!$AA57,Base!57:57,0)+1),"m²",""))&gt;5),LEFT(TRIM(SUBSTITUTE(INDEX(Base!57:57,0,MATCH(Planilha2!$AA57,Base!57:57,0)+1),"m²","")),3),TRIM(SUBSTITUTE(INDEX(Base!57:57,0,MATCH(Planilha2!$AA57,Base!57:57,0)+1),"m²",""))),0)</f>
        <v>200</v>
      </c>
      <c r="AC57" t="str" cm="1">
        <f t="array" ref="AC57">IFERROR(IF(LEN(INDEX(Base!57:57,0,MATCH(Planilha2!$AA57,Base!57:57,0)+2))&gt;2,LEFT(INDEX(Base!57:57,0,MATCH(Planilha2!$AA57,Base!57:57,0)+2),1),INDEX(Base!57:57,0,MATCH(Planilha2!$AA57,Base!57:57,0)+2)),0)</f>
        <v>2</v>
      </c>
      <c r="AD57" cm="1">
        <f t="array" ref="AD57">IFERROR(IF(LEN(INDEX(Base!57:57,0,MATCH(Planilha2!$AA57,Base!57:57,0)+3))&gt;2,LEFT(INDEX(Base!57:57,0,MATCH(Planilha2!$AA57,Base!57:57,0)+3),1),INDEX(Base!57:57,0,MATCH(Planilha2!$AA57,Base!57:57,0)+3)),0)</f>
        <v>0</v>
      </c>
      <c r="AE57" cm="1">
        <f t="array" ref="AE57">IFERROR(IF(LEN(INDEX(Base!57:57,0,MATCH(Planilha2!$AA57,Base!57:57,0)+4))&gt;2,LEFT(INDEX(Base!57:57,0,MATCH(Planilha2!$AA57,Base!57:57,0)+4),1),INDEX(Base!57:57,0,MATCH(Planilha2!$AA57,Base!57:57,0)+4)),0)</f>
        <v>0</v>
      </c>
      <c r="AF57" t="str">
        <f>AA57&amp;", "&amp;Configurações!$C$4&amp;", "&amp;Configurações!$C$5&amp;", Brazil"</f>
        <v>Rua Espírito Santo, Coréia, Mesquita, RJ, Brazil</v>
      </c>
      <c r="AG57" t="str">
        <f>RIGHT(AA57,LEN(AA57)-FIND(",",AA57,1)-1)&amp;", "&amp;Configurações!$C$4&amp;", "&amp;Configurações!$C$5</f>
        <v>Coréia, Mesquita, RJ</v>
      </c>
      <c r="AH57">
        <f>Configurações!$C$6</f>
        <v>0</v>
      </c>
    </row>
    <row r="58" spans="2:34" x14ac:dyDescent="0.3">
      <c r="B58">
        <f>IF(OR(ISNUMBER(FIND(Configurações!$B$8,Base!B58)),ISNUMBER(FIND(Configurações!$B$9,Base!B58)),ISNUMBER(FIND(Configurações!$B$10,Base!B58)),ISNUMBER(FIND(Configurações!$B$11,Base!B58)))=TRUE,Base!B58,0)</f>
        <v>0</v>
      </c>
      <c r="C58" t="str">
        <f>SUBSTITUTE(SUBSTITUTE(IF(ISNUMBER(FIND("R$",Base!B58))=TRUE,Base!B58,IF(OR(ISNUMBER(FIND("condo",Base!C58)),ISNUMBER(FIND("IPTU",Base!C58)))=TRUE,Base!B58,Base!C58)),"R$",""),".","")</f>
        <v xml:space="preserve"> 70000</v>
      </c>
      <c r="D58" t="str">
        <f>SUBSTITUTE(IF(TRIM(SUBSTITUTE(SUBSTITUTE(IF(AND(ISNUMBER(FIND("condo",Base!C58)),ISNUMBER(FIND("IPTU",Base!C58)))=TRUE,MID(Base!C58,FIND("$",Base!C58)+1,6),0),"I",""),"P",""))="0",TRIM(SUBSTITUTE(SUBSTITUTE(IF(AND(ISNUMBER(FIND("condo",Base!D58)),ISNUMBER(FIND("IPTU",Base!D58)))=TRUE,MID(Base!D58,FIND("$",Base!D58)+1,6),0),"I",""),"P","")),TRIM(SUBSTITUTE(SUBSTITUTE(IF(AND(ISNUMBER(FIND("condo",Base!C58)),ISNUMBER(FIND("IPTU",Base!C58)))=TRUE,MID(Base!C58,FIND("$",Base!C58)+1,6),0),"I",""),"P",""))),".","")</f>
        <v>0</v>
      </c>
      <c r="E58" t="str">
        <f>SUBSTITUTE(IF(TRIM(SUBSTITUTE(SUBSTITUTE(IF(OR(ISNUMBER(FIND("IPTU",Base!C58)),ISNUMBER(FIND("iptu",Base!C58)))=TRUE,RIGHT(Base!C58,5),0),"R$",""),"$",""))="0",TRIM(SUBSTITUTE(SUBSTITUTE(IF(OR(ISNUMBER(FIND("IPTU",Base!D58)),ISNUMBER(FIND("iptu",Base!D58)))=TRUE,RIGHT(Base!D58,5),0),"R$",""),"$","")),TRIM(SUBSTITUTE(SUBSTITUTE(IF(OR(ISNUMBER(FIND("iptu",Base!C58)),ISNUMBER(FIND("IPTU",Base!C58)))=TRUE,RIGHT(Base!C58,5),0),"R$",""),"$",""))),".","")</f>
        <v>0</v>
      </c>
      <c r="F58" s="3" t="str" cm="1">
        <f t="array" ref="F58">INDEX(Base!58:58,MATCH(MAX(LEN(Base!58:58)),LEN(Base!58:58),0))</f>
        <v>Terreno de 6m X 15m com casa antiga (quarto/sala/cozinha e banheiro), necessitando de reforma. Somente à vista</v>
      </c>
      <c r="J58" t="str">
        <f>TRIM((IF(OR(ISNUMBER(FIND("Avenida",Base!B58)),ISNUMBER(FIND("Rua",Base!B58)),ISNUMBER(FIND("Estrada",Base!B58)),ISNUMBER(FIND(",",Base!B58)))=TRUE,Base!B58,"")))</f>
        <v/>
      </c>
      <c r="K58" t="str">
        <f>TRIM((IF(OR(ISNUMBER(FIND("Avenida",Base!C58)),ISNUMBER(FIND("Rua",Base!C58)),ISNUMBER(FIND("Estrada",Base!C58)),ISNUMBER(FIND(",",Base!C58)))=TRUE,Base!C58,"")))</f>
        <v>Terreno de 6m X 15m com casa antiga (quarto/sala/cozinha e banheiro), necessitando de reforma. Somente à vista</v>
      </c>
      <c r="L58" t="str">
        <f>TRIM((IF(OR(ISNUMBER(FIND("Avenida",Base!D58)),ISNUMBER(FIND("Rua",Base!D58)),ISNUMBER(FIND("Estrada",Base!D58)),ISNUMBER(FIND(",",Base!D58)))=TRUE,Base!D58,"")))</f>
        <v/>
      </c>
      <c r="M58" t="str">
        <f>TRIM((IF(OR(ISNUMBER(FIND("Avenida",Base!E58)),ISNUMBER(FIND("Rua",Base!E58)),ISNUMBER(FIND("Estrada",Base!E58)),ISNUMBER(FIND(",",Base!E58)))=TRUE,Base!E58,"")))</f>
        <v>Rua Versalhes, Banco de Areia</v>
      </c>
      <c r="N58" t="str">
        <f>TRIM((IF(OR(ISNUMBER(FIND("Avenida",Base!F58)),ISNUMBER(FIND("Rua",Base!F58)),ISNUMBER(FIND("Estrada",Base!F58)),ISNUMBER(FIND(",",Base!F58)))=TRUE,Base!F58,"")))</f>
        <v/>
      </c>
      <c r="O58" t="str">
        <f>TRIM((IF(OR(ISNUMBER(FIND("Avenida",Base!G58)),ISNUMBER(FIND("Rua",Base!G58)),ISNUMBER(FIND("Estrada",Base!G58)),ISNUMBER(FIND(",",Base!G58)))=TRUE,Base!G58,"")))</f>
        <v/>
      </c>
      <c r="P58" t="str">
        <f>TRIM((IF(OR(ISNUMBER(FIND("Avenida",Base!H58)),ISNUMBER(FIND("Rua",Base!H58)),ISNUMBER(FIND("Estrada",Base!H58)),ISNUMBER(FIND(",",Base!H58)))=TRUE,Base!H58,"")))</f>
        <v/>
      </c>
      <c r="Q58" t="str">
        <f>TRIM((IF(OR(ISNUMBER(FIND("Avenida",Base!I58)),ISNUMBER(FIND("Rua",Base!I58)),ISNUMBER(FIND("Estrada",Base!I58)),ISNUMBER(FIND(",",Base!I58)))=TRUE,Base!I58,"")))</f>
        <v/>
      </c>
      <c r="R58" t="str">
        <f>TRIM((IF(OR(ISNUMBER(FIND("Avenida",Base!J58)),ISNUMBER(FIND("Rua",Base!J58)),ISNUMBER(FIND("Estrada",Base!J58)),ISNUMBER(FIND(",",Base!J58)))=TRUE,Base!J58,"")))</f>
        <v/>
      </c>
      <c r="S58" t="str">
        <f>TRIM((IF(OR(ISNUMBER(FIND("Avenida",Base!K58)),ISNUMBER(FIND("Rua",Base!K58)),ISNUMBER(FIND("Estrada",Base!K58)),ISNUMBER(FIND(",",Base!K58)))=TRUE,Base!K58,"")))</f>
        <v/>
      </c>
      <c r="T58" t="str">
        <f>TRIM((IF(OR(ISNUMBER(FIND("Avenida",Base!L58)),ISNUMBER(FIND("Rua",Base!L58)),ISNUMBER(FIND("Estrada",Base!L58)),ISNUMBER(FIND(",",Base!L58)))=TRUE,Base!L58,"")))</f>
        <v/>
      </c>
      <c r="U58" t="str">
        <f>TRIM((IF(OR(ISNUMBER(FIND("Avenida",Base!M58)),ISNUMBER(FIND("Rua",Base!M58)),ISNUMBER(FIND("Estrada",Base!M58)),ISNUMBER(FIND(",",Base!M58)))=TRUE,Base!M58,"")))</f>
        <v/>
      </c>
      <c r="V58" t="str">
        <f>TRIM((IF(OR(ISNUMBER(FIND("Avenida",Base!N58)),ISNUMBER(FIND("Rua",Base!N58)),ISNUMBER(FIND("Estrada",Base!N58)),ISNUMBER(FIND(",",Base!N58)))=TRUE,Base!N58,"")))</f>
        <v/>
      </c>
      <c r="W58" t="str">
        <f>TRIM((IF(OR(ISNUMBER(FIND("Avenida",Base!O58)),ISNUMBER(FIND("Rua",Base!O58)),ISNUMBER(FIND("Estrada",Base!O58)),ISNUMBER(FIND(",",Base!O58)))=TRUE,Base!O58,"")))</f>
        <v/>
      </c>
      <c r="X58" t="str">
        <f>TRIM((IF(OR(ISNUMBER(FIND("Avenida",Base!P58)),ISNUMBER(FIND("Rua",Base!P58)),ISNUMBER(FIND("Estrada",Base!P58)),ISNUMBER(FIND(",",Base!P58)))=TRUE,Base!P58,"")))</f>
        <v/>
      </c>
      <c r="Y58" t="str">
        <f>TRIM((IF(OR(ISNUMBER(FIND("Avenida",Base!Q58)),ISNUMBER(FIND("Rua",Base!Q58)),ISNUMBER(FIND("Estrada",Base!Q58)),ISNUMBER(FIND(",",Base!Q58)))=TRUE,Base!Q58,"")))</f>
        <v/>
      </c>
      <c r="Z58" t="str">
        <f>TRIM((IF(OR(ISNUMBER(FIND("Avenida",Base!R58)),ISNUMBER(FIND("Rua",Base!R58)),ISNUMBER(FIND("Estrada",Base!R58)),ISNUMBER(FIND(",",Base!R58)))=TRUE,Base!R58,"")))</f>
        <v/>
      </c>
      <c r="AA58" s="3" t="str" cm="1">
        <f t="array" ref="AA58">LOOKUP(2,1/(F58:Z58&lt;&gt;""),F58:Z58)</f>
        <v>Rua Versalhes, Banco de Areia</v>
      </c>
      <c r="AB58" t="str" cm="1">
        <f t="array" ref="AB58">IFERROR(IF(LEN(TRIM(SUBSTITUTE(INDEX(Base!58:58,0,MATCH(Planilha2!$AA58,Base!58:58,0)+1),"m²",""))&gt;5),LEFT(TRIM(SUBSTITUTE(INDEX(Base!58:58,0,MATCH(Planilha2!$AA58,Base!58:58,0)+1),"m²","")),3),TRIM(SUBSTITUTE(INDEX(Base!58:58,0,MATCH(Planilha2!$AA58,Base!58:58,0)+1),"m²",""))),0)</f>
        <v>90</v>
      </c>
      <c r="AC58" cm="1">
        <f t="array" ref="AC58">IFERROR(IF(LEN(INDEX(Base!58:58,0,MATCH(Planilha2!$AA58,Base!58:58,0)+2))&gt;2,LEFT(INDEX(Base!58:58,0,MATCH(Planilha2!$AA58,Base!58:58,0)+2),1),INDEX(Base!58:58,0,MATCH(Planilha2!$AA58,Base!58:58,0)+2)),0)</f>
        <v>0</v>
      </c>
      <c r="AD58" cm="1">
        <f t="array" ref="AD58">IFERROR(IF(LEN(INDEX(Base!58:58,0,MATCH(Planilha2!$AA58,Base!58:58,0)+3))&gt;2,LEFT(INDEX(Base!58:58,0,MATCH(Planilha2!$AA58,Base!58:58,0)+3),1),INDEX(Base!58:58,0,MATCH(Planilha2!$AA58,Base!58:58,0)+3)),0)</f>
        <v>0</v>
      </c>
      <c r="AE58" cm="1">
        <f t="array" ref="AE58">IFERROR(IF(LEN(INDEX(Base!58:58,0,MATCH(Planilha2!$AA58,Base!58:58,0)+4))&gt;2,LEFT(INDEX(Base!58:58,0,MATCH(Planilha2!$AA58,Base!58:58,0)+4),1),INDEX(Base!58:58,0,MATCH(Planilha2!$AA58,Base!58:58,0)+4)),0)</f>
        <v>0</v>
      </c>
      <c r="AF58" t="str">
        <f>AA58&amp;", "&amp;Configurações!$C$4&amp;", "&amp;Configurações!$C$5&amp;", Brazil"</f>
        <v>Rua Versalhes, Banco de Areia, Mesquita, RJ, Brazil</v>
      </c>
      <c r="AG58" t="str">
        <f>RIGHT(AA58,LEN(AA58)-FIND(",",AA58,1)-1)&amp;", "&amp;Configurações!$C$4&amp;", "&amp;Configurações!$C$5</f>
        <v>Banco de Areia, Mesquita, RJ</v>
      </c>
      <c r="AH58">
        <f>Configurações!$C$6</f>
        <v>0</v>
      </c>
    </row>
    <row r="59" spans="2:34" x14ac:dyDescent="0.3">
      <c r="B59">
        <f>IF(OR(ISNUMBER(FIND(Configurações!$B$8,Base!B59)),ISNUMBER(FIND(Configurações!$B$9,Base!B59)),ISNUMBER(FIND(Configurações!$B$10,Base!B59)),ISNUMBER(FIND(Configurações!$B$11,Base!B59)))=TRUE,Base!B59,0)</f>
        <v>0</v>
      </c>
      <c r="C59" t="str">
        <f>SUBSTITUTE(SUBSTITUTE(IF(ISNUMBER(FIND("R$",Base!B59))=TRUE,Base!B59,IF(OR(ISNUMBER(FIND("condo",Base!C59)),ISNUMBER(FIND("IPTU",Base!C59)))=TRUE,Base!B59,Base!C59)),"R$",""),".","")</f>
        <v xml:space="preserve"> 250000</v>
      </c>
      <c r="D59" t="str">
        <f>SUBSTITUTE(IF(TRIM(SUBSTITUTE(SUBSTITUTE(IF(AND(ISNUMBER(FIND("condo",Base!C59)),ISNUMBER(FIND("IPTU",Base!C59)))=TRUE,MID(Base!C59,FIND("$",Base!C59)+1,6),0),"I",""),"P",""))="0",TRIM(SUBSTITUTE(SUBSTITUTE(IF(AND(ISNUMBER(FIND("condo",Base!D59)),ISNUMBER(FIND("IPTU",Base!D59)))=TRUE,MID(Base!D59,FIND("$",Base!D59)+1,6),0),"I",""),"P","")),TRIM(SUBSTITUTE(SUBSTITUTE(IF(AND(ISNUMBER(FIND("condo",Base!C59)),ISNUMBER(FIND("IPTU",Base!C59)))=TRUE,MID(Base!C59,FIND("$",Base!C59)+1,6),0),"I",""),"P",""))),".","")</f>
        <v>0</v>
      </c>
      <c r="E59" t="str">
        <f>SUBSTITUTE(IF(TRIM(SUBSTITUTE(SUBSTITUTE(IF(OR(ISNUMBER(FIND("IPTU",Base!C59)),ISNUMBER(FIND("iptu",Base!C59)))=TRUE,RIGHT(Base!C59,5),0),"R$",""),"$",""))="0",TRIM(SUBSTITUTE(SUBSTITUTE(IF(OR(ISNUMBER(FIND("IPTU",Base!D59)),ISNUMBER(FIND("iptu",Base!D59)))=TRUE,RIGHT(Base!D59,5),0),"R$",""),"$","")),TRIM(SUBSTITUTE(SUBSTITUTE(IF(OR(ISNUMBER(FIND("iptu",Base!C59)),ISNUMBER(FIND("IPTU",Base!C59)))=TRUE,RIGHT(Base!C59,5),0),"R$",""),"$",""))),".","")</f>
        <v>162</v>
      </c>
      <c r="F59" s="3" t="str" cm="1">
        <f t="array" ref="F59">INDEX(Base!59:59,MATCH(MAX(LEN(Base!59:59)),LEN(Base!59:59),0))</f>
        <v>Vendemos dois ótimos imóveis localizados no bairro de BNH. O imóvel de baixo é composto por 3 quartos, sala, cozinha, copa e banheiro social. O imóvel de cima é composto por 1 quar...</v>
      </c>
      <c r="J59" t="str">
        <f>TRIM((IF(OR(ISNUMBER(FIND("Avenida",Base!B59)),ISNUMBER(FIND("Rua",Base!B59)),ISNUMBER(FIND("Estrada",Base!B59)),ISNUMBER(FIND(",",Base!B59)))=TRUE,Base!B59,"")))</f>
        <v/>
      </c>
      <c r="K59" t="str">
        <f>TRIM((IF(OR(ISNUMBER(FIND("Avenida",Base!C59)),ISNUMBER(FIND("Rua",Base!C59)),ISNUMBER(FIND("Estrada",Base!C59)),ISNUMBER(FIND(",",Base!C59)))=TRUE,Base!C59,"")))</f>
        <v/>
      </c>
      <c r="L59" t="str">
        <f>TRIM((IF(OR(ISNUMBER(FIND("Avenida",Base!D59)),ISNUMBER(FIND("Rua",Base!D59)),ISNUMBER(FIND("Estrada",Base!D59)),ISNUMBER(FIND(",",Base!D59)))=TRUE,Base!D59,"")))</f>
        <v>Vendemos dois ótimos imóveis localizados no bairro de BNH. O imóvel de baixo é composto por 3 quartos, sala, cozinha, copa e banheiro social. O imóvel de cima é composto por 1 quar...</v>
      </c>
      <c r="M59" t="str">
        <f>TRIM((IF(OR(ISNUMBER(FIND("Avenida",Base!E59)),ISNUMBER(FIND("Rua",Base!E59)),ISNUMBER(FIND("Estrada",Base!E59)),ISNUMBER(FIND(",",Base!E59)))=TRUE,Base!E59,"")))</f>
        <v/>
      </c>
      <c r="N59" t="str">
        <f>TRIM((IF(OR(ISNUMBER(FIND("Avenida",Base!F59)),ISNUMBER(FIND("Rua",Base!F59)),ISNUMBER(FIND("Estrada",Base!F59)),ISNUMBER(FIND(",",Base!F59)))=TRUE,Base!F59,"")))</f>
        <v>Rua Maria Amélia, BNH</v>
      </c>
      <c r="O59" t="str">
        <f>TRIM((IF(OR(ISNUMBER(FIND("Avenida",Base!G59)),ISNUMBER(FIND("Rua",Base!G59)),ISNUMBER(FIND("Estrada",Base!G59)),ISNUMBER(FIND(",",Base!G59)))=TRUE,Base!G59,"")))</f>
        <v/>
      </c>
      <c r="P59" t="str">
        <f>TRIM((IF(OR(ISNUMBER(FIND("Avenida",Base!H59)),ISNUMBER(FIND("Rua",Base!H59)),ISNUMBER(FIND("Estrada",Base!H59)),ISNUMBER(FIND(",",Base!H59)))=TRUE,Base!H59,"")))</f>
        <v/>
      </c>
      <c r="Q59" t="str">
        <f>TRIM((IF(OR(ISNUMBER(FIND("Avenida",Base!I59)),ISNUMBER(FIND("Rua",Base!I59)),ISNUMBER(FIND("Estrada",Base!I59)),ISNUMBER(FIND(",",Base!I59)))=TRUE,Base!I59,"")))</f>
        <v/>
      </c>
      <c r="R59" t="str">
        <f>TRIM((IF(OR(ISNUMBER(FIND("Avenida",Base!J59)),ISNUMBER(FIND("Rua",Base!J59)),ISNUMBER(FIND("Estrada",Base!J59)),ISNUMBER(FIND(",",Base!J59)))=TRUE,Base!J59,"")))</f>
        <v/>
      </c>
      <c r="S59" t="str">
        <f>TRIM((IF(OR(ISNUMBER(FIND("Avenida",Base!K59)),ISNUMBER(FIND("Rua",Base!K59)),ISNUMBER(FIND("Estrada",Base!K59)),ISNUMBER(FIND(",",Base!K59)))=TRUE,Base!K59,"")))</f>
        <v/>
      </c>
      <c r="T59" t="str">
        <f>TRIM((IF(OR(ISNUMBER(FIND("Avenida",Base!L59)),ISNUMBER(FIND("Rua",Base!L59)),ISNUMBER(FIND("Estrada",Base!L59)),ISNUMBER(FIND(",",Base!L59)))=TRUE,Base!L59,"")))</f>
        <v/>
      </c>
      <c r="U59" t="str">
        <f>TRIM((IF(OR(ISNUMBER(FIND("Avenida",Base!M59)),ISNUMBER(FIND("Rua",Base!M59)),ISNUMBER(FIND("Estrada",Base!M59)),ISNUMBER(FIND(",",Base!M59)))=TRUE,Base!M59,"")))</f>
        <v/>
      </c>
      <c r="V59" t="str">
        <f>TRIM((IF(OR(ISNUMBER(FIND("Avenida",Base!N59)),ISNUMBER(FIND("Rua",Base!N59)),ISNUMBER(FIND("Estrada",Base!N59)),ISNUMBER(FIND(",",Base!N59)))=TRUE,Base!N59,"")))</f>
        <v/>
      </c>
      <c r="W59" t="str">
        <f>TRIM((IF(OR(ISNUMBER(FIND("Avenida",Base!O59)),ISNUMBER(FIND("Rua",Base!O59)),ISNUMBER(FIND("Estrada",Base!O59)),ISNUMBER(FIND(",",Base!O59)))=TRUE,Base!O59,"")))</f>
        <v/>
      </c>
      <c r="X59" t="str">
        <f>TRIM((IF(OR(ISNUMBER(FIND("Avenida",Base!P59)),ISNUMBER(FIND("Rua",Base!P59)),ISNUMBER(FIND("Estrada",Base!P59)),ISNUMBER(FIND(",",Base!P59)))=TRUE,Base!P59,"")))</f>
        <v/>
      </c>
      <c r="Y59" t="str">
        <f>TRIM((IF(OR(ISNUMBER(FIND("Avenida",Base!Q59)),ISNUMBER(FIND("Rua",Base!Q59)),ISNUMBER(FIND("Estrada",Base!Q59)),ISNUMBER(FIND(",",Base!Q59)))=TRUE,Base!Q59,"")))</f>
        <v/>
      </c>
      <c r="Z59" t="str">
        <f>TRIM((IF(OR(ISNUMBER(FIND("Avenida",Base!R59)),ISNUMBER(FIND("Rua",Base!R59)),ISNUMBER(FIND("Estrada",Base!R59)),ISNUMBER(FIND(",",Base!R59)))=TRUE,Base!R59,"")))</f>
        <v/>
      </c>
      <c r="AA59" s="3" t="str" cm="1">
        <f t="array" ref="AA59">LOOKUP(2,1/(F59:Z59&lt;&gt;""),F59:Z59)</f>
        <v>Rua Maria Amélia, BNH</v>
      </c>
      <c r="AB59" t="str" cm="1">
        <f t="array" ref="AB59">IFERROR(IF(LEN(TRIM(SUBSTITUTE(INDEX(Base!59:59,0,MATCH(Planilha2!$AA59,Base!59:59,0)+1),"m²",""))&gt;5),LEFT(TRIM(SUBSTITUTE(INDEX(Base!59:59,0,MATCH(Planilha2!$AA59,Base!59:59,0)+1),"m²","")),3),TRIM(SUBSTITUTE(INDEX(Base!59:59,0,MATCH(Planilha2!$AA59,Base!59:59,0)+1),"m²",""))),0)</f>
        <v>119</v>
      </c>
      <c r="AC59" t="str" cm="1">
        <f t="array" ref="AC59">IFERROR(IF(LEN(INDEX(Base!59:59,0,MATCH(Planilha2!$AA59,Base!59:59,0)+2))&gt;2,LEFT(INDEX(Base!59:59,0,MATCH(Planilha2!$AA59,Base!59:59,0)+2),1),INDEX(Base!59:59,0,MATCH(Planilha2!$AA59,Base!59:59,0)+2)),0)</f>
        <v>4</v>
      </c>
      <c r="AD59" t="str" cm="1">
        <f t="array" ref="AD59">IFERROR(IF(LEN(INDEX(Base!59:59,0,MATCH(Planilha2!$AA59,Base!59:59,0)+3))&gt;2,LEFT(INDEX(Base!59:59,0,MATCH(Planilha2!$AA59,Base!59:59,0)+3),1),INDEX(Base!59:59,0,MATCH(Planilha2!$AA59,Base!59:59,0)+3)),0)</f>
        <v>1</v>
      </c>
      <c r="AE59" t="str" cm="1">
        <f t="array" ref="AE59">IFERROR(IF(LEN(INDEX(Base!59:59,0,MATCH(Planilha2!$AA59,Base!59:59,0)+4))&gt;2,LEFT(INDEX(Base!59:59,0,MATCH(Planilha2!$AA59,Base!59:59,0)+4),1),INDEX(Base!59:59,0,MATCH(Planilha2!$AA59,Base!59:59,0)+4)),0)</f>
        <v>2</v>
      </c>
      <c r="AF59" t="str">
        <f>AA59&amp;", "&amp;Configurações!$C$4&amp;", "&amp;Configurações!$C$5&amp;", Brazil"</f>
        <v>Rua Maria Amélia, BNH, Mesquita, RJ, Brazil</v>
      </c>
      <c r="AG59" t="str">
        <f>RIGHT(AA59,LEN(AA59)-FIND(",",AA59,1)-1)&amp;", "&amp;Configurações!$C$4&amp;", "&amp;Configurações!$C$5</f>
        <v>BNH, Mesquita, RJ</v>
      </c>
      <c r="AH59">
        <f>Configurações!$C$6</f>
        <v>0</v>
      </c>
    </row>
    <row r="60" spans="2:34" x14ac:dyDescent="0.3">
      <c r="B60">
        <f>IF(OR(ISNUMBER(FIND(Configurações!$B$8,Base!B60)),ISNUMBER(FIND(Configurações!$B$9,Base!B60)),ISNUMBER(FIND(Configurações!$B$10,Base!B60)),ISNUMBER(FIND(Configurações!$B$11,Base!B60)))=TRUE,Base!B60,0)</f>
        <v>0</v>
      </c>
      <c r="C60" t="str">
        <f>SUBSTITUTE(SUBSTITUTE(IF(ISNUMBER(FIND("R$",Base!B60))=TRUE,Base!B60,IF(OR(ISNUMBER(FIND("condo",Base!C60)),ISNUMBER(FIND("IPTU",Base!C60)))=TRUE,Base!B60,Base!C60)),"R$",""),".","")</f>
        <v xml:space="preserve"> 139500</v>
      </c>
      <c r="D60" t="str">
        <f>SUBSTITUTE(IF(TRIM(SUBSTITUTE(SUBSTITUTE(IF(AND(ISNUMBER(FIND("condo",Base!C60)),ISNUMBER(FIND("IPTU",Base!C60)))=TRUE,MID(Base!C60,FIND("$",Base!C60)+1,6),0),"I",""),"P",""))="0",TRIM(SUBSTITUTE(SUBSTITUTE(IF(AND(ISNUMBER(FIND("condo",Base!D60)),ISNUMBER(FIND("IPTU",Base!D60)))=TRUE,MID(Base!D60,FIND("$",Base!D60)+1,6),0),"I",""),"P","")),TRIM(SUBSTITUTE(SUBSTITUTE(IF(AND(ISNUMBER(FIND("condo",Base!C60)),ISNUMBER(FIND("IPTU",Base!C60)))=TRUE,MID(Base!C60,FIND("$",Base!C60)+1,6),0),"I",""),"P",""))),".","")</f>
        <v>0</v>
      </c>
      <c r="E60" t="str">
        <f>SUBSTITUTE(IF(TRIM(SUBSTITUTE(SUBSTITUTE(IF(OR(ISNUMBER(FIND("IPTU",Base!C60)),ISNUMBER(FIND("iptu",Base!C60)))=TRUE,RIGHT(Base!C60,5),0),"R$",""),"$",""))="0",TRIM(SUBSTITUTE(SUBSTITUTE(IF(OR(ISNUMBER(FIND("IPTU",Base!D60)),ISNUMBER(FIND("iptu",Base!D60)))=TRUE,RIGHT(Base!D60,5),0),"R$",""),"$","")),TRIM(SUBSTITUTE(SUBSTITUTE(IF(OR(ISNUMBER(FIND("iptu",Base!C60)),ISNUMBER(FIND("IPTU",Base!C60)))=TRUE,RIGHT(Base!C60,5),0),"R$",""),"$",""))),".","")</f>
        <v>336</v>
      </c>
      <c r="F60" s="3" t="str" cm="1">
        <f t="array" ref="F60">INDEX(Base!60:60,MATCH(MAX(LEN(Base!60:60)),LEN(Base!60:60),0))</f>
        <v>ROCHA SOBRINHO/ MESQUITA. Condomínio Vivendas Cássia Furtado. Apartamento com 2 quartos, sala, varanda, cozinha, banheiro social, área de serviço e 1 vg. garagem. Imóvel com pisos...</v>
      </c>
      <c r="J60" t="str">
        <f>TRIM((IF(OR(ISNUMBER(FIND("Avenida",Base!B60)),ISNUMBER(FIND("Rua",Base!B60)),ISNUMBER(FIND("Estrada",Base!B60)),ISNUMBER(FIND(",",Base!B60)))=TRUE,Base!B60,"")))</f>
        <v/>
      </c>
      <c r="K60" t="str">
        <f>TRIM((IF(OR(ISNUMBER(FIND("Avenida",Base!C60)),ISNUMBER(FIND("Rua",Base!C60)),ISNUMBER(FIND("Estrada",Base!C60)),ISNUMBER(FIND(",",Base!C60)))=TRUE,Base!C60,"")))</f>
        <v/>
      </c>
      <c r="L60" t="str">
        <f>TRIM((IF(OR(ISNUMBER(FIND("Avenida",Base!D60)),ISNUMBER(FIND("Rua",Base!D60)),ISNUMBER(FIND("Estrada",Base!D60)),ISNUMBER(FIND(",",Base!D60)))=TRUE,Base!D60,"")))</f>
        <v>ROCHA SOBRINHO/ MESQUITA. Condomínio Vivendas Cássia Furtado. Apartamento com 2 quartos, sala, varanda, cozinha, banheiro social, área de serviço e 1 vg. garagem. Imóvel com pisos...</v>
      </c>
      <c r="M60" t="str">
        <f>TRIM((IF(OR(ISNUMBER(FIND("Avenida",Base!E60)),ISNUMBER(FIND("Rua",Base!E60)),ISNUMBER(FIND("Estrada",Base!E60)),ISNUMBER(FIND(",",Base!E60)))=TRUE,Base!E60,"")))</f>
        <v/>
      </c>
      <c r="N60" t="str">
        <f>TRIM((IF(OR(ISNUMBER(FIND("Avenida",Base!F60)),ISNUMBER(FIND("Rua",Base!F60)),ISNUMBER(FIND("Estrada",Base!F60)),ISNUMBER(FIND(",",Base!F60)))=TRUE,Base!F60,"")))</f>
        <v>Rua Ermelinda, Rocha Sobrinho</v>
      </c>
      <c r="O60" t="str">
        <f>TRIM((IF(OR(ISNUMBER(FIND("Avenida",Base!G60)),ISNUMBER(FIND("Rua",Base!G60)),ISNUMBER(FIND("Estrada",Base!G60)),ISNUMBER(FIND(",",Base!G60)))=TRUE,Base!G60,"")))</f>
        <v/>
      </c>
      <c r="P60" t="str">
        <f>TRIM((IF(OR(ISNUMBER(FIND("Avenida",Base!H60)),ISNUMBER(FIND("Rua",Base!H60)),ISNUMBER(FIND("Estrada",Base!H60)),ISNUMBER(FIND(",",Base!H60)))=TRUE,Base!H60,"")))</f>
        <v/>
      </c>
      <c r="Q60" t="str">
        <f>TRIM((IF(OR(ISNUMBER(FIND("Avenida",Base!I60)),ISNUMBER(FIND("Rua",Base!I60)),ISNUMBER(FIND("Estrada",Base!I60)),ISNUMBER(FIND(",",Base!I60)))=TRUE,Base!I60,"")))</f>
        <v/>
      </c>
      <c r="R60" t="str">
        <f>TRIM((IF(OR(ISNUMBER(FIND("Avenida",Base!J60)),ISNUMBER(FIND("Rua",Base!J60)),ISNUMBER(FIND("Estrada",Base!J60)),ISNUMBER(FIND(",",Base!J60)))=TRUE,Base!J60,"")))</f>
        <v/>
      </c>
      <c r="S60" t="str">
        <f>TRIM((IF(OR(ISNUMBER(FIND("Avenida",Base!K60)),ISNUMBER(FIND("Rua",Base!K60)),ISNUMBER(FIND("Estrada",Base!K60)),ISNUMBER(FIND(",",Base!K60)))=TRUE,Base!K60,"")))</f>
        <v/>
      </c>
      <c r="T60" t="str">
        <f>TRIM((IF(OR(ISNUMBER(FIND("Avenida",Base!L60)),ISNUMBER(FIND("Rua",Base!L60)),ISNUMBER(FIND("Estrada",Base!L60)),ISNUMBER(FIND(",",Base!L60)))=TRUE,Base!L60,"")))</f>
        <v/>
      </c>
      <c r="U60" t="str">
        <f>TRIM((IF(OR(ISNUMBER(FIND("Avenida",Base!M60)),ISNUMBER(FIND("Rua",Base!M60)),ISNUMBER(FIND("Estrada",Base!M60)),ISNUMBER(FIND(",",Base!M60)))=TRUE,Base!M60,"")))</f>
        <v/>
      </c>
      <c r="V60" t="str">
        <f>TRIM((IF(OR(ISNUMBER(FIND("Avenida",Base!N60)),ISNUMBER(FIND("Rua",Base!N60)),ISNUMBER(FIND("Estrada",Base!N60)),ISNUMBER(FIND(",",Base!N60)))=TRUE,Base!N60,"")))</f>
        <v/>
      </c>
      <c r="W60" t="str">
        <f>TRIM((IF(OR(ISNUMBER(FIND("Avenida",Base!O60)),ISNUMBER(FIND("Rua",Base!O60)),ISNUMBER(FIND("Estrada",Base!O60)),ISNUMBER(FIND(",",Base!O60)))=TRUE,Base!O60,"")))</f>
        <v/>
      </c>
      <c r="X60" t="str">
        <f>TRIM((IF(OR(ISNUMBER(FIND("Avenida",Base!P60)),ISNUMBER(FIND("Rua",Base!P60)),ISNUMBER(FIND("Estrada",Base!P60)),ISNUMBER(FIND(",",Base!P60)))=TRUE,Base!P60,"")))</f>
        <v/>
      </c>
      <c r="Y60" t="str">
        <f>TRIM((IF(OR(ISNUMBER(FIND("Avenida",Base!Q60)),ISNUMBER(FIND("Rua",Base!Q60)),ISNUMBER(FIND("Estrada",Base!Q60)),ISNUMBER(FIND(",",Base!Q60)))=TRUE,Base!Q60,"")))</f>
        <v/>
      </c>
      <c r="Z60" t="str">
        <f>TRIM((IF(OR(ISNUMBER(FIND("Avenida",Base!R60)),ISNUMBER(FIND("Rua",Base!R60)),ISNUMBER(FIND("Estrada",Base!R60)),ISNUMBER(FIND(",",Base!R60)))=TRUE,Base!R60,"")))</f>
        <v/>
      </c>
      <c r="AA60" s="3" t="str" cm="1">
        <f t="array" ref="AA60">LOOKUP(2,1/(F60:Z60&lt;&gt;""),F60:Z60)</f>
        <v>Rua Ermelinda, Rocha Sobrinho</v>
      </c>
      <c r="AB60" t="str" cm="1">
        <f t="array" ref="AB60">IFERROR(IF(LEN(TRIM(SUBSTITUTE(INDEX(Base!60:60,0,MATCH(Planilha2!$AA60,Base!60:60,0)+1),"m²",""))&gt;5),LEFT(TRIM(SUBSTITUTE(INDEX(Base!60:60,0,MATCH(Planilha2!$AA60,Base!60:60,0)+1),"m²","")),3),TRIM(SUBSTITUTE(INDEX(Base!60:60,0,MATCH(Planilha2!$AA60,Base!60:60,0)+1),"m²",""))),0)</f>
        <v>56</v>
      </c>
      <c r="AC60" t="str" cm="1">
        <f t="array" ref="AC60">IFERROR(IF(LEN(INDEX(Base!60:60,0,MATCH(Planilha2!$AA60,Base!60:60,0)+2))&gt;2,LEFT(INDEX(Base!60:60,0,MATCH(Planilha2!$AA60,Base!60:60,0)+2),1),INDEX(Base!60:60,0,MATCH(Planilha2!$AA60,Base!60:60,0)+2)),0)</f>
        <v>2</v>
      </c>
      <c r="AD60" t="str" cm="1">
        <f t="array" ref="AD60">IFERROR(IF(LEN(INDEX(Base!60:60,0,MATCH(Planilha2!$AA60,Base!60:60,0)+3))&gt;2,LEFT(INDEX(Base!60:60,0,MATCH(Planilha2!$AA60,Base!60:60,0)+3),1),INDEX(Base!60:60,0,MATCH(Planilha2!$AA60,Base!60:60,0)+3)),0)</f>
        <v>1</v>
      </c>
      <c r="AE60" t="str" cm="1">
        <f t="array" ref="AE60">IFERROR(IF(LEN(INDEX(Base!60:60,0,MATCH(Planilha2!$AA60,Base!60:60,0)+4))&gt;2,LEFT(INDEX(Base!60:60,0,MATCH(Planilha2!$AA60,Base!60:60,0)+4),1),INDEX(Base!60:60,0,MATCH(Planilha2!$AA60,Base!60:60,0)+4)),0)</f>
        <v>1</v>
      </c>
      <c r="AF60" t="str">
        <f>AA60&amp;", "&amp;Configurações!$C$4&amp;", "&amp;Configurações!$C$5&amp;", Brazil"</f>
        <v>Rua Ermelinda, Rocha Sobrinho, Mesquita, RJ, Brazil</v>
      </c>
      <c r="AG60" t="str">
        <f>RIGHT(AA60,LEN(AA60)-FIND(",",AA60,1)-1)&amp;", "&amp;Configurações!$C$4&amp;", "&amp;Configurações!$C$5</f>
        <v>Rocha Sobrinho, Mesquita, RJ</v>
      </c>
      <c r="AH60">
        <f>Configurações!$C$6</f>
        <v>0</v>
      </c>
    </row>
    <row r="61" spans="2:34" x14ac:dyDescent="0.3">
      <c r="B61">
        <f>IF(OR(ISNUMBER(FIND(Configurações!$B$8,Base!B61)),ISNUMBER(FIND(Configurações!$B$9,Base!B61)),ISNUMBER(FIND(Configurações!$B$10,Base!B61)),ISNUMBER(FIND(Configurações!$B$11,Base!B61)))=TRUE,Base!B61,0)</f>
        <v>0</v>
      </c>
      <c r="C61" t="str">
        <f>SUBSTITUTE(SUBSTITUTE(IF(ISNUMBER(FIND("R$",Base!B61))=TRUE,Base!B61,IF(OR(ISNUMBER(FIND("condo",Base!C61)),ISNUMBER(FIND("IPTU",Base!C61)))=TRUE,Base!B61,Base!C61)),"R$",""),".","")</f>
        <v xml:space="preserve"> 150000</v>
      </c>
      <c r="D61" t="str">
        <f>SUBSTITUTE(IF(TRIM(SUBSTITUTE(SUBSTITUTE(IF(AND(ISNUMBER(FIND("condo",Base!C61)),ISNUMBER(FIND("IPTU",Base!C61)))=TRUE,MID(Base!C61,FIND("$",Base!C61)+1,6),0),"I",""),"P",""))="0",TRIM(SUBSTITUTE(SUBSTITUTE(IF(AND(ISNUMBER(FIND("condo",Base!D61)),ISNUMBER(FIND("IPTU",Base!D61)))=TRUE,MID(Base!D61,FIND("$",Base!D61)+1,6),0),"I",""),"P","")),TRIM(SUBSTITUTE(SUBSTITUTE(IF(AND(ISNUMBER(FIND("condo",Base!C61)),ISNUMBER(FIND("IPTU",Base!C61)))=TRUE,MID(Base!C61,FIND("$",Base!C61)+1,6),0),"I",""),"P",""))),".","")</f>
        <v>0</v>
      </c>
      <c r="E61" t="str">
        <f>SUBSTITUTE(IF(TRIM(SUBSTITUTE(SUBSTITUTE(IF(OR(ISNUMBER(FIND("IPTU",Base!C61)),ISNUMBER(FIND("iptu",Base!C61)))=TRUE,RIGHT(Base!C61,5),0),"R$",""),"$",""))="0",TRIM(SUBSTITUTE(SUBSTITUTE(IF(OR(ISNUMBER(FIND("IPTU",Base!D61)),ISNUMBER(FIND("iptu",Base!D61)))=TRUE,RIGHT(Base!D61,5),0),"R$",""),"$","")),TRIM(SUBSTITUTE(SUBSTITUTE(IF(OR(ISNUMBER(FIND("iptu",Base!C61)),ISNUMBER(FIND("IPTU",Base!C61)))=TRUE,RIGHT(Base!C61,5),0),"R$",""),"$",""))),".","")</f>
        <v>629</v>
      </c>
      <c r="F61" s="3" t="str" cm="1">
        <f t="array" ref="F61">INDEX(Base!61:61,MATCH(MAX(LEN(Base!61:61)),LEN(Base!61:61),0))</f>
        <v>CORÉIA / MESQUITA. Casa independente de fundos com 2 quartos sendo 1 suíte, sala, varanda, cozinha, banheiro social, lavanderia e terraço coberto. Com pisos e revestimentos de qual...</v>
      </c>
      <c r="J61" t="str">
        <f>TRIM((IF(OR(ISNUMBER(FIND("Avenida",Base!B61)),ISNUMBER(FIND("Rua",Base!B61)),ISNUMBER(FIND("Estrada",Base!B61)),ISNUMBER(FIND(",",Base!B61)))=TRUE,Base!B61,"")))</f>
        <v/>
      </c>
      <c r="K61" t="str">
        <f>TRIM((IF(OR(ISNUMBER(FIND("Avenida",Base!C61)),ISNUMBER(FIND("Rua",Base!C61)),ISNUMBER(FIND("Estrada",Base!C61)),ISNUMBER(FIND(",",Base!C61)))=TRUE,Base!C61,"")))</f>
        <v/>
      </c>
      <c r="L61" t="str">
        <f>TRIM((IF(OR(ISNUMBER(FIND("Avenida",Base!D61)),ISNUMBER(FIND("Rua",Base!D61)),ISNUMBER(FIND("Estrada",Base!D61)),ISNUMBER(FIND(",",Base!D61)))=TRUE,Base!D61,"")))</f>
        <v>CORÉIA / MESQUITA. Casa independente de fundos com 2 quartos sendo 1 suíte, sala, varanda, cozinha, banheiro social, lavanderia e terraço coberto. Com pisos e revestimentos de qual...</v>
      </c>
      <c r="M61" t="str">
        <f>TRIM((IF(OR(ISNUMBER(FIND("Avenida",Base!E61)),ISNUMBER(FIND("Rua",Base!E61)),ISNUMBER(FIND("Estrada",Base!E61)),ISNUMBER(FIND(",",Base!E61)))=TRUE,Base!E61,"")))</f>
        <v/>
      </c>
      <c r="N61" t="str">
        <f>TRIM((IF(OR(ISNUMBER(FIND("Avenida",Base!F61)),ISNUMBER(FIND("Rua",Base!F61)),ISNUMBER(FIND("Estrada",Base!F61)),ISNUMBER(FIND(",",Base!F61)))=TRUE,Base!F61,"")))</f>
        <v>Rua Belo Horizonte, Coréia</v>
      </c>
      <c r="O61" t="str">
        <f>TRIM((IF(OR(ISNUMBER(FIND("Avenida",Base!G61)),ISNUMBER(FIND("Rua",Base!G61)),ISNUMBER(FIND("Estrada",Base!G61)),ISNUMBER(FIND(",",Base!G61)))=TRUE,Base!G61,"")))</f>
        <v/>
      </c>
      <c r="P61" t="str">
        <f>TRIM((IF(OR(ISNUMBER(FIND("Avenida",Base!H61)),ISNUMBER(FIND("Rua",Base!H61)),ISNUMBER(FIND("Estrada",Base!H61)),ISNUMBER(FIND(",",Base!H61)))=TRUE,Base!H61,"")))</f>
        <v/>
      </c>
      <c r="Q61" t="str">
        <f>TRIM((IF(OR(ISNUMBER(FIND("Avenida",Base!I61)),ISNUMBER(FIND("Rua",Base!I61)),ISNUMBER(FIND("Estrada",Base!I61)),ISNUMBER(FIND(",",Base!I61)))=TRUE,Base!I61,"")))</f>
        <v/>
      </c>
      <c r="R61" t="str">
        <f>TRIM((IF(OR(ISNUMBER(FIND("Avenida",Base!J61)),ISNUMBER(FIND("Rua",Base!J61)),ISNUMBER(FIND("Estrada",Base!J61)),ISNUMBER(FIND(",",Base!J61)))=TRUE,Base!J61,"")))</f>
        <v/>
      </c>
      <c r="S61" t="str">
        <f>TRIM((IF(OR(ISNUMBER(FIND("Avenida",Base!K61)),ISNUMBER(FIND("Rua",Base!K61)),ISNUMBER(FIND("Estrada",Base!K61)),ISNUMBER(FIND(",",Base!K61)))=TRUE,Base!K61,"")))</f>
        <v/>
      </c>
      <c r="T61" t="str">
        <f>TRIM((IF(OR(ISNUMBER(FIND("Avenida",Base!L61)),ISNUMBER(FIND("Rua",Base!L61)),ISNUMBER(FIND("Estrada",Base!L61)),ISNUMBER(FIND(",",Base!L61)))=TRUE,Base!L61,"")))</f>
        <v/>
      </c>
      <c r="U61" t="str">
        <f>TRIM((IF(OR(ISNUMBER(FIND("Avenida",Base!M61)),ISNUMBER(FIND("Rua",Base!M61)),ISNUMBER(FIND("Estrada",Base!M61)),ISNUMBER(FIND(",",Base!M61)))=TRUE,Base!M61,"")))</f>
        <v/>
      </c>
      <c r="V61" t="str">
        <f>TRIM((IF(OR(ISNUMBER(FIND("Avenida",Base!N61)),ISNUMBER(FIND("Rua",Base!N61)),ISNUMBER(FIND("Estrada",Base!N61)),ISNUMBER(FIND(",",Base!N61)))=TRUE,Base!N61,"")))</f>
        <v/>
      </c>
      <c r="W61" t="str">
        <f>TRIM((IF(OR(ISNUMBER(FIND("Avenida",Base!O61)),ISNUMBER(FIND("Rua",Base!O61)),ISNUMBER(FIND("Estrada",Base!O61)),ISNUMBER(FIND(",",Base!O61)))=TRUE,Base!O61,"")))</f>
        <v/>
      </c>
      <c r="X61" t="str">
        <f>TRIM((IF(OR(ISNUMBER(FIND("Avenida",Base!P61)),ISNUMBER(FIND("Rua",Base!P61)),ISNUMBER(FIND("Estrada",Base!P61)),ISNUMBER(FIND(",",Base!P61)))=TRUE,Base!P61,"")))</f>
        <v/>
      </c>
      <c r="Y61" t="str">
        <f>TRIM((IF(OR(ISNUMBER(FIND("Avenida",Base!Q61)),ISNUMBER(FIND("Rua",Base!Q61)),ISNUMBER(FIND("Estrada",Base!Q61)),ISNUMBER(FIND(",",Base!Q61)))=TRUE,Base!Q61,"")))</f>
        <v/>
      </c>
      <c r="Z61" t="str">
        <f>TRIM((IF(OR(ISNUMBER(FIND("Avenida",Base!R61)),ISNUMBER(FIND("Rua",Base!R61)),ISNUMBER(FIND("Estrada",Base!R61)),ISNUMBER(FIND(",",Base!R61)))=TRUE,Base!R61,"")))</f>
        <v/>
      </c>
      <c r="AA61" s="3" t="str" cm="1">
        <f t="array" ref="AA61">LOOKUP(2,1/(F61:Z61&lt;&gt;""),F61:Z61)</f>
        <v>Rua Belo Horizonte, Coréia</v>
      </c>
      <c r="AB61" t="str" cm="1">
        <f t="array" ref="AB61">IFERROR(IF(LEN(TRIM(SUBSTITUTE(INDEX(Base!61:61,0,MATCH(Planilha2!$AA61,Base!61:61,0)+1),"m²",""))&gt;5),LEFT(TRIM(SUBSTITUTE(INDEX(Base!61:61,0,MATCH(Planilha2!$AA61,Base!61:61,0)+1),"m²","")),3),TRIM(SUBSTITUTE(INDEX(Base!61:61,0,MATCH(Planilha2!$AA61,Base!61:61,0)+1),"m²",""))),0)</f>
        <v>90</v>
      </c>
      <c r="AC61" t="str" cm="1">
        <f t="array" ref="AC61">IFERROR(IF(LEN(INDEX(Base!61:61,0,MATCH(Planilha2!$AA61,Base!61:61,0)+2))&gt;2,LEFT(INDEX(Base!61:61,0,MATCH(Planilha2!$AA61,Base!61:61,0)+2),1),INDEX(Base!61:61,0,MATCH(Planilha2!$AA61,Base!61:61,0)+2)),0)</f>
        <v>2</v>
      </c>
      <c r="AD61" t="str" cm="1">
        <f t="array" ref="AD61">IFERROR(IF(LEN(INDEX(Base!61:61,0,MATCH(Planilha2!$AA61,Base!61:61,0)+3))&gt;2,LEFT(INDEX(Base!61:61,0,MATCH(Planilha2!$AA61,Base!61:61,0)+3),1),INDEX(Base!61:61,0,MATCH(Planilha2!$AA61,Base!61:61,0)+3)),0)</f>
        <v>1</v>
      </c>
      <c r="AE61" cm="1">
        <f t="array" ref="AE61">IFERROR(IF(LEN(INDEX(Base!61:61,0,MATCH(Planilha2!$AA61,Base!61:61,0)+4))&gt;2,LEFT(INDEX(Base!61:61,0,MATCH(Planilha2!$AA61,Base!61:61,0)+4),1),INDEX(Base!61:61,0,MATCH(Planilha2!$AA61,Base!61:61,0)+4)),0)</f>
        <v>0</v>
      </c>
      <c r="AF61" t="str">
        <f>AA61&amp;", "&amp;Configurações!$C$4&amp;", "&amp;Configurações!$C$5&amp;", Brazil"</f>
        <v>Rua Belo Horizonte, Coréia, Mesquita, RJ, Brazil</v>
      </c>
      <c r="AG61" t="str">
        <f>RIGHT(AA61,LEN(AA61)-FIND(",",AA61,1)-1)&amp;", "&amp;Configurações!$C$4&amp;", "&amp;Configurações!$C$5</f>
        <v>Coréia, Mesquita, RJ</v>
      </c>
      <c r="AH61">
        <f>Configurações!$C$6</f>
        <v>0</v>
      </c>
    </row>
    <row r="62" spans="2:34" x14ac:dyDescent="0.3">
      <c r="B62">
        <f>IF(OR(ISNUMBER(FIND(Configurações!$B$8,Base!B62)),ISNUMBER(FIND(Configurações!$B$9,Base!B62)),ISNUMBER(FIND(Configurações!$B$10,Base!B62)),ISNUMBER(FIND(Configurações!$B$11,Base!B62)))=TRUE,Base!B62,0)</f>
        <v>0</v>
      </c>
      <c r="C62" t="str">
        <f>SUBSTITUTE(SUBSTITUTE(IF(ISNUMBER(FIND("R$",Base!B62))=TRUE,Base!B62,IF(OR(ISNUMBER(FIND("condo",Base!C62)),ISNUMBER(FIND("IPTU",Base!C62)))=TRUE,Base!B62,Base!C62)),"R$",""),".","")</f>
        <v xml:space="preserve"> 320000</v>
      </c>
      <c r="D62" t="str">
        <f>SUBSTITUTE(IF(TRIM(SUBSTITUTE(SUBSTITUTE(IF(AND(ISNUMBER(FIND("condo",Base!C62)),ISNUMBER(FIND("IPTU",Base!C62)))=TRUE,MID(Base!C62,FIND("$",Base!C62)+1,6),0),"I",""),"P",""))="0",TRIM(SUBSTITUTE(SUBSTITUTE(IF(AND(ISNUMBER(FIND("condo",Base!D62)),ISNUMBER(FIND("IPTU",Base!D62)))=TRUE,MID(Base!D62,FIND("$",Base!D62)+1,6),0),"I",""),"P","")),TRIM(SUBSTITUTE(SUBSTITUTE(IF(AND(ISNUMBER(FIND("condo",Base!C62)),ISNUMBER(FIND("IPTU",Base!C62)))=TRUE,MID(Base!C62,FIND("$",Base!C62)+1,6),0),"I",""),"P",""))),".","")</f>
        <v>0</v>
      </c>
      <c r="E62" t="str">
        <f>SUBSTITUTE(IF(TRIM(SUBSTITUTE(SUBSTITUTE(IF(OR(ISNUMBER(FIND("IPTU",Base!C62)),ISNUMBER(FIND("iptu",Base!C62)))=TRUE,RIGHT(Base!C62,5),0),"R$",""),"$",""))="0",TRIM(SUBSTITUTE(SUBSTITUTE(IF(OR(ISNUMBER(FIND("IPTU",Base!D62)),ISNUMBER(FIND("iptu",Base!D62)))=TRUE,RIGHT(Base!D62,5),0),"R$",""),"$","")),TRIM(SUBSTITUTE(SUBSTITUTE(IF(OR(ISNUMBER(FIND("iptu",Base!C62)),ISNUMBER(FIND("IPTU",Base!C62)))=TRUE,RIGHT(Base!C62,5),0),"R$",""),"$",""))),".","")</f>
        <v>300</v>
      </c>
      <c r="F62" s="3" t="str" cm="1">
        <f t="array" ref="F62">INDEX(Base!62:62,MATCH(MAX(LEN(Base!62:62)),LEN(Base!62:62),0))</f>
        <v>Casa Linear composta por: Sala, 3 quartos sendo um suíte, cozinha, banheiro social, área de serviço, varanda e amp...</v>
      </c>
      <c r="J62" t="str">
        <f>TRIM((IF(OR(ISNUMBER(FIND("Avenida",Base!B62)),ISNUMBER(FIND("Rua",Base!B62)),ISNUMBER(FIND("Estrada",Base!B62)),ISNUMBER(FIND(",",Base!B62)))=TRUE,Base!B62,"")))</f>
        <v/>
      </c>
      <c r="K62" t="str">
        <f>TRIM((IF(OR(ISNUMBER(FIND("Avenida",Base!C62)),ISNUMBER(FIND("Rua",Base!C62)),ISNUMBER(FIND("Estrada",Base!C62)),ISNUMBER(FIND(",",Base!C62)))=TRUE,Base!C62,"")))</f>
        <v/>
      </c>
      <c r="L62" t="str">
        <f>TRIM((IF(OR(ISNUMBER(FIND("Avenida",Base!D62)),ISNUMBER(FIND("Rua",Base!D62)),ISNUMBER(FIND("Estrada",Base!D62)),ISNUMBER(FIND(",",Base!D62)))=TRUE,Base!D62,"")))</f>
        <v/>
      </c>
      <c r="M62" t="str">
        <f>TRIM((IF(OR(ISNUMBER(FIND("Avenida",Base!E62)),ISNUMBER(FIND("Rua",Base!E62)),ISNUMBER(FIND("Estrada",Base!E62)),ISNUMBER(FIND(",",Base!E62)))=TRUE,Base!E62,"")))</f>
        <v/>
      </c>
      <c r="N62" t="str">
        <f>TRIM((IF(OR(ISNUMBER(FIND("Avenida",Base!F62)),ISNUMBER(FIND("Rua",Base!F62)),ISNUMBER(FIND("Estrada",Base!F62)),ISNUMBER(FIND(",",Base!F62)))=TRUE,Base!F62,"")))</f>
        <v>Casa Linear composta por: Sala, 3 quartos sendo um suíte, cozinha, banheiro social, área de serviço, varanda e amp...</v>
      </c>
      <c r="O62" t="str">
        <f>TRIM((IF(OR(ISNUMBER(FIND("Avenida",Base!G62)),ISNUMBER(FIND("Rua",Base!G62)),ISNUMBER(FIND("Estrada",Base!G62)),ISNUMBER(FIND(",",Base!G62)))=TRUE,Base!G62,"")))</f>
        <v/>
      </c>
      <c r="P62" t="str">
        <f>TRIM((IF(OR(ISNUMBER(FIND("Avenida",Base!H62)),ISNUMBER(FIND("Rua",Base!H62)),ISNUMBER(FIND("Estrada",Base!H62)),ISNUMBER(FIND(",",Base!H62)))=TRUE,Base!H62,"")))</f>
        <v>Banco de Areia, Mesquita</v>
      </c>
      <c r="Q62" t="str">
        <f>TRIM((IF(OR(ISNUMBER(FIND("Avenida",Base!I62)),ISNUMBER(FIND("Rua",Base!I62)),ISNUMBER(FIND("Estrada",Base!I62)),ISNUMBER(FIND(",",Base!I62)))=TRUE,Base!I62,"")))</f>
        <v/>
      </c>
      <c r="R62" t="str">
        <f>TRIM((IF(OR(ISNUMBER(FIND("Avenida",Base!J62)),ISNUMBER(FIND("Rua",Base!J62)),ISNUMBER(FIND("Estrada",Base!J62)),ISNUMBER(FIND(",",Base!J62)))=TRUE,Base!J62,"")))</f>
        <v/>
      </c>
      <c r="S62" t="str">
        <f>TRIM((IF(OR(ISNUMBER(FIND("Avenida",Base!K62)),ISNUMBER(FIND("Rua",Base!K62)),ISNUMBER(FIND("Estrada",Base!K62)),ISNUMBER(FIND(",",Base!K62)))=TRUE,Base!K62,"")))</f>
        <v/>
      </c>
      <c r="T62" t="str">
        <f>TRIM((IF(OR(ISNUMBER(FIND("Avenida",Base!L62)),ISNUMBER(FIND("Rua",Base!L62)),ISNUMBER(FIND("Estrada",Base!L62)),ISNUMBER(FIND(",",Base!L62)))=TRUE,Base!L62,"")))</f>
        <v/>
      </c>
      <c r="U62" t="str">
        <f>TRIM((IF(OR(ISNUMBER(FIND("Avenida",Base!M62)),ISNUMBER(FIND("Rua",Base!M62)),ISNUMBER(FIND("Estrada",Base!M62)),ISNUMBER(FIND(",",Base!M62)))=TRUE,Base!M62,"")))</f>
        <v/>
      </c>
      <c r="V62" t="str">
        <f>TRIM((IF(OR(ISNUMBER(FIND("Avenida",Base!N62)),ISNUMBER(FIND("Rua",Base!N62)),ISNUMBER(FIND("Estrada",Base!N62)),ISNUMBER(FIND(",",Base!N62)))=TRUE,Base!N62,"")))</f>
        <v/>
      </c>
      <c r="W62" t="str">
        <f>TRIM((IF(OR(ISNUMBER(FIND("Avenida",Base!O62)),ISNUMBER(FIND("Rua",Base!O62)),ISNUMBER(FIND("Estrada",Base!O62)),ISNUMBER(FIND(",",Base!O62)))=TRUE,Base!O62,"")))</f>
        <v/>
      </c>
      <c r="X62" t="str">
        <f>TRIM((IF(OR(ISNUMBER(FIND("Avenida",Base!P62)),ISNUMBER(FIND("Rua",Base!P62)),ISNUMBER(FIND("Estrada",Base!P62)),ISNUMBER(FIND(",",Base!P62)))=TRUE,Base!P62,"")))</f>
        <v/>
      </c>
      <c r="Y62" t="str">
        <f>TRIM((IF(OR(ISNUMBER(FIND("Avenida",Base!Q62)),ISNUMBER(FIND("Rua",Base!Q62)),ISNUMBER(FIND("Estrada",Base!Q62)),ISNUMBER(FIND(",",Base!Q62)))=TRUE,Base!Q62,"")))</f>
        <v/>
      </c>
      <c r="Z62" t="str">
        <f>TRIM((IF(OR(ISNUMBER(FIND("Avenida",Base!R62)),ISNUMBER(FIND("Rua",Base!R62)),ISNUMBER(FIND("Estrada",Base!R62)),ISNUMBER(FIND(",",Base!R62)))=TRUE,Base!R62,"")))</f>
        <v/>
      </c>
      <c r="AA62" s="3" t="str" cm="1">
        <f t="array" ref="AA62">LOOKUP(2,1/(F62:Z62&lt;&gt;""),F62:Z62)</f>
        <v>Banco de Areia, Mesquita</v>
      </c>
      <c r="AB62" t="str" cm="1">
        <f t="array" ref="AB62">IFERROR(IF(LEN(TRIM(SUBSTITUTE(INDEX(Base!62:62,0,MATCH(Planilha2!$AA62,Base!62:62,0)+1),"m²",""))&gt;5),LEFT(TRIM(SUBSTITUTE(INDEX(Base!62:62,0,MATCH(Planilha2!$AA62,Base!62:62,0)+1),"m²","")),3),TRIM(SUBSTITUTE(INDEX(Base!62:62,0,MATCH(Planilha2!$AA62,Base!62:62,0)+1),"m²",""))),0)</f>
        <v>100</v>
      </c>
      <c r="AC62" t="str" cm="1">
        <f t="array" ref="AC62">IFERROR(IF(LEN(INDEX(Base!62:62,0,MATCH(Planilha2!$AA62,Base!62:62,0)+2))&gt;2,LEFT(INDEX(Base!62:62,0,MATCH(Planilha2!$AA62,Base!62:62,0)+2),1),INDEX(Base!62:62,0,MATCH(Planilha2!$AA62,Base!62:62,0)+2)),0)</f>
        <v>3</v>
      </c>
      <c r="AD62" t="str" cm="1">
        <f t="array" ref="AD62">IFERROR(IF(LEN(INDEX(Base!62:62,0,MATCH(Planilha2!$AA62,Base!62:62,0)+3))&gt;2,LEFT(INDEX(Base!62:62,0,MATCH(Planilha2!$AA62,Base!62:62,0)+3),1),INDEX(Base!62:62,0,MATCH(Planilha2!$AA62,Base!62:62,0)+3)),0)</f>
        <v>3</v>
      </c>
      <c r="AE62" t="str" cm="1">
        <f t="array" ref="AE62">IFERROR(IF(LEN(INDEX(Base!62:62,0,MATCH(Planilha2!$AA62,Base!62:62,0)+4))&gt;2,LEFT(INDEX(Base!62:62,0,MATCH(Planilha2!$AA62,Base!62:62,0)+4),1),INDEX(Base!62:62,0,MATCH(Planilha2!$AA62,Base!62:62,0)+4)),0)</f>
        <v>2</v>
      </c>
      <c r="AF62" t="str">
        <f>AA62&amp;", "&amp;Configurações!$C$4&amp;", "&amp;Configurações!$C$5&amp;", Brazil"</f>
        <v>Banco de Areia, Mesquita, Mesquita, RJ, Brazil</v>
      </c>
      <c r="AG62" t="str">
        <f>RIGHT(AA62,LEN(AA62)-FIND(",",AA62,1)-1)&amp;", "&amp;Configurações!$C$4&amp;", "&amp;Configurações!$C$5</f>
        <v>Mesquita, Mesquita, RJ</v>
      </c>
      <c r="AH62">
        <f>Configurações!$C$6</f>
        <v>0</v>
      </c>
    </row>
    <row r="63" spans="2:34" x14ac:dyDescent="0.3">
      <c r="B63">
        <f>IF(OR(ISNUMBER(FIND(Configurações!$B$8,Base!B63)),ISNUMBER(FIND(Configurações!$B$9,Base!B63)),ISNUMBER(FIND(Configurações!$B$10,Base!B63)),ISNUMBER(FIND(Configurações!$B$11,Base!B63)))=TRUE,Base!B63,0)</f>
        <v>0</v>
      </c>
      <c r="C63" t="str">
        <f>SUBSTITUTE(SUBSTITUTE(IF(ISNUMBER(FIND("R$",Base!B63))=TRUE,Base!B63,IF(OR(ISNUMBER(FIND("condo",Base!C63)),ISNUMBER(FIND("IPTU",Base!C63)))=TRUE,Base!B63,Base!C63)),"R$",""),".","")</f>
        <v xml:space="preserve"> 279000</v>
      </c>
      <c r="D63" t="str">
        <f>SUBSTITUTE(IF(TRIM(SUBSTITUTE(SUBSTITUTE(IF(AND(ISNUMBER(FIND("condo",Base!C63)),ISNUMBER(FIND("IPTU",Base!C63)))=TRUE,MID(Base!C63,FIND("$",Base!C63)+1,6),0),"I",""),"P",""))="0",TRIM(SUBSTITUTE(SUBSTITUTE(IF(AND(ISNUMBER(FIND("condo",Base!D63)),ISNUMBER(FIND("IPTU",Base!D63)))=TRUE,MID(Base!D63,FIND("$",Base!D63)+1,6),0),"I",""),"P","")),TRIM(SUBSTITUTE(SUBSTITUTE(IF(AND(ISNUMBER(FIND("condo",Base!C63)),ISNUMBER(FIND("IPTU",Base!C63)))=TRUE,MID(Base!C63,FIND("$",Base!C63)+1,6),0),"I",""),"P",""))),".","")</f>
        <v>250</v>
      </c>
      <c r="E63" t="str">
        <f>SUBSTITUTE(IF(TRIM(SUBSTITUTE(SUBSTITUTE(IF(OR(ISNUMBER(FIND("IPTU",Base!C63)),ISNUMBER(FIND("iptu",Base!C63)))=TRUE,RIGHT(Base!C63,5),0),"R$",""),"$",""))="0",TRIM(SUBSTITUTE(SUBSTITUTE(IF(OR(ISNUMBER(FIND("IPTU",Base!D63)),ISNUMBER(FIND("iptu",Base!D63)))=TRUE,RIGHT(Base!D63,5),0),"R$",""),"$","")),TRIM(SUBSTITUTE(SUBSTITUTE(IF(OR(ISNUMBER(FIND("iptu",Base!C63)),ISNUMBER(FIND("IPTU",Base!C63)))=TRUE,RIGHT(Base!C63,5),0),"R$",""),"$",""))),".","")</f>
        <v>600</v>
      </c>
      <c r="F63" s="3" t="str" cm="1">
        <f t="array" ref="F63">INDEX(Base!63:63,MATCH(MAX(LEN(Base!63:63)),LEN(Base!63:63),0))</f>
        <v>Prédio com excelente acabamento, vaga coberta de garagem, elevador, portaria 24 horas.</v>
      </c>
      <c r="J63" t="str">
        <f>TRIM((IF(OR(ISNUMBER(FIND("Avenida",Base!B63)),ISNUMBER(FIND("Rua",Base!B63)),ISNUMBER(FIND("Estrada",Base!B63)),ISNUMBER(FIND(",",Base!B63)))=TRUE,Base!B63,"")))</f>
        <v/>
      </c>
      <c r="K63" t="str">
        <f>TRIM((IF(OR(ISNUMBER(FIND("Avenida",Base!C63)),ISNUMBER(FIND("Rua",Base!C63)),ISNUMBER(FIND("Estrada",Base!C63)),ISNUMBER(FIND(",",Base!C63)))=TRUE,Base!C63,"")))</f>
        <v/>
      </c>
      <c r="L63" t="str">
        <f>TRIM((IF(OR(ISNUMBER(FIND("Avenida",Base!D63)),ISNUMBER(FIND("Rua",Base!D63)),ISNUMBER(FIND("Estrada",Base!D63)),ISNUMBER(FIND(",",Base!D63)))=TRUE,Base!D63,"")))</f>
        <v/>
      </c>
      <c r="M63" t="str">
        <f>TRIM((IF(OR(ISNUMBER(FIND("Avenida",Base!E63)),ISNUMBER(FIND("Rua",Base!E63)),ISNUMBER(FIND("Estrada",Base!E63)),ISNUMBER(FIND(",",Base!E63)))=TRUE,Base!E63,"")))</f>
        <v/>
      </c>
      <c r="N63" t="str">
        <f>TRIM((IF(OR(ISNUMBER(FIND("Avenida",Base!F63)),ISNUMBER(FIND("Rua",Base!F63)),ISNUMBER(FIND("Estrada",Base!F63)),ISNUMBER(FIND(",",Base!F63)))=TRUE,Base!F63,"")))</f>
        <v/>
      </c>
      <c r="O63" t="str">
        <f>TRIM((IF(OR(ISNUMBER(FIND("Avenida",Base!G63)),ISNUMBER(FIND("Rua",Base!G63)),ISNUMBER(FIND("Estrada",Base!G63)),ISNUMBER(FIND(",",Base!G63)))=TRUE,Base!G63,"")))</f>
        <v>Prédio com excelente acabamento, vaga coberta de garagem, elevador, portaria 24 horas.</v>
      </c>
      <c r="P63" t="str">
        <f>TRIM((IF(OR(ISNUMBER(FIND("Avenida",Base!H63)),ISNUMBER(FIND("Rua",Base!H63)),ISNUMBER(FIND("Estrada",Base!H63)),ISNUMBER(FIND(",",Base!H63)))=TRUE,Base!H63,"")))</f>
        <v/>
      </c>
      <c r="Q63" t="str">
        <f>TRIM((IF(OR(ISNUMBER(FIND("Avenida",Base!I63)),ISNUMBER(FIND("Rua",Base!I63)),ISNUMBER(FIND("Estrada",Base!I63)),ISNUMBER(FIND(",",Base!I63)))=TRUE,Base!I63,"")))</f>
        <v/>
      </c>
      <c r="R63" t="str">
        <f>TRIM((IF(OR(ISNUMBER(FIND("Avenida",Base!J63)),ISNUMBER(FIND("Rua",Base!J63)),ISNUMBER(FIND("Estrada",Base!J63)),ISNUMBER(FIND(",",Base!J63)))=TRUE,Base!J63,"")))</f>
        <v/>
      </c>
      <c r="S63" t="str">
        <f>TRIM((IF(OR(ISNUMBER(FIND("Avenida",Base!K63)),ISNUMBER(FIND("Rua",Base!K63)),ISNUMBER(FIND("Estrada",Base!K63)),ISNUMBER(FIND(",",Base!K63)))=TRUE,Base!K63,"")))</f>
        <v>Rua Barão de Mesquita, Centro</v>
      </c>
      <c r="T63" t="str">
        <f>TRIM((IF(OR(ISNUMBER(FIND("Avenida",Base!L63)),ISNUMBER(FIND("Rua",Base!L63)),ISNUMBER(FIND("Estrada",Base!L63)),ISNUMBER(FIND(",",Base!L63)))=TRUE,Base!L63,"")))</f>
        <v/>
      </c>
      <c r="U63" t="str">
        <f>TRIM((IF(OR(ISNUMBER(FIND("Avenida",Base!M63)),ISNUMBER(FIND("Rua",Base!M63)),ISNUMBER(FIND("Estrada",Base!M63)),ISNUMBER(FIND(",",Base!M63)))=TRUE,Base!M63,"")))</f>
        <v/>
      </c>
      <c r="V63" t="str">
        <f>TRIM((IF(OR(ISNUMBER(FIND("Avenida",Base!N63)),ISNUMBER(FIND("Rua",Base!N63)),ISNUMBER(FIND("Estrada",Base!N63)),ISNUMBER(FIND(",",Base!N63)))=TRUE,Base!N63,"")))</f>
        <v/>
      </c>
      <c r="W63" t="str">
        <f>TRIM((IF(OR(ISNUMBER(FIND("Avenida",Base!O63)),ISNUMBER(FIND("Rua",Base!O63)),ISNUMBER(FIND("Estrada",Base!O63)),ISNUMBER(FIND(",",Base!O63)))=TRUE,Base!O63,"")))</f>
        <v/>
      </c>
      <c r="X63" t="str">
        <f>TRIM((IF(OR(ISNUMBER(FIND("Avenida",Base!P63)),ISNUMBER(FIND("Rua",Base!P63)),ISNUMBER(FIND("Estrada",Base!P63)),ISNUMBER(FIND(",",Base!P63)))=TRUE,Base!P63,"")))</f>
        <v/>
      </c>
      <c r="Y63" t="str">
        <f>TRIM((IF(OR(ISNUMBER(FIND("Avenida",Base!Q63)),ISNUMBER(FIND("Rua",Base!Q63)),ISNUMBER(FIND("Estrada",Base!Q63)),ISNUMBER(FIND(",",Base!Q63)))=TRUE,Base!Q63,"")))</f>
        <v/>
      </c>
      <c r="Z63" t="str">
        <f>TRIM((IF(OR(ISNUMBER(FIND("Avenida",Base!R63)),ISNUMBER(FIND("Rua",Base!R63)),ISNUMBER(FIND("Estrada",Base!R63)),ISNUMBER(FIND(",",Base!R63)))=TRUE,Base!R63,"")))</f>
        <v/>
      </c>
      <c r="AA63" s="3" t="str" cm="1">
        <f t="array" ref="AA63">LOOKUP(2,1/(F63:Z63&lt;&gt;""),F63:Z63)</f>
        <v>Rua Barão de Mesquita, Centro</v>
      </c>
      <c r="AB63" t="str" cm="1">
        <f t="array" ref="AB63">IFERROR(IF(LEN(TRIM(SUBSTITUTE(INDEX(Base!63:63,0,MATCH(Planilha2!$AA63,Base!63:63,0)+1),"m²",""))&gt;5),LEFT(TRIM(SUBSTITUTE(INDEX(Base!63:63,0,MATCH(Planilha2!$AA63,Base!63:63,0)+1),"m²","")),3),TRIM(SUBSTITUTE(INDEX(Base!63:63,0,MATCH(Planilha2!$AA63,Base!63:63,0)+1),"m²",""))),0)</f>
        <v>63</v>
      </c>
      <c r="AC63" t="str" cm="1">
        <f t="array" ref="AC63">IFERROR(IF(LEN(INDEX(Base!63:63,0,MATCH(Planilha2!$AA63,Base!63:63,0)+2))&gt;2,LEFT(INDEX(Base!63:63,0,MATCH(Planilha2!$AA63,Base!63:63,0)+2),1),INDEX(Base!63:63,0,MATCH(Planilha2!$AA63,Base!63:63,0)+2)),0)</f>
        <v>2</v>
      </c>
      <c r="AD63" t="str" cm="1">
        <f t="array" ref="AD63">IFERROR(IF(LEN(INDEX(Base!63:63,0,MATCH(Planilha2!$AA63,Base!63:63,0)+3))&gt;2,LEFT(INDEX(Base!63:63,0,MATCH(Planilha2!$AA63,Base!63:63,0)+3),1),INDEX(Base!63:63,0,MATCH(Planilha2!$AA63,Base!63:63,0)+3)),0)</f>
        <v>1</v>
      </c>
      <c r="AE63" t="str" cm="1">
        <f t="array" ref="AE63">IFERROR(IF(LEN(INDEX(Base!63:63,0,MATCH(Planilha2!$AA63,Base!63:63,0)+4))&gt;2,LEFT(INDEX(Base!63:63,0,MATCH(Planilha2!$AA63,Base!63:63,0)+4),1),INDEX(Base!63:63,0,MATCH(Planilha2!$AA63,Base!63:63,0)+4)),0)</f>
        <v>2</v>
      </c>
      <c r="AF63" t="str">
        <f>AA63&amp;", "&amp;Configurações!$C$4&amp;", "&amp;Configurações!$C$5&amp;", Brazil"</f>
        <v>Rua Barão de Mesquita, Centro, Mesquita, RJ, Brazil</v>
      </c>
      <c r="AG63" t="str">
        <f>RIGHT(AA63,LEN(AA63)-FIND(",",AA63,1)-1)&amp;", "&amp;Configurações!$C$4&amp;", "&amp;Configurações!$C$5</f>
        <v>Centro, Mesquita, RJ</v>
      </c>
      <c r="AH63">
        <f>Configurações!$C$6</f>
        <v>0</v>
      </c>
    </row>
    <row r="64" spans="2:34" x14ac:dyDescent="0.3">
      <c r="B64" t="str">
        <f>IF(OR(ISNUMBER(FIND(Configurações!$B$8,Base!B64)),ISNUMBER(FIND(Configurações!$B$9,Base!B64)),ISNUMBER(FIND(Configurações!$B$10,Base!B64)),ISNUMBER(FIND(Configurações!$B$11,Base!B64)))=TRUE,Base!B64,0)</f>
        <v>destaque</v>
      </c>
      <c r="C64" t="str">
        <f>SUBSTITUTE(SUBSTITUTE(IF(ISNUMBER(FIND("R$",Base!B64))=TRUE,Base!B64,IF(OR(ISNUMBER(FIND("condo",Base!C64)),ISNUMBER(FIND("IPTU",Base!C64)))=TRUE,Base!B64,Base!C64)),"R$",""),".","")</f>
        <v xml:space="preserve"> 210000</v>
      </c>
      <c r="D64" t="str">
        <f>SUBSTITUTE(IF(TRIM(SUBSTITUTE(SUBSTITUTE(IF(AND(ISNUMBER(FIND("condo",Base!C64)),ISNUMBER(FIND("IPTU",Base!C64)))=TRUE,MID(Base!C64,FIND("$",Base!C64)+1,6),0),"I",""),"P",""))="0",TRIM(SUBSTITUTE(SUBSTITUTE(IF(AND(ISNUMBER(FIND("condo",Base!D64)),ISNUMBER(FIND("IPTU",Base!D64)))=TRUE,MID(Base!D64,FIND("$",Base!D64)+1,6),0),"I",""),"P","")),TRIM(SUBSTITUTE(SUBSTITUTE(IF(AND(ISNUMBER(FIND("condo",Base!C64)),ISNUMBER(FIND("IPTU",Base!C64)))=TRUE,MID(Base!C64,FIND("$",Base!C64)+1,6),0),"I",""),"P",""))),".","")</f>
        <v>0</v>
      </c>
      <c r="E64" t="str">
        <f>SUBSTITUTE(IF(TRIM(SUBSTITUTE(SUBSTITUTE(IF(OR(ISNUMBER(FIND("IPTU",Base!C64)),ISNUMBER(FIND("iptu",Base!C64)))=TRUE,RIGHT(Base!C64,5),0),"R$",""),"$",""))="0",TRIM(SUBSTITUTE(SUBSTITUTE(IF(OR(ISNUMBER(FIND("IPTU",Base!D64)),ISNUMBER(FIND("iptu",Base!D64)))=TRUE,RIGHT(Base!D64,5),0),"R$",""),"$","")),TRIM(SUBSTITUTE(SUBSTITUTE(IF(OR(ISNUMBER(FIND("iptu",Base!C64)),ISNUMBER(FIND("IPTU",Base!C64)))=TRUE,RIGHT(Base!C64,5),0),"R$",""),"$",""))),".","")</f>
        <v>45</v>
      </c>
      <c r="F64" s="3" t="str" cm="1">
        <f t="array" ref="F64">INDEX(Base!64:64,MATCH(MAX(LEN(Base!64:64)),LEN(Base!64:64),0))</f>
        <v>2 pavimento -Dois Quartos, sendo o da frente com varanda. Financiamento Bancário Ótima localização... a 100 m...</v>
      </c>
      <c r="J64" t="str">
        <f>TRIM((IF(OR(ISNUMBER(FIND("Avenida",Base!B64)),ISNUMBER(FIND("Rua",Base!B64)),ISNUMBER(FIND("Estrada",Base!B64)),ISNUMBER(FIND(",",Base!B64)))=TRUE,Base!B64,"")))</f>
        <v/>
      </c>
      <c r="K64" t="str">
        <f>TRIM((IF(OR(ISNUMBER(FIND("Avenida",Base!C64)),ISNUMBER(FIND("Rua",Base!C64)),ISNUMBER(FIND("Estrada",Base!C64)),ISNUMBER(FIND(",",Base!C64)))=TRUE,Base!C64,"")))</f>
        <v/>
      </c>
      <c r="L64" t="str">
        <f>TRIM((IF(OR(ISNUMBER(FIND("Avenida",Base!D64)),ISNUMBER(FIND("Rua",Base!D64)),ISNUMBER(FIND("Estrada",Base!D64)),ISNUMBER(FIND(",",Base!D64)))=TRUE,Base!D64,"")))</f>
        <v/>
      </c>
      <c r="M64" t="str">
        <f>TRIM((IF(OR(ISNUMBER(FIND("Avenida",Base!E64)),ISNUMBER(FIND("Rua",Base!E64)),ISNUMBER(FIND("Estrada",Base!E64)),ISNUMBER(FIND(",",Base!E64)))=TRUE,Base!E64,"")))</f>
        <v>1º pavimento -Sala, Banheiro, corredor. Cozinha e área de serviço,</v>
      </c>
      <c r="N64" t="str">
        <f>TRIM((IF(OR(ISNUMBER(FIND("Avenida",Base!F64)),ISNUMBER(FIND("Rua",Base!F64)),ISNUMBER(FIND("Estrada",Base!F64)),ISNUMBER(FIND(",",Base!F64)))=TRUE,Base!F64,"")))</f>
        <v>2 pavimento -Dois Quartos, sendo o da frente com varanda. Financiamento Bancário Ótima localização... a 100 m...</v>
      </c>
      <c r="O64" t="str">
        <f>TRIM((IF(OR(ISNUMBER(FIND("Avenida",Base!G64)),ISNUMBER(FIND("Rua",Base!G64)),ISNUMBER(FIND("Estrada",Base!G64)),ISNUMBER(FIND(",",Base!G64)))=TRUE,Base!G64,"")))</f>
        <v/>
      </c>
      <c r="P64" t="str">
        <f>TRIM((IF(OR(ISNUMBER(FIND("Avenida",Base!H64)),ISNUMBER(FIND("Rua",Base!H64)),ISNUMBER(FIND("Estrada",Base!H64)),ISNUMBER(FIND(",",Base!H64)))=TRUE,Base!H64,"")))</f>
        <v>Rua João Bittencourt, Edson Passos</v>
      </c>
      <c r="Q64" t="str">
        <f>TRIM((IF(OR(ISNUMBER(FIND("Avenida",Base!I64)),ISNUMBER(FIND("Rua",Base!I64)),ISNUMBER(FIND("Estrada",Base!I64)),ISNUMBER(FIND(",",Base!I64)))=TRUE,Base!I64,"")))</f>
        <v/>
      </c>
      <c r="R64" t="str">
        <f>TRIM((IF(OR(ISNUMBER(FIND("Avenida",Base!J64)),ISNUMBER(FIND("Rua",Base!J64)),ISNUMBER(FIND("Estrada",Base!J64)),ISNUMBER(FIND(",",Base!J64)))=TRUE,Base!J64,"")))</f>
        <v/>
      </c>
      <c r="S64" t="str">
        <f>TRIM((IF(OR(ISNUMBER(FIND("Avenida",Base!K64)),ISNUMBER(FIND("Rua",Base!K64)),ISNUMBER(FIND("Estrada",Base!K64)),ISNUMBER(FIND(",",Base!K64)))=TRUE,Base!K64,"")))</f>
        <v/>
      </c>
      <c r="T64" t="str">
        <f>TRIM((IF(OR(ISNUMBER(FIND("Avenida",Base!L64)),ISNUMBER(FIND("Rua",Base!L64)),ISNUMBER(FIND("Estrada",Base!L64)),ISNUMBER(FIND(",",Base!L64)))=TRUE,Base!L64,"")))</f>
        <v/>
      </c>
      <c r="U64" t="str">
        <f>TRIM((IF(OR(ISNUMBER(FIND("Avenida",Base!M64)),ISNUMBER(FIND("Rua",Base!M64)),ISNUMBER(FIND("Estrada",Base!M64)),ISNUMBER(FIND(",",Base!M64)))=TRUE,Base!M64,"")))</f>
        <v/>
      </c>
      <c r="V64" t="str">
        <f>TRIM((IF(OR(ISNUMBER(FIND("Avenida",Base!N64)),ISNUMBER(FIND("Rua",Base!N64)),ISNUMBER(FIND("Estrada",Base!N64)),ISNUMBER(FIND(",",Base!N64)))=TRUE,Base!N64,"")))</f>
        <v/>
      </c>
      <c r="W64" t="str">
        <f>TRIM((IF(OR(ISNUMBER(FIND("Avenida",Base!O64)),ISNUMBER(FIND("Rua",Base!O64)),ISNUMBER(FIND("Estrada",Base!O64)),ISNUMBER(FIND(",",Base!O64)))=TRUE,Base!O64,"")))</f>
        <v/>
      </c>
      <c r="X64" t="str">
        <f>TRIM((IF(OR(ISNUMBER(FIND("Avenida",Base!P64)),ISNUMBER(FIND("Rua",Base!P64)),ISNUMBER(FIND("Estrada",Base!P64)),ISNUMBER(FIND(",",Base!P64)))=TRUE,Base!P64,"")))</f>
        <v/>
      </c>
      <c r="Y64" t="str">
        <f>TRIM((IF(OR(ISNUMBER(FIND("Avenida",Base!Q64)),ISNUMBER(FIND("Rua",Base!Q64)),ISNUMBER(FIND("Estrada",Base!Q64)),ISNUMBER(FIND(",",Base!Q64)))=TRUE,Base!Q64,"")))</f>
        <v/>
      </c>
      <c r="Z64" t="str">
        <f>TRIM((IF(OR(ISNUMBER(FIND("Avenida",Base!R64)),ISNUMBER(FIND("Rua",Base!R64)),ISNUMBER(FIND("Estrada",Base!R64)),ISNUMBER(FIND(",",Base!R64)))=TRUE,Base!R64,"")))</f>
        <v/>
      </c>
      <c r="AA64" s="3" t="str" cm="1">
        <f t="array" ref="AA64">LOOKUP(2,1/(F64:Z64&lt;&gt;""),F64:Z64)</f>
        <v>Rua João Bittencourt, Edson Passos</v>
      </c>
      <c r="AB64" t="str" cm="1">
        <f t="array" ref="AB64">IFERROR(IF(LEN(TRIM(SUBSTITUTE(INDEX(Base!64:64,0,MATCH(Planilha2!$AA64,Base!64:64,0)+1),"m²",""))&gt;5),LEFT(TRIM(SUBSTITUTE(INDEX(Base!64:64,0,MATCH(Planilha2!$AA64,Base!64:64,0)+1),"m²","")),3),TRIM(SUBSTITUTE(INDEX(Base!64:64,0,MATCH(Planilha2!$AA64,Base!64:64,0)+1),"m²",""))),0)</f>
        <v>80</v>
      </c>
      <c r="AC64" t="str" cm="1">
        <f t="array" ref="AC64">IFERROR(IF(LEN(INDEX(Base!64:64,0,MATCH(Planilha2!$AA64,Base!64:64,0)+2))&gt;2,LEFT(INDEX(Base!64:64,0,MATCH(Planilha2!$AA64,Base!64:64,0)+2),1),INDEX(Base!64:64,0,MATCH(Planilha2!$AA64,Base!64:64,0)+2)),0)</f>
        <v>2</v>
      </c>
      <c r="AD64" t="str" cm="1">
        <f t="array" ref="AD64">IFERROR(IF(LEN(INDEX(Base!64:64,0,MATCH(Planilha2!$AA64,Base!64:64,0)+3))&gt;2,LEFT(INDEX(Base!64:64,0,MATCH(Planilha2!$AA64,Base!64:64,0)+3),1),INDEX(Base!64:64,0,MATCH(Planilha2!$AA64,Base!64:64,0)+3)),0)</f>
        <v>1</v>
      </c>
      <c r="AE64" t="str" cm="1">
        <f t="array" ref="AE64">IFERROR(IF(LEN(INDEX(Base!64:64,0,MATCH(Planilha2!$AA64,Base!64:64,0)+4))&gt;2,LEFT(INDEX(Base!64:64,0,MATCH(Planilha2!$AA64,Base!64:64,0)+4),1),INDEX(Base!64:64,0,MATCH(Planilha2!$AA64,Base!64:64,0)+4)),0)</f>
        <v>2</v>
      </c>
      <c r="AF64" t="str">
        <f>AA64&amp;", "&amp;Configurações!$C$4&amp;", "&amp;Configurações!$C$5&amp;", Brazil"</f>
        <v>Rua João Bittencourt, Edson Passos, Mesquita, RJ, Brazil</v>
      </c>
      <c r="AG64" t="str">
        <f>RIGHT(AA64,LEN(AA64)-FIND(",",AA64,1)-1)&amp;", "&amp;Configurações!$C$4&amp;", "&amp;Configurações!$C$5</f>
        <v>Edson Passos, Mesquita, RJ</v>
      </c>
      <c r="AH64">
        <f>Configurações!$C$6</f>
        <v>0</v>
      </c>
    </row>
    <row r="65" spans="2:34" x14ac:dyDescent="0.3">
      <c r="B65">
        <f>IF(OR(ISNUMBER(FIND(Configurações!$B$8,Base!B65)),ISNUMBER(FIND(Configurações!$B$9,Base!B65)),ISNUMBER(FIND(Configurações!$B$10,Base!B65)),ISNUMBER(FIND(Configurações!$B$11,Base!B65)))=TRUE,Base!B65,0)</f>
        <v>0</v>
      </c>
      <c r="C65" t="str">
        <f>SUBSTITUTE(SUBSTITUTE(IF(ISNUMBER(FIND("R$",Base!B65))=TRUE,Base!B65,IF(OR(ISNUMBER(FIND("condo",Base!C65)),ISNUMBER(FIND("IPTU",Base!C65)))=TRUE,Base!B65,Base!C65)),"R$",""),".","")</f>
        <v xml:space="preserve"> 210000</v>
      </c>
      <c r="D65" t="str">
        <f>SUBSTITUTE(IF(TRIM(SUBSTITUTE(SUBSTITUTE(IF(AND(ISNUMBER(FIND("condo",Base!C65)),ISNUMBER(FIND("IPTU",Base!C65)))=TRUE,MID(Base!C65,FIND("$",Base!C65)+1,6),0),"I",""),"P",""))="0",TRIM(SUBSTITUTE(SUBSTITUTE(IF(AND(ISNUMBER(FIND("condo",Base!D65)),ISNUMBER(FIND("IPTU",Base!D65)))=TRUE,MID(Base!D65,FIND("$",Base!D65)+1,6),0),"I",""),"P","")),TRIM(SUBSTITUTE(SUBSTITUTE(IF(AND(ISNUMBER(FIND("condo",Base!C65)),ISNUMBER(FIND("IPTU",Base!C65)))=TRUE,MID(Base!C65,FIND("$",Base!C65)+1,6),0),"I",""),"P",""))),".","")</f>
        <v>0</v>
      </c>
      <c r="E65" t="str">
        <f>SUBSTITUTE(IF(TRIM(SUBSTITUTE(SUBSTITUTE(IF(OR(ISNUMBER(FIND("IPTU",Base!C65)),ISNUMBER(FIND("iptu",Base!C65)))=TRUE,RIGHT(Base!C65,5),0),"R$",""),"$",""))="0",TRIM(SUBSTITUTE(SUBSTITUTE(IF(OR(ISNUMBER(FIND("IPTU",Base!D65)),ISNUMBER(FIND("iptu",Base!D65)))=TRUE,RIGHT(Base!D65,5),0),"R$",""),"$","")),TRIM(SUBSTITUTE(SUBSTITUTE(IF(OR(ISNUMBER(FIND("iptu",Base!C65)),ISNUMBER(FIND("IPTU",Base!C65)))=TRUE,RIGHT(Base!C65,5),0),"R$",""),"$",""))),".","")</f>
        <v>0</v>
      </c>
      <c r="F65" s="3" t="str" cm="1">
        <f t="array" ref="F65">INDEX(Base!65:65,MATCH(MAX(LEN(Base!65:65)),LEN(Base!65:65),0))</f>
        <v>Poucas unidades com excelente acabamento, no bairro Santo Elias, município de Mesquita, próximo da Via Light, Art Pão e Mistério Rhema, com excelente localização. Despesa zero com...</v>
      </c>
      <c r="J65" t="str">
        <f>TRIM((IF(OR(ISNUMBER(FIND("Avenida",Base!B65)),ISNUMBER(FIND("Rua",Base!B65)),ISNUMBER(FIND("Estrada",Base!B65)),ISNUMBER(FIND(",",Base!B65)))=TRUE,Base!B65,"")))</f>
        <v/>
      </c>
      <c r="K65" t="str">
        <f>TRIM((IF(OR(ISNUMBER(FIND("Avenida",Base!C65)),ISNUMBER(FIND("Rua",Base!C65)),ISNUMBER(FIND("Estrada",Base!C65)),ISNUMBER(FIND(",",Base!C65)))=TRUE,Base!C65,"")))</f>
        <v>Poucas unidades com excelente acabamento, no bairro Santo Elias, município de Mesquita, próximo da Via Light, Art Pão e Mistério Rhema, com excelente localização. Despesa zero com...</v>
      </c>
      <c r="L65" t="str">
        <f>TRIM((IF(OR(ISNUMBER(FIND("Avenida",Base!D65)),ISNUMBER(FIND("Rua",Base!D65)),ISNUMBER(FIND("Estrada",Base!D65)),ISNUMBER(FIND(",",Base!D65)))=TRUE,Base!D65,"")))</f>
        <v/>
      </c>
      <c r="M65" t="str">
        <f>TRIM((IF(OR(ISNUMBER(FIND("Avenida",Base!E65)),ISNUMBER(FIND("Rua",Base!E65)),ISNUMBER(FIND("Estrada",Base!E65)),ISNUMBER(FIND(",",Base!E65)))=TRUE,Base!E65,"")))</f>
        <v>Rua Nestor, Santo Elias</v>
      </c>
      <c r="N65" t="str">
        <f>TRIM((IF(OR(ISNUMBER(FIND("Avenida",Base!F65)),ISNUMBER(FIND("Rua",Base!F65)),ISNUMBER(FIND("Estrada",Base!F65)),ISNUMBER(FIND(",",Base!F65)))=TRUE,Base!F65,"")))</f>
        <v/>
      </c>
      <c r="O65" t="str">
        <f>TRIM((IF(OR(ISNUMBER(FIND("Avenida",Base!G65)),ISNUMBER(FIND("Rua",Base!G65)),ISNUMBER(FIND("Estrada",Base!G65)),ISNUMBER(FIND(",",Base!G65)))=TRUE,Base!G65,"")))</f>
        <v/>
      </c>
      <c r="P65" t="str">
        <f>TRIM((IF(OR(ISNUMBER(FIND("Avenida",Base!H65)),ISNUMBER(FIND("Rua",Base!H65)),ISNUMBER(FIND("Estrada",Base!H65)),ISNUMBER(FIND(",",Base!H65)))=TRUE,Base!H65,"")))</f>
        <v/>
      </c>
      <c r="Q65" t="str">
        <f>TRIM((IF(OR(ISNUMBER(FIND("Avenida",Base!I65)),ISNUMBER(FIND("Rua",Base!I65)),ISNUMBER(FIND("Estrada",Base!I65)),ISNUMBER(FIND(",",Base!I65)))=TRUE,Base!I65,"")))</f>
        <v/>
      </c>
      <c r="R65" t="str">
        <f>TRIM((IF(OR(ISNUMBER(FIND("Avenida",Base!J65)),ISNUMBER(FIND("Rua",Base!J65)),ISNUMBER(FIND("Estrada",Base!J65)),ISNUMBER(FIND(",",Base!J65)))=TRUE,Base!J65,"")))</f>
        <v/>
      </c>
      <c r="S65" t="str">
        <f>TRIM((IF(OR(ISNUMBER(FIND("Avenida",Base!K65)),ISNUMBER(FIND("Rua",Base!K65)),ISNUMBER(FIND("Estrada",Base!K65)),ISNUMBER(FIND(",",Base!K65)))=TRUE,Base!K65,"")))</f>
        <v/>
      </c>
      <c r="T65" t="str">
        <f>TRIM((IF(OR(ISNUMBER(FIND("Avenida",Base!L65)),ISNUMBER(FIND("Rua",Base!L65)),ISNUMBER(FIND("Estrada",Base!L65)),ISNUMBER(FIND(",",Base!L65)))=TRUE,Base!L65,"")))</f>
        <v/>
      </c>
      <c r="U65" t="str">
        <f>TRIM((IF(OR(ISNUMBER(FIND("Avenida",Base!M65)),ISNUMBER(FIND("Rua",Base!M65)),ISNUMBER(FIND("Estrada",Base!M65)),ISNUMBER(FIND(",",Base!M65)))=TRUE,Base!M65,"")))</f>
        <v/>
      </c>
      <c r="V65" t="str">
        <f>TRIM((IF(OR(ISNUMBER(FIND("Avenida",Base!N65)),ISNUMBER(FIND("Rua",Base!N65)),ISNUMBER(FIND("Estrada",Base!N65)),ISNUMBER(FIND(",",Base!N65)))=TRUE,Base!N65,"")))</f>
        <v/>
      </c>
      <c r="W65" t="str">
        <f>TRIM((IF(OR(ISNUMBER(FIND("Avenida",Base!O65)),ISNUMBER(FIND("Rua",Base!O65)),ISNUMBER(FIND("Estrada",Base!O65)),ISNUMBER(FIND(",",Base!O65)))=TRUE,Base!O65,"")))</f>
        <v/>
      </c>
      <c r="X65" t="str">
        <f>TRIM((IF(OR(ISNUMBER(FIND("Avenida",Base!P65)),ISNUMBER(FIND("Rua",Base!P65)),ISNUMBER(FIND("Estrada",Base!P65)),ISNUMBER(FIND(",",Base!P65)))=TRUE,Base!P65,"")))</f>
        <v/>
      </c>
      <c r="Y65" t="str">
        <f>TRIM((IF(OR(ISNUMBER(FIND("Avenida",Base!Q65)),ISNUMBER(FIND("Rua",Base!Q65)),ISNUMBER(FIND("Estrada",Base!Q65)),ISNUMBER(FIND(",",Base!Q65)))=TRUE,Base!Q65,"")))</f>
        <v/>
      </c>
      <c r="Z65" t="str">
        <f>TRIM((IF(OR(ISNUMBER(FIND("Avenida",Base!R65)),ISNUMBER(FIND("Rua",Base!R65)),ISNUMBER(FIND("Estrada",Base!R65)),ISNUMBER(FIND(",",Base!R65)))=TRUE,Base!R65,"")))</f>
        <v/>
      </c>
      <c r="AA65" s="3" t="str" cm="1">
        <f t="array" ref="AA65">LOOKUP(2,1/(F65:Z65&lt;&gt;""),F65:Z65)</f>
        <v>Rua Nestor, Santo Elias</v>
      </c>
      <c r="AB65" t="str" cm="1">
        <f t="array" ref="AB65">IFERROR(IF(LEN(TRIM(SUBSTITUTE(INDEX(Base!65:65,0,MATCH(Planilha2!$AA65,Base!65:65,0)+1),"m²",""))&gt;5),LEFT(TRIM(SUBSTITUTE(INDEX(Base!65:65,0,MATCH(Planilha2!$AA65,Base!65:65,0)+1),"m²","")),3),TRIM(SUBSTITUTE(INDEX(Base!65:65,0,MATCH(Planilha2!$AA65,Base!65:65,0)+1),"m²",""))),0)</f>
        <v>64</v>
      </c>
      <c r="AC65" t="str" cm="1">
        <f t="array" ref="AC65">IFERROR(IF(LEN(INDEX(Base!65:65,0,MATCH(Planilha2!$AA65,Base!65:65,0)+2))&gt;2,LEFT(INDEX(Base!65:65,0,MATCH(Planilha2!$AA65,Base!65:65,0)+2),1),INDEX(Base!65:65,0,MATCH(Planilha2!$AA65,Base!65:65,0)+2)),0)</f>
        <v>2</v>
      </c>
      <c r="AD65" t="str" cm="1">
        <f t="array" ref="AD65">IFERROR(IF(LEN(INDEX(Base!65:65,0,MATCH(Planilha2!$AA65,Base!65:65,0)+3))&gt;2,LEFT(INDEX(Base!65:65,0,MATCH(Planilha2!$AA65,Base!65:65,0)+3),1),INDEX(Base!65:65,0,MATCH(Planilha2!$AA65,Base!65:65,0)+3)),0)</f>
        <v>1</v>
      </c>
      <c r="AE65" t="str" cm="1">
        <f t="array" ref="AE65">IFERROR(IF(LEN(INDEX(Base!65:65,0,MATCH(Planilha2!$AA65,Base!65:65,0)+4))&gt;2,LEFT(INDEX(Base!65:65,0,MATCH(Planilha2!$AA65,Base!65:65,0)+4),1),INDEX(Base!65:65,0,MATCH(Planilha2!$AA65,Base!65:65,0)+4)),0)</f>
        <v>2</v>
      </c>
      <c r="AF65" t="str">
        <f>AA65&amp;", "&amp;Configurações!$C$4&amp;", "&amp;Configurações!$C$5&amp;", Brazil"</f>
        <v>Rua Nestor, Santo Elias, Mesquita, RJ, Brazil</v>
      </c>
      <c r="AG65" t="str">
        <f>RIGHT(AA65,LEN(AA65)-FIND(",",AA65,1)-1)&amp;", "&amp;Configurações!$C$4&amp;", "&amp;Configurações!$C$5</f>
        <v>Santo Elias, Mesquita, RJ</v>
      </c>
      <c r="AH65">
        <f>Configurações!$C$6</f>
        <v>0</v>
      </c>
    </row>
    <row r="66" spans="2:34" x14ac:dyDescent="0.3">
      <c r="B66">
        <f>IF(OR(ISNUMBER(FIND(Configurações!$B$8,Base!B66)),ISNUMBER(FIND(Configurações!$B$9,Base!B66)),ISNUMBER(FIND(Configurações!$B$10,Base!B66)),ISNUMBER(FIND(Configurações!$B$11,Base!B66)))=TRUE,Base!B66,0)</f>
        <v>0</v>
      </c>
      <c r="C66" t="str">
        <f>SUBSTITUTE(SUBSTITUTE(IF(ISNUMBER(FIND("R$",Base!B66))=TRUE,Base!B66,IF(OR(ISNUMBER(FIND("condo",Base!C66)),ISNUMBER(FIND("IPTU",Base!C66)))=TRUE,Base!B66,Base!C66)),"R$",""),".","")</f>
        <v xml:space="preserve"> 198000</v>
      </c>
      <c r="D66" t="str">
        <f>SUBSTITUTE(IF(TRIM(SUBSTITUTE(SUBSTITUTE(IF(AND(ISNUMBER(FIND("condo",Base!C66)),ISNUMBER(FIND("IPTU",Base!C66)))=TRUE,MID(Base!C66,FIND("$",Base!C66)+1,6),0),"I",""),"P",""))="0",TRIM(SUBSTITUTE(SUBSTITUTE(IF(AND(ISNUMBER(FIND("condo",Base!D66)),ISNUMBER(FIND("IPTU",Base!D66)))=TRUE,MID(Base!D66,FIND("$",Base!D66)+1,6),0),"I",""),"P","")),TRIM(SUBSTITUTE(SUBSTITUTE(IF(AND(ISNUMBER(FIND("condo",Base!C66)),ISNUMBER(FIND("IPTU",Base!C66)))=TRUE,MID(Base!C66,FIND("$",Base!C66)+1,6),0),"I",""),"P",""))),".","")</f>
        <v>0</v>
      </c>
      <c r="E66" t="str">
        <f>SUBSTITUTE(IF(TRIM(SUBSTITUTE(SUBSTITUTE(IF(OR(ISNUMBER(FIND("IPTU",Base!C66)),ISNUMBER(FIND("iptu",Base!C66)))=TRUE,RIGHT(Base!C66,5),0),"R$",""),"$",""))="0",TRIM(SUBSTITUTE(SUBSTITUTE(IF(OR(ISNUMBER(FIND("IPTU",Base!D66)),ISNUMBER(FIND("iptu",Base!D66)))=TRUE,RIGHT(Base!D66,5),0),"R$",""),"$","")),TRIM(SUBSTITUTE(SUBSTITUTE(IF(OR(ISNUMBER(FIND("iptu",Base!C66)),ISNUMBER(FIND("IPTU",Base!C66)))=TRUE,RIGHT(Base!C66,5),0),"R$",""),"$",""))),".","")</f>
        <v>0</v>
      </c>
      <c r="F66" s="3" t="str" cm="1">
        <f t="array" ref="F66">INDEX(Base!66:66,MATCH(MAX(LEN(Base!66:66)),LEN(Base!66:66),0))</f>
        <v>Casa com dois quartos, cozinha ampla com total revestimento e ainda área de serviço destacada. Tudo isso pertinho de tudo, com amplo acesso a ônibus que apresentam diversos destino...</v>
      </c>
      <c r="J66" t="str">
        <f>TRIM((IF(OR(ISNUMBER(FIND("Avenida",Base!B66)),ISNUMBER(FIND("Rua",Base!B66)),ISNUMBER(FIND("Estrada",Base!B66)),ISNUMBER(FIND(",",Base!B66)))=TRUE,Base!B66,"")))</f>
        <v/>
      </c>
      <c r="K66" t="str">
        <f>TRIM((IF(OR(ISNUMBER(FIND("Avenida",Base!C66)),ISNUMBER(FIND("Rua",Base!C66)),ISNUMBER(FIND("Estrada",Base!C66)),ISNUMBER(FIND(",",Base!C66)))=TRUE,Base!C66,"")))</f>
        <v>Casa com dois quartos, cozinha ampla com total revestimento e ainda área de serviço destacada. Tudo isso pertinho de tudo, com amplo acesso a ônibus que apresentam diversos destino...</v>
      </c>
      <c r="L66" t="str">
        <f>TRIM((IF(OR(ISNUMBER(FIND("Avenida",Base!D66)),ISNUMBER(FIND("Rua",Base!D66)),ISNUMBER(FIND("Estrada",Base!D66)),ISNUMBER(FIND(",",Base!D66)))=TRUE,Base!D66,"")))</f>
        <v/>
      </c>
      <c r="M66" t="str">
        <f>TRIM((IF(OR(ISNUMBER(FIND("Avenida",Base!E66)),ISNUMBER(FIND("Rua",Base!E66)),ISNUMBER(FIND("Estrada",Base!E66)),ISNUMBER(FIND(",",Base!E66)))=TRUE,Base!E66,"")))</f>
        <v>Rua Amazonas, Coréia</v>
      </c>
      <c r="N66" t="str">
        <f>TRIM((IF(OR(ISNUMBER(FIND("Avenida",Base!F66)),ISNUMBER(FIND("Rua",Base!F66)),ISNUMBER(FIND("Estrada",Base!F66)),ISNUMBER(FIND(",",Base!F66)))=TRUE,Base!F66,"")))</f>
        <v/>
      </c>
      <c r="O66" t="str">
        <f>TRIM((IF(OR(ISNUMBER(FIND("Avenida",Base!G66)),ISNUMBER(FIND("Rua",Base!G66)),ISNUMBER(FIND("Estrada",Base!G66)),ISNUMBER(FIND(",",Base!G66)))=TRUE,Base!G66,"")))</f>
        <v/>
      </c>
      <c r="P66" t="str">
        <f>TRIM((IF(OR(ISNUMBER(FIND("Avenida",Base!H66)),ISNUMBER(FIND("Rua",Base!H66)),ISNUMBER(FIND("Estrada",Base!H66)),ISNUMBER(FIND(",",Base!H66)))=TRUE,Base!H66,"")))</f>
        <v/>
      </c>
      <c r="Q66" t="str">
        <f>TRIM((IF(OR(ISNUMBER(FIND("Avenida",Base!I66)),ISNUMBER(FIND("Rua",Base!I66)),ISNUMBER(FIND("Estrada",Base!I66)),ISNUMBER(FIND(",",Base!I66)))=TRUE,Base!I66,"")))</f>
        <v/>
      </c>
      <c r="R66" t="str">
        <f>TRIM((IF(OR(ISNUMBER(FIND("Avenida",Base!J66)),ISNUMBER(FIND("Rua",Base!J66)),ISNUMBER(FIND("Estrada",Base!J66)),ISNUMBER(FIND(",",Base!J66)))=TRUE,Base!J66,"")))</f>
        <v/>
      </c>
      <c r="S66" t="str">
        <f>TRIM((IF(OR(ISNUMBER(FIND("Avenida",Base!K66)),ISNUMBER(FIND("Rua",Base!K66)),ISNUMBER(FIND("Estrada",Base!K66)),ISNUMBER(FIND(",",Base!K66)))=TRUE,Base!K66,"")))</f>
        <v/>
      </c>
      <c r="T66" t="str">
        <f>TRIM((IF(OR(ISNUMBER(FIND("Avenida",Base!L66)),ISNUMBER(FIND("Rua",Base!L66)),ISNUMBER(FIND("Estrada",Base!L66)),ISNUMBER(FIND(",",Base!L66)))=TRUE,Base!L66,"")))</f>
        <v/>
      </c>
      <c r="U66" t="str">
        <f>TRIM((IF(OR(ISNUMBER(FIND("Avenida",Base!M66)),ISNUMBER(FIND("Rua",Base!M66)),ISNUMBER(FIND("Estrada",Base!M66)),ISNUMBER(FIND(",",Base!M66)))=TRUE,Base!M66,"")))</f>
        <v/>
      </c>
      <c r="V66" t="str">
        <f>TRIM((IF(OR(ISNUMBER(FIND("Avenida",Base!N66)),ISNUMBER(FIND("Rua",Base!N66)),ISNUMBER(FIND("Estrada",Base!N66)),ISNUMBER(FIND(",",Base!N66)))=TRUE,Base!N66,"")))</f>
        <v/>
      </c>
      <c r="W66" t="str">
        <f>TRIM((IF(OR(ISNUMBER(FIND("Avenida",Base!O66)),ISNUMBER(FIND("Rua",Base!O66)),ISNUMBER(FIND("Estrada",Base!O66)),ISNUMBER(FIND(",",Base!O66)))=TRUE,Base!O66,"")))</f>
        <v/>
      </c>
      <c r="X66" t="str">
        <f>TRIM((IF(OR(ISNUMBER(FIND("Avenida",Base!P66)),ISNUMBER(FIND("Rua",Base!P66)),ISNUMBER(FIND("Estrada",Base!P66)),ISNUMBER(FIND(",",Base!P66)))=TRUE,Base!P66,"")))</f>
        <v/>
      </c>
      <c r="Y66" t="str">
        <f>TRIM((IF(OR(ISNUMBER(FIND("Avenida",Base!Q66)),ISNUMBER(FIND("Rua",Base!Q66)),ISNUMBER(FIND("Estrada",Base!Q66)),ISNUMBER(FIND(",",Base!Q66)))=TRUE,Base!Q66,"")))</f>
        <v/>
      </c>
      <c r="Z66" t="str">
        <f>TRIM((IF(OR(ISNUMBER(FIND("Avenida",Base!R66)),ISNUMBER(FIND("Rua",Base!R66)),ISNUMBER(FIND("Estrada",Base!R66)),ISNUMBER(FIND(",",Base!R66)))=TRUE,Base!R66,"")))</f>
        <v/>
      </c>
      <c r="AA66" s="3" t="str" cm="1">
        <f t="array" ref="AA66">LOOKUP(2,1/(F66:Z66&lt;&gt;""),F66:Z66)</f>
        <v>Rua Amazonas, Coréia</v>
      </c>
      <c r="AB66" t="str" cm="1">
        <f t="array" ref="AB66">IFERROR(IF(LEN(TRIM(SUBSTITUTE(INDEX(Base!66:66,0,MATCH(Planilha2!$AA66,Base!66:66,0)+1),"m²",""))&gt;5),LEFT(TRIM(SUBSTITUTE(INDEX(Base!66:66,0,MATCH(Planilha2!$AA66,Base!66:66,0)+1),"m²","")),3),TRIM(SUBSTITUTE(INDEX(Base!66:66,0,MATCH(Planilha2!$AA66,Base!66:66,0)+1),"m²",""))),0)</f>
        <v>66</v>
      </c>
      <c r="AC66" t="str" cm="1">
        <f t="array" ref="AC66">IFERROR(IF(LEN(INDEX(Base!66:66,0,MATCH(Planilha2!$AA66,Base!66:66,0)+2))&gt;2,LEFT(INDEX(Base!66:66,0,MATCH(Planilha2!$AA66,Base!66:66,0)+2),1),INDEX(Base!66:66,0,MATCH(Planilha2!$AA66,Base!66:66,0)+2)),0)</f>
        <v>2</v>
      </c>
      <c r="AD66" t="str" cm="1">
        <f t="array" ref="AD66">IFERROR(IF(LEN(INDEX(Base!66:66,0,MATCH(Planilha2!$AA66,Base!66:66,0)+3))&gt;2,LEFT(INDEX(Base!66:66,0,MATCH(Planilha2!$AA66,Base!66:66,0)+3),1),INDEX(Base!66:66,0,MATCH(Planilha2!$AA66,Base!66:66,0)+3)),0)</f>
        <v>1</v>
      </c>
      <c r="AE66" t="str" cm="1">
        <f t="array" ref="AE66">IFERROR(IF(LEN(INDEX(Base!66:66,0,MATCH(Planilha2!$AA66,Base!66:66,0)+4))&gt;2,LEFT(INDEX(Base!66:66,0,MATCH(Planilha2!$AA66,Base!66:66,0)+4),1),INDEX(Base!66:66,0,MATCH(Planilha2!$AA66,Base!66:66,0)+4)),0)</f>
        <v>2</v>
      </c>
      <c r="AF66" t="str">
        <f>AA66&amp;", "&amp;Configurações!$C$4&amp;", "&amp;Configurações!$C$5&amp;", Brazil"</f>
        <v>Rua Amazonas, Coréia, Mesquita, RJ, Brazil</v>
      </c>
      <c r="AG66" t="str">
        <f>RIGHT(AA66,LEN(AA66)-FIND(",",AA66,1)-1)&amp;", "&amp;Configurações!$C$4&amp;", "&amp;Configurações!$C$5</f>
        <v>Coréia, Mesquita, RJ</v>
      </c>
      <c r="AH66">
        <f>Configurações!$C$6</f>
        <v>0</v>
      </c>
    </row>
    <row r="67" spans="2:34" x14ac:dyDescent="0.3">
      <c r="B67">
        <f>IF(OR(ISNUMBER(FIND(Configurações!$B$8,Base!B67)),ISNUMBER(FIND(Configurações!$B$9,Base!B67)),ISNUMBER(FIND(Configurações!$B$10,Base!B67)),ISNUMBER(FIND(Configurações!$B$11,Base!B67)))=TRUE,Base!B67,0)</f>
        <v>0</v>
      </c>
      <c r="C67" t="str">
        <f>SUBSTITUTE(SUBSTITUTE(IF(ISNUMBER(FIND("R$",Base!B67))=TRUE,Base!B67,IF(OR(ISNUMBER(FIND("condo",Base!C67)),ISNUMBER(FIND("IPTU",Base!C67)))=TRUE,Base!B67,Base!C67)),"R$",""),".","")</f>
        <v xml:space="preserve"> 120000</v>
      </c>
      <c r="D67" t="str">
        <f>SUBSTITUTE(IF(TRIM(SUBSTITUTE(SUBSTITUTE(IF(AND(ISNUMBER(FIND("condo",Base!C67)),ISNUMBER(FIND("IPTU",Base!C67)))=TRUE,MID(Base!C67,FIND("$",Base!C67)+1,6),0),"I",""),"P",""))="0",TRIM(SUBSTITUTE(SUBSTITUTE(IF(AND(ISNUMBER(FIND("condo",Base!D67)),ISNUMBER(FIND("IPTU",Base!D67)))=TRUE,MID(Base!D67,FIND("$",Base!D67)+1,6),0),"I",""),"P","")),TRIM(SUBSTITUTE(SUBSTITUTE(IF(AND(ISNUMBER(FIND("condo",Base!C67)),ISNUMBER(FIND("IPTU",Base!C67)))=TRUE,MID(Base!C67,FIND("$",Base!C67)+1,6),0),"I",""),"P",""))),".","")</f>
        <v>1 T</v>
      </c>
      <c r="E67" t="str">
        <f>SUBSTITUTE(IF(TRIM(SUBSTITUTE(SUBSTITUTE(IF(OR(ISNUMBER(FIND("IPTU",Base!C67)),ISNUMBER(FIND("iptu",Base!C67)))=TRUE,RIGHT(Base!C67,5),0),"R$",""),"$",""))="0",TRIM(SUBSTITUTE(SUBSTITUTE(IF(OR(ISNUMBER(FIND("IPTU",Base!D67)),ISNUMBER(FIND("iptu",Base!D67)))=TRUE,RIGHT(Base!D67,5),0),"R$",""),"$","")),TRIM(SUBSTITUTE(SUBSTITUTE(IF(OR(ISNUMBER(FIND("iptu",Base!C67)),ISNUMBER(FIND("IPTU",Base!C67)))=TRUE,RIGHT(Base!C67,5),0),"R$",""),"$",""))),".","")</f>
        <v>1</v>
      </c>
      <c r="F67" s="3" t="str" cm="1">
        <f t="array" ref="F67">INDEX(Base!67:67,MATCH(MAX(LEN(Base!67:67)),LEN(Base!67:67),0))</f>
        <v>A casa está localizado no bairro Rocha Sobrinho possui 70 metros quadrados com 3 quartos</v>
      </c>
      <c r="J67" t="str">
        <f>TRIM((IF(OR(ISNUMBER(FIND("Avenida",Base!B67)),ISNUMBER(FIND("Rua",Base!B67)),ISNUMBER(FIND("Estrada",Base!B67)),ISNUMBER(FIND(",",Base!B67)))=TRUE,Base!B67,"")))</f>
        <v/>
      </c>
      <c r="K67" t="str">
        <f>TRIM((IF(OR(ISNUMBER(FIND("Avenida",Base!C67)),ISNUMBER(FIND("Rua",Base!C67)),ISNUMBER(FIND("Estrada",Base!C67)),ISNUMBER(FIND(",",Base!C67)))=TRUE,Base!C67,"")))</f>
        <v/>
      </c>
      <c r="L67" t="str">
        <f>TRIM((IF(OR(ISNUMBER(FIND("Avenida",Base!D67)),ISNUMBER(FIND("Rua",Base!D67)),ISNUMBER(FIND("Estrada",Base!D67)),ISNUMBER(FIND(",",Base!D67)))=TRUE,Base!D67,"")))</f>
        <v/>
      </c>
      <c r="M67" t="str">
        <f>TRIM((IF(OR(ISNUMBER(FIND("Avenida",Base!E67)),ISNUMBER(FIND("Rua",Base!E67)),ISNUMBER(FIND("Estrada",Base!E67)),ISNUMBER(FIND(",",Base!E67)))=TRUE,Base!E67,"")))</f>
        <v/>
      </c>
      <c r="N67" t="str">
        <f>TRIM((IF(OR(ISNUMBER(FIND("Avenida",Base!F67)),ISNUMBER(FIND("Rua",Base!F67)),ISNUMBER(FIND("Estrada",Base!F67)),ISNUMBER(FIND(",",Base!F67)))=TRUE,Base!F67,"")))</f>
        <v/>
      </c>
      <c r="O67" t="str">
        <f>TRIM((IF(OR(ISNUMBER(FIND("Avenida",Base!G67)),ISNUMBER(FIND("Rua",Base!G67)),ISNUMBER(FIND("Estrada",Base!G67)),ISNUMBER(FIND(",",Base!G67)))=TRUE,Base!G67,"")))</f>
        <v/>
      </c>
      <c r="P67" t="str">
        <f>TRIM((IF(OR(ISNUMBER(FIND("Avenida",Base!H67)),ISNUMBER(FIND("Rua",Base!H67)),ISNUMBER(FIND("Estrada",Base!H67)),ISNUMBER(FIND(",",Base!H67)))=TRUE,Base!H67,"")))</f>
        <v>Rua Dois, Rocha Sobrinho</v>
      </c>
      <c r="Q67" t="str">
        <f>TRIM((IF(OR(ISNUMBER(FIND("Avenida",Base!I67)),ISNUMBER(FIND("Rua",Base!I67)),ISNUMBER(FIND("Estrada",Base!I67)),ISNUMBER(FIND(",",Base!I67)))=TRUE,Base!I67,"")))</f>
        <v/>
      </c>
      <c r="R67" t="str">
        <f>TRIM((IF(OR(ISNUMBER(FIND("Avenida",Base!J67)),ISNUMBER(FIND("Rua",Base!J67)),ISNUMBER(FIND("Estrada",Base!J67)),ISNUMBER(FIND(",",Base!J67)))=TRUE,Base!J67,"")))</f>
        <v/>
      </c>
      <c r="S67" t="str">
        <f>TRIM((IF(OR(ISNUMBER(FIND("Avenida",Base!K67)),ISNUMBER(FIND("Rua",Base!K67)),ISNUMBER(FIND("Estrada",Base!K67)),ISNUMBER(FIND(",",Base!K67)))=TRUE,Base!K67,"")))</f>
        <v/>
      </c>
      <c r="T67" t="str">
        <f>TRIM((IF(OR(ISNUMBER(FIND("Avenida",Base!L67)),ISNUMBER(FIND("Rua",Base!L67)),ISNUMBER(FIND("Estrada",Base!L67)),ISNUMBER(FIND(",",Base!L67)))=TRUE,Base!L67,"")))</f>
        <v/>
      </c>
      <c r="U67" t="str">
        <f>TRIM((IF(OR(ISNUMBER(FIND("Avenida",Base!M67)),ISNUMBER(FIND("Rua",Base!M67)),ISNUMBER(FIND("Estrada",Base!M67)),ISNUMBER(FIND(",",Base!M67)))=TRUE,Base!M67,"")))</f>
        <v/>
      </c>
      <c r="V67" t="str">
        <f>TRIM((IF(OR(ISNUMBER(FIND("Avenida",Base!N67)),ISNUMBER(FIND("Rua",Base!N67)),ISNUMBER(FIND("Estrada",Base!N67)),ISNUMBER(FIND(",",Base!N67)))=TRUE,Base!N67,"")))</f>
        <v/>
      </c>
      <c r="W67" t="str">
        <f>TRIM((IF(OR(ISNUMBER(FIND("Avenida",Base!O67)),ISNUMBER(FIND("Rua",Base!O67)),ISNUMBER(FIND("Estrada",Base!O67)),ISNUMBER(FIND(",",Base!O67)))=TRUE,Base!O67,"")))</f>
        <v/>
      </c>
      <c r="X67" t="str">
        <f>TRIM((IF(OR(ISNUMBER(FIND("Avenida",Base!P67)),ISNUMBER(FIND("Rua",Base!P67)),ISNUMBER(FIND("Estrada",Base!P67)),ISNUMBER(FIND(",",Base!P67)))=TRUE,Base!P67,"")))</f>
        <v/>
      </c>
      <c r="Y67" t="str">
        <f>TRIM((IF(OR(ISNUMBER(FIND("Avenida",Base!Q67)),ISNUMBER(FIND("Rua",Base!Q67)),ISNUMBER(FIND("Estrada",Base!Q67)),ISNUMBER(FIND(",",Base!Q67)))=TRUE,Base!Q67,"")))</f>
        <v/>
      </c>
      <c r="Z67" t="str">
        <f>TRIM((IF(OR(ISNUMBER(FIND("Avenida",Base!R67)),ISNUMBER(FIND("Rua",Base!R67)),ISNUMBER(FIND("Estrada",Base!R67)),ISNUMBER(FIND(",",Base!R67)))=TRUE,Base!R67,"")))</f>
        <v/>
      </c>
      <c r="AA67" s="3" t="str" cm="1">
        <f t="array" ref="AA67">LOOKUP(2,1/(F67:Z67&lt;&gt;""),F67:Z67)</f>
        <v>Rua Dois, Rocha Sobrinho</v>
      </c>
      <c r="AB67" t="str" cm="1">
        <f t="array" ref="AB67">IFERROR(IF(LEN(TRIM(SUBSTITUTE(INDEX(Base!67:67,0,MATCH(Planilha2!$AA67,Base!67:67,0)+1),"m²",""))&gt;5),LEFT(TRIM(SUBSTITUTE(INDEX(Base!67:67,0,MATCH(Planilha2!$AA67,Base!67:67,0)+1),"m²","")),3),TRIM(SUBSTITUTE(INDEX(Base!67:67,0,MATCH(Planilha2!$AA67,Base!67:67,0)+1),"m²",""))),0)</f>
        <v>70</v>
      </c>
      <c r="AC67" t="str" cm="1">
        <f t="array" ref="AC67">IFERROR(IF(LEN(INDEX(Base!67:67,0,MATCH(Planilha2!$AA67,Base!67:67,0)+2))&gt;2,LEFT(INDEX(Base!67:67,0,MATCH(Planilha2!$AA67,Base!67:67,0)+2),1),INDEX(Base!67:67,0,MATCH(Planilha2!$AA67,Base!67:67,0)+2)),0)</f>
        <v>3</v>
      </c>
      <c r="AD67" t="str" cm="1">
        <f t="array" ref="AD67">IFERROR(IF(LEN(INDEX(Base!67:67,0,MATCH(Planilha2!$AA67,Base!67:67,0)+3))&gt;2,LEFT(INDEX(Base!67:67,0,MATCH(Planilha2!$AA67,Base!67:67,0)+3),1),INDEX(Base!67:67,0,MATCH(Planilha2!$AA67,Base!67:67,0)+3)),0)</f>
        <v>1</v>
      </c>
      <c r="AE67" t="str" cm="1">
        <f t="array" ref="AE67">IFERROR(IF(LEN(INDEX(Base!67:67,0,MATCH(Planilha2!$AA67,Base!67:67,0)+4))&gt;2,LEFT(INDEX(Base!67:67,0,MATCH(Planilha2!$AA67,Base!67:67,0)+4),1),INDEX(Base!67:67,0,MATCH(Planilha2!$AA67,Base!67:67,0)+4)),0)</f>
        <v>1</v>
      </c>
      <c r="AF67" t="str">
        <f>AA67&amp;", "&amp;Configurações!$C$4&amp;", "&amp;Configurações!$C$5&amp;", Brazil"</f>
        <v>Rua Dois, Rocha Sobrinho, Mesquita, RJ, Brazil</v>
      </c>
      <c r="AG67" t="str">
        <f>RIGHT(AA67,LEN(AA67)-FIND(",",AA67,1)-1)&amp;", "&amp;Configurações!$C$4&amp;", "&amp;Configurações!$C$5</f>
        <v>Rocha Sobrinho, Mesquita, RJ</v>
      </c>
      <c r="AH67">
        <f>Configurações!$C$6</f>
        <v>0</v>
      </c>
    </row>
    <row r="68" spans="2:34" x14ac:dyDescent="0.3">
      <c r="B68">
        <f>IF(OR(ISNUMBER(FIND(Configurações!$B$8,Base!B68)),ISNUMBER(FIND(Configurações!$B$9,Base!B68)),ISNUMBER(FIND(Configurações!$B$10,Base!B68)),ISNUMBER(FIND(Configurações!$B$11,Base!B68)))=TRUE,Base!B68,0)</f>
        <v>0</v>
      </c>
      <c r="C68" t="str">
        <f>SUBSTITUTE(SUBSTITUTE(IF(ISNUMBER(FIND("R$",Base!B68))=TRUE,Base!B68,IF(OR(ISNUMBER(FIND("condo",Base!C68)),ISNUMBER(FIND("IPTU",Base!C68)))=TRUE,Base!B68,Base!C68)),"R$",""),".","")</f>
        <v xml:space="preserve"> 140000</v>
      </c>
      <c r="D68" t="str">
        <f>SUBSTITUTE(IF(TRIM(SUBSTITUTE(SUBSTITUTE(IF(AND(ISNUMBER(FIND("condo",Base!C68)),ISNUMBER(FIND("IPTU",Base!C68)))=TRUE,MID(Base!C68,FIND("$",Base!C68)+1,6),0),"I",""),"P",""))="0",TRIM(SUBSTITUTE(SUBSTITUTE(IF(AND(ISNUMBER(FIND("condo",Base!D68)),ISNUMBER(FIND("IPTU",Base!D68)))=TRUE,MID(Base!D68,FIND("$",Base!D68)+1,6),0),"I",""),"P","")),TRIM(SUBSTITUTE(SUBSTITUTE(IF(AND(ISNUMBER(FIND("condo",Base!C68)),ISNUMBER(FIND("IPTU",Base!C68)))=TRUE,MID(Base!C68,FIND("$",Base!C68)+1,6),0),"I",""),"P",""))),".","")</f>
        <v>0</v>
      </c>
      <c r="E68" t="str">
        <f>SUBSTITUTE(IF(TRIM(SUBSTITUTE(SUBSTITUTE(IF(OR(ISNUMBER(FIND("IPTU",Base!C68)),ISNUMBER(FIND("iptu",Base!C68)))=TRUE,RIGHT(Base!C68,5),0),"R$",""),"$",""))="0",TRIM(SUBSTITUTE(SUBSTITUTE(IF(OR(ISNUMBER(FIND("IPTU",Base!D68)),ISNUMBER(FIND("iptu",Base!D68)))=TRUE,RIGHT(Base!D68,5),0),"R$",""),"$","")),TRIM(SUBSTITUTE(SUBSTITUTE(IF(OR(ISNUMBER(FIND("iptu",Base!C68)),ISNUMBER(FIND("IPTU",Base!C68)))=TRUE,RIGHT(Base!C68,5),0),"R$",""),"$",""))),".","")</f>
        <v>200</v>
      </c>
      <c r="F68" s="3" t="str" cm="1">
        <f t="array" ref="F68">INDEX(Base!68:68,MATCH(MAX(LEN(Base!68:68)),LEN(Base!68:68),0))</f>
        <v>Mesquita, Rocha Sobrinho, Condomínio Vivendas Cássia Furtado, excelente apartamento, 55m², varanda com vista livre, sol da manhã, sala arejada, cozinha com armários, área de serviç...</v>
      </c>
      <c r="J68" t="str">
        <f>TRIM((IF(OR(ISNUMBER(FIND("Avenida",Base!B68)),ISNUMBER(FIND("Rua",Base!B68)),ISNUMBER(FIND("Estrada",Base!B68)),ISNUMBER(FIND(",",Base!B68)))=TRUE,Base!B68,"")))</f>
        <v/>
      </c>
      <c r="K68" t="str">
        <f>TRIM((IF(OR(ISNUMBER(FIND("Avenida",Base!C68)),ISNUMBER(FIND("Rua",Base!C68)),ISNUMBER(FIND("Estrada",Base!C68)),ISNUMBER(FIND(",",Base!C68)))=TRUE,Base!C68,"")))</f>
        <v/>
      </c>
      <c r="L68" t="str">
        <f>TRIM((IF(OR(ISNUMBER(FIND("Avenida",Base!D68)),ISNUMBER(FIND("Rua",Base!D68)),ISNUMBER(FIND("Estrada",Base!D68)),ISNUMBER(FIND(",",Base!D68)))=TRUE,Base!D68,"")))</f>
        <v>Mesquita, Rocha Sobrinho, Condomínio Vivendas Cássia Furtado, excelente apartamento, 55m², varanda com vista livre, sol da manhã, sala arejada, cozinha com armários, área de serviç...</v>
      </c>
      <c r="M68" t="str">
        <f>TRIM((IF(OR(ISNUMBER(FIND("Avenida",Base!E68)),ISNUMBER(FIND("Rua",Base!E68)),ISNUMBER(FIND("Estrada",Base!E68)),ISNUMBER(FIND(",",Base!E68)))=TRUE,Base!E68,"")))</f>
        <v/>
      </c>
      <c r="N68" t="str">
        <f>TRIM((IF(OR(ISNUMBER(FIND("Avenida",Base!F68)),ISNUMBER(FIND("Rua",Base!F68)),ISNUMBER(FIND("Estrada",Base!F68)),ISNUMBER(FIND(",",Base!F68)))=TRUE,Base!F68,"")))</f>
        <v>Rua Ermelinda, Rocha Sobrinho</v>
      </c>
      <c r="O68" t="str">
        <f>TRIM((IF(OR(ISNUMBER(FIND("Avenida",Base!G68)),ISNUMBER(FIND("Rua",Base!G68)),ISNUMBER(FIND("Estrada",Base!G68)),ISNUMBER(FIND(",",Base!G68)))=TRUE,Base!G68,"")))</f>
        <v/>
      </c>
      <c r="P68" t="str">
        <f>TRIM((IF(OR(ISNUMBER(FIND("Avenida",Base!H68)),ISNUMBER(FIND("Rua",Base!H68)),ISNUMBER(FIND("Estrada",Base!H68)),ISNUMBER(FIND(",",Base!H68)))=TRUE,Base!H68,"")))</f>
        <v/>
      </c>
      <c r="Q68" t="str">
        <f>TRIM((IF(OR(ISNUMBER(FIND("Avenida",Base!I68)),ISNUMBER(FIND("Rua",Base!I68)),ISNUMBER(FIND("Estrada",Base!I68)),ISNUMBER(FIND(",",Base!I68)))=TRUE,Base!I68,"")))</f>
        <v/>
      </c>
      <c r="R68" t="str">
        <f>TRIM((IF(OR(ISNUMBER(FIND("Avenida",Base!J68)),ISNUMBER(FIND("Rua",Base!J68)),ISNUMBER(FIND("Estrada",Base!J68)),ISNUMBER(FIND(",",Base!J68)))=TRUE,Base!J68,"")))</f>
        <v/>
      </c>
      <c r="S68" t="str">
        <f>TRIM((IF(OR(ISNUMBER(FIND("Avenida",Base!K68)),ISNUMBER(FIND("Rua",Base!K68)),ISNUMBER(FIND("Estrada",Base!K68)),ISNUMBER(FIND(",",Base!K68)))=TRUE,Base!K68,"")))</f>
        <v/>
      </c>
      <c r="T68" t="str">
        <f>TRIM((IF(OR(ISNUMBER(FIND("Avenida",Base!L68)),ISNUMBER(FIND("Rua",Base!L68)),ISNUMBER(FIND("Estrada",Base!L68)),ISNUMBER(FIND(",",Base!L68)))=TRUE,Base!L68,"")))</f>
        <v/>
      </c>
      <c r="U68" t="str">
        <f>TRIM((IF(OR(ISNUMBER(FIND("Avenida",Base!M68)),ISNUMBER(FIND("Rua",Base!M68)),ISNUMBER(FIND("Estrada",Base!M68)),ISNUMBER(FIND(",",Base!M68)))=TRUE,Base!M68,"")))</f>
        <v/>
      </c>
      <c r="V68" t="str">
        <f>TRIM((IF(OR(ISNUMBER(FIND("Avenida",Base!N68)),ISNUMBER(FIND("Rua",Base!N68)),ISNUMBER(FIND("Estrada",Base!N68)),ISNUMBER(FIND(",",Base!N68)))=TRUE,Base!N68,"")))</f>
        <v/>
      </c>
      <c r="W68" t="str">
        <f>TRIM((IF(OR(ISNUMBER(FIND("Avenida",Base!O68)),ISNUMBER(FIND("Rua",Base!O68)),ISNUMBER(FIND("Estrada",Base!O68)),ISNUMBER(FIND(",",Base!O68)))=TRUE,Base!O68,"")))</f>
        <v/>
      </c>
      <c r="X68" t="str">
        <f>TRIM((IF(OR(ISNUMBER(FIND("Avenida",Base!P68)),ISNUMBER(FIND("Rua",Base!P68)),ISNUMBER(FIND("Estrada",Base!P68)),ISNUMBER(FIND(",",Base!P68)))=TRUE,Base!P68,"")))</f>
        <v/>
      </c>
      <c r="Y68" t="str">
        <f>TRIM((IF(OR(ISNUMBER(FIND("Avenida",Base!Q68)),ISNUMBER(FIND("Rua",Base!Q68)),ISNUMBER(FIND("Estrada",Base!Q68)),ISNUMBER(FIND(",",Base!Q68)))=TRUE,Base!Q68,"")))</f>
        <v/>
      </c>
      <c r="Z68" t="str">
        <f>TRIM((IF(OR(ISNUMBER(FIND("Avenida",Base!R68)),ISNUMBER(FIND("Rua",Base!R68)),ISNUMBER(FIND("Estrada",Base!R68)),ISNUMBER(FIND(",",Base!R68)))=TRUE,Base!R68,"")))</f>
        <v/>
      </c>
      <c r="AA68" s="3" t="str" cm="1">
        <f t="array" ref="AA68">LOOKUP(2,1/(F68:Z68&lt;&gt;""),F68:Z68)</f>
        <v>Rua Ermelinda, Rocha Sobrinho</v>
      </c>
      <c r="AB68" t="str" cm="1">
        <f t="array" ref="AB68">IFERROR(IF(LEN(TRIM(SUBSTITUTE(INDEX(Base!68:68,0,MATCH(Planilha2!$AA68,Base!68:68,0)+1),"m²",""))&gt;5),LEFT(TRIM(SUBSTITUTE(INDEX(Base!68:68,0,MATCH(Planilha2!$AA68,Base!68:68,0)+1),"m²","")),3),TRIM(SUBSTITUTE(INDEX(Base!68:68,0,MATCH(Planilha2!$AA68,Base!68:68,0)+1),"m²",""))),0)</f>
        <v>55</v>
      </c>
      <c r="AC68" t="str" cm="1">
        <f t="array" ref="AC68">IFERROR(IF(LEN(INDEX(Base!68:68,0,MATCH(Planilha2!$AA68,Base!68:68,0)+2))&gt;2,LEFT(INDEX(Base!68:68,0,MATCH(Planilha2!$AA68,Base!68:68,0)+2),1),INDEX(Base!68:68,0,MATCH(Planilha2!$AA68,Base!68:68,0)+2)),0)</f>
        <v>2</v>
      </c>
      <c r="AD68" t="str" cm="1">
        <f t="array" ref="AD68">IFERROR(IF(LEN(INDEX(Base!68:68,0,MATCH(Planilha2!$AA68,Base!68:68,0)+3))&gt;2,LEFT(INDEX(Base!68:68,0,MATCH(Planilha2!$AA68,Base!68:68,0)+3),1),INDEX(Base!68:68,0,MATCH(Planilha2!$AA68,Base!68:68,0)+3)),0)</f>
        <v>1</v>
      </c>
      <c r="AE68" t="str" cm="1">
        <f t="array" ref="AE68">IFERROR(IF(LEN(INDEX(Base!68:68,0,MATCH(Planilha2!$AA68,Base!68:68,0)+4))&gt;2,LEFT(INDEX(Base!68:68,0,MATCH(Planilha2!$AA68,Base!68:68,0)+4),1),INDEX(Base!68:68,0,MATCH(Planilha2!$AA68,Base!68:68,0)+4)),0)</f>
        <v>1</v>
      </c>
      <c r="AF68" t="str">
        <f>AA68&amp;", "&amp;Configurações!$C$4&amp;", "&amp;Configurações!$C$5&amp;", Brazil"</f>
        <v>Rua Ermelinda, Rocha Sobrinho, Mesquita, RJ, Brazil</v>
      </c>
      <c r="AG68" t="str">
        <f>RIGHT(AA68,LEN(AA68)-FIND(",",AA68,1)-1)&amp;", "&amp;Configurações!$C$4&amp;", "&amp;Configurações!$C$5</f>
        <v>Rocha Sobrinho, Mesquita, RJ</v>
      </c>
      <c r="AH68">
        <f>Configurações!$C$6</f>
        <v>0</v>
      </c>
    </row>
    <row r="69" spans="2:34" x14ac:dyDescent="0.3">
      <c r="B69">
        <f>IF(OR(ISNUMBER(FIND(Configurações!$B$8,Base!B69)),ISNUMBER(FIND(Configurações!$B$9,Base!B69)),ISNUMBER(FIND(Configurações!$B$10,Base!B69)),ISNUMBER(FIND(Configurações!$B$11,Base!B69)))=TRUE,Base!B69,0)</f>
        <v>0</v>
      </c>
      <c r="C69" t="str">
        <f>SUBSTITUTE(SUBSTITUTE(IF(ISNUMBER(FIND("R$",Base!B69))=TRUE,Base!B69,IF(OR(ISNUMBER(FIND("condo",Base!C69)),ISNUMBER(FIND("IPTU",Base!C69)))=TRUE,Base!B69,Base!C69)),"R$",""),".","")</f>
        <v xml:space="preserve"> 179000</v>
      </c>
      <c r="D69" t="str">
        <f>SUBSTITUTE(IF(TRIM(SUBSTITUTE(SUBSTITUTE(IF(AND(ISNUMBER(FIND("condo",Base!C69)),ISNUMBER(FIND("IPTU",Base!C69)))=TRUE,MID(Base!C69,FIND("$",Base!C69)+1,6),0),"I",""),"P",""))="0",TRIM(SUBSTITUTE(SUBSTITUTE(IF(AND(ISNUMBER(FIND("condo",Base!D69)),ISNUMBER(FIND("IPTU",Base!D69)))=TRUE,MID(Base!D69,FIND("$",Base!D69)+1,6),0),"I",""),"P","")),TRIM(SUBSTITUTE(SUBSTITUTE(IF(AND(ISNUMBER(FIND("condo",Base!C69)),ISNUMBER(FIND("IPTU",Base!C69)))=TRUE,MID(Base!C69,FIND("$",Base!C69)+1,6),0),"I",""),"P",""))),".","")</f>
        <v>0</v>
      </c>
      <c r="E69" t="str">
        <f>SUBSTITUTE(IF(TRIM(SUBSTITUTE(SUBSTITUTE(IF(OR(ISNUMBER(FIND("IPTU",Base!C69)),ISNUMBER(FIND("iptu",Base!C69)))=TRUE,RIGHT(Base!C69,5),0),"R$",""),"$",""))="0",TRIM(SUBSTITUTE(SUBSTITUTE(IF(OR(ISNUMBER(FIND("IPTU",Base!D69)),ISNUMBER(FIND("iptu",Base!D69)))=TRUE,RIGHT(Base!D69,5),0),"R$",""),"$","")),TRIM(SUBSTITUTE(SUBSTITUTE(IF(OR(ISNUMBER(FIND("iptu",Base!C69)),ISNUMBER(FIND("IPTU",Base!C69)))=TRUE,RIGHT(Base!C69,5),0),"R$",""),"$",""))),".","")</f>
        <v>400</v>
      </c>
      <c r="F69" s="3" t="str" cm="1">
        <f t="array" ref="F69">INDEX(Base!69:69,MATCH(MAX(LEN(Base!69:69)),LEN(Base!69:69),0))</f>
        <v>1° pavimento com sala, cozinha, banheiro, lavabo, área de serviço;</v>
      </c>
      <c r="J69" t="str">
        <f>TRIM((IF(OR(ISNUMBER(FIND("Avenida",Base!B69)),ISNUMBER(FIND("Rua",Base!B69)),ISNUMBER(FIND("Estrada",Base!B69)),ISNUMBER(FIND(",",Base!B69)))=TRUE,Base!B69,"")))</f>
        <v/>
      </c>
      <c r="K69" t="str">
        <f>TRIM((IF(OR(ISNUMBER(FIND("Avenida",Base!C69)),ISNUMBER(FIND("Rua",Base!C69)),ISNUMBER(FIND("Estrada",Base!C69)),ISNUMBER(FIND(",",Base!C69)))=TRUE,Base!C69,"")))</f>
        <v/>
      </c>
      <c r="L69" t="str">
        <f>TRIM((IF(OR(ISNUMBER(FIND("Avenida",Base!D69)),ISNUMBER(FIND("Rua",Base!D69)),ISNUMBER(FIND("Estrada",Base!D69)),ISNUMBER(FIND(",",Base!D69)))=TRUE,Base!D69,"")))</f>
        <v/>
      </c>
      <c r="M69" t="str">
        <f>TRIM((IF(OR(ISNUMBER(FIND("Avenida",Base!E69)),ISNUMBER(FIND("Rua",Base!E69)),ISNUMBER(FIND("Estrada",Base!E69)),ISNUMBER(FIND(",",Base!E69)))=TRUE,Base!E69,"")))</f>
        <v/>
      </c>
      <c r="N69" t="str">
        <f>TRIM((IF(OR(ISNUMBER(FIND("Avenida",Base!F69)),ISNUMBER(FIND("Rua",Base!F69)),ISNUMBER(FIND("Estrada",Base!F69)),ISNUMBER(FIND(",",Base!F69)))=TRUE,Base!F69,"")))</f>
        <v/>
      </c>
      <c r="O69" t="str">
        <f>TRIM((IF(OR(ISNUMBER(FIND("Avenida",Base!G69)),ISNUMBER(FIND("Rua",Base!G69)),ISNUMBER(FIND("Estrada",Base!G69)),ISNUMBER(FIND(",",Base!G69)))=TRUE,Base!G69,"")))</f>
        <v/>
      </c>
      <c r="P69" t="str">
        <f>TRIM((IF(OR(ISNUMBER(FIND("Avenida",Base!H69)),ISNUMBER(FIND("Rua",Base!H69)),ISNUMBER(FIND("Estrada",Base!H69)),ISNUMBER(FIND(",",Base!H69)))=TRUE,Base!H69,"")))</f>
        <v>1° pavimento com sala, cozinha, banheiro, lavabo, área de serviço;</v>
      </c>
      <c r="Q69" t="str">
        <f>TRIM((IF(OR(ISNUMBER(FIND("Avenida",Base!I69)),ISNUMBER(FIND("Rua",Base!I69)),ISNUMBER(FIND("Estrada",Base!I69)),ISNUMBER(FIND(",",Base!I69)))=TRUE,Base!I69,"")))</f>
        <v/>
      </c>
      <c r="R69" t="str">
        <f>TRIM((IF(OR(ISNUMBER(FIND("Avenida",Base!J69)),ISNUMBER(FIND("Rua",Base!J69)),ISNUMBER(FIND("Estrada",Base!J69)),ISNUMBER(FIND(",",Base!J69)))=TRUE,Base!J69,"")))</f>
        <v/>
      </c>
      <c r="S69" t="str">
        <f>TRIM((IF(OR(ISNUMBER(FIND("Avenida",Base!K69)),ISNUMBER(FIND("Rua",Base!K69)),ISNUMBER(FIND("Estrada",Base!K69)),ISNUMBER(FIND(",",Base!K69)))=TRUE,Base!K69,"")))</f>
        <v/>
      </c>
      <c r="T69" t="str">
        <f>TRIM((IF(OR(ISNUMBER(FIND("Avenida",Base!L69)),ISNUMBER(FIND("Rua",Base!L69)),ISNUMBER(FIND("Estrada",Base!L69)),ISNUMBER(FIND(",",Base!L69)))=TRUE,Base!L69,"")))</f>
        <v>Rua Minas Gerais, Coréia</v>
      </c>
      <c r="U69" t="str">
        <f>TRIM((IF(OR(ISNUMBER(FIND("Avenida",Base!M69)),ISNUMBER(FIND("Rua",Base!M69)),ISNUMBER(FIND("Estrada",Base!M69)),ISNUMBER(FIND(",",Base!M69)))=TRUE,Base!M69,"")))</f>
        <v/>
      </c>
      <c r="V69" t="str">
        <f>TRIM((IF(OR(ISNUMBER(FIND("Avenida",Base!N69)),ISNUMBER(FIND("Rua",Base!N69)),ISNUMBER(FIND("Estrada",Base!N69)),ISNUMBER(FIND(",",Base!N69)))=TRUE,Base!N69,"")))</f>
        <v/>
      </c>
      <c r="W69" t="str">
        <f>TRIM((IF(OR(ISNUMBER(FIND("Avenida",Base!O69)),ISNUMBER(FIND("Rua",Base!O69)),ISNUMBER(FIND("Estrada",Base!O69)),ISNUMBER(FIND(",",Base!O69)))=TRUE,Base!O69,"")))</f>
        <v/>
      </c>
      <c r="X69" t="str">
        <f>TRIM((IF(OR(ISNUMBER(FIND("Avenida",Base!P69)),ISNUMBER(FIND("Rua",Base!P69)),ISNUMBER(FIND("Estrada",Base!P69)),ISNUMBER(FIND(",",Base!P69)))=TRUE,Base!P69,"")))</f>
        <v/>
      </c>
      <c r="Y69" t="str">
        <f>TRIM((IF(OR(ISNUMBER(FIND("Avenida",Base!Q69)),ISNUMBER(FIND("Rua",Base!Q69)),ISNUMBER(FIND("Estrada",Base!Q69)),ISNUMBER(FIND(",",Base!Q69)))=TRUE,Base!Q69,"")))</f>
        <v/>
      </c>
      <c r="Z69" t="str">
        <f>TRIM((IF(OR(ISNUMBER(FIND("Avenida",Base!R69)),ISNUMBER(FIND("Rua",Base!R69)),ISNUMBER(FIND("Estrada",Base!R69)),ISNUMBER(FIND(",",Base!R69)))=TRUE,Base!R69,"")))</f>
        <v/>
      </c>
      <c r="AA69" s="3" t="str" cm="1">
        <f t="array" ref="AA69">LOOKUP(2,1/(F69:Z69&lt;&gt;""),F69:Z69)</f>
        <v>Rua Minas Gerais, Coréia</v>
      </c>
      <c r="AB69" t="str" cm="1">
        <f t="array" ref="AB69">IFERROR(IF(LEN(TRIM(SUBSTITUTE(INDEX(Base!69:69,0,MATCH(Planilha2!$AA69,Base!69:69,0)+1),"m²",""))&gt;5),LEFT(TRIM(SUBSTITUTE(INDEX(Base!69:69,0,MATCH(Planilha2!$AA69,Base!69:69,0)+1),"m²","")),3),TRIM(SUBSTITUTE(INDEX(Base!69:69,0,MATCH(Planilha2!$AA69,Base!69:69,0)+1),"m²",""))),0)</f>
        <v>69</v>
      </c>
      <c r="AC69" t="str" cm="1">
        <f t="array" ref="AC69">IFERROR(IF(LEN(INDEX(Base!69:69,0,MATCH(Planilha2!$AA69,Base!69:69,0)+2))&gt;2,LEFT(INDEX(Base!69:69,0,MATCH(Planilha2!$AA69,Base!69:69,0)+2),1),INDEX(Base!69:69,0,MATCH(Planilha2!$AA69,Base!69:69,0)+2)),0)</f>
        <v>2</v>
      </c>
      <c r="AD69" t="str" cm="1">
        <f t="array" ref="AD69">IFERROR(IF(LEN(INDEX(Base!69:69,0,MATCH(Planilha2!$AA69,Base!69:69,0)+3))&gt;2,LEFT(INDEX(Base!69:69,0,MATCH(Planilha2!$AA69,Base!69:69,0)+3),1),INDEX(Base!69:69,0,MATCH(Planilha2!$AA69,Base!69:69,0)+3)),0)</f>
        <v>1</v>
      </c>
      <c r="AE69" t="str" cm="1">
        <f t="array" ref="AE69">IFERROR(IF(LEN(INDEX(Base!69:69,0,MATCH(Planilha2!$AA69,Base!69:69,0)+4))&gt;2,LEFT(INDEX(Base!69:69,0,MATCH(Planilha2!$AA69,Base!69:69,0)+4),1),INDEX(Base!69:69,0,MATCH(Planilha2!$AA69,Base!69:69,0)+4)),0)</f>
        <v>2</v>
      </c>
      <c r="AF69" t="str">
        <f>AA69&amp;", "&amp;Configurações!$C$4&amp;", "&amp;Configurações!$C$5&amp;", Brazil"</f>
        <v>Rua Minas Gerais, Coréia, Mesquita, RJ, Brazil</v>
      </c>
      <c r="AG69" t="str">
        <f>RIGHT(AA69,LEN(AA69)-FIND(",",AA69,1)-1)&amp;", "&amp;Configurações!$C$4&amp;", "&amp;Configurações!$C$5</f>
        <v>Coréia, Mesquita, RJ</v>
      </c>
      <c r="AH69">
        <f>Configurações!$C$6</f>
        <v>0</v>
      </c>
    </row>
    <row r="70" spans="2:34" x14ac:dyDescent="0.3">
      <c r="B70">
        <f>IF(OR(ISNUMBER(FIND(Configurações!$B$8,Base!B70)),ISNUMBER(FIND(Configurações!$B$9,Base!B70)),ISNUMBER(FIND(Configurações!$B$10,Base!B70)),ISNUMBER(FIND(Configurações!$B$11,Base!B70)))=TRUE,Base!B70,0)</f>
        <v>0</v>
      </c>
      <c r="C70" t="str">
        <f>SUBSTITUTE(SUBSTITUTE(IF(ISNUMBER(FIND("R$",Base!B70))=TRUE,Base!B70,IF(OR(ISNUMBER(FIND("condo",Base!C70)),ISNUMBER(FIND("IPTU",Base!C70)))=TRUE,Base!B70,Base!C70)),"R$",""),".","")</f>
        <v xml:space="preserve"> 145000</v>
      </c>
      <c r="D70" t="str">
        <f>SUBSTITUTE(IF(TRIM(SUBSTITUTE(SUBSTITUTE(IF(AND(ISNUMBER(FIND("condo",Base!C70)),ISNUMBER(FIND("IPTU",Base!C70)))=TRUE,MID(Base!C70,FIND("$",Base!C70)+1,6),0),"I",""),"P",""))="0",TRIM(SUBSTITUTE(SUBSTITUTE(IF(AND(ISNUMBER(FIND("condo",Base!D70)),ISNUMBER(FIND("IPTU",Base!D70)))=TRUE,MID(Base!D70,FIND("$",Base!D70)+1,6),0),"I",""),"P","")),TRIM(SUBSTITUTE(SUBSTITUTE(IF(AND(ISNUMBER(FIND("condo",Base!C70)),ISNUMBER(FIND("IPTU",Base!C70)))=TRUE,MID(Base!C70,FIND("$",Base!C70)+1,6),0),"I",""),"P",""))),".","")</f>
        <v>0</v>
      </c>
      <c r="E70" t="str">
        <f>SUBSTITUTE(IF(TRIM(SUBSTITUTE(SUBSTITUTE(IF(OR(ISNUMBER(FIND("IPTU",Base!C70)),ISNUMBER(FIND("iptu",Base!C70)))=TRUE,RIGHT(Base!C70,5),0),"R$",""),"$",""))="0",TRIM(SUBSTITUTE(SUBSTITUTE(IF(OR(ISNUMBER(FIND("IPTU",Base!D70)),ISNUMBER(FIND("iptu",Base!D70)))=TRUE,RIGHT(Base!D70,5),0),"R$",""),"$","")),TRIM(SUBSTITUTE(SUBSTITUTE(IF(OR(ISNUMBER(FIND("iptu",Base!C70)),ISNUMBER(FIND("IPTU",Base!C70)))=TRUE,RIGHT(Base!C70,5),0),"R$",""),"$",""))),".","")</f>
        <v>0</v>
      </c>
      <c r="F70" s="3" t="str" cm="1">
        <f t="array" ref="F70">INDEX(Base!70:70,MATCH(MAX(LEN(Base!70:70)),LEN(Base!70:70),0))</f>
        <v>Ótimo apartamento em Mesquita próximo ao mercado cristal de Edson Passos upa estação de trem 2 minutos andando</v>
      </c>
      <c r="J70" t="str">
        <f>TRIM((IF(OR(ISNUMBER(FIND("Avenida",Base!B70)),ISNUMBER(FIND("Rua",Base!B70)),ISNUMBER(FIND("Estrada",Base!B70)),ISNUMBER(FIND(",",Base!B70)))=TRUE,Base!B70,"")))</f>
        <v/>
      </c>
      <c r="K70" t="str">
        <f>TRIM((IF(OR(ISNUMBER(FIND("Avenida",Base!C70)),ISNUMBER(FIND("Rua",Base!C70)),ISNUMBER(FIND("Estrada",Base!C70)),ISNUMBER(FIND(",",Base!C70)))=TRUE,Base!C70,"")))</f>
        <v/>
      </c>
      <c r="L70" t="str">
        <f>TRIM((IF(OR(ISNUMBER(FIND("Avenida",Base!D70)),ISNUMBER(FIND("Rua",Base!D70)),ISNUMBER(FIND("Estrada",Base!D70)),ISNUMBER(FIND(",",Base!D70)))=TRUE,Base!D70,"")))</f>
        <v/>
      </c>
      <c r="M70" t="str">
        <f>TRIM((IF(OR(ISNUMBER(FIND("Avenida",Base!E70)),ISNUMBER(FIND("Rua",Base!E70)),ISNUMBER(FIND("Estrada",Base!E70)),ISNUMBER(FIND(",",Base!E70)))=TRUE,Base!E70,"")))</f>
        <v/>
      </c>
      <c r="N70" t="str">
        <f>TRIM((IF(OR(ISNUMBER(FIND("Avenida",Base!F70)),ISNUMBER(FIND("Rua",Base!F70)),ISNUMBER(FIND("Estrada",Base!F70)),ISNUMBER(FIND(",",Base!F70)))=TRUE,Base!F70,"")))</f>
        <v/>
      </c>
      <c r="O70" t="str">
        <f>TRIM((IF(OR(ISNUMBER(FIND("Avenida",Base!G70)),ISNUMBER(FIND("Rua",Base!G70)),ISNUMBER(FIND("Estrada",Base!G70)),ISNUMBER(FIND(",",Base!G70)))=TRUE,Base!G70,"")))</f>
        <v/>
      </c>
      <c r="P70" t="str">
        <f>TRIM((IF(OR(ISNUMBER(FIND("Avenida",Base!H70)),ISNUMBER(FIND("Rua",Base!H70)),ISNUMBER(FIND("Estrada",Base!H70)),ISNUMBER(FIND(",",Base!H70)))=TRUE,Base!H70,"")))</f>
        <v/>
      </c>
      <c r="Q70" t="str">
        <f>TRIM((IF(OR(ISNUMBER(FIND("Avenida",Base!I70)),ISNUMBER(FIND("Rua",Base!I70)),ISNUMBER(FIND("Estrada",Base!I70)),ISNUMBER(FIND(",",Base!I70)))=TRUE,Base!I70,"")))</f>
        <v/>
      </c>
      <c r="R70" t="str">
        <f>TRIM((IF(OR(ISNUMBER(FIND("Avenida",Base!J70)),ISNUMBER(FIND("Rua",Base!J70)),ISNUMBER(FIND("Estrada",Base!J70)),ISNUMBER(FIND(",",Base!J70)))=TRUE,Base!J70,"")))</f>
        <v/>
      </c>
      <c r="S70" t="str">
        <f>TRIM((IF(OR(ISNUMBER(FIND("Avenida",Base!K70)),ISNUMBER(FIND("Rua",Base!K70)),ISNUMBER(FIND("Estrada",Base!K70)),ISNUMBER(FIND(",",Base!K70)))=TRUE,Base!K70,"")))</f>
        <v>Rua Aurora, Edson Passos</v>
      </c>
      <c r="T70" t="str">
        <f>TRIM((IF(OR(ISNUMBER(FIND("Avenida",Base!L70)),ISNUMBER(FIND("Rua",Base!L70)),ISNUMBER(FIND("Estrada",Base!L70)),ISNUMBER(FIND(",",Base!L70)))=TRUE,Base!L70,"")))</f>
        <v/>
      </c>
      <c r="U70" t="str">
        <f>TRIM((IF(OR(ISNUMBER(FIND("Avenida",Base!M70)),ISNUMBER(FIND("Rua",Base!M70)),ISNUMBER(FIND("Estrada",Base!M70)),ISNUMBER(FIND(",",Base!M70)))=TRUE,Base!M70,"")))</f>
        <v/>
      </c>
      <c r="V70" t="str">
        <f>TRIM((IF(OR(ISNUMBER(FIND("Avenida",Base!N70)),ISNUMBER(FIND("Rua",Base!N70)),ISNUMBER(FIND("Estrada",Base!N70)),ISNUMBER(FIND(",",Base!N70)))=TRUE,Base!N70,"")))</f>
        <v/>
      </c>
      <c r="W70" t="str">
        <f>TRIM((IF(OR(ISNUMBER(FIND("Avenida",Base!O70)),ISNUMBER(FIND("Rua",Base!O70)),ISNUMBER(FIND("Estrada",Base!O70)),ISNUMBER(FIND(",",Base!O70)))=TRUE,Base!O70,"")))</f>
        <v/>
      </c>
      <c r="X70" t="str">
        <f>TRIM((IF(OR(ISNUMBER(FIND("Avenida",Base!P70)),ISNUMBER(FIND("Rua",Base!P70)),ISNUMBER(FIND("Estrada",Base!P70)),ISNUMBER(FIND(",",Base!P70)))=TRUE,Base!P70,"")))</f>
        <v/>
      </c>
      <c r="Y70" t="str">
        <f>TRIM((IF(OR(ISNUMBER(FIND("Avenida",Base!Q70)),ISNUMBER(FIND("Rua",Base!Q70)),ISNUMBER(FIND("Estrada",Base!Q70)),ISNUMBER(FIND(",",Base!Q70)))=TRUE,Base!Q70,"")))</f>
        <v/>
      </c>
      <c r="Z70" t="str">
        <f>TRIM((IF(OR(ISNUMBER(FIND("Avenida",Base!R70)),ISNUMBER(FIND("Rua",Base!R70)),ISNUMBER(FIND("Estrada",Base!R70)),ISNUMBER(FIND(",",Base!R70)))=TRUE,Base!R70,"")))</f>
        <v/>
      </c>
      <c r="AA70" s="3" t="str" cm="1">
        <f t="array" ref="AA70">LOOKUP(2,1/(F70:Z70&lt;&gt;""),F70:Z70)</f>
        <v>Rua Aurora, Edson Passos</v>
      </c>
      <c r="AB70" t="str" cm="1">
        <f t="array" ref="AB70">IFERROR(IF(LEN(TRIM(SUBSTITUTE(INDEX(Base!70:70,0,MATCH(Planilha2!$AA70,Base!70:70,0)+1),"m²",""))&gt;5),LEFT(TRIM(SUBSTITUTE(INDEX(Base!70:70,0,MATCH(Planilha2!$AA70,Base!70:70,0)+1),"m²","")),3),TRIM(SUBSTITUTE(INDEX(Base!70:70,0,MATCH(Planilha2!$AA70,Base!70:70,0)+1),"m²",""))),0)</f>
        <v>55</v>
      </c>
      <c r="AC70" t="str" cm="1">
        <f t="array" ref="AC70">IFERROR(IF(LEN(INDEX(Base!70:70,0,MATCH(Planilha2!$AA70,Base!70:70,0)+2))&gt;2,LEFT(INDEX(Base!70:70,0,MATCH(Planilha2!$AA70,Base!70:70,0)+2),1),INDEX(Base!70:70,0,MATCH(Planilha2!$AA70,Base!70:70,0)+2)),0)</f>
        <v>2</v>
      </c>
      <c r="AD70" t="str" cm="1">
        <f t="array" ref="AD70">IFERROR(IF(LEN(INDEX(Base!70:70,0,MATCH(Planilha2!$AA70,Base!70:70,0)+3))&gt;2,LEFT(INDEX(Base!70:70,0,MATCH(Planilha2!$AA70,Base!70:70,0)+3),1),INDEX(Base!70:70,0,MATCH(Planilha2!$AA70,Base!70:70,0)+3)),0)</f>
        <v>1</v>
      </c>
      <c r="AE70" cm="1">
        <f t="array" ref="AE70">IFERROR(IF(LEN(INDEX(Base!70:70,0,MATCH(Planilha2!$AA70,Base!70:70,0)+4))&gt;2,LEFT(INDEX(Base!70:70,0,MATCH(Planilha2!$AA70,Base!70:70,0)+4),1),INDEX(Base!70:70,0,MATCH(Planilha2!$AA70,Base!70:70,0)+4)),0)</f>
        <v>0</v>
      </c>
      <c r="AF70" t="str">
        <f>AA70&amp;", "&amp;Configurações!$C$4&amp;", "&amp;Configurações!$C$5&amp;", Brazil"</f>
        <v>Rua Aurora, Edson Passos, Mesquita, RJ, Brazil</v>
      </c>
      <c r="AG70" t="str">
        <f>RIGHT(AA70,LEN(AA70)-FIND(",",AA70,1)-1)&amp;", "&amp;Configurações!$C$4&amp;", "&amp;Configurações!$C$5</f>
        <v>Edson Passos, Mesquita, RJ</v>
      </c>
      <c r="AH70">
        <f>Configurações!$C$6</f>
        <v>0</v>
      </c>
    </row>
    <row r="71" spans="2:34" x14ac:dyDescent="0.3">
      <c r="B71">
        <f>IF(OR(ISNUMBER(FIND(Configurações!$B$8,Base!B71)),ISNUMBER(FIND(Configurações!$B$9,Base!B71)),ISNUMBER(FIND(Configurações!$B$10,Base!B71)),ISNUMBER(FIND(Configurações!$B$11,Base!B71)))=TRUE,Base!B71,0)</f>
        <v>0</v>
      </c>
      <c r="C71" t="str">
        <f>SUBSTITUTE(SUBSTITUTE(IF(ISNUMBER(FIND("R$",Base!B71))=TRUE,Base!B71,IF(OR(ISNUMBER(FIND("condo",Base!C71)),ISNUMBER(FIND("IPTU",Base!C71)))=TRUE,Base!B71,Base!C71)),"R$",""),".","")</f>
        <v xml:space="preserve"> 220000</v>
      </c>
      <c r="D71" t="str">
        <f>SUBSTITUTE(IF(TRIM(SUBSTITUTE(SUBSTITUTE(IF(AND(ISNUMBER(FIND("condo",Base!C71)),ISNUMBER(FIND("IPTU",Base!C71)))=TRUE,MID(Base!C71,FIND("$",Base!C71)+1,6),0),"I",""),"P",""))="0",TRIM(SUBSTITUTE(SUBSTITUTE(IF(AND(ISNUMBER(FIND("condo",Base!D71)),ISNUMBER(FIND("IPTU",Base!D71)))=TRUE,MID(Base!D71,FIND("$",Base!D71)+1,6),0),"I",""),"P","")),TRIM(SUBSTITUTE(SUBSTITUTE(IF(AND(ISNUMBER(FIND("condo",Base!C71)),ISNUMBER(FIND("IPTU",Base!C71)))=TRUE,MID(Base!C71,FIND("$",Base!C71)+1,6),0),"I",""),"P",""))),".","")</f>
        <v>0</v>
      </c>
      <c r="E71" t="str">
        <f>SUBSTITUTE(IF(TRIM(SUBSTITUTE(SUBSTITUTE(IF(OR(ISNUMBER(FIND("IPTU",Base!C71)),ISNUMBER(FIND("iptu",Base!C71)))=TRUE,RIGHT(Base!C71,5),0),"R$",""),"$",""))="0",TRIM(SUBSTITUTE(SUBSTITUTE(IF(OR(ISNUMBER(FIND("IPTU",Base!D71)),ISNUMBER(FIND("iptu",Base!D71)))=TRUE,RIGHT(Base!D71,5),0),"R$",""),"$","")),TRIM(SUBSTITUTE(SUBSTITUTE(IF(OR(ISNUMBER(FIND("iptu",Base!C71)),ISNUMBER(FIND("IPTU",Base!C71)))=TRUE,RIGHT(Base!C71,5),0),"R$",""),"$",""))),".","")</f>
        <v>0</v>
      </c>
      <c r="F71" s="3" t="str" cm="1">
        <f t="array" ref="F71">INDEX(Base!71:71,MATCH(MAX(LEN(Base!71:71)),LEN(Base!71:71),0))</f>
        <v>A casa no bairro Santo Elias possui 45 metros quadrados com 2 quartos e 2 banheiros</v>
      </c>
      <c r="J71" t="str">
        <f>TRIM((IF(OR(ISNUMBER(FIND("Avenida",Base!B71)),ISNUMBER(FIND("Rua",Base!B71)),ISNUMBER(FIND("Estrada",Base!B71)),ISNUMBER(FIND(",",Base!B71)))=TRUE,Base!B71,"")))</f>
        <v/>
      </c>
      <c r="K71" t="str">
        <f>TRIM((IF(OR(ISNUMBER(FIND("Avenida",Base!C71)),ISNUMBER(FIND("Rua",Base!C71)),ISNUMBER(FIND("Estrada",Base!C71)),ISNUMBER(FIND(",",Base!C71)))=TRUE,Base!C71,"")))</f>
        <v/>
      </c>
      <c r="L71" t="str">
        <f>TRIM((IF(OR(ISNUMBER(FIND("Avenida",Base!D71)),ISNUMBER(FIND("Rua",Base!D71)),ISNUMBER(FIND("Estrada",Base!D71)),ISNUMBER(FIND(",",Base!D71)))=TRUE,Base!D71,"")))</f>
        <v/>
      </c>
      <c r="M71" t="str">
        <f>TRIM((IF(OR(ISNUMBER(FIND("Avenida",Base!E71)),ISNUMBER(FIND("Rua",Base!E71)),ISNUMBER(FIND("Estrada",Base!E71)),ISNUMBER(FIND(",",Base!E71)))=TRUE,Base!E71,"")))</f>
        <v/>
      </c>
      <c r="N71" t="str">
        <f>TRIM((IF(OR(ISNUMBER(FIND("Avenida",Base!F71)),ISNUMBER(FIND("Rua",Base!F71)),ISNUMBER(FIND("Estrada",Base!F71)),ISNUMBER(FIND(",",Base!F71)))=TRUE,Base!F71,"")))</f>
        <v/>
      </c>
      <c r="O71" t="str">
        <f>TRIM((IF(OR(ISNUMBER(FIND("Avenida",Base!G71)),ISNUMBER(FIND("Rua",Base!G71)),ISNUMBER(FIND("Estrada",Base!G71)),ISNUMBER(FIND(",",Base!G71)))=TRUE,Base!G71,"")))</f>
        <v/>
      </c>
      <c r="P71" t="str">
        <f>TRIM((IF(OR(ISNUMBER(FIND("Avenida",Base!H71)),ISNUMBER(FIND("Rua",Base!H71)),ISNUMBER(FIND("Estrada",Base!H71)),ISNUMBER(FIND(",",Base!H71)))=TRUE,Base!H71,"")))</f>
        <v>Rua Nestor, Santo Elias</v>
      </c>
      <c r="Q71" t="str">
        <f>TRIM((IF(OR(ISNUMBER(FIND("Avenida",Base!I71)),ISNUMBER(FIND("Rua",Base!I71)),ISNUMBER(FIND("Estrada",Base!I71)),ISNUMBER(FIND(",",Base!I71)))=TRUE,Base!I71,"")))</f>
        <v/>
      </c>
      <c r="R71" t="str">
        <f>TRIM((IF(OR(ISNUMBER(FIND("Avenida",Base!J71)),ISNUMBER(FIND("Rua",Base!J71)),ISNUMBER(FIND("Estrada",Base!J71)),ISNUMBER(FIND(",",Base!J71)))=TRUE,Base!J71,"")))</f>
        <v/>
      </c>
      <c r="S71" t="str">
        <f>TRIM((IF(OR(ISNUMBER(FIND("Avenida",Base!K71)),ISNUMBER(FIND("Rua",Base!K71)),ISNUMBER(FIND("Estrada",Base!K71)),ISNUMBER(FIND(",",Base!K71)))=TRUE,Base!K71,"")))</f>
        <v/>
      </c>
      <c r="T71" t="str">
        <f>TRIM((IF(OR(ISNUMBER(FIND("Avenida",Base!L71)),ISNUMBER(FIND("Rua",Base!L71)),ISNUMBER(FIND("Estrada",Base!L71)),ISNUMBER(FIND(",",Base!L71)))=TRUE,Base!L71,"")))</f>
        <v/>
      </c>
      <c r="U71" t="str">
        <f>TRIM((IF(OR(ISNUMBER(FIND("Avenida",Base!M71)),ISNUMBER(FIND("Rua",Base!M71)),ISNUMBER(FIND("Estrada",Base!M71)),ISNUMBER(FIND(",",Base!M71)))=TRUE,Base!M71,"")))</f>
        <v/>
      </c>
      <c r="V71" t="str">
        <f>TRIM((IF(OR(ISNUMBER(FIND("Avenida",Base!N71)),ISNUMBER(FIND("Rua",Base!N71)),ISNUMBER(FIND("Estrada",Base!N71)),ISNUMBER(FIND(",",Base!N71)))=TRUE,Base!N71,"")))</f>
        <v/>
      </c>
      <c r="W71" t="str">
        <f>TRIM((IF(OR(ISNUMBER(FIND("Avenida",Base!O71)),ISNUMBER(FIND("Rua",Base!O71)),ISNUMBER(FIND("Estrada",Base!O71)),ISNUMBER(FIND(",",Base!O71)))=TRUE,Base!O71,"")))</f>
        <v/>
      </c>
      <c r="X71" t="str">
        <f>TRIM((IF(OR(ISNUMBER(FIND("Avenida",Base!P71)),ISNUMBER(FIND("Rua",Base!P71)),ISNUMBER(FIND("Estrada",Base!P71)),ISNUMBER(FIND(",",Base!P71)))=TRUE,Base!P71,"")))</f>
        <v/>
      </c>
      <c r="Y71" t="str">
        <f>TRIM((IF(OR(ISNUMBER(FIND("Avenida",Base!Q71)),ISNUMBER(FIND("Rua",Base!Q71)),ISNUMBER(FIND("Estrada",Base!Q71)),ISNUMBER(FIND(",",Base!Q71)))=TRUE,Base!Q71,"")))</f>
        <v/>
      </c>
      <c r="Z71" t="str">
        <f>TRIM((IF(OR(ISNUMBER(FIND("Avenida",Base!R71)),ISNUMBER(FIND("Rua",Base!R71)),ISNUMBER(FIND("Estrada",Base!R71)),ISNUMBER(FIND(",",Base!R71)))=TRUE,Base!R71,"")))</f>
        <v/>
      </c>
      <c r="AA71" s="3" t="str" cm="1">
        <f t="array" ref="AA71">LOOKUP(2,1/(F71:Z71&lt;&gt;""),F71:Z71)</f>
        <v>Rua Nestor, Santo Elias</v>
      </c>
      <c r="AB71" t="str" cm="1">
        <f t="array" ref="AB71">IFERROR(IF(LEN(TRIM(SUBSTITUTE(INDEX(Base!71:71,0,MATCH(Planilha2!$AA71,Base!71:71,0)+1),"m²",""))&gt;5),LEFT(TRIM(SUBSTITUTE(INDEX(Base!71:71,0,MATCH(Planilha2!$AA71,Base!71:71,0)+1),"m²","")),3),TRIM(SUBSTITUTE(INDEX(Base!71:71,0,MATCH(Planilha2!$AA71,Base!71:71,0)+1),"m²",""))),0)</f>
        <v>45</v>
      </c>
      <c r="AC71" t="str" cm="1">
        <f t="array" ref="AC71">IFERROR(IF(LEN(INDEX(Base!71:71,0,MATCH(Planilha2!$AA71,Base!71:71,0)+2))&gt;2,LEFT(INDEX(Base!71:71,0,MATCH(Planilha2!$AA71,Base!71:71,0)+2),1),INDEX(Base!71:71,0,MATCH(Planilha2!$AA71,Base!71:71,0)+2)),0)</f>
        <v>2</v>
      </c>
      <c r="AD71" t="str" cm="1">
        <f t="array" ref="AD71">IFERROR(IF(LEN(INDEX(Base!71:71,0,MATCH(Planilha2!$AA71,Base!71:71,0)+3))&gt;2,LEFT(INDEX(Base!71:71,0,MATCH(Planilha2!$AA71,Base!71:71,0)+3),1),INDEX(Base!71:71,0,MATCH(Planilha2!$AA71,Base!71:71,0)+3)),0)</f>
        <v>1</v>
      </c>
      <c r="AE71" t="str" cm="1">
        <f t="array" ref="AE71">IFERROR(IF(LEN(INDEX(Base!71:71,0,MATCH(Planilha2!$AA71,Base!71:71,0)+4))&gt;2,LEFT(INDEX(Base!71:71,0,MATCH(Planilha2!$AA71,Base!71:71,0)+4),1),INDEX(Base!71:71,0,MATCH(Planilha2!$AA71,Base!71:71,0)+4)),0)</f>
        <v>2</v>
      </c>
      <c r="AF71" t="str">
        <f>AA71&amp;", "&amp;Configurações!$C$4&amp;", "&amp;Configurações!$C$5&amp;", Brazil"</f>
        <v>Rua Nestor, Santo Elias, Mesquita, RJ, Brazil</v>
      </c>
      <c r="AG71" t="str">
        <f>RIGHT(AA71,LEN(AA71)-FIND(",",AA71,1)-1)&amp;", "&amp;Configurações!$C$4&amp;", "&amp;Configurações!$C$5</f>
        <v>Santo Elias, Mesquita, RJ</v>
      </c>
      <c r="AH71">
        <f>Configurações!$C$6</f>
        <v>0</v>
      </c>
    </row>
    <row r="72" spans="2:34" x14ac:dyDescent="0.3">
      <c r="B72">
        <f>IF(OR(ISNUMBER(FIND(Configurações!$B$8,Base!B72)),ISNUMBER(FIND(Configurações!$B$9,Base!B72)),ISNUMBER(FIND(Configurações!$B$10,Base!B72)),ISNUMBER(FIND(Configurações!$B$11,Base!B72)))=TRUE,Base!B72,0)</f>
        <v>0</v>
      </c>
      <c r="C72" t="str">
        <f>SUBSTITUTE(SUBSTITUTE(IF(ISNUMBER(FIND("R$",Base!B72))=TRUE,Base!B72,IF(OR(ISNUMBER(FIND("condo",Base!C72)),ISNUMBER(FIND("IPTU",Base!C72)))=TRUE,Base!B72,Base!C72)),"R$",""),".","")</f>
        <v xml:space="preserve"> 239990</v>
      </c>
      <c r="D72" t="str">
        <f>SUBSTITUTE(IF(TRIM(SUBSTITUTE(SUBSTITUTE(IF(AND(ISNUMBER(FIND("condo",Base!C72)),ISNUMBER(FIND("IPTU",Base!C72)))=TRUE,MID(Base!C72,FIND("$",Base!C72)+1,6),0),"I",""),"P",""))="0",TRIM(SUBSTITUTE(SUBSTITUTE(IF(AND(ISNUMBER(FIND("condo",Base!D72)),ISNUMBER(FIND("IPTU",Base!D72)))=TRUE,MID(Base!D72,FIND("$",Base!D72)+1,6),0),"I",""),"P","")),TRIM(SUBSTITUTE(SUBSTITUTE(IF(AND(ISNUMBER(FIND("condo",Base!C72)),ISNUMBER(FIND("IPTU",Base!C72)))=TRUE,MID(Base!C72,FIND("$",Base!C72)+1,6),0),"I",""),"P",""))),".","")</f>
        <v>0</v>
      </c>
      <c r="E72" t="str">
        <f>SUBSTITUTE(IF(TRIM(SUBSTITUTE(SUBSTITUTE(IF(OR(ISNUMBER(FIND("IPTU",Base!C72)),ISNUMBER(FIND("iptu",Base!C72)))=TRUE,RIGHT(Base!C72,5),0),"R$",""),"$",""))="0",TRIM(SUBSTITUTE(SUBSTITUTE(IF(OR(ISNUMBER(FIND("IPTU",Base!D72)),ISNUMBER(FIND("iptu",Base!D72)))=TRUE,RIGHT(Base!D72,5),0),"R$",""),"$","")),TRIM(SUBSTITUTE(SUBSTITUTE(IF(OR(ISNUMBER(FIND("iptu",Base!C72)),ISNUMBER(FIND("IPTU",Base!C72)))=TRUE,RIGHT(Base!C72,5),0),"R$",""),"$",""))),".","")</f>
        <v>450</v>
      </c>
      <c r="F72" s="3" t="str" cm="1">
        <f t="array" ref="F72">INDEX(Base!72:72,MATCH(MAX(LEN(Base!72:72)),LEN(Base!72:72),0))</f>
        <v>Em condomínio com mais quatro casas, não paga nenhuma taxa de condomínio.</v>
      </c>
      <c r="J72" t="str">
        <f>TRIM((IF(OR(ISNUMBER(FIND("Avenida",Base!B72)),ISNUMBER(FIND("Rua",Base!B72)),ISNUMBER(FIND("Estrada",Base!B72)),ISNUMBER(FIND(",",Base!B72)))=TRUE,Base!B72,"")))</f>
        <v/>
      </c>
      <c r="K72" t="str">
        <f>TRIM((IF(OR(ISNUMBER(FIND("Avenida",Base!C72)),ISNUMBER(FIND("Rua",Base!C72)),ISNUMBER(FIND("Estrada",Base!C72)),ISNUMBER(FIND(",",Base!C72)))=TRUE,Base!C72,"")))</f>
        <v/>
      </c>
      <c r="L72" t="str">
        <f>TRIM((IF(OR(ISNUMBER(FIND("Avenida",Base!D72)),ISNUMBER(FIND("Rua",Base!D72)),ISNUMBER(FIND("Estrada",Base!D72)),ISNUMBER(FIND(",",Base!D72)))=TRUE,Base!D72,"")))</f>
        <v>Em condomínio com mais quatro casas, não paga nenhuma taxa de condomínio.</v>
      </c>
      <c r="M72" t="str">
        <f>TRIM((IF(OR(ISNUMBER(FIND("Avenida",Base!E72)),ISNUMBER(FIND("Rua",Base!E72)),ISNUMBER(FIND("Estrada",Base!E72)),ISNUMBER(FIND(",",Base!E72)))=TRUE,Base!E72,"")))</f>
        <v/>
      </c>
      <c r="N72" t="str">
        <f>TRIM((IF(OR(ISNUMBER(FIND("Avenida",Base!F72)),ISNUMBER(FIND("Rua",Base!F72)),ISNUMBER(FIND("Estrada",Base!F72)),ISNUMBER(FIND(",",Base!F72)))=TRUE,Base!F72,"")))</f>
        <v/>
      </c>
      <c r="O72" t="str">
        <f>TRIM((IF(OR(ISNUMBER(FIND("Avenida",Base!G72)),ISNUMBER(FIND("Rua",Base!G72)),ISNUMBER(FIND("Estrada",Base!G72)),ISNUMBER(FIND(",",Base!G72)))=TRUE,Base!G72,"")))</f>
        <v>Garagem,</v>
      </c>
      <c r="P72" t="str">
        <f>TRIM((IF(OR(ISNUMBER(FIND("Avenida",Base!H72)),ISNUMBER(FIND("Rua",Base!H72)),ISNUMBER(FIND("Estrada",Base!H72)),ISNUMBER(FIND(",",Base!H72)))=TRUE,Base!H72,"")))</f>
        <v>Sala ampliada e com rebaixamento de gesso,</v>
      </c>
      <c r="Q72" t="str">
        <f>TRIM((IF(OR(ISNUMBER(FIND("Avenida",Base!I72)),ISNUMBER(FIND("Rua",Base!I72)),ISNUMBER(FIND("Estrada",Base!I72)),ISNUMBER(FIND(",",Base!I72)))=TRUE,Base!I72,"")))</f>
        <v>Lavado,</v>
      </c>
      <c r="R72" t="str">
        <f>TRIM((IF(OR(ISNUMBER(FIND("Avenida",Base!J72)),ISNUMBER(FIND("Rua",Base!J72)),ISNUMBER(FIND("Estrada",Base!J72)),ISNUMBER(FIND(",",Base!J72)))=TRUE,Base!J72,"")))</f>
        <v/>
      </c>
      <c r="S72" t="str">
        <f>TRIM((IF(OR(ISNUMBER(FIND("Avenida",Base!K72)),ISNUMBER(FIND("Rua",Base!K72)),ISNUMBER(FIND("Estrada",Base!K72)),ISNUMBER(FIND(",",Base!K72)))=TRUE,Base!K72,"")))</f>
        <v/>
      </c>
      <c r="T72" t="str">
        <f>TRIM((IF(OR(ISNUMBER(FIND("Avenida",Base!L72)),ISNUMBER(FIND("Rua",Base!L72)),ISNUMBER(FIND("Estrada",Base!L72)),ISNUMBER(FIND(",",Base!L72)))=TRUE,Base!L72,"")))</f>
        <v>Cruzeiro do Sul, Mesquita</v>
      </c>
      <c r="U72" t="str">
        <f>TRIM((IF(OR(ISNUMBER(FIND("Avenida",Base!M72)),ISNUMBER(FIND("Rua",Base!M72)),ISNUMBER(FIND("Estrada",Base!M72)),ISNUMBER(FIND(",",Base!M72)))=TRUE,Base!M72,"")))</f>
        <v/>
      </c>
      <c r="V72" t="str">
        <f>TRIM((IF(OR(ISNUMBER(FIND("Avenida",Base!N72)),ISNUMBER(FIND("Rua",Base!N72)),ISNUMBER(FIND("Estrada",Base!N72)),ISNUMBER(FIND(",",Base!N72)))=TRUE,Base!N72,"")))</f>
        <v/>
      </c>
      <c r="W72" t="str">
        <f>TRIM((IF(OR(ISNUMBER(FIND("Avenida",Base!O72)),ISNUMBER(FIND("Rua",Base!O72)),ISNUMBER(FIND("Estrada",Base!O72)),ISNUMBER(FIND(",",Base!O72)))=TRUE,Base!O72,"")))</f>
        <v/>
      </c>
      <c r="X72" t="str">
        <f>TRIM((IF(OR(ISNUMBER(FIND("Avenida",Base!P72)),ISNUMBER(FIND("Rua",Base!P72)),ISNUMBER(FIND("Estrada",Base!P72)),ISNUMBER(FIND(",",Base!P72)))=TRUE,Base!P72,"")))</f>
        <v/>
      </c>
      <c r="Y72" t="str">
        <f>TRIM((IF(OR(ISNUMBER(FIND("Avenida",Base!Q72)),ISNUMBER(FIND("Rua",Base!Q72)),ISNUMBER(FIND("Estrada",Base!Q72)),ISNUMBER(FIND(",",Base!Q72)))=TRUE,Base!Q72,"")))</f>
        <v/>
      </c>
      <c r="Z72" t="str">
        <f>TRIM((IF(OR(ISNUMBER(FIND("Avenida",Base!R72)),ISNUMBER(FIND("Rua",Base!R72)),ISNUMBER(FIND("Estrada",Base!R72)),ISNUMBER(FIND(",",Base!R72)))=TRUE,Base!R72,"")))</f>
        <v/>
      </c>
      <c r="AA72" s="3" t="str" cm="1">
        <f t="array" ref="AA72">LOOKUP(2,1/(F72:Z72&lt;&gt;""),F72:Z72)</f>
        <v>Cruzeiro do Sul, Mesquita</v>
      </c>
      <c r="AB72" t="str" cm="1">
        <f t="array" ref="AB72">IFERROR(IF(LEN(TRIM(SUBSTITUTE(INDEX(Base!72:72,0,MATCH(Planilha2!$AA72,Base!72:72,0)+1),"m²",""))&gt;5),LEFT(TRIM(SUBSTITUTE(INDEX(Base!72:72,0,MATCH(Planilha2!$AA72,Base!72:72,0)+1),"m²","")),3),TRIM(SUBSTITUTE(INDEX(Base!72:72,0,MATCH(Planilha2!$AA72,Base!72:72,0)+1),"m²",""))),0)</f>
        <v>68</v>
      </c>
      <c r="AC72" t="str" cm="1">
        <f t="array" ref="AC72">IFERROR(IF(LEN(INDEX(Base!72:72,0,MATCH(Planilha2!$AA72,Base!72:72,0)+2))&gt;2,LEFT(INDEX(Base!72:72,0,MATCH(Planilha2!$AA72,Base!72:72,0)+2),1),INDEX(Base!72:72,0,MATCH(Planilha2!$AA72,Base!72:72,0)+2)),0)</f>
        <v>2</v>
      </c>
      <c r="AD72" t="str" cm="1">
        <f t="array" ref="AD72">IFERROR(IF(LEN(INDEX(Base!72:72,0,MATCH(Planilha2!$AA72,Base!72:72,0)+3))&gt;2,LEFT(INDEX(Base!72:72,0,MATCH(Planilha2!$AA72,Base!72:72,0)+3),1),INDEX(Base!72:72,0,MATCH(Planilha2!$AA72,Base!72:72,0)+3)),0)</f>
        <v>1</v>
      </c>
      <c r="AE72" t="str" cm="1">
        <f t="array" ref="AE72">IFERROR(IF(LEN(INDEX(Base!72:72,0,MATCH(Planilha2!$AA72,Base!72:72,0)+4))&gt;2,LEFT(INDEX(Base!72:72,0,MATCH(Planilha2!$AA72,Base!72:72,0)+4),1),INDEX(Base!72:72,0,MATCH(Planilha2!$AA72,Base!72:72,0)+4)),0)</f>
        <v>2</v>
      </c>
      <c r="AF72" t="str">
        <f>AA72&amp;", "&amp;Configurações!$C$4&amp;", "&amp;Configurações!$C$5&amp;", Brazil"</f>
        <v>Cruzeiro do Sul, Mesquita, Mesquita, RJ, Brazil</v>
      </c>
      <c r="AG72" t="str">
        <f>RIGHT(AA72,LEN(AA72)-FIND(",",AA72,1)-1)&amp;", "&amp;Configurações!$C$4&amp;", "&amp;Configurações!$C$5</f>
        <v>Mesquita, Mesquita, RJ</v>
      </c>
      <c r="AH72">
        <f>Configurações!$C$6</f>
        <v>0</v>
      </c>
    </row>
    <row r="73" spans="2:34" x14ac:dyDescent="0.3">
      <c r="B73">
        <f>IF(OR(ISNUMBER(FIND(Configurações!$B$8,Base!B73)),ISNUMBER(FIND(Configurações!$B$9,Base!B73)),ISNUMBER(FIND(Configurações!$B$10,Base!B73)),ISNUMBER(FIND(Configurações!$B$11,Base!B73)))=TRUE,Base!B73,0)</f>
        <v>0</v>
      </c>
      <c r="C73" t="str">
        <f>SUBSTITUTE(SUBSTITUTE(IF(ISNUMBER(FIND("R$",Base!B73))=TRUE,Base!B73,IF(OR(ISNUMBER(FIND("condo",Base!C73)),ISNUMBER(FIND("IPTU",Base!C73)))=TRUE,Base!B73,Base!C73)),"R$",""),".","")</f>
        <v xml:space="preserve"> 155000</v>
      </c>
      <c r="D73" t="str">
        <f>SUBSTITUTE(IF(TRIM(SUBSTITUTE(SUBSTITUTE(IF(AND(ISNUMBER(FIND("condo",Base!C73)),ISNUMBER(FIND("IPTU",Base!C73)))=TRUE,MID(Base!C73,FIND("$",Base!C73)+1,6),0),"I",""),"P",""))="0",TRIM(SUBSTITUTE(SUBSTITUTE(IF(AND(ISNUMBER(FIND("condo",Base!D73)),ISNUMBER(FIND("IPTU",Base!D73)))=TRUE,MID(Base!D73,FIND("$",Base!D73)+1,6),0),"I",""),"P","")),TRIM(SUBSTITUTE(SUBSTITUTE(IF(AND(ISNUMBER(FIND("condo",Base!C73)),ISNUMBER(FIND("IPTU",Base!C73)))=TRUE,MID(Base!C73,FIND("$",Base!C73)+1,6),0),"I",""),"P",""))),".","")</f>
        <v>0</v>
      </c>
      <c r="E73" t="str">
        <f>SUBSTITUTE(IF(TRIM(SUBSTITUTE(SUBSTITUTE(IF(OR(ISNUMBER(FIND("IPTU",Base!C73)),ISNUMBER(FIND("iptu",Base!C73)))=TRUE,RIGHT(Base!C73,5),0),"R$",""),"$",""))="0",TRIM(SUBSTITUTE(SUBSTITUTE(IF(OR(ISNUMBER(FIND("IPTU",Base!D73)),ISNUMBER(FIND("iptu",Base!D73)))=TRUE,RIGHT(Base!D73,5),0),"R$",""),"$","")),TRIM(SUBSTITUTE(SUBSTITUTE(IF(OR(ISNUMBER(FIND("iptu",Base!C73)),ISNUMBER(FIND("IPTU",Base!C73)))=TRUE,RIGHT(Base!C73,5),0),"R$",""),"$",""))),".","")</f>
        <v>0</v>
      </c>
      <c r="F73" s="3" t="str" cm="1">
        <f t="array" ref="F73">INDEX(Base!73:73,MATCH(MAX(LEN(Base!73:73)),LEN(Base!73:73),0))</f>
        <v>Condomínio Cassia Furtado -- Apartamento composto por: 2 quartos, sala, cozinha, banheiro social e serviço - Condomínio com portaria 24h, alão de festas e Play. Documentação ok, ac...</v>
      </c>
      <c r="J73" t="str">
        <f>TRIM((IF(OR(ISNUMBER(FIND("Avenida",Base!B73)),ISNUMBER(FIND("Rua",Base!B73)),ISNUMBER(FIND("Estrada",Base!B73)),ISNUMBER(FIND(",",Base!B73)))=TRUE,Base!B73,"")))</f>
        <v/>
      </c>
      <c r="K73" t="str">
        <f>TRIM((IF(OR(ISNUMBER(FIND("Avenida",Base!C73)),ISNUMBER(FIND("Rua",Base!C73)),ISNUMBER(FIND("Estrada",Base!C73)),ISNUMBER(FIND(",",Base!C73)))=TRUE,Base!C73,"")))</f>
        <v/>
      </c>
      <c r="L73" t="str">
        <f>TRIM((IF(OR(ISNUMBER(FIND("Avenida",Base!D73)),ISNUMBER(FIND("Rua",Base!D73)),ISNUMBER(FIND("Estrada",Base!D73)),ISNUMBER(FIND(",",Base!D73)))=TRUE,Base!D73,"")))</f>
        <v>Condomínio Cassia Furtado -- Apartamento composto por: 2 quartos, sala, cozinha, banheiro social e serviço - Condomínio com portaria 24h, alão de festas e Play. Documentação ok, ac...</v>
      </c>
      <c r="M73" t="str">
        <f>TRIM((IF(OR(ISNUMBER(FIND("Avenida",Base!E73)),ISNUMBER(FIND("Rua",Base!E73)),ISNUMBER(FIND("Estrada",Base!E73)),ISNUMBER(FIND(",",Base!E73)))=TRUE,Base!E73,"")))</f>
        <v/>
      </c>
      <c r="N73" t="str">
        <f>TRIM((IF(OR(ISNUMBER(FIND("Avenida",Base!F73)),ISNUMBER(FIND("Rua",Base!F73)),ISNUMBER(FIND("Estrada",Base!F73)),ISNUMBER(FIND(",",Base!F73)))=TRUE,Base!F73,"")))</f>
        <v>Rua Ermelinda, Rocha Sobrinho</v>
      </c>
      <c r="O73" t="str">
        <f>TRIM((IF(OR(ISNUMBER(FIND("Avenida",Base!G73)),ISNUMBER(FIND("Rua",Base!G73)),ISNUMBER(FIND("Estrada",Base!G73)),ISNUMBER(FIND(",",Base!G73)))=TRUE,Base!G73,"")))</f>
        <v/>
      </c>
      <c r="P73" t="str">
        <f>TRIM((IF(OR(ISNUMBER(FIND("Avenida",Base!H73)),ISNUMBER(FIND("Rua",Base!H73)),ISNUMBER(FIND("Estrada",Base!H73)),ISNUMBER(FIND(",",Base!H73)))=TRUE,Base!H73,"")))</f>
        <v/>
      </c>
      <c r="Q73" t="str">
        <f>TRIM((IF(OR(ISNUMBER(FIND("Avenida",Base!I73)),ISNUMBER(FIND("Rua",Base!I73)),ISNUMBER(FIND("Estrada",Base!I73)),ISNUMBER(FIND(",",Base!I73)))=TRUE,Base!I73,"")))</f>
        <v/>
      </c>
      <c r="R73" t="str">
        <f>TRIM((IF(OR(ISNUMBER(FIND("Avenida",Base!J73)),ISNUMBER(FIND("Rua",Base!J73)),ISNUMBER(FIND("Estrada",Base!J73)),ISNUMBER(FIND(",",Base!J73)))=TRUE,Base!J73,"")))</f>
        <v/>
      </c>
      <c r="S73" t="str">
        <f>TRIM((IF(OR(ISNUMBER(FIND("Avenida",Base!K73)),ISNUMBER(FIND("Rua",Base!K73)),ISNUMBER(FIND("Estrada",Base!K73)),ISNUMBER(FIND(",",Base!K73)))=TRUE,Base!K73,"")))</f>
        <v/>
      </c>
      <c r="T73" t="str">
        <f>TRIM((IF(OR(ISNUMBER(FIND("Avenida",Base!L73)),ISNUMBER(FIND("Rua",Base!L73)),ISNUMBER(FIND("Estrada",Base!L73)),ISNUMBER(FIND(",",Base!L73)))=TRUE,Base!L73,"")))</f>
        <v/>
      </c>
      <c r="U73" t="str">
        <f>TRIM((IF(OR(ISNUMBER(FIND("Avenida",Base!M73)),ISNUMBER(FIND("Rua",Base!M73)),ISNUMBER(FIND("Estrada",Base!M73)),ISNUMBER(FIND(",",Base!M73)))=TRUE,Base!M73,"")))</f>
        <v/>
      </c>
      <c r="V73" t="str">
        <f>TRIM((IF(OR(ISNUMBER(FIND("Avenida",Base!N73)),ISNUMBER(FIND("Rua",Base!N73)),ISNUMBER(FIND("Estrada",Base!N73)),ISNUMBER(FIND(",",Base!N73)))=TRUE,Base!N73,"")))</f>
        <v/>
      </c>
      <c r="W73" t="str">
        <f>TRIM((IF(OR(ISNUMBER(FIND("Avenida",Base!O73)),ISNUMBER(FIND("Rua",Base!O73)),ISNUMBER(FIND("Estrada",Base!O73)),ISNUMBER(FIND(",",Base!O73)))=TRUE,Base!O73,"")))</f>
        <v/>
      </c>
      <c r="X73" t="str">
        <f>TRIM((IF(OR(ISNUMBER(FIND("Avenida",Base!P73)),ISNUMBER(FIND("Rua",Base!P73)),ISNUMBER(FIND("Estrada",Base!P73)),ISNUMBER(FIND(",",Base!P73)))=TRUE,Base!P73,"")))</f>
        <v/>
      </c>
      <c r="Y73" t="str">
        <f>TRIM((IF(OR(ISNUMBER(FIND("Avenida",Base!Q73)),ISNUMBER(FIND("Rua",Base!Q73)),ISNUMBER(FIND("Estrada",Base!Q73)),ISNUMBER(FIND(",",Base!Q73)))=TRUE,Base!Q73,"")))</f>
        <v/>
      </c>
      <c r="Z73" t="str">
        <f>TRIM((IF(OR(ISNUMBER(FIND("Avenida",Base!R73)),ISNUMBER(FIND("Rua",Base!R73)),ISNUMBER(FIND("Estrada",Base!R73)),ISNUMBER(FIND(",",Base!R73)))=TRUE,Base!R73,"")))</f>
        <v/>
      </c>
      <c r="AA73" s="3" t="str" cm="1">
        <f t="array" ref="AA73">LOOKUP(2,1/(F73:Z73&lt;&gt;""),F73:Z73)</f>
        <v>Rua Ermelinda, Rocha Sobrinho</v>
      </c>
      <c r="AB73" t="str" cm="1">
        <f t="array" ref="AB73">IFERROR(IF(LEN(TRIM(SUBSTITUTE(INDEX(Base!73:73,0,MATCH(Planilha2!$AA73,Base!73:73,0)+1),"m²",""))&gt;5),LEFT(TRIM(SUBSTITUTE(INDEX(Base!73:73,0,MATCH(Planilha2!$AA73,Base!73:73,0)+1),"m²","")),3),TRIM(SUBSTITUTE(INDEX(Base!73:73,0,MATCH(Planilha2!$AA73,Base!73:73,0)+1),"m²",""))),0)</f>
        <v>55</v>
      </c>
      <c r="AC73" t="str" cm="1">
        <f t="array" ref="AC73">IFERROR(IF(LEN(INDEX(Base!73:73,0,MATCH(Planilha2!$AA73,Base!73:73,0)+2))&gt;2,LEFT(INDEX(Base!73:73,0,MATCH(Planilha2!$AA73,Base!73:73,0)+2),1),INDEX(Base!73:73,0,MATCH(Planilha2!$AA73,Base!73:73,0)+2)),0)</f>
        <v>2</v>
      </c>
      <c r="AD73" t="str" cm="1">
        <f t="array" ref="AD73">IFERROR(IF(LEN(INDEX(Base!73:73,0,MATCH(Planilha2!$AA73,Base!73:73,0)+3))&gt;2,LEFT(INDEX(Base!73:73,0,MATCH(Planilha2!$AA73,Base!73:73,0)+3),1),INDEX(Base!73:73,0,MATCH(Planilha2!$AA73,Base!73:73,0)+3)),0)</f>
        <v>1</v>
      </c>
      <c r="AE73" t="str" cm="1">
        <f t="array" ref="AE73">IFERROR(IF(LEN(INDEX(Base!73:73,0,MATCH(Planilha2!$AA73,Base!73:73,0)+4))&gt;2,LEFT(INDEX(Base!73:73,0,MATCH(Planilha2!$AA73,Base!73:73,0)+4),1),INDEX(Base!73:73,0,MATCH(Planilha2!$AA73,Base!73:73,0)+4)),0)</f>
        <v>1</v>
      </c>
      <c r="AF73" t="str">
        <f>AA73&amp;", "&amp;Configurações!$C$4&amp;", "&amp;Configurações!$C$5&amp;", Brazil"</f>
        <v>Rua Ermelinda, Rocha Sobrinho, Mesquita, RJ, Brazil</v>
      </c>
      <c r="AG73" t="str">
        <f>RIGHT(AA73,LEN(AA73)-FIND(",",AA73,1)-1)&amp;", "&amp;Configurações!$C$4&amp;", "&amp;Configurações!$C$5</f>
        <v>Rocha Sobrinho, Mesquita, RJ</v>
      </c>
      <c r="AH73">
        <f>Configurações!$C$6</f>
        <v>0</v>
      </c>
    </row>
    <row r="74" spans="2:34" x14ac:dyDescent="0.3">
      <c r="B74" t="str">
        <f>IF(OR(ISNUMBER(FIND(Configurações!$B$8,Base!B74)),ISNUMBER(FIND(Configurações!$B$9,Base!B74)),ISNUMBER(FIND(Configurações!$B$10,Base!B74)),ISNUMBER(FIND(Configurações!$B$11,Base!B74)))=TRUE,Base!B74,0)</f>
        <v>em construção</v>
      </c>
      <c r="C74" t="str">
        <f>SUBSTITUTE(SUBSTITUTE(IF(ISNUMBER(FIND("R$",Base!B74))=TRUE,Base!B74,IF(OR(ISNUMBER(FIND("condo",Base!C74)),ISNUMBER(FIND("IPTU",Base!C74)))=TRUE,Base!B74,Base!C74)),"R$",""),".","")</f>
        <v>Sob consulta</v>
      </c>
      <c r="D74" t="str">
        <f>SUBSTITUTE(IF(TRIM(SUBSTITUTE(SUBSTITUTE(IF(AND(ISNUMBER(FIND("condo",Base!C74)),ISNUMBER(FIND("IPTU",Base!C74)))=TRUE,MID(Base!C74,FIND("$",Base!C74)+1,6),0),"I",""),"P",""))="0",TRIM(SUBSTITUTE(SUBSTITUTE(IF(AND(ISNUMBER(FIND("condo",Base!D74)),ISNUMBER(FIND("IPTU",Base!D74)))=TRUE,MID(Base!D74,FIND("$",Base!D74)+1,6),0),"I",""),"P","")),TRIM(SUBSTITUTE(SUBSTITUTE(IF(AND(ISNUMBER(FIND("condo",Base!C74)),ISNUMBER(FIND("IPTU",Base!C74)))=TRUE,MID(Base!C74,FIND("$",Base!C74)+1,6),0),"I",""),"P",""))),".","")</f>
        <v>0</v>
      </c>
      <c r="E74" t="str">
        <f>SUBSTITUTE(IF(TRIM(SUBSTITUTE(SUBSTITUTE(IF(OR(ISNUMBER(FIND("IPTU",Base!C74)),ISNUMBER(FIND("iptu",Base!C74)))=TRUE,RIGHT(Base!C74,5),0),"R$",""),"$",""))="0",TRIM(SUBSTITUTE(SUBSTITUTE(IF(OR(ISNUMBER(FIND("IPTU",Base!D74)),ISNUMBER(FIND("iptu",Base!D74)))=TRUE,RIGHT(Base!D74,5),0),"R$",""),"$","")),TRIM(SUBSTITUTE(SUBSTITUTE(IF(OR(ISNUMBER(FIND("iptu",Base!C74)),ISNUMBER(FIND("IPTU",Base!C74)))=TRUE,RIGHT(Base!C74,5),0),"R$",""),"$",""))),".","")</f>
        <v>0</v>
      </c>
      <c r="F74" s="3" t="str" cm="1">
        <f t="array" ref="F74">INDEX(Base!74:74,MATCH(MAX(LEN(Base!74:74)),LEN(Base!74:74),0))</f>
        <v>É muito bom poder realizar o sonho da casa própria! No Viva Vida Alegria, você mora em um apartamento de 2 quartos com lazer completo, com condições imperdíveis para você mudar de...</v>
      </c>
      <c r="J74" t="str">
        <f>TRIM((IF(OR(ISNUMBER(FIND("Avenida",Base!B74)),ISNUMBER(FIND("Rua",Base!B74)),ISNUMBER(FIND("Estrada",Base!B74)),ISNUMBER(FIND(",",Base!B74)))=TRUE,Base!B74,"")))</f>
        <v/>
      </c>
      <c r="K74" t="str">
        <f>TRIM((IF(OR(ISNUMBER(FIND("Avenida",Base!C74)),ISNUMBER(FIND("Rua",Base!C74)),ISNUMBER(FIND("Estrada",Base!C74)),ISNUMBER(FIND(",",Base!C74)))=TRUE,Base!C74,"")))</f>
        <v/>
      </c>
      <c r="L74" t="str">
        <f>TRIM((IF(OR(ISNUMBER(FIND("Avenida",Base!D74)),ISNUMBER(FIND("Rua",Base!D74)),ISNUMBER(FIND("Estrada",Base!D74)),ISNUMBER(FIND(",",Base!D74)))=TRUE,Base!D74,"")))</f>
        <v>É muito bom poder realizar o sonho da casa própria! No Viva Vida Alegria, você mora em um apartamento de 2 quartos com lazer completo, com condições imperdíveis para você mudar de...</v>
      </c>
      <c r="M74" t="str">
        <f>TRIM((IF(OR(ISNUMBER(FIND("Avenida",Base!E74)),ISNUMBER(FIND("Rua",Base!E74)),ISNUMBER(FIND("Estrada",Base!E74)),ISNUMBER(FIND(",",Base!E74)))=TRUE,Base!E74,"")))</f>
        <v/>
      </c>
      <c r="N74" t="str">
        <f>TRIM((IF(OR(ISNUMBER(FIND("Avenida",Base!F74)),ISNUMBER(FIND("Rua",Base!F74)),ISNUMBER(FIND("Estrada",Base!F74)),ISNUMBER(FIND(",",Base!F74)))=TRUE,Base!F74,"")))</f>
        <v>Estrada da Boa Esperança, Bom Pastor</v>
      </c>
      <c r="O74" t="str">
        <f>TRIM((IF(OR(ISNUMBER(FIND("Avenida",Base!G74)),ISNUMBER(FIND("Rua",Base!G74)),ISNUMBER(FIND("Estrada",Base!G74)),ISNUMBER(FIND(",",Base!G74)))=TRUE,Base!G74,"")))</f>
        <v/>
      </c>
      <c r="P74" t="str">
        <f>TRIM((IF(OR(ISNUMBER(FIND("Avenida",Base!H74)),ISNUMBER(FIND("Rua",Base!H74)),ISNUMBER(FIND("Estrada",Base!H74)),ISNUMBER(FIND(",",Base!H74)))=TRUE,Base!H74,"")))</f>
        <v/>
      </c>
      <c r="Q74" t="str">
        <f>TRIM((IF(OR(ISNUMBER(FIND("Avenida",Base!I74)),ISNUMBER(FIND("Rua",Base!I74)),ISNUMBER(FIND("Estrada",Base!I74)),ISNUMBER(FIND(",",Base!I74)))=TRUE,Base!I74,"")))</f>
        <v/>
      </c>
      <c r="R74" t="str">
        <f>TRIM((IF(OR(ISNUMBER(FIND("Avenida",Base!J74)),ISNUMBER(FIND("Rua",Base!J74)),ISNUMBER(FIND("Estrada",Base!J74)),ISNUMBER(FIND(",",Base!J74)))=TRUE,Base!J74,"")))</f>
        <v/>
      </c>
      <c r="S74" t="str">
        <f>TRIM((IF(OR(ISNUMBER(FIND("Avenida",Base!K74)),ISNUMBER(FIND("Rua",Base!K74)),ISNUMBER(FIND("Estrada",Base!K74)),ISNUMBER(FIND(",",Base!K74)))=TRUE,Base!K74,"")))</f>
        <v/>
      </c>
      <c r="T74" t="str">
        <f>TRIM((IF(OR(ISNUMBER(FIND("Avenida",Base!L74)),ISNUMBER(FIND("Rua",Base!L74)),ISNUMBER(FIND("Estrada",Base!L74)),ISNUMBER(FIND(",",Base!L74)))=TRUE,Base!L74,"")))</f>
        <v/>
      </c>
      <c r="U74" t="str">
        <f>TRIM((IF(OR(ISNUMBER(FIND("Avenida",Base!M74)),ISNUMBER(FIND("Rua",Base!M74)),ISNUMBER(FIND("Estrada",Base!M74)),ISNUMBER(FIND(",",Base!M74)))=TRUE,Base!M74,"")))</f>
        <v/>
      </c>
      <c r="V74" t="str">
        <f>TRIM((IF(OR(ISNUMBER(FIND("Avenida",Base!N74)),ISNUMBER(FIND("Rua",Base!N74)),ISNUMBER(FIND("Estrada",Base!N74)),ISNUMBER(FIND(",",Base!N74)))=TRUE,Base!N74,"")))</f>
        <v/>
      </c>
      <c r="W74" t="str">
        <f>TRIM((IF(OR(ISNUMBER(FIND("Avenida",Base!O74)),ISNUMBER(FIND("Rua",Base!O74)),ISNUMBER(FIND("Estrada",Base!O74)),ISNUMBER(FIND(",",Base!O74)))=TRUE,Base!O74,"")))</f>
        <v/>
      </c>
      <c r="X74" t="str">
        <f>TRIM((IF(OR(ISNUMBER(FIND("Avenida",Base!P74)),ISNUMBER(FIND("Rua",Base!P74)),ISNUMBER(FIND("Estrada",Base!P74)),ISNUMBER(FIND(",",Base!P74)))=TRUE,Base!P74,"")))</f>
        <v/>
      </c>
      <c r="Y74" t="str">
        <f>TRIM((IF(OR(ISNUMBER(FIND("Avenida",Base!Q74)),ISNUMBER(FIND("Rua",Base!Q74)),ISNUMBER(FIND("Estrada",Base!Q74)),ISNUMBER(FIND(",",Base!Q74)))=TRUE,Base!Q74,"")))</f>
        <v/>
      </c>
      <c r="Z74" t="str">
        <f>TRIM((IF(OR(ISNUMBER(FIND("Avenida",Base!R74)),ISNUMBER(FIND("Rua",Base!R74)),ISNUMBER(FIND("Estrada",Base!R74)),ISNUMBER(FIND(",",Base!R74)))=TRUE,Base!R74,"")))</f>
        <v/>
      </c>
      <c r="AA74" s="3" t="str" cm="1">
        <f t="array" ref="AA74">LOOKUP(2,1/(F74:Z74&lt;&gt;""),F74:Z74)</f>
        <v>Estrada da Boa Esperança, Bom Pastor</v>
      </c>
      <c r="AB74" t="str" cm="1">
        <f t="array" ref="AB74">IFERROR(IF(LEN(TRIM(SUBSTITUTE(INDEX(Base!74:74,0,MATCH(Planilha2!$AA74,Base!74:74,0)+1),"m²",""))&gt;5),LEFT(TRIM(SUBSTITUTE(INDEX(Base!74:74,0,MATCH(Planilha2!$AA74,Base!74:74,0)+1),"m²","")),3),TRIM(SUBSTITUTE(INDEX(Base!74:74,0,MATCH(Planilha2!$AA74,Base!74:74,0)+1),"m²",""))),0)</f>
        <v>50</v>
      </c>
      <c r="AC74" t="str" cm="1">
        <f t="array" ref="AC74">IFERROR(IF(LEN(INDEX(Base!74:74,0,MATCH(Planilha2!$AA74,Base!74:74,0)+2))&gt;2,LEFT(INDEX(Base!74:74,0,MATCH(Planilha2!$AA74,Base!74:74,0)+2),1),INDEX(Base!74:74,0,MATCH(Planilha2!$AA74,Base!74:74,0)+2)),0)</f>
        <v>2</v>
      </c>
      <c r="AD74" t="str" cm="1">
        <f t="array" ref="AD74">IFERROR(IF(LEN(INDEX(Base!74:74,0,MATCH(Planilha2!$AA74,Base!74:74,0)+3))&gt;2,LEFT(INDEX(Base!74:74,0,MATCH(Planilha2!$AA74,Base!74:74,0)+3),1),INDEX(Base!74:74,0,MATCH(Planilha2!$AA74,Base!74:74,0)+3)),0)</f>
        <v>1</v>
      </c>
      <c r="AE74" t="str" cm="1">
        <f t="array" ref="AE74">IFERROR(IF(LEN(INDEX(Base!74:74,0,MATCH(Planilha2!$AA74,Base!74:74,0)+4))&gt;2,LEFT(INDEX(Base!74:74,0,MATCH(Planilha2!$AA74,Base!74:74,0)+4),1),INDEX(Base!74:74,0,MATCH(Planilha2!$AA74,Base!74:74,0)+4)),0)</f>
        <v>1</v>
      </c>
      <c r="AF74" t="str">
        <f>AA74&amp;", "&amp;Configurações!$C$4&amp;", "&amp;Configurações!$C$5&amp;", Brazil"</f>
        <v>Estrada da Boa Esperança, Bom Pastor, Mesquita, RJ, Brazil</v>
      </c>
      <c r="AG74" t="str">
        <f>RIGHT(AA74,LEN(AA74)-FIND(",",AA74,1)-1)&amp;", "&amp;Configurações!$C$4&amp;", "&amp;Configurações!$C$5</f>
        <v>Bom Pastor, Mesquita, RJ</v>
      </c>
      <c r="AH74">
        <f>Configurações!$C$6</f>
        <v>0</v>
      </c>
    </row>
    <row r="75" spans="2:34" x14ac:dyDescent="0.3">
      <c r="B75" t="str">
        <f>IF(OR(ISNUMBER(FIND(Configurações!$B$8,Base!B75)),ISNUMBER(FIND(Configurações!$B$9,Base!B75)),ISNUMBER(FIND(Configurações!$B$10,Base!B75)),ISNUMBER(FIND(Configurações!$B$11,Base!B75)))=TRUE,Base!B75,0)</f>
        <v>em construção</v>
      </c>
      <c r="C75" t="str">
        <f>SUBSTITUTE(SUBSTITUTE(IF(ISNUMBER(FIND("R$",Base!B75))=TRUE,Base!B75,IF(OR(ISNUMBER(FIND("condo",Base!C75)),ISNUMBER(FIND("IPTU",Base!C75)))=TRUE,Base!B75,Base!C75)),"R$",""),".","")</f>
        <v xml:space="preserve"> 311543</v>
      </c>
      <c r="D75" t="str">
        <f>SUBSTITUTE(IF(TRIM(SUBSTITUTE(SUBSTITUTE(IF(AND(ISNUMBER(FIND("condo",Base!C75)),ISNUMBER(FIND("IPTU",Base!C75)))=TRUE,MID(Base!C75,FIND("$",Base!C75)+1,6),0),"I",""),"P",""))="0",TRIM(SUBSTITUTE(SUBSTITUTE(IF(AND(ISNUMBER(FIND("condo",Base!D75)),ISNUMBER(FIND("IPTU",Base!D75)))=TRUE,MID(Base!D75,FIND("$",Base!D75)+1,6),0),"I",""),"P","")),TRIM(SUBSTITUTE(SUBSTITUTE(IF(AND(ISNUMBER(FIND("condo",Base!C75)),ISNUMBER(FIND("IPTU",Base!C75)))=TRUE,MID(Base!C75,FIND("$",Base!C75)+1,6),0),"I",""),"P",""))),".","")</f>
        <v>0</v>
      </c>
      <c r="E75" t="str">
        <f>SUBSTITUTE(IF(TRIM(SUBSTITUTE(SUBSTITUTE(IF(OR(ISNUMBER(FIND("IPTU",Base!C75)),ISNUMBER(FIND("iptu",Base!C75)))=TRUE,RIGHT(Base!C75,5),0),"R$",""),"$",""))="0",TRIM(SUBSTITUTE(SUBSTITUTE(IF(OR(ISNUMBER(FIND("IPTU",Base!D75)),ISNUMBER(FIND("iptu",Base!D75)))=TRUE,RIGHT(Base!D75,5),0),"R$",""),"$","")),TRIM(SUBSTITUTE(SUBSTITUTE(IF(OR(ISNUMBER(FIND("iptu",Base!C75)),ISNUMBER(FIND("IPTU",Base!C75)))=TRUE,RIGHT(Base!C75,5),0),"R$",""),"$",""))),".","")</f>
        <v>0</v>
      </c>
      <c r="F75" s="3" t="str" cm="1">
        <f t="array" ref="F75">INDEX(Base!75:75,MATCH(MAX(LEN(Base!75:75)),LEN(Base!75:75),0))</f>
        <v>Em construção e com entrega prevista para Maio/2021, condomínio perfeito para você dar um upgrade no seu estilo de vida. Localizado em uma das regiões mais valorizadas de Nova Igua...</v>
      </c>
      <c r="J75" t="str">
        <f>TRIM((IF(OR(ISNUMBER(FIND("Avenida",Base!B75)),ISNUMBER(FIND("Rua",Base!B75)),ISNUMBER(FIND("Estrada",Base!B75)),ISNUMBER(FIND(",",Base!B75)))=TRUE,Base!B75,"")))</f>
        <v/>
      </c>
      <c r="K75" t="str">
        <f>TRIM((IF(OR(ISNUMBER(FIND("Avenida",Base!C75)),ISNUMBER(FIND("Rua",Base!C75)),ISNUMBER(FIND("Estrada",Base!C75)),ISNUMBER(FIND(",",Base!C75)))=TRUE,Base!C75,"")))</f>
        <v/>
      </c>
      <c r="L75" t="str">
        <f>TRIM((IF(OR(ISNUMBER(FIND("Avenida",Base!D75)),ISNUMBER(FIND("Rua",Base!D75)),ISNUMBER(FIND("Estrada",Base!D75)),ISNUMBER(FIND(",",Base!D75)))=TRUE,Base!D75,"")))</f>
        <v>Em construção e com entrega prevista para Maio/2021, condomínio perfeito para você dar um upgrade no seu estilo de vida. Localizado em uma das regiões mais valorizadas de Nova Igua...</v>
      </c>
      <c r="M75" t="str">
        <f>TRIM((IF(OR(ISNUMBER(FIND("Avenida",Base!E75)),ISNUMBER(FIND("Rua",Base!E75)),ISNUMBER(FIND("Estrada",Base!E75)),ISNUMBER(FIND(",",Base!E75)))=TRUE,Base!E75,"")))</f>
        <v/>
      </c>
      <c r="N75" t="str">
        <f>TRIM((IF(OR(ISNUMBER(FIND("Avenida",Base!F75)),ISNUMBER(FIND("Rua",Base!F75)),ISNUMBER(FIND("Estrada",Base!F75)),ISNUMBER(FIND(",",Base!F75)))=TRUE,Base!F75,"")))</f>
        <v>Rua Professor Joaquim Cardoso de Matos, da Luz</v>
      </c>
      <c r="O75" t="str">
        <f>TRIM((IF(OR(ISNUMBER(FIND("Avenida",Base!G75)),ISNUMBER(FIND("Rua",Base!G75)),ISNUMBER(FIND("Estrada",Base!G75)),ISNUMBER(FIND(",",Base!G75)))=TRUE,Base!G75,"")))</f>
        <v/>
      </c>
      <c r="P75" t="str">
        <f>TRIM((IF(OR(ISNUMBER(FIND("Avenida",Base!H75)),ISNUMBER(FIND("Rua",Base!H75)),ISNUMBER(FIND("Estrada",Base!H75)),ISNUMBER(FIND(",",Base!H75)))=TRUE,Base!H75,"")))</f>
        <v/>
      </c>
      <c r="Q75" t="str">
        <f>TRIM((IF(OR(ISNUMBER(FIND("Avenida",Base!I75)),ISNUMBER(FIND("Rua",Base!I75)),ISNUMBER(FIND("Estrada",Base!I75)),ISNUMBER(FIND(",",Base!I75)))=TRUE,Base!I75,"")))</f>
        <v/>
      </c>
      <c r="R75" t="str">
        <f>TRIM((IF(OR(ISNUMBER(FIND("Avenida",Base!J75)),ISNUMBER(FIND("Rua",Base!J75)),ISNUMBER(FIND("Estrada",Base!J75)),ISNUMBER(FIND(",",Base!J75)))=TRUE,Base!J75,"")))</f>
        <v/>
      </c>
      <c r="S75" t="str">
        <f>TRIM((IF(OR(ISNUMBER(FIND("Avenida",Base!K75)),ISNUMBER(FIND("Rua",Base!K75)),ISNUMBER(FIND("Estrada",Base!K75)),ISNUMBER(FIND(",",Base!K75)))=TRUE,Base!K75,"")))</f>
        <v/>
      </c>
      <c r="T75" t="str">
        <f>TRIM((IF(OR(ISNUMBER(FIND("Avenida",Base!L75)),ISNUMBER(FIND("Rua",Base!L75)),ISNUMBER(FIND("Estrada",Base!L75)),ISNUMBER(FIND(",",Base!L75)))=TRUE,Base!L75,"")))</f>
        <v/>
      </c>
      <c r="U75" t="str">
        <f>TRIM((IF(OR(ISNUMBER(FIND("Avenida",Base!M75)),ISNUMBER(FIND("Rua",Base!M75)),ISNUMBER(FIND("Estrada",Base!M75)),ISNUMBER(FIND(",",Base!M75)))=TRUE,Base!M75,"")))</f>
        <v/>
      </c>
      <c r="V75" t="str">
        <f>TRIM((IF(OR(ISNUMBER(FIND("Avenida",Base!N75)),ISNUMBER(FIND("Rua",Base!N75)),ISNUMBER(FIND("Estrada",Base!N75)),ISNUMBER(FIND(",",Base!N75)))=TRUE,Base!N75,"")))</f>
        <v/>
      </c>
      <c r="W75" t="str">
        <f>TRIM((IF(OR(ISNUMBER(FIND("Avenida",Base!O75)),ISNUMBER(FIND("Rua",Base!O75)),ISNUMBER(FIND("Estrada",Base!O75)),ISNUMBER(FIND(",",Base!O75)))=TRUE,Base!O75,"")))</f>
        <v/>
      </c>
      <c r="X75" t="str">
        <f>TRIM((IF(OR(ISNUMBER(FIND("Avenida",Base!P75)),ISNUMBER(FIND("Rua",Base!P75)),ISNUMBER(FIND("Estrada",Base!P75)),ISNUMBER(FIND(",",Base!P75)))=TRUE,Base!P75,"")))</f>
        <v/>
      </c>
      <c r="Y75" t="str">
        <f>TRIM((IF(OR(ISNUMBER(FIND("Avenida",Base!Q75)),ISNUMBER(FIND("Rua",Base!Q75)),ISNUMBER(FIND("Estrada",Base!Q75)),ISNUMBER(FIND(",",Base!Q75)))=TRUE,Base!Q75,"")))</f>
        <v/>
      </c>
      <c r="Z75" t="str">
        <f>TRIM((IF(OR(ISNUMBER(FIND("Avenida",Base!R75)),ISNUMBER(FIND("Rua",Base!R75)),ISNUMBER(FIND("Estrada",Base!R75)),ISNUMBER(FIND(",",Base!R75)))=TRUE,Base!R75,"")))</f>
        <v/>
      </c>
      <c r="AA75" s="3" t="str" cm="1">
        <f t="array" ref="AA75">LOOKUP(2,1/(F75:Z75&lt;&gt;""),F75:Z75)</f>
        <v>Rua Professor Joaquim Cardoso de Matos, da Luz</v>
      </c>
      <c r="AB75" t="str" cm="1">
        <f t="array" ref="AB75">IFERROR(IF(LEN(TRIM(SUBSTITUTE(INDEX(Base!75:75,0,MATCH(Planilha2!$AA75,Base!75:75,0)+1),"m²",""))&gt;5),LEFT(TRIM(SUBSTITUTE(INDEX(Base!75:75,0,MATCH(Planilha2!$AA75,Base!75:75,0)+1),"m²","")),3),TRIM(SUBSTITUTE(INDEX(Base!75:75,0,MATCH(Planilha2!$AA75,Base!75:75,0)+1),"m²",""))),0)</f>
        <v>58</v>
      </c>
      <c r="AC75" t="str" cm="1">
        <f t="array" ref="AC75">IFERROR(IF(LEN(INDEX(Base!75:75,0,MATCH(Planilha2!$AA75,Base!75:75,0)+2))&gt;2,LEFT(INDEX(Base!75:75,0,MATCH(Planilha2!$AA75,Base!75:75,0)+2),1),INDEX(Base!75:75,0,MATCH(Planilha2!$AA75,Base!75:75,0)+2)),0)</f>
        <v>1</v>
      </c>
      <c r="AD75" t="str" cm="1">
        <f t="array" ref="AD75">IFERROR(IF(LEN(INDEX(Base!75:75,0,MATCH(Planilha2!$AA75,Base!75:75,0)+3))&gt;2,LEFT(INDEX(Base!75:75,0,MATCH(Planilha2!$AA75,Base!75:75,0)+3),1),INDEX(Base!75:75,0,MATCH(Planilha2!$AA75,Base!75:75,0)+3)),0)</f>
        <v>1</v>
      </c>
      <c r="AE75" cm="1">
        <f t="array" ref="AE75">IFERROR(IF(LEN(INDEX(Base!75:75,0,MATCH(Planilha2!$AA75,Base!75:75,0)+4))&gt;2,LEFT(INDEX(Base!75:75,0,MATCH(Planilha2!$AA75,Base!75:75,0)+4),1),INDEX(Base!75:75,0,MATCH(Planilha2!$AA75,Base!75:75,0)+4)),0)</f>
        <v>0</v>
      </c>
      <c r="AF75" t="str">
        <f>AA75&amp;", "&amp;Configurações!$C$4&amp;", "&amp;Configurações!$C$5&amp;", Brazil"</f>
        <v>Rua Professor Joaquim Cardoso de Matos, da Luz, Mesquita, RJ, Brazil</v>
      </c>
      <c r="AG75" t="str">
        <f>RIGHT(AA75,LEN(AA75)-FIND(",",AA75,1)-1)&amp;", "&amp;Configurações!$C$4&amp;", "&amp;Configurações!$C$5</f>
        <v>da Luz, Mesquita, RJ</v>
      </c>
      <c r="AH75">
        <f>Configurações!$C$6</f>
        <v>0</v>
      </c>
    </row>
    <row r="76" spans="2:34" x14ac:dyDescent="0.3">
      <c r="B76" t="str">
        <f>IF(OR(ISNUMBER(FIND(Configurações!$B$8,Base!B76)),ISNUMBER(FIND(Configurações!$B$9,Base!B76)),ISNUMBER(FIND(Configurações!$B$10,Base!B76)),ISNUMBER(FIND(Configurações!$B$11,Base!B76)))=TRUE,Base!B76,0)</f>
        <v>em construção</v>
      </c>
      <c r="C76" t="str">
        <f>SUBSTITUTE(SUBSTITUTE(IF(ISNUMBER(FIND("R$",Base!B76))=TRUE,Base!B76,IF(OR(ISNUMBER(FIND("condo",Base!C76)),ISNUMBER(FIND("IPTU",Base!C76)))=TRUE,Base!B76,Base!C76)),"R$",""),".","")</f>
        <v xml:space="preserve"> 208559</v>
      </c>
      <c r="D76" t="str">
        <f>SUBSTITUTE(IF(TRIM(SUBSTITUTE(SUBSTITUTE(IF(AND(ISNUMBER(FIND("condo",Base!C76)),ISNUMBER(FIND("IPTU",Base!C76)))=TRUE,MID(Base!C76,FIND("$",Base!C76)+1,6),0),"I",""),"P",""))="0",TRIM(SUBSTITUTE(SUBSTITUTE(IF(AND(ISNUMBER(FIND("condo",Base!D76)),ISNUMBER(FIND("IPTU",Base!D76)))=TRUE,MID(Base!D76,FIND("$",Base!D76)+1,6),0),"I",""),"P","")),TRIM(SUBSTITUTE(SUBSTITUTE(IF(AND(ISNUMBER(FIND("condo",Base!C76)),ISNUMBER(FIND("IPTU",Base!C76)))=TRUE,MID(Base!C76,FIND("$",Base!C76)+1,6),0),"I",""),"P",""))),".","")</f>
        <v>0</v>
      </c>
      <c r="E76" t="str">
        <f>SUBSTITUTE(IF(TRIM(SUBSTITUTE(SUBSTITUTE(IF(OR(ISNUMBER(FIND("IPTU",Base!C76)),ISNUMBER(FIND("iptu",Base!C76)))=TRUE,RIGHT(Base!C76,5),0),"R$",""),"$",""))="0",TRIM(SUBSTITUTE(SUBSTITUTE(IF(OR(ISNUMBER(FIND("IPTU",Base!D76)),ISNUMBER(FIND("iptu",Base!D76)))=TRUE,RIGHT(Base!D76,5),0),"R$",""),"$","")),TRIM(SUBSTITUTE(SUBSTITUTE(IF(OR(ISNUMBER(FIND("iptu",Base!C76)),ISNUMBER(FIND("IPTU",Base!C76)))=TRUE,RIGHT(Base!C76,5),0),"R$",""),"$",""))),".","")</f>
        <v>0</v>
      </c>
      <c r="F76" s="3" t="str" cm="1">
        <f t="array" ref="F76">INDEX(Base!76:76,MATCH(MAX(LEN(Base!76:76)),LEN(Base!76:76),0))</f>
        <v>O Central Park é um condomínio fechado com apartamentos de 1 e 2 quartos com varanda, edifício garagem, elevador e área de lazer completa. Apartamentos com acabamento premium gráti...</v>
      </c>
      <c r="J76" t="str">
        <f>TRIM((IF(OR(ISNUMBER(FIND("Avenida",Base!B76)),ISNUMBER(FIND("Rua",Base!B76)),ISNUMBER(FIND("Estrada",Base!B76)),ISNUMBER(FIND(",",Base!B76)))=TRUE,Base!B76,"")))</f>
        <v/>
      </c>
      <c r="K76" t="str">
        <f>TRIM((IF(OR(ISNUMBER(FIND("Avenida",Base!C76)),ISNUMBER(FIND("Rua",Base!C76)),ISNUMBER(FIND("Estrada",Base!C76)),ISNUMBER(FIND(",",Base!C76)))=TRUE,Base!C76,"")))</f>
        <v/>
      </c>
      <c r="L76" t="str">
        <f>TRIM((IF(OR(ISNUMBER(FIND("Avenida",Base!D76)),ISNUMBER(FIND("Rua",Base!D76)),ISNUMBER(FIND("Estrada",Base!D76)),ISNUMBER(FIND(",",Base!D76)))=TRUE,Base!D76,"")))</f>
        <v>O Central Park é um condomínio fechado com apartamentos de 1 e 2 quartos com varanda, edifício garagem, elevador e área de lazer completa. Apartamentos com acabamento premium gráti...</v>
      </c>
      <c r="M76" t="str">
        <f>TRIM((IF(OR(ISNUMBER(FIND("Avenida",Base!E76)),ISNUMBER(FIND("Rua",Base!E76)),ISNUMBER(FIND("Estrada",Base!E76)),ISNUMBER(FIND(",",Base!E76)))=TRUE,Base!E76,"")))</f>
        <v/>
      </c>
      <c r="N76" t="str">
        <f>TRIM((IF(OR(ISNUMBER(FIND("Avenida",Base!F76)),ISNUMBER(FIND("Rua",Base!F76)),ISNUMBER(FIND("Estrada",Base!F76)),ISNUMBER(FIND(",",Base!F76)))=TRUE,Base!F76,"")))</f>
        <v>Rua Savero José Bruno, Moqueta</v>
      </c>
      <c r="O76" t="str">
        <f>TRIM((IF(OR(ISNUMBER(FIND("Avenida",Base!G76)),ISNUMBER(FIND("Rua",Base!G76)),ISNUMBER(FIND("Estrada",Base!G76)),ISNUMBER(FIND(",",Base!G76)))=TRUE,Base!G76,"")))</f>
        <v/>
      </c>
      <c r="P76" t="str">
        <f>TRIM((IF(OR(ISNUMBER(FIND("Avenida",Base!H76)),ISNUMBER(FIND("Rua",Base!H76)),ISNUMBER(FIND("Estrada",Base!H76)),ISNUMBER(FIND(",",Base!H76)))=TRUE,Base!H76,"")))</f>
        <v/>
      </c>
      <c r="Q76" t="str">
        <f>TRIM((IF(OR(ISNUMBER(FIND("Avenida",Base!I76)),ISNUMBER(FIND("Rua",Base!I76)),ISNUMBER(FIND("Estrada",Base!I76)),ISNUMBER(FIND(",",Base!I76)))=TRUE,Base!I76,"")))</f>
        <v/>
      </c>
      <c r="R76" t="str">
        <f>TRIM((IF(OR(ISNUMBER(FIND("Avenida",Base!J76)),ISNUMBER(FIND("Rua",Base!J76)),ISNUMBER(FIND("Estrada",Base!J76)),ISNUMBER(FIND(",",Base!J76)))=TRUE,Base!J76,"")))</f>
        <v/>
      </c>
      <c r="S76" t="str">
        <f>TRIM((IF(OR(ISNUMBER(FIND("Avenida",Base!K76)),ISNUMBER(FIND("Rua",Base!K76)),ISNUMBER(FIND("Estrada",Base!K76)),ISNUMBER(FIND(",",Base!K76)))=TRUE,Base!K76,"")))</f>
        <v/>
      </c>
      <c r="T76" t="str">
        <f>TRIM((IF(OR(ISNUMBER(FIND("Avenida",Base!L76)),ISNUMBER(FIND("Rua",Base!L76)),ISNUMBER(FIND("Estrada",Base!L76)),ISNUMBER(FIND(",",Base!L76)))=TRUE,Base!L76,"")))</f>
        <v/>
      </c>
      <c r="U76" t="str">
        <f>TRIM((IF(OR(ISNUMBER(FIND("Avenida",Base!M76)),ISNUMBER(FIND("Rua",Base!M76)),ISNUMBER(FIND("Estrada",Base!M76)),ISNUMBER(FIND(",",Base!M76)))=TRUE,Base!M76,"")))</f>
        <v/>
      </c>
      <c r="V76" t="str">
        <f>TRIM((IF(OR(ISNUMBER(FIND("Avenida",Base!N76)),ISNUMBER(FIND("Rua",Base!N76)),ISNUMBER(FIND("Estrada",Base!N76)),ISNUMBER(FIND(",",Base!N76)))=TRUE,Base!N76,"")))</f>
        <v/>
      </c>
      <c r="W76" t="str">
        <f>TRIM((IF(OR(ISNUMBER(FIND("Avenida",Base!O76)),ISNUMBER(FIND("Rua",Base!O76)),ISNUMBER(FIND("Estrada",Base!O76)),ISNUMBER(FIND(",",Base!O76)))=TRUE,Base!O76,"")))</f>
        <v/>
      </c>
      <c r="X76" t="str">
        <f>TRIM((IF(OR(ISNUMBER(FIND("Avenida",Base!P76)),ISNUMBER(FIND("Rua",Base!P76)),ISNUMBER(FIND("Estrada",Base!P76)),ISNUMBER(FIND(",",Base!P76)))=TRUE,Base!P76,"")))</f>
        <v/>
      </c>
      <c r="Y76" t="str">
        <f>TRIM((IF(OR(ISNUMBER(FIND("Avenida",Base!Q76)),ISNUMBER(FIND("Rua",Base!Q76)),ISNUMBER(FIND("Estrada",Base!Q76)),ISNUMBER(FIND(",",Base!Q76)))=TRUE,Base!Q76,"")))</f>
        <v/>
      </c>
      <c r="Z76" t="str">
        <f>TRIM((IF(OR(ISNUMBER(FIND("Avenida",Base!R76)),ISNUMBER(FIND("Rua",Base!R76)),ISNUMBER(FIND("Estrada",Base!R76)),ISNUMBER(FIND(",",Base!R76)))=TRUE,Base!R76,"")))</f>
        <v/>
      </c>
      <c r="AA76" s="3" t="str" cm="1">
        <f t="array" ref="AA76">LOOKUP(2,1/(F76:Z76&lt;&gt;""),F76:Z76)</f>
        <v>Rua Savero José Bruno, Moqueta</v>
      </c>
      <c r="AB76" t="str" cm="1">
        <f t="array" ref="AB76">IFERROR(IF(LEN(TRIM(SUBSTITUTE(INDEX(Base!76:76,0,MATCH(Planilha2!$AA76,Base!76:76,0)+1),"m²",""))&gt;5),LEFT(TRIM(SUBSTITUTE(INDEX(Base!76:76,0,MATCH(Planilha2!$AA76,Base!76:76,0)+1),"m²","")),3),TRIM(SUBSTITUTE(INDEX(Base!76:76,0,MATCH(Planilha2!$AA76,Base!76:76,0)+1),"m²",""))),0)</f>
        <v xml:space="preserve">31 </v>
      </c>
      <c r="AC76" t="str" cm="1">
        <f t="array" ref="AC76">IFERROR(IF(LEN(INDEX(Base!76:76,0,MATCH(Planilha2!$AA76,Base!76:76,0)+2))&gt;2,LEFT(INDEX(Base!76:76,0,MATCH(Planilha2!$AA76,Base!76:76,0)+2),1),INDEX(Base!76:76,0,MATCH(Planilha2!$AA76,Base!76:76,0)+2)),0)</f>
        <v>1</v>
      </c>
      <c r="AD76" t="str" cm="1">
        <f t="array" ref="AD76">IFERROR(IF(LEN(INDEX(Base!76:76,0,MATCH(Planilha2!$AA76,Base!76:76,0)+3))&gt;2,LEFT(INDEX(Base!76:76,0,MATCH(Planilha2!$AA76,Base!76:76,0)+3),1),INDEX(Base!76:76,0,MATCH(Planilha2!$AA76,Base!76:76,0)+3)),0)</f>
        <v>1</v>
      </c>
      <c r="AE76" t="str" cm="1">
        <f t="array" ref="AE76">IFERROR(IF(LEN(INDEX(Base!76:76,0,MATCH(Planilha2!$AA76,Base!76:76,0)+4))&gt;2,LEFT(INDEX(Base!76:76,0,MATCH(Planilha2!$AA76,Base!76:76,0)+4),1),INDEX(Base!76:76,0,MATCH(Planilha2!$AA76,Base!76:76,0)+4)),0)</f>
        <v>1</v>
      </c>
      <c r="AF76" t="str">
        <f>AA76&amp;", "&amp;Configurações!$C$4&amp;", "&amp;Configurações!$C$5&amp;", Brazil"</f>
        <v>Rua Savero José Bruno, Moqueta, Mesquita, RJ, Brazil</v>
      </c>
      <c r="AG76" t="str">
        <f>RIGHT(AA76,LEN(AA76)-FIND(",",AA76,1)-1)&amp;", "&amp;Configurações!$C$4&amp;", "&amp;Configurações!$C$5</f>
        <v>Moqueta, Mesquita, RJ</v>
      </c>
      <c r="AH76">
        <f>Configurações!$C$6</f>
        <v>0</v>
      </c>
    </row>
    <row r="77" spans="2:34" x14ac:dyDescent="0.3">
      <c r="B77">
        <f>IF(OR(ISNUMBER(FIND(Configurações!$B$8,Base!B77)),ISNUMBER(FIND(Configurações!$B$9,Base!B77)),ISNUMBER(FIND(Configurações!$B$10,Base!B77)),ISNUMBER(FIND(Configurações!$B$11,Base!B77)))=TRUE,Base!B77,0)</f>
        <v>0</v>
      </c>
      <c r="C77" t="str">
        <f>SUBSTITUTE(SUBSTITUTE(IF(ISNUMBER(FIND("R$",Base!B77))=TRUE,Base!B77,IF(OR(ISNUMBER(FIND("condo",Base!C77)),ISNUMBER(FIND("IPTU",Base!C77)))=TRUE,Base!B77,Base!C77)),"R$",""),".","")</f>
        <v xml:space="preserve"> 215000</v>
      </c>
      <c r="D77" t="str">
        <f>SUBSTITUTE(IF(TRIM(SUBSTITUTE(SUBSTITUTE(IF(AND(ISNUMBER(FIND("condo",Base!C77)),ISNUMBER(FIND("IPTU",Base!C77)))=TRUE,MID(Base!C77,FIND("$",Base!C77)+1,6),0),"I",""),"P",""))="0",TRIM(SUBSTITUTE(SUBSTITUTE(IF(AND(ISNUMBER(FIND("condo",Base!D77)),ISNUMBER(FIND("IPTU",Base!D77)))=TRUE,MID(Base!D77,FIND("$",Base!D77)+1,6),0),"I",""),"P","")),TRIM(SUBSTITUTE(SUBSTITUTE(IF(AND(ISNUMBER(FIND("condo",Base!C77)),ISNUMBER(FIND("IPTU",Base!C77)))=TRUE,MID(Base!C77,FIND("$",Base!C77)+1,6),0),"I",""),"P",""))),".","")</f>
        <v>1 T</v>
      </c>
      <c r="E77" t="str">
        <f>SUBSTITUTE(IF(TRIM(SUBSTITUTE(SUBSTITUTE(IF(OR(ISNUMBER(FIND("IPTU",Base!C77)),ISNUMBER(FIND("iptu",Base!C77)))=TRUE,RIGHT(Base!C77,5),0),"R$",""),"$",""))="0",TRIM(SUBSTITUTE(SUBSTITUTE(IF(OR(ISNUMBER(FIND("IPTU",Base!D77)),ISNUMBER(FIND("iptu",Base!D77)))=TRUE,RIGHT(Base!D77,5),0),"R$",""),"$","")),TRIM(SUBSTITUTE(SUBSTITUTE(IF(OR(ISNUMBER(FIND("iptu",Base!C77)),ISNUMBER(FIND("IPTU",Base!C77)))=TRUE,RIGHT(Base!C77,5),0),"R$",""),"$",""))),".","")</f>
        <v>1</v>
      </c>
      <c r="F77" s="3" t="str" cm="1">
        <f t="array" ref="F77">INDEX(Base!77:77,MATCH(MAX(LEN(Base!77:77)),LEN(Base!77:77),0))</f>
        <v>A casa no bairro Santo Elias possui 65 metros quadrados com 2 quartos e 2 banheiros</v>
      </c>
      <c r="J77" t="str">
        <f>TRIM((IF(OR(ISNUMBER(FIND("Avenida",Base!B77)),ISNUMBER(FIND("Rua",Base!B77)),ISNUMBER(FIND("Estrada",Base!B77)),ISNUMBER(FIND(",",Base!B77)))=TRUE,Base!B77,"")))</f>
        <v/>
      </c>
      <c r="K77" t="str">
        <f>TRIM((IF(OR(ISNUMBER(FIND("Avenida",Base!C77)),ISNUMBER(FIND("Rua",Base!C77)),ISNUMBER(FIND("Estrada",Base!C77)),ISNUMBER(FIND(",",Base!C77)))=TRUE,Base!C77,"")))</f>
        <v/>
      </c>
      <c r="L77" t="str">
        <f>TRIM((IF(OR(ISNUMBER(FIND("Avenida",Base!D77)),ISNUMBER(FIND("Rua",Base!D77)),ISNUMBER(FIND("Estrada",Base!D77)),ISNUMBER(FIND(",",Base!D77)))=TRUE,Base!D77,"")))</f>
        <v/>
      </c>
      <c r="M77" t="str">
        <f>TRIM((IF(OR(ISNUMBER(FIND("Avenida",Base!E77)),ISNUMBER(FIND("Rua",Base!E77)),ISNUMBER(FIND("Estrada",Base!E77)),ISNUMBER(FIND(",",Base!E77)))=TRUE,Base!E77,"")))</f>
        <v/>
      </c>
      <c r="N77" t="str">
        <f>TRIM((IF(OR(ISNUMBER(FIND("Avenida",Base!F77)),ISNUMBER(FIND("Rua",Base!F77)),ISNUMBER(FIND("Estrada",Base!F77)),ISNUMBER(FIND(",",Base!F77)))=TRUE,Base!F77,"")))</f>
        <v/>
      </c>
      <c r="O77" t="str">
        <f>TRIM((IF(OR(ISNUMBER(FIND("Avenida",Base!G77)),ISNUMBER(FIND("Rua",Base!G77)),ISNUMBER(FIND("Estrada",Base!G77)),ISNUMBER(FIND(",",Base!G77)))=TRUE,Base!G77,"")))</f>
        <v/>
      </c>
      <c r="P77" t="str">
        <f>TRIM((IF(OR(ISNUMBER(FIND("Avenida",Base!H77)),ISNUMBER(FIND("Rua",Base!H77)),ISNUMBER(FIND("Estrada",Base!H77)),ISNUMBER(FIND(",",Base!H77)))=TRUE,Base!H77,"")))</f>
        <v>Excelente casa, com ótimo acabamen...</v>
      </c>
      <c r="Q77" t="str">
        <f>TRIM((IF(OR(ISNUMBER(FIND("Avenida",Base!I77)),ISNUMBER(FIND("Rua",Base!I77)),ISNUMBER(FIND("Estrada",Base!I77)),ISNUMBER(FIND(",",Base!I77)))=TRUE,Base!I77,"")))</f>
        <v/>
      </c>
      <c r="R77" t="str">
        <f>TRIM((IF(OR(ISNUMBER(FIND("Avenida",Base!J77)),ISNUMBER(FIND("Rua",Base!J77)),ISNUMBER(FIND("Estrada",Base!J77)),ISNUMBER(FIND(",",Base!J77)))=TRUE,Base!J77,"")))</f>
        <v>Rua Procópio, Santo Elias</v>
      </c>
      <c r="S77" t="str">
        <f>TRIM((IF(OR(ISNUMBER(FIND("Avenida",Base!K77)),ISNUMBER(FIND("Rua",Base!K77)),ISNUMBER(FIND("Estrada",Base!K77)),ISNUMBER(FIND(",",Base!K77)))=TRUE,Base!K77,"")))</f>
        <v/>
      </c>
      <c r="T77" t="str">
        <f>TRIM((IF(OR(ISNUMBER(FIND("Avenida",Base!L77)),ISNUMBER(FIND("Rua",Base!L77)),ISNUMBER(FIND("Estrada",Base!L77)),ISNUMBER(FIND(",",Base!L77)))=TRUE,Base!L77,"")))</f>
        <v/>
      </c>
      <c r="U77" t="str">
        <f>TRIM((IF(OR(ISNUMBER(FIND("Avenida",Base!M77)),ISNUMBER(FIND("Rua",Base!M77)),ISNUMBER(FIND("Estrada",Base!M77)),ISNUMBER(FIND(",",Base!M77)))=TRUE,Base!M77,"")))</f>
        <v/>
      </c>
      <c r="V77" t="str">
        <f>TRIM((IF(OR(ISNUMBER(FIND("Avenida",Base!N77)),ISNUMBER(FIND("Rua",Base!N77)),ISNUMBER(FIND("Estrada",Base!N77)),ISNUMBER(FIND(",",Base!N77)))=TRUE,Base!N77,"")))</f>
        <v/>
      </c>
      <c r="W77" t="str">
        <f>TRIM((IF(OR(ISNUMBER(FIND("Avenida",Base!O77)),ISNUMBER(FIND("Rua",Base!O77)),ISNUMBER(FIND("Estrada",Base!O77)),ISNUMBER(FIND(",",Base!O77)))=TRUE,Base!O77,"")))</f>
        <v/>
      </c>
      <c r="X77" t="str">
        <f>TRIM((IF(OR(ISNUMBER(FIND("Avenida",Base!P77)),ISNUMBER(FIND("Rua",Base!P77)),ISNUMBER(FIND("Estrada",Base!P77)),ISNUMBER(FIND(",",Base!P77)))=TRUE,Base!P77,"")))</f>
        <v/>
      </c>
      <c r="Y77" t="str">
        <f>TRIM((IF(OR(ISNUMBER(FIND("Avenida",Base!Q77)),ISNUMBER(FIND("Rua",Base!Q77)),ISNUMBER(FIND("Estrada",Base!Q77)),ISNUMBER(FIND(",",Base!Q77)))=TRUE,Base!Q77,"")))</f>
        <v/>
      </c>
      <c r="Z77" t="str">
        <f>TRIM((IF(OR(ISNUMBER(FIND("Avenida",Base!R77)),ISNUMBER(FIND("Rua",Base!R77)),ISNUMBER(FIND("Estrada",Base!R77)),ISNUMBER(FIND(",",Base!R77)))=TRUE,Base!R77,"")))</f>
        <v/>
      </c>
      <c r="AA77" s="3" t="str" cm="1">
        <f t="array" ref="AA77">LOOKUP(2,1/(F77:Z77&lt;&gt;""),F77:Z77)</f>
        <v>Rua Procópio, Santo Elias</v>
      </c>
      <c r="AB77" t="str" cm="1">
        <f t="array" ref="AB77">IFERROR(IF(LEN(TRIM(SUBSTITUTE(INDEX(Base!77:77,0,MATCH(Planilha2!$AA77,Base!77:77,0)+1),"m²",""))&gt;5),LEFT(TRIM(SUBSTITUTE(INDEX(Base!77:77,0,MATCH(Planilha2!$AA77,Base!77:77,0)+1),"m²","")),3),TRIM(SUBSTITUTE(INDEX(Base!77:77,0,MATCH(Planilha2!$AA77,Base!77:77,0)+1),"m²",""))),0)</f>
        <v>65</v>
      </c>
      <c r="AC77" t="str" cm="1">
        <f t="array" ref="AC77">IFERROR(IF(LEN(INDEX(Base!77:77,0,MATCH(Planilha2!$AA77,Base!77:77,0)+2))&gt;2,LEFT(INDEX(Base!77:77,0,MATCH(Planilha2!$AA77,Base!77:77,0)+2),1),INDEX(Base!77:77,0,MATCH(Planilha2!$AA77,Base!77:77,0)+2)),0)</f>
        <v>2</v>
      </c>
      <c r="AD77" t="str" cm="1">
        <f t="array" ref="AD77">IFERROR(IF(LEN(INDEX(Base!77:77,0,MATCH(Planilha2!$AA77,Base!77:77,0)+3))&gt;2,LEFT(INDEX(Base!77:77,0,MATCH(Planilha2!$AA77,Base!77:77,0)+3),1),INDEX(Base!77:77,0,MATCH(Planilha2!$AA77,Base!77:77,0)+3)),0)</f>
        <v>1</v>
      </c>
      <c r="AE77" t="str" cm="1">
        <f t="array" ref="AE77">IFERROR(IF(LEN(INDEX(Base!77:77,0,MATCH(Planilha2!$AA77,Base!77:77,0)+4))&gt;2,LEFT(INDEX(Base!77:77,0,MATCH(Planilha2!$AA77,Base!77:77,0)+4),1),INDEX(Base!77:77,0,MATCH(Planilha2!$AA77,Base!77:77,0)+4)),0)</f>
        <v>2</v>
      </c>
      <c r="AF77" t="str">
        <f>AA77&amp;", "&amp;Configurações!$C$4&amp;", "&amp;Configurações!$C$5&amp;", Brazil"</f>
        <v>Rua Procópio, Santo Elias, Mesquita, RJ, Brazil</v>
      </c>
      <c r="AG77" t="str">
        <f>RIGHT(AA77,LEN(AA77)-FIND(",",AA77,1)-1)&amp;", "&amp;Configurações!$C$4&amp;", "&amp;Configurações!$C$5</f>
        <v>Santo Elias, Mesquita, RJ</v>
      </c>
      <c r="AH77">
        <f>Configurações!$C$6</f>
        <v>0</v>
      </c>
    </row>
    <row r="78" spans="2:34" x14ac:dyDescent="0.3">
      <c r="B78" t="str">
        <f>IF(OR(ISNUMBER(FIND(Configurações!$B$8,Base!B78)),ISNUMBER(FIND(Configurações!$B$9,Base!B78)),ISNUMBER(FIND(Configurações!$B$10,Base!B78)),ISNUMBER(FIND(Configurações!$B$11,Base!B78)))=TRUE,Base!B78,0)</f>
        <v>destaque</v>
      </c>
      <c r="C78" t="str">
        <f>SUBSTITUTE(SUBSTITUTE(IF(ISNUMBER(FIND("R$",Base!B78))=TRUE,Base!B78,IF(OR(ISNUMBER(FIND("condo",Base!C78)),ISNUMBER(FIND("IPTU",Base!C78)))=TRUE,Base!B78,Base!C78)),"R$",""),".","")</f>
        <v xml:space="preserve"> 35000</v>
      </c>
      <c r="D78" t="str">
        <f>SUBSTITUTE(IF(TRIM(SUBSTITUTE(SUBSTITUTE(IF(AND(ISNUMBER(FIND("condo",Base!C78)),ISNUMBER(FIND("IPTU",Base!C78)))=TRUE,MID(Base!C78,FIND("$",Base!C78)+1,6),0),"I",""),"P",""))="0",TRIM(SUBSTITUTE(SUBSTITUTE(IF(AND(ISNUMBER(FIND("condo",Base!D78)),ISNUMBER(FIND("IPTU",Base!D78)))=TRUE,MID(Base!D78,FIND("$",Base!D78)+1,6),0),"I",""),"P","")),TRIM(SUBSTITUTE(SUBSTITUTE(IF(AND(ISNUMBER(FIND("condo",Base!C78)),ISNUMBER(FIND("IPTU",Base!C78)))=TRUE,MID(Base!C78,FIND("$",Base!C78)+1,6),0),"I",""),"P",""))),".","")</f>
        <v>0</v>
      </c>
      <c r="E78" t="str">
        <f>SUBSTITUTE(IF(TRIM(SUBSTITUTE(SUBSTITUTE(IF(OR(ISNUMBER(FIND("IPTU",Base!C78)),ISNUMBER(FIND("iptu",Base!C78)))=TRUE,RIGHT(Base!C78,5),0),"R$",""),"$",""))="0",TRIM(SUBSTITUTE(SUBSTITUTE(IF(OR(ISNUMBER(FIND("IPTU",Base!D78)),ISNUMBER(FIND("iptu",Base!D78)))=TRUE,RIGHT(Base!D78,5),0),"R$",""),"$","")),TRIM(SUBSTITUTE(SUBSTITUTE(IF(OR(ISNUMBER(FIND("iptu",Base!C78)),ISNUMBER(FIND("IPTU",Base!C78)))=TRUE,RIGHT(Base!C78,5),0),"R$",""),"$",""))),".","")</f>
        <v>0</v>
      </c>
      <c r="F78" s="3" t="str" cm="1">
        <f t="array" ref="F78">INDEX(Base!78:78,MATCH(MAX(LEN(Base!78:78)),LEN(Base!78:78),0))</f>
        <v>Lote medindo de frente 06,80 metros, por 13,00 de comprimento de ambos os lados.</v>
      </c>
      <c r="J78" t="str">
        <f>TRIM((IF(OR(ISNUMBER(FIND("Avenida",Base!B78)),ISNUMBER(FIND("Rua",Base!B78)),ISNUMBER(FIND("Estrada",Base!B78)),ISNUMBER(FIND(",",Base!B78)))=TRUE,Base!B78,"")))</f>
        <v/>
      </c>
      <c r="K78" t="str">
        <f>TRIM((IF(OR(ISNUMBER(FIND("Avenida",Base!C78)),ISNUMBER(FIND("Rua",Base!C78)),ISNUMBER(FIND("Estrada",Base!C78)),ISNUMBER(FIND(",",Base!C78)))=TRUE,Base!C78,"")))</f>
        <v/>
      </c>
      <c r="L78" t="str">
        <f>TRIM((IF(OR(ISNUMBER(FIND("Avenida",Base!D78)),ISNUMBER(FIND("Rua",Base!D78)),ISNUMBER(FIND("Estrada",Base!D78)),ISNUMBER(FIND(",",Base!D78)))=TRUE,Base!D78,"")))</f>
        <v>Lote de terreno em Mesquita - Banco de Areia. ( Rua Souza Filho, 200 )</v>
      </c>
      <c r="M78" t="str">
        <f>TRIM((IF(OR(ISNUMBER(FIND("Avenida",Base!E78)),ISNUMBER(FIND("Rua",Base!E78)),ISNUMBER(FIND("Estrada",Base!E78)),ISNUMBER(FIND(",",Base!E78)))=TRUE,Base!E78,"")))</f>
        <v/>
      </c>
      <c r="N78" t="str">
        <f>TRIM((IF(OR(ISNUMBER(FIND("Avenida",Base!F78)),ISNUMBER(FIND("Rua",Base!F78)),ISNUMBER(FIND("Estrada",Base!F78)),ISNUMBER(FIND(",",Base!F78)))=TRUE,Base!F78,"")))</f>
        <v>Lote medindo de frente 06,80 metros, por 13,00 de comprimento de ambos os lados.</v>
      </c>
      <c r="O78" t="str">
        <f>TRIM((IF(OR(ISNUMBER(FIND("Avenida",Base!G78)),ISNUMBER(FIND("Rua",Base!G78)),ISNUMBER(FIND("Estrada",Base!G78)),ISNUMBER(FIND(",",Base!G78)))=TRUE,Base!G78,"")))</f>
        <v/>
      </c>
      <c r="P78" t="str">
        <f>TRIM((IF(OR(ISNUMBER(FIND("Avenida",Base!H78)),ISNUMBER(FIND("Rua",Base!H78)),ISNUMBER(FIND("Estrada",Base!H78)),ISNUMBER(FIND(",",Base!H78)))=TRUE,Base!H78,"")))</f>
        <v/>
      </c>
      <c r="Q78" t="str">
        <f>TRIM((IF(OR(ISNUMBER(FIND("Avenida",Base!I78)),ISNUMBER(FIND("Rua",Base!I78)),ISNUMBER(FIND("Estrada",Base!I78)),ISNUMBER(FIND(",",Base!I78)))=TRUE,Base!I78,"")))</f>
        <v>Rua Souza Filho, Banco de Areia</v>
      </c>
      <c r="R78" t="str">
        <f>TRIM((IF(OR(ISNUMBER(FIND("Avenida",Base!J78)),ISNUMBER(FIND("Rua",Base!J78)),ISNUMBER(FIND("Estrada",Base!J78)),ISNUMBER(FIND(",",Base!J78)))=TRUE,Base!J78,"")))</f>
        <v/>
      </c>
      <c r="S78" t="str">
        <f>TRIM((IF(OR(ISNUMBER(FIND("Avenida",Base!K78)),ISNUMBER(FIND("Rua",Base!K78)),ISNUMBER(FIND("Estrada",Base!K78)),ISNUMBER(FIND(",",Base!K78)))=TRUE,Base!K78,"")))</f>
        <v/>
      </c>
      <c r="T78" t="str">
        <f>TRIM((IF(OR(ISNUMBER(FIND("Avenida",Base!L78)),ISNUMBER(FIND("Rua",Base!L78)),ISNUMBER(FIND("Estrada",Base!L78)),ISNUMBER(FIND(",",Base!L78)))=TRUE,Base!L78,"")))</f>
        <v/>
      </c>
      <c r="U78" t="str">
        <f>TRIM((IF(OR(ISNUMBER(FIND("Avenida",Base!M78)),ISNUMBER(FIND("Rua",Base!M78)),ISNUMBER(FIND("Estrada",Base!M78)),ISNUMBER(FIND(",",Base!M78)))=TRUE,Base!M78,"")))</f>
        <v/>
      </c>
      <c r="V78" t="str">
        <f>TRIM((IF(OR(ISNUMBER(FIND("Avenida",Base!N78)),ISNUMBER(FIND("Rua",Base!N78)),ISNUMBER(FIND("Estrada",Base!N78)),ISNUMBER(FIND(",",Base!N78)))=TRUE,Base!N78,"")))</f>
        <v/>
      </c>
      <c r="W78" t="str">
        <f>TRIM((IF(OR(ISNUMBER(FIND("Avenida",Base!O78)),ISNUMBER(FIND("Rua",Base!O78)),ISNUMBER(FIND("Estrada",Base!O78)),ISNUMBER(FIND(",",Base!O78)))=TRUE,Base!O78,"")))</f>
        <v/>
      </c>
      <c r="X78" t="str">
        <f>TRIM((IF(OR(ISNUMBER(FIND("Avenida",Base!P78)),ISNUMBER(FIND("Rua",Base!P78)),ISNUMBER(FIND("Estrada",Base!P78)),ISNUMBER(FIND(",",Base!P78)))=TRUE,Base!P78,"")))</f>
        <v/>
      </c>
      <c r="Y78" t="str">
        <f>TRIM((IF(OR(ISNUMBER(FIND("Avenida",Base!Q78)),ISNUMBER(FIND("Rua",Base!Q78)),ISNUMBER(FIND("Estrada",Base!Q78)),ISNUMBER(FIND(",",Base!Q78)))=TRUE,Base!Q78,"")))</f>
        <v/>
      </c>
      <c r="Z78" t="str">
        <f>TRIM((IF(OR(ISNUMBER(FIND("Avenida",Base!R78)),ISNUMBER(FIND("Rua",Base!R78)),ISNUMBER(FIND("Estrada",Base!R78)),ISNUMBER(FIND(",",Base!R78)))=TRUE,Base!R78,"")))</f>
        <v/>
      </c>
      <c r="AA78" s="3" t="str" cm="1">
        <f t="array" ref="AA78">LOOKUP(2,1/(F78:Z78&lt;&gt;""),F78:Z78)</f>
        <v>Rua Souza Filho, Banco de Areia</v>
      </c>
      <c r="AB78" t="str" cm="1">
        <f t="array" ref="AB78">IFERROR(IF(LEN(TRIM(SUBSTITUTE(INDEX(Base!78:78,0,MATCH(Planilha2!$AA78,Base!78:78,0)+1),"m²",""))&gt;5),LEFT(TRIM(SUBSTITUTE(INDEX(Base!78:78,0,MATCH(Planilha2!$AA78,Base!78:78,0)+1),"m²","")),3),TRIM(SUBSTITUTE(INDEX(Base!78:78,0,MATCH(Planilha2!$AA78,Base!78:78,0)+1),"m²",""))),0)</f>
        <v>82</v>
      </c>
      <c r="AC78" cm="1">
        <f t="array" ref="AC78">IFERROR(IF(LEN(INDEX(Base!78:78,0,MATCH(Planilha2!$AA78,Base!78:78,0)+2))&gt;2,LEFT(INDEX(Base!78:78,0,MATCH(Planilha2!$AA78,Base!78:78,0)+2),1),INDEX(Base!78:78,0,MATCH(Planilha2!$AA78,Base!78:78,0)+2)),0)</f>
        <v>0</v>
      </c>
      <c r="AD78" cm="1">
        <f t="array" ref="AD78">IFERROR(IF(LEN(INDEX(Base!78:78,0,MATCH(Planilha2!$AA78,Base!78:78,0)+3))&gt;2,LEFT(INDEX(Base!78:78,0,MATCH(Planilha2!$AA78,Base!78:78,0)+3),1),INDEX(Base!78:78,0,MATCH(Planilha2!$AA78,Base!78:78,0)+3)),0)</f>
        <v>0</v>
      </c>
      <c r="AE78" cm="1">
        <f t="array" ref="AE78">IFERROR(IF(LEN(INDEX(Base!78:78,0,MATCH(Planilha2!$AA78,Base!78:78,0)+4))&gt;2,LEFT(INDEX(Base!78:78,0,MATCH(Planilha2!$AA78,Base!78:78,0)+4),1),INDEX(Base!78:78,0,MATCH(Planilha2!$AA78,Base!78:78,0)+4)),0)</f>
        <v>0</v>
      </c>
      <c r="AF78" t="str">
        <f>AA78&amp;", "&amp;Configurações!$C$4&amp;", "&amp;Configurações!$C$5&amp;", Brazil"</f>
        <v>Rua Souza Filho, Banco de Areia, Mesquita, RJ, Brazil</v>
      </c>
      <c r="AG78" t="str">
        <f>RIGHT(AA78,LEN(AA78)-FIND(",",AA78,1)-1)&amp;", "&amp;Configurações!$C$4&amp;", "&amp;Configurações!$C$5</f>
        <v>Banco de Areia, Mesquita, RJ</v>
      </c>
      <c r="AH78">
        <f>Configurações!$C$6</f>
        <v>0</v>
      </c>
    </row>
    <row r="79" spans="2:34" x14ac:dyDescent="0.3">
      <c r="B79">
        <f>IF(OR(ISNUMBER(FIND(Configurações!$B$8,Base!B79)),ISNUMBER(FIND(Configurações!$B$9,Base!B79)),ISNUMBER(FIND(Configurações!$B$10,Base!B79)),ISNUMBER(FIND(Configurações!$B$11,Base!B79)))=TRUE,Base!B79,0)</f>
        <v>0</v>
      </c>
      <c r="C79" t="str">
        <f>SUBSTITUTE(SUBSTITUTE(IF(ISNUMBER(FIND("R$",Base!B79))=TRUE,Base!B79,IF(OR(ISNUMBER(FIND("condo",Base!C79)),ISNUMBER(FIND("IPTU",Base!C79)))=TRUE,Base!B79,Base!C79)),"R$",""),".","")</f>
        <v xml:space="preserve"> 55000</v>
      </c>
      <c r="D79" t="str">
        <f>SUBSTITUTE(IF(TRIM(SUBSTITUTE(SUBSTITUTE(IF(AND(ISNUMBER(FIND("condo",Base!C79)),ISNUMBER(FIND("IPTU",Base!C79)))=TRUE,MID(Base!C79,FIND("$",Base!C79)+1,6),0),"I",""),"P",""))="0",TRIM(SUBSTITUTE(SUBSTITUTE(IF(AND(ISNUMBER(FIND("condo",Base!D79)),ISNUMBER(FIND("IPTU",Base!D79)))=TRUE,MID(Base!D79,FIND("$",Base!D79)+1,6),0),"I",""),"P","")),TRIM(SUBSTITUTE(SUBSTITUTE(IF(AND(ISNUMBER(FIND("condo",Base!C79)),ISNUMBER(FIND("IPTU",Base!C79)))=TRUE,MID(Base!C79,FIND("$",Base!C79)+1,6),0),"I",""),"P",""))),".","")</f>
        <v>0</v>
      </c>
      <c r="E79" t="str">
        <f>SUBSTITUTE(IF(TRIM(SUBSTITUTE(SUBSTITUTE(IF(OR(ISNUMBER(FIND("IPTU",Base!C79)),ISNUMBER(FIND("iptu",Base!C79)))=TRUE,RIGHT(Base!C79,5),0),"R$",""),"$",""))="0",TRIM(SUBSTITUTE(SUBSTITUTE(IF(OR(ISNUMBER(FIND("IPTU",Base!D79)),ISNUMBER(FIND("iptu",Base!D79)))=TRUE,RIGHT(Base!D79,5),0),"R$",""),"$","")),TRIM(SUBSTITUTE(SUBSTITUTE(IF(OR(ISNUMBER(FIND("iptu",Base!C79)),ISNUMBER(FIND("IPTU",Base!C79)))=TRUE,RIGHT(Base!C79,5),0),"R$",""),"$",""))),".","")</f>
        <v>400</v>
      </c>
      <c r="F79" s="3" t="str" cm="1">
        <f t="array" ref="F79">INDEX(Base!79:79,MATCH(MAX(LEN(Base!79:79)),LEN(Base!79:79),0))</f>
        <v>Casa composta de 2 quartos ( sendo 1 suíte ), sala, cozinha, banheiro, área de serviço, varanda.</v>
      </c>
      <c r="J79" t="str">
        <f>TRIM((IF(OR(ISNUMBER(FIND("Avenida",Base!B79)),ISNUMBER(FIND("Rua",Base!B79)),ISNUMBER(FIND("Estrada",Base!B79)),ISNUMBER(FIND(",",Base!B79)))=TRUE,Base!B79,"")))</f>
        <v/>
      </c>
      <c r="K79" t="str">
        <f>TRIM((IF(OR(ISNUMBER(FIND("Avenida",Base!C79)),ISNUMBER(FIND("Rua",Base!C79)),ISNUMBER(FIND("Estrada",Base!C79)),ISNUMBER(FIND(",",Base!C79)))=TRUE,Base!C79,"")))</f>
        <v/>
      </c>
      <c r="L79" t="str">
        <f>TRIM((IF(OR(ISNUMBER(FIND("Avenida",Base!D79)),ISNUMBER(FIND("Rua",Base!D79)),ISNUMBER(FIND("Estrada",Base!D79)),ISNUMBER(FIND(",",Base!D79)))=TRUE,Base!D79,"")))</f>
        <v>Mesquita - Vila Emil. Rua Zeferino.</v>
      </c>
      <c r="M79" t="str">
        <f>TRIM((IF(OR(ISNUMBER(FIND("Avenida",Base!E79)),ISNUMBER(FIND("Rua",Base!E79)),ISNUMBER(FIND("Estrada",Base!E79)),ISNUMBER(FIND(",",Base!E79)))=TRUE,Base!E79,"")))</f>
        <v/>
      </c>
      <c r="N79" t="str">
        <f>TRIM((IF(OR(ISNUMBER(FIND("Avenida",Base!F79)),ISNUMBER(FIND("Rua",Base!F79)),ISNUMBER(FIND("Estrada",Base!F79)),ISNUMBER(FIND(",",Base!F79)))=TRUE,Base!F79,"")))</f>
        <v>Casa composta de 2 quartos ( sendo 1 suíte ), sala, cozinha, banheiro, área de serviço, varanda.</v>
      </c>
      <c r="O79" t="str">
        <f>TRIM((IF(OR(ISNUMBER(FIND("Avenida",Base!G79)),ISNUMBER(FIND("Rua",Base!G79)),ISNUMBER(FIND("Estrada",Base!G79)),ISNUMBER(FIND(",",Base!G79)))=TRUE,Base!G79,"")))</f>
        <v>Casa pronta para morar, em excelente...</v>
      </c>
      <c r="P79" t="str">
        <f>TRIM((IF(OR(ISNUMBER(FIND("Avenida",Base!H79)),ISNUMBER(FIND("Rua",Base!H79)),ISNUMBER(FIND("Estrada",Base!H79)),ISNUMBER(FIND(",",Base!H79)))=TRUE,Base!H79,"")))</f>
        <v/>
      </c>
      <c r="Q79" t="str">
        <f>TRIM((IF(OR(ISNUMBER(FIND("Avenida",Base!I79)),ISNUMBER(FIND("Rua",Base!I79)),ISNUMBER(FIND("Estrada",Base!I79)),ISNUMBER(FIND(",",Base!I79)))=TRUE,Base!I79,"")))</f>
        <v>Rua Zeferino, Vila Emil</v>
      </c>
      <c r="R79" t="str">
        <f>TRIM((IF(OR(ISNUMBER(FIND("Avenida",Base!J79)),ISNUMBER(FIND("Rua",Base!J79)),ISNUMBER(FIND("Estrada",Base!J79)),ISNUMBER(FIND(",",Base!J79)))=TRUE,Base!J79,"")))</f>
        <v/>
      </c>
      <c r="S79" t="str">
        <f>TRIM((IF(OR(ISNUMBER(FIND("Avenida",Base!K79)),ISNUMBER(FIND("Rua",Base!K79)),ISNUMBER(FIND("Estrada",Base!K79)),ISNUMBER(FIND(",",Base!K79)))=TRUE,Base!K79,"")))</f>
        <v/>
      </c>
      <c r="T79" t="str">
        <f>TRIM((IF(OR(ISNUMBER(FIND("Avenida",Base!L79)),ISNUMBER(FIND("Rua",Base!L79)),ISNUMBER(FIND("Estrada",Base!L79)),ISNUMBER(FIND(",",Base!L79)))=TRUE,Base!L79,"")))</f>
        <v/>
      </c>
      <c r="U79" t="str">
        <f>TRIM((IF(OR(ISNUMBER(FIND("Avenida",Base!M79)),ISNUMBER(FIND("Rua",Base!M79)),ISNUMBER(FIND("Estrada",Base!M79)),ISNUMBER(FIND(",",Base!M79)))=TRUE,Base!M79,"")))</f>
        <v/>
      </c>
      <c r="V79" t="str">
        <f>TRIM((IF(OR(ISNUMBER(FIND("Avenida",Base!N79)),ISNUMBER(FIND("Rua",Base!N79)),ISNUMBER(FIND("Estrada",Base!N79)),ISNUMBER(FIND(",",Base!N79)))=TRUE,Base!N79,"")))</f>
        <v/>
      </c>
      <c r="W79" t="str">
        <f>TRIM((IF(OR(ISNUMBER(FIND("Avenida",Base!O79)),ISNUMBER(FIND("Rua",Base!O79)),ISNUMBER(FIND("Estrada",Base!O79)),ISNUMBER(FIND(",",Base!O79)))=TRUE,Base!O79,"")))</f>
        <v/>
      </c>
      <c r="X79" t="str">
        <f>TRIM((IF(OR(ISNUMBER(FIND("Avenida",Base!P79)),ISNUMBER(FIND("Rua",Base!P79)),ISNUMBER(FIND("Estrada",Base!P79)),ISNUMBER(FIND(",",Base!P79)))=TRUE,Base!P79,"")))</f>
        <v/>
      </c>
      <c r="Y79" t="str">
        <f>TRIM((IF(OR(ISNUMBER(FIND("Avenida",Base!Q79)),ISNUMBER(FIND("Rua",Base!Q79)),ISNUMBER(FIND("Estrada",Base!Q79)),ISNUMBER(FIND(",",Base!Q79)))=TRUE,Base!Q79,"")))</f>
        <v/>
      </c>
      <c r="Z79" t="str">
        <f>TRIM((IF(OR(ISNUMBER(FIND("Avenida",Base!R79)),ISNUMBER(FIND("Rua",Base!R79)),ISNUMBER(FIND("Estrada",Base!R79)),ISNUMBER(FIND(",",Base!R79)))=TRUE,Base!R79,"")))</f>
        <v/>
      </c>
      <c r="AA79" s="3" t="str" cm="1">
        <f t="array" ref="AA79">LOOKUP(2,1/(F79:Z79&lt;&gt;""),F79:Z79)</f>
        <v>Rua Zeferino, Vila Emil</v>
      </c>
      <c r="AB79" t="str" cm="1">
        <f t="array" ref="AB79">IFERROR(IF(LEN(TRIM(SUBSTITUTE(INDEX(Base!79:79,0,MATCH(Planilha2!$AA79,Base!79:79,0)+1),"m²",""))&gt;5),LEFT(TRIM(SUBSTITUTE(INDEX(Base!79:79,0,MATCH(Planilha2!$AA79,Base!79:79,0)+1),"m²","")),3),TRIM(SUBSTITUTE(INDEX(Base!79:79,0,MATCH(Planilha2!$AA79,Base!79:79,0)+1),"m²",""))),0)</f>
        <v>60</v>
      </c>
      <c r="AC79" t="str" cm="1">
        <f t="array" ref="AC79">IFERROR(IF(LEN(INDEX(Base!79:79,0,MATCH(Planilha2!$AA79,Base!79:79,0)+2))&gt;2,LEFT(INDEX(Base!79:79,0,MATCH(Planilha2!$AA79,Base!79:79,0)+2),1),INDEX(Base!79:79,0,MATCH(Planilha2!$AA79,Base!79:79,0)+2)),0)</f>
        <v>2</v>
      </c>
      <c r="AD79" t="str" cm="1">
        <f t="array" ref="AD79">IFERROR(IF(LEN(INDEX(Base!79:79,0,MATCH(Planilha2!$AA79,Base!79:79,0)+3))&gt;2,LEFT(INDEX(Base!79:79,0,MATCH(Planilha2!$AA79,Base!79:79,0)+3),1),INDEX(Base!79:79,0,MATCH(Planilha2!$AA79,Base!79:79,0)+3)),0)</f>
        <v>1</v>
      </c>
      <c r="AE79" cm="1">
        <f t="array" ref="AE79">IFERROR(IF(LEN(INDEX(Base!79:79,0,MATCH(Planilha2!$AA79,Base!79:79,0)+4))&gt;2,LEFT(INDEX(Base!79:79,0,MATCH(Planilha2!$AA79,Base!79:79,0)+4),1),INDEX(Base!79:79,0,MATCH(Planilha2!$AA79,Base!79:79,0)+4)),0)</f>
        <v>0</v>
      </c>
      <c r="AF79" t="str">
        <f>AA79&amp;", "&amp;Configurações!$C$4&amp;", "&amp;Configurações!$C$5&amp;", Brazil"</f>
        <v>Rua Zeferino, Vila Emil, Mesquita, RJ, Brazil</v>
      </c>
      <c r="AG79" t="str">
        <f>RIGHT(AA79,LEN(AA79)-FIND(",",AA79,1)-1)&amp;", "&amp;Configurações!$C$4&amp;", "&amp;Configurações!$C$5</f>
        <v>Vila Emil, Mesquita, RJ</v>
      </c>
      <c r="AH79">
        <f>Configurações!$C$6</f>
        <v>0</v>
      </c>
    </row>
    <row r="80" spans="2:34" x14ac:dyDescent="0.3">
      <c r="B80">
        <f>IF(OR(ISNUMBER(FIND(Configurações!$B$8,Base!B80)),ISNUMBER(FIND(Configurações!$B$9,Base!B80)),ISNUMBER(FIND(Configurações!$B$10,Base!B80)),ISNUMBER(FIND(Configurações!$B$11,Base!B80)))=TRUE,Base!B80,0)</f>
        <v>0</v>
      </c>
      <c r="C80" t="str">
        <f>SUBSTITUTE(SUBSTITUTE(IF(ISNUMBER(FIND("R$",Base!B80))=TRUE,Base!B80,IF(OR(ISNUMBER(FIND("condo",Base!C80)),ISNUMBER(FIND("IPTU",Base!C80)))=TRUE,Base!B80,Base!C80)),"R$",""),".","")</f>
        <v xml:space="preserve"> 230000</v>
      </c>
      <c r="D80" t="str">
        <f>SUBSTITUTE(IF(TRIM(SUBSTITUTE(SUBSTITUTE(IF(AND(ISNUMBER(FIND("condo",Base!C80)),ISNUMBER(FIND("IPTU",Base!C80)))=TRUE,MID(Base!C80,FIND("$",Base!C80)+1,6),0),"I",""),"P",""))="0",TRIM(SUBSTITUTE(SUBSTITUTE(IF(AND(ISNUMBER(FIND("condo",Base!D80)),ISNUMBER(FIND("IPTU",Base!D80)))=TRUE,MID(Base!D80,FIND("$",Base!D80)+1,6),0),"I",""),"P","")),TRIM(SUBSTITUTE(SUBSTITUTE(IF(AND(ISNUMBER(FIND("condo",Base!C80)),ISNUMBER(FIND("IPTU",Base!C80)))=TRUE,MID(Base!C80,FIND("$",Base!C80)+1,6),0),"I",""),"P",""))),".","")</f>
        <v>0</v>
      </c>
      <c r="E80" t="str">
        <f>SUBSTITUTE(IF(TRIM(SUBSTITUTE(SUBSTITUTE(IF(OR(ISNUMBER(FIND("IPTU",Base!C80)),ISNUMBER(FIND("iptu",Base!C80)))=TRUE,RIGHT(Base!C80,5),0),"R$",""),"$",""))="0",TRIM(SUBSTITUTE(SUBSTITUTE(IF(OR(ISNUMBER(FIND("IPTU",Base!D80)),ISNUMBER(FIND("iptu",Base!D80)))=TRUE,RIGHT(Base!D80,5),0),"R$",""),"$","")),TRIM(SUBSTITUTE(SUBSTITUTE(IF(OR(ISNUMBER(FIND("iptu",Base!C80)),ISNUMBER(FIND("IPTU",Base!C80)))=TRUE,RIGHT(Base!C80,5),0),"R$",""),"$",""))),".","")</f>
        <v>0</v>
      </c>
      <c r="F80" s="3" t="str" cm="1">
        <f t="array" ref="F80">INDEX(Base!80:80,MATCH(MAX(LEN(Base!80:80)),LEN(Base!80:80),0))</f>
        <v>Casa ampla formada por dois pavimentos, portões grandes com acabamento em alumínio branco dando acesso a uma ampla vaga e garagem, porta para sala de estar com acabamento em madeir...</v>
      </c>
      <c r="J80" t="str">
        <f>TRIM((IF(OR(ISNUMBER(FIND("Avenida",Base!B80)),ISNUMBER(FIND("Rua",Base!B80)),ISNUMBER(FIND("Estrada",Base!B80)),ISNUMBER(FIND(",",Base!B80)))=TRUE,Base!B80,"")))</f>
        <v/>
      </c>
      <c r="K80" t="str">
        <f>TRIM((IF(OR(ISNUMBER(FIND("Avenida",Base!C80)),ISNUMBER(FIND("Rua",Base!C80)),ISNUMBER(FIND("Estrada",Base!C80)),ISNUMBER(FIND(",",Base!C80)))=TRUE,Base!C80,"")))</f>
        <v>Casa ampla formada por dois pavimentos, portões grandes com acabamento em alumínio branco dando acesso a uma ampla vaga e garagem, porta para sala de estar com acabamento em madeir...</v>
      </c>
      <c r="L80" t="str">
        <f>TRIM((IF(OR(ISNUMBER(FIND("Avenida",Base!D80)),ISNUMBER(FIND("Rua",Base!D80)),ISNUMBER(FIND("Estrada",Base!D80)),ISNUMBER(FIND(",",Base!D80)))=TRUE,Base!D80,"")))</f>
        <v/>
      </c>
      <c r="M80" t="str">
        <f>TRIM((IF(OR(ISNUMBER(FIND("Avenida",Base!E80)),ISNUMBER(FIND("Rua",Base!E80)),ISNUMBER(FIND("Estrada",Base!E80)),ISNUMBER(FIND(",",Base!E80)))=TRUE,Base!E80,"")))</f>
        <v>Rua Amazonas, Coréia</v>
      </c>
      <c r="N80" t="str">
        <f>TRIM((IF(OR(ISNUMBER(FIND("Avenida",Base!F80)),ISNUMBER(FIND("Rua",Base!F80)),ISNUMBER(FIND("Estrada",Base!F80)),ISNUMBER(FIND(",",Base!F80)))=TRUE,Base!F80,"")))</f>
        <v/>
      </c>
      <c r="O80" t="str">
        <f>TRIM((IF(OR(ISNUMBER(FIND("Avenida",Base!G80)),ISNUMBER(FIND("Rua",Base!G80)),ISNUMBER(FIND("Estrada",Base!G80)),ISNUMBER(FIND(",",Base!G80)))=TRUE,Base!G80,"")))</f>
        <v/>
      </c>
      <c r="P80" t="str">
        <f>TRIM((IF(OR(ISNUMBER(FIND("Avenida",Base!H80)),ISNUMBER(FIND("Rua",Base!H80)),ISNUMBER(FIND("Estrada",Base!H80)),ISNUMBER(FIND(",",Base!H80)))=TRUE,Base!H80,"")))</f>
        <v/>
      </c>
      <c r="Q80" t="str">
        <f>TRIM((IF(OR(ISNUMBER(FIND("Avenida",Base!I80)),ISNUMBER(FIND("Rua",Base!I80)),ISNUMBER(FIND("Estrada",Base!I80)),ISNUMBER(FIND(",",Base!I80)))=TRUE,Base!I80,"")))</f>
        <v/>
      </c>
      <c r="R80" t="str">
        <f>TRIM((IF(OR(ISNUMBER(FIND("Avenida",Base!J80)),ISNUMBER(FIND("Rua",Base!J80)),ISNUMBER(FIND("Estrada",Base!J80)),ISNUMBER(FIND(",",Base!J80)))=TRUE,Base!J80,"")))</f>
        <v/>
      </c>
      <c r="S80" t="str">
        <f>TRIM((IF(OR(ISNUMBER(FIND("Avenida",Base!K80)),ISNUMBER(FIND("Rua",Base!K80)),ISNUMBER(FIND("Estrada",Base!K80)),ISNUMBER(FIND(",",Base!K80)))=TRUE,Base!K80,"")))</f>
        <v/>
      </c>
      <c r="T80" t="str">
        <f>TRIM((IF(OR(ISNUMBER(FIND("Avenida",Base!L80)),ISNUMBER(FIND("Rua",Base!L80)),ISNUMBER(FIND("Estrada",Base!L80)),ISNUMBER(FIND(",",Base!L80)))=TRUE,Base!L80,"")))</f>
        <v/>
      </c>
      <c r="U80" t="str">
        <f>TRIM((IF(OR(ISNUMBER(FIND("Avenida",Base!M80)),ISNUMBER(FIND("Rua",Base!M80)),ISNUMBER(FIND("Estrada",Base!M80)),ISNUMBER(FIND(",",Base!M80)))=TRUE,Base!M80,"")))</f>
        <v/>
      </c>
      <c r="V80" t="str">
        <f>TRIM((IF(OR(ISNUMBER(FIND("Avenida",Base!N80)),ISNUMBER(FIND("Rua",Base!N80)),ISNUMBER(FIND("Estrada",Base!N80)),ISNUMBER(FIND(",",Base!N80)))=TRUE,Base!N80,"")))</f>
        <v/>
      </c>
      <c r="W80" t="str">
        <f>TRIM((IF(OR(ISNUMBER(FIND("Avenida",Base!O80)),ISNUMBER(FIND("Rua",Base!O80)),ISNUMBER(FIND("Estrada",Base!O80)),ISNUMBER(FIND(",",Base!O80)))=TRUE,Base!O80,"")))</f>
        <v/>
      </c>
      <c r="X80" t="str">
        <f>TRIM((IF(OR(ISNUMBER(FIND("Avenida",Base!P80)),ISNUMBER(FIND("Rua",Base!P80)),ISNUMBER(FIND("Estrada",Base!P80)),ISNUMBER(FIND(",",Base!P80)))=TRUE,Base!P80,"")))</f>
        <v/>
      </c>
      <c r="Y80" t="str">
        <f>TRIM((IF(OR(ISNUMBER(FIND("Avenida",Base!Q80)),ISNUMBER(FIND("Rua",Base!Q80)),ISNUMBER(FIND("Estrada",Base!Q80)),ISNUMBER(FIND(",",Base!Q80)))=TRUE,Base!Q80,"")))</f>
        <v/>
      </c>
      <c r="Z80" t="str">
        <f>TRIM((IF(OR(ISNUMBER(FIND("Avenida",Base!R80)),ISNUMBER(FIND("Rua",Base!R80)),ISNUMBER(FIND("Estrada",Base!R80)),ISNUMBER(FIND(",",Base!R80)))=TRUE,Base!R80,"")))</f>
        <v/>
      </c>
      <c r="AA80" s="3" t="str" cm="1">
        <f t="array" ref="AA80">LOOKUP(2,1/(F80:Z80&lt;&gt;""),F80:Z80)</f>
        <v>Rua Amazonas, Coréia</v>
      </c>
      <c r="AB80" t="str" cm="1">
        <f t="array" ref="AB80">IFERROR(IF(LEN(TRIM(SUBSTITUTE(INDEX(Base!80:80,0,MATCH(Planilha2!$AA80,Base!80:80,0)+1),"m²",""))&gt;5),LEFT(TRIM(SUBSTITUTE(INDEX(Base!80:80,0,MATCH(Planilha2!$AA80,Base!80:80,0)+1),"m²","")),3),TRIM(SUBSTITUTE(INDEX(Base!80:80,0,MATCH(Planilha2!$AA80,Base!80:80,0)+1),"m²",""))),0)</f>
        <v>98</v>
      </c>
      <c r="AC80" t="str" cm="1">
        <f t="array" ref="AC80">IFERROR(IF(LEN(INDEX(Base!80:80,0,MATCH(Planilha2!$AA80,Base!80:80,0)+2))&gt;2,LEFT(INDEX(Base!80:80,0,MATCH(Planilha2!$AA80,Base!80:80,0)+2),1),INDEX(Base!80:80,0,MATCH(Planilha2!$AA80,Base!80:80,0)+2)),0)</f>
        <v>3</v>
      </c>
      <c r="AD80" t="str" cm="1">
        <f t="array" ref="AD80">IFERROR(IF(LEN(INDEX(Base!80:80,0,MATCH(Planilha2!$AA80,Base!80:80,0)+3))&gt;2,LEFT(INDEX(Base!80:80,0,MATCH(Planilha2!$AA80,Base!80:80,0)+3),1),INDEX(Base!80:80,0,MATCH(Planilha2!$AA80,Base!80:80,0)+3)),0)</f>
        <v>1</v>
      </c>
      <c r="AE80" t="str" cm="1">
        <f t="array" ref="AE80">IFERROR(IF(LEN(INDEX(Base!80:80,0,MATCH(Planilha2!$AA80,Base!80:80,0)+4))&gt;2,LEFT(INDEX(Base!80:80,0,MATCH(Planilha2!$AA80,Base!80:80,0)+4),1),INDEX(Base!80:80,0,MATCH(Planilha2!$AA80,Base!80:80,0)+4)),0)</f>
        <v>2</v>
      </c>
      <c r="AF80" t="str">
        <f>AA80&amp;", "&amp;Configurações!$C$4&amp;", "&amp;Configurações!$C$5&amp;", Brazil"</f>
        <v>Rua Amazonas, Coréia, Mesquita, RJ, Brazil</v>
      </c>
      <c r="AG80" t="str">
        <f>RIGHT(AA80,LEN(AA80)-FIND(",",AA80,1)-1)&amp;", "&amp;Configurações!$C$4&amp;", "&amp;Configurações!$C$5</f>
        <v>Coréia, Mesquita, RJ</v>
      </c>
      <c r="AH80">
        <f>Configurações!$C$6</f>
        <v>0</v>
      </c>
    </row>
    <row r="81" spans="2:34" x14ac:dyDescent="0.3">
      <c r="B81" t="str">
        <f>IF(OR(ISNUMBER(FIND(Configurações!$B$8,Base!B81)),ISNUMBER(FIND(Configurações!$B$9,Base!B81)),ISNUMBER(FIND(Configurações!$B$10,Base!B81)),ISNUMBER(FIND(Configurações!$B$11,Base!B81)))=TRUE,Base!B81,0)</f>
        <v>destaque</v>
      </c>
      <c r="C81" t="str">
        <f>SUBSTITUTE(SUBSTITUTE(IF(ISNUMBER(FIND("R$",Base!B81))=TRUE,Base!B81,IF(OR(ISNUMBER(FIND("condo",Base!C81)),ISNUMBER(FIND("IPTU",Base!C81)))=TRUE,Base!B81,Base!C81)),"R$",""),".","")</f>
        <v xml:space="preserve"> 450000</v>
      </c>
      <c r="D81" t="str">
        <f>SUBSTITUTE(IF(TRIM(SUBSTITUTE(SUBSTITUTE(IF(AND(ISNUMBER(FIND("condo",Base!C81)),ISNUMBER(FIND("IPTU",Base!C81)))=TRUE,MID(Base!C81,FIND("$",Base!C81)+1,6),0),"I",""),"P",""))="0",TRIM(SUBSTITUTE(SUBSTITUTE(IF(AND(ISNUMBER(FIND("condo",Base!D81)),ISNUMBER(FIND("IPTU",Base!D81)))=TRUE,MID(Base!D81,FIND("$",Base!D81)+1,6),0),"I",""),"P","")),TRIM(SUBSTITUTE(SUBSTITUTE(IF(AND(ISNUMBER(FIND("condo",Base!C81)),ISNUMBER(FIND("IPTU",Base!C81)))=TRUE,MID(Base!C81,FIND("$",Base!C81)+1,6),0),"I",""),"P",""))),".","")</f>
        <v>0</v>
      </c>
      <c r="E81" t="str">
        <f>SUBSTITUTE(IF(TRIM(SUBSTITUTE(SUBSTITUTE(IF(OR(ISNUMBER(FIND("IPTU",Base!C81)),ISNUMBER(FIND("iptu",Base!C81)))=TRUE,RIGHT(Base!C81,5),0),"R$",""),"$",""))="0",TRIM(SUBSTITUTE(SUBSTITUTE(IF(OR(ISNUMBER(FIND("IPTU",Base!D81)),ISNUMBER(FIND("iptu",Base!D81)))=TRUE,RIGHT(Base!D81,5),0),"R$",""),"$","")),TRIM(SUBSTITUTE(SUBSTITUTE(IF(OR(ISNUMBER(FIND("iptu",Base!C81)),ISNUMBER(FIND("IPTU",Base!C81)))=TRUE,RIGHT(Base!C81,5),0),"R$",""),"$",""))),".","")</f>
        <v>0</v>
      </c>
      <c r="F81" s="3" t="str" cm="1">
        <f t="array" ref="F81">INDEX(Base!81:81,MATCH(MAX(LEN(Base!81:81)),LEN(Base!81:81),0))</f>
        <v>Cond. Vila Real – Casa Linear com Amplo terraço em condomínio fechado – portaria 24h Lazer com pracinha, quadra esportiva e salão de festas – casa composta por: Sala ampla, cozinha...</v>
      </c>
      <c r="J81" t="str">
        <f>TRIM((IF(OR(ISNUMBER(FIND("Avenida",Base!B81)),ISNUMBER(FIND("Rua",Base!B81)),ISNUMBER(FIND("Estrada",Base!B81)),ISNUMBER(FIND(",",Base!B81)))=TRUE,Base!B81,"")))</f>
        <v/>
      </c>
      <c r="K81" t="str">
        <f>TRIM((IF(OR(ISNUMBER(FIND("Avenida",Base!C81)),ISNUMBER(FIND("Rua",Base!C81)),ISNUMBER(FIND("Estrada",Base!C81)),ISNUMBER(FIND(",",Base!C81)))=TRUE,Base!C81,"")))</f>
        <v/>
      </c>
      <c r="L81" t="str">
        <f>TRIM((IF(OR(ISNUMBER(FIND("Avenida",Base!D81)),ISNUMBER(FIND("Rua",Base!D81)),ISNUMBER(FIND("Estrada",Base!D81)),ISNUMBER(FIND(",",Base!D81)))=TRUE,Base!D81,"")))</f>
        <v/>
      </c>
      <c r="M81" t="str">
        <f>TRIM((IF(OR(ISNUMBER(FIND("Avenida",Base!E81)),ISNUMBER(FIND("Rua",Base!E81)),ISNUMBER(FIND("Estrada",Base!E81)),ISNUMBER(FIND(",",Base!E81)))=TRUE,Base!E81,"")))</f>
        <v>Cond. Vila Real – Casa Linear com Amplo terraço em condomínio fechado – portaria 24h Lazer com pracinha, quadra esportiva e salão de festas – casa composta por: Sala ampla, cozinha...</v>
      </c>
      <c r="N81" t="str">
        <f>TRIM((IF(OR(ISNUMBER(FIND("Avenida",Base!F81)),ISNUMBER(FIND("Rua",Base!F81)),ISNUMBER(FIND("Estrada",Base!F81)),ISNUMBER(FIND(",",Base!F81)))=TRUE,Base!F81,"")))</f>
        <v/>
      </c>
      <c r="O81" t="str">
        <f>TRIM((IF(OR(ISNUMBER(FIND("Avenida",Base!G81)),ISNUMBER(FIND("Rua",Base!G81)),ISNUMBER(FIND("Estrada",Base!G81)),ISNUMBER(FIND(",",Base!G81)))=TRUE,Base!G81,"")))</f>
        <v>Rua Cosmorama, Cosmorama</v>
      </c>
      <c r="P81" t="str">
        <f>TRIM((IF(OR(ISNUMBER(FIND("Avenida",Base!H81)),ISNUMBER(FIND("Rua",Base!H81)),ISNUMBER(FIND("Estrada",Base!H81)),ISNUMBER(FIND(",",Base!H81)))=TRUE,Base!H81,"")))</f>
        <v/>
      </c>
      <c r="Q81" t="str">
        <f>TRIM((IF(OR(ISNUMBER(FIND("Avenida",Base!I81)),ISNUMBER(FIND("Rua",Base!I81)),ISNUMBER(FIND("Estrada",Base!I81)),ISNUMBER(FIND(",",Base!I81)))=TRUE,Base!I81,"")))</f>
        <v/>
      </c>
      <c r="R81" t="str">
        <f>TRIM((IF(OR(ISNUMBER(FIND("Avenida",Base!J81)),ISNUMBER(FIND("Rua",Base!J81)),ISNUMBER(FIND("Estrada",Base!J81)),ISNUMBER(FIND(",",Base!J81)))=TRUE,Base!J81,"")))</f>
        <v/>
      </c>
      <c r="S81" t="str">
        <f>TRIM((IF(OR(ISNUMBER(FIND("Avenida",Base!K81)),ISNUMBER(FIND("Rua",Base!K81)),ISNUMBER(FIND("Estrada",Base!K81)),ISNUMBER(FIND(",",Base!K81)))=TRUE,Base!K81,"")))</f>
        <v/>
      </c>
      <c r="T81" t="str">
        <f>TRIM((IF(OR(ISNUMBER(FIND("Avenida",Base!L81)),ISNUMBER(FIND("Rua",Base!L81)),ISNUMBER(FIND("Estrada",Base!L81)),ISNUMBER(FIND(",",Base!L81)))=TRUE,Base!L81,"")))</f>
        <v/>
      </c>
      <c r="U81" t="str">
        <f>TRIM((IF(OR(ISNUMBER(FIND("Avenida",Base!M81)),ISNUMBER(FIND("Rua",Base!M81)),ISNUMBER(FIND("Estrada",Base!M81)),ISNUMBER(FIND(",",Base!M81)))=TRUE,Base!M81,"")))</f>
        <v/>
      </c>
      <c r="V81" t="str">
        <f>TRIM((IF(OR(ISNUMBER(FIND("Avenida",Base!N81)),ISNUMBER(FIND("Rua",Base!N81)),ISNUMBER(FIND("Estrada",Base!N81)),ISNUMBER(FIND(",",Base!N81)))=TRUE,Base!N81,"")))</f>
        <v/>
      </c>
      <c r="W81" t="str">
        <f>TRIM((IF(OR(ISNUMBER(FIND("Avenida",Base!O81)),ISNUMBER(FIND("Rua",Base!O81)),ISNUMBER(FIND("Estrada",Base!O81)),ISNUMBER(FIND(",",Base!O81)))=TRUE,Base!O81,"")))</f>
        <v/>
      </c>
      <c r="X81" t="str">
        <f>TRIM((IF(OR(ISNUMBER(FIND("Avenida",Base!P81)),ISNUMBER(FIND("Rua",Base!P81)),ISNUMBER(FIND("Estrada",Base!P81)),ISNUMBER(FIND(",",Base!P81)))=TRUE,Base!P81,"")))</f>
        <v/>
      </c>
      <c r="Y81" t="str">
        <f>TRIM((IF(OR(ISNUMBER(FIND("Avenida",Base!Q81)),ISNUMBER(FIND("Rua",Base!Q81)),ISNUMBER(FIND("Estrada",Base!Q81)),ISNUMBER(FIND(",",Base!Q81)))=TRUE,Base!Q81,"")))</f>
        <v/>
      </c>
      <c r="Z81" t="str">
        <f>TRIM((IF(OR(ISNUMBER(FIND("Avenida",Base!R81)),ISNUMBER(FIND("Rua",Base!R81)),ISNUMBER(FIND("Estrada",Base!R81)),ISNUMBER(FIND(",",Base!R81)))=TRUE,Base!R81,"")))</f>
        <v/>
      </c>
      <c r="AA81" s="3" t="str" cm="1">
        <f t="array" ref="AA81">LOOKUP(2,1/(F81:Z81&lt;&gt;""),F81:Z81)</f>
        <v>Rua Cosmorama, Cosmorama</v>
      </c>
      <c r="AB81" t="str" cm="1">
        <f t="array" ref="AB81">IFERROR(IF(LEN(TRIM(SUBSTITUTE(INDEX(Base!81:81,0,MATCH(Planilha2!$AA81,Base!81:81,0)+1),"m²",""))&gt;5),LEFT(TRIM(SUBSTITUTE(INDEX(Base!81:81,0,MATCH(Planilha2!$AA81,Base!81:81,0)+1),"m²","")),3),TRIM(SUBSTITUTE(INDEX(Base!81:81,0,MATCH(Planilha2!$AA81,Base!81:81,0)+1),"m²",""))),0)</f>
        <v>170</v>
      </c>
      <c r="AC81" t="str" cm="1">
        <f t="array" ref="AC81">IFERROR(IF(LEN(INDEX(Base!81:81,0,MATCH(Planilha2!$AA81,Base!81:81,0)+2))&gt;2,LEFT(INDEX(Base!81:81,0,MATCH(Planilha2!$AA81,Base!81:81,0)+2),1),INDEX(Base!81:81,0,MATCH(Planilha2!$AA81,Base!81:81,0)+2)),0)</f>
        <v>2</v>
      </c>
      <c r="AD81" t="str" cm="1">
        <f t="array" ref="AD81">IFERROR(IF(LEN(INDEX(Base!81:81,0,MATCH(Planilha2!$AA81,Base!81:81,0)+3))&gt;2,LEFT(INDEX(Base!81:81,0,MATCH(Planilha2!$AA81,Base!81:81,0)+3),1),INDEX(Base!81:81,0,MATCH(Planilha2!$AA81,Base!81:81,0)+3)),0)</f>
        <v>1</v>
      </c>
      <c r="AE81" t="str" cm="1">
        <f t="array" ref="AE81">IFERROR(IF(LEN(INDEX(Base!81:81,0,MATCH(Planilha2!$AA81,Base!81:81,0)+4))&gt;2,LEFT(INDEX(Base!81:81,0,MATCH(Planilha2!$AA81,Base!81:81,0)+4),1),INDEX(Base!81:81,0,MATCH(Planilha2!$AA81,Base!81:81,0)+4)),0)</f>
        <v>2</v>
      </c>
      <c r="AF81" t="str">
        <f>AA81&amp;", "&amp;Configurações!$C$4&amp;", "&amp;Configurações!$C$5&amp;", Brazil"</f>
        <v>Rua Cosmorama, Cosmorama, Mesquita, RJ, Brazil</v>
      </c>
      <c r="AG81" t="str">
        <f>RIGHT(AA81,LEN(AA81)-FIND(",",AA81,1)-1)&amp;", "&amp;Configurações!$C$4&amp;", "&amp;Configurações!$C$5</f>
        <v>Cosmorama, Mesquita, RJ</v>
      </c>
      <c r="AH81">
        <f>Configurações!$C$6</f>
        <v>0</v>
      </c>
    </row>
    <row r="82" spans="2:34" x14ac:dyDescent="0.3">
      <c r="B82">
        <f>IF(OR(ISNUMBER(FIND(Configurações!$B$8,Base!B82)),ISNUMBER(FIND(Configurações!$B$9,Base!B82)),ISNUMBER(FIND(Configurações!$B$10,Base!B82)),ISNUMBER(FIND(Configurações!$B$11,Base!B82)))=TRUE,Base!B82,0)</f>
        <v>0</v>
      </c>
      <c r="C82" t="str">
        <f>SUBSTITUTE(SUBSTITUTE(IF(ISNUMBER(FIND("R$",Base!B82))=TRUE,Base!B82,IF(OR(ISNUMBER(FIND("condo",Base!C82)),ISNUMBER(FIND("IPTU",Base!C82)))=TRUE,Base!B82,Base!C82)),"R$",""),".","")</f>
        <v xml:space="preserve"> 530000</v>
      </c>
      <c r="D82" t="str">
        <f>SUBSTITUTE(IF(TRIM(SUBSTITUTE(SUBSTITUTE(IF(AND(ISNUMBER(FIND("condo",Base!C82)),ISNUMBER(FIND("IPTU",Base!C82)))=TRUE,MID(Base!C82,FIND("$",Base!C82)+1,6),0),"I",""),"P",""))="0",TRIM(SUBSTITUTE(SUBSTITUTE(IF(AND(ISNUMBER(FIND("condo",Base!D82)),ISNUMBER(FIND("IPTU",Base!D82)))=TRUE,MID(Base!D82,FIND("$",Base!D82)+1,6),0),"I",""),"P","")),TRIM(SUBSTITUTE(SUBSTITUTE(IF(AND(ISNUMBER(FIND("condo",Base!C82)),ISNUMBER(FIND("IPTU",Base!C82)))=TRUE,MID(Base!C82,FIND("$",Base!C82)+1,6),0),"I",""),"P",""))),".","")</f>
        <v>0</v>
      </c>
      <c r="E82" t="str">
        <f>SUBSTITUTE(IF(TRIM(SUBSTITUTE(SUBSTITUTE(IF(OR(ISNUMBER(FIND("IPTU",Base!C82)),ISNUMBER(FIND("iptu",Base!C82)))=TRUE,RIGHT(Base!C82,5),0),"R$",""),"$",""))="0",TRIM(SUBSTITUTE(SUBSTITUTE(IF(OR(ISNUMBER(FIND("IPTU",Base!D82)),ISNUMBER(FIND("iptu",Base!D82)))=TRUE,RIGHT(Base!D82,5),0),"R$",""),"$","")),TRIM(SUBSTITUTE(SUBSTITUTE(IF(OR(ISNUMBER(FIND("iptu",Base!C82)),ISNUMBER(FIND("IPTU",Base!C82)))=TRUE,RIGHT(Base!C82,5),0),"R$",""),"$",""))),".","")</f>
        <v>0</v>
      </c>
      <c r="F82" s="3" t="str" cm="1">
        <f t="array" ref="F82">INDEX(Base!82:82,MATCH(MAX(LEN(Base!82:82)),LEN(Base!82:82),0))</f>
        <v>Ótima casa localizada em Mesquista - Rio de Janeiro</v>
      </c>
      <c r="J82" t="str">
        <f>TRIM((IF(OR(ISNUMBER(FIND("Avenida",Base!B82)),ISNUMBER(FIND("Rua",Base!B82)),ISNUMBER(FIND("Estrada",Base!B82)),ISNUMBER(FIND(",",Base!B82)))=TRUE,Base!B82,"")))</f>
        <v/>
      </c>
      <c r="K82" t="str">
        <f>TRIM((IF(OR(ISNUMBER(FIND("Avenida",Base!C82)),ISNUMBER(FIND("Rua",Base!C82)),ISNUMBER(FIND("Estrada",Base!C82)),ISNUMBER(FIND(",",Base!C82)))=TRUE,Base!C82,"")))</f>
        <v/>
      </c>
      <c r="L82" t="str">
        <f>TRIM((IF(OR(ISNUMBER(FIND("Avenida",Base!D82)),ISNUMBER(FIND("Rua",Base!D82)),ISNUMBER(FIND("Estrada",Base!D82)),ISNUMBER(FIND(",",Base!D82)))=TRUE,Base!D82,"")))</f>
        <v/>
      </c>
      <c r="M82" t="str">
        <f>TRIM((IF(OR(ISNUMBER(FIND("Avenida",Base!E82)),ISNUMBER(FIND("Rua",Base!E82)),ISNUMBER(FIND("Estrada",Base!E82)),ISNUMBER(FIND(",",Base!E82)))=TRUE,Base!E82,"")))</f>
        <v>Rua Maria Helena 136 - Rocha Sobrinho</v>
      </c>
      <c r="N82" t="str">
        <f>TRIM((IF(OR(ISNUMBER(FIND("Avenida",Base!F82)),ISNUMBER(FIND("Rua",Base!F82)),ISNUMBER(FIND("Estrada",Base!F82)),ISNUMBER(FIND(",",Base!F82)))=TRUE,Base!F82,"")))</f>
        <v/>
      </c>
      <c r="O82" t="str">
        <f>TRIM((IF(OR(ISNUMBER(FIND("Avenida",Base!G82)),ISNUMBER(FIND("Rua",Base!G82)),ISNUMBER(FIND("Estrada",Base!G82)),ISNUMBER(FIND(",",Base!G82)))=TRUE,Base!G82,"")))</f>
        <v/>
      </c>
      <c r="P82" t="str">
        <f>TRIM((IF(OR(ISNUMBER(FIND("Avenida",Base!H82)),ISNUMBER(FIND("Rua",Base!H82)),ISNUMBER(FIND("Estrada",Base!H82)),ISNUMBER(FIND(",",Base!H82)))=TRUE,Base!H82,"")))</f>
        <v/>
      </c>
      <c r="Q82" t="str">
        <f>TRIM((IF(OR(ISNUMBER(FIND("Avenida",Base!I82)),ISNUMBER(FIND("Rua",Base!I82)),ISNUMBER(FIND("Estrada",Base!I82)),ISNUMBER(FIND(",",Base!I82)))=TRUE,Base!I82,"")))</f>
        <v>- 03 quartos, sendo 3 suites;</v>
      </c>
      <c r="R82" t="str">
        <f>TRIM((IF(OR(ISNUMBER(FIND("Avenida",Base!J82)),ISNUMBER(FIND("Rua",Base!J82)),ISNUMBER(FIND("Estrada",Base!J82)),ISNUMBER(FIND(",",Base!J82)))=TRUE,Base!J82,"")))</f>
        <v/>
      </c>
      <c r="S82" t="str">
        <f>TRIM((IF(OR(ISNUMBER(FIND("Avenida",Base!K82)),ISNUMBER(FIND("Rua",Base!K82)),ISNUMBER(FIND("Estrada",Base!K82)),ISNUMBER(FIND(",",Base!K82)))=TRUE,Base!K82,"")))</f>
        <v/>
      </c>
      <c r="T82" t="str">
        <f>TRIM((IF(OR(ISNUMBER(FIND("Avenida",Base!L82)),ISNUMBER(FIND("Rua",Base!L82)),ISNUMBER(FIND("Estrada",Base!L82)),ISNUMBER(FIND(",",Base!L82)))=TRUE,Base!L82,"")))</f>
        <v>Rua Maria Helena, Vila Emil</v>
      </c>
      <c r="U82" t="str">
        <f>TRIM((IF(OR(ISNUMBER(FIND("Avenida",Base!M82)),ISNUMBER(FIND("Rua",Base!M82)),ISNUMBER(FIND("Estrada",Base!M82)),ISNUMBER(FIND(",",Base!M82)))=TRUE,Base!M82,"")))</f>
        <v/>
      </c>
      <c r="V82" t="str">
        <f>TRIM((IF(OR(ISNUMBER(FIND("Avenida",Base!N82)),ISNUMBER(FIND("Rua",Base!N82)),ISNUMBER(FIND("Estrada",Base!N82)),ISNUMBER(FIND(",",Base!N82)))=TRUE,Base!N82,"")))</f>
        <v/>
      </c>
      <c r="W82" t="str">
        <f>TRIM((IF(OR(ISNUMBER(FIND("Avenida",Base!O82)),ISNUMBER(FIND("Rua",Base!O82)),ISNUMBER(FIND("Estrada",Base!O82)),ISNUMBER(FIND(",",Base!O82)))=TRUE,Base!O82,"")))</f>
        <v/>
      </c>
      <c r="X82" t="str">
        <f>TRIM((IF(OR(ISNUMBER(FIND("Avenida",Base!P82)),ISNUMBER(FIND("Rua",Base!P82)),ISNUMBER(FIND("Estrada",Base!P82)),ISNUMBER(FIND(",",Base!P82)))=TRUE,Base!P82,"")))</f>
        <v/>
      </c>
      <c r="Y82" t="str">
        <f>TRIM((IF(OR(ISNUMBER(FIND("Avenida",Base!Q82)),ISNUMBER(FIND("Rua",Base!Q82)),ISNUMBER(FIND("Estrada",Base!Q82)),ISNUMBER(FIND(",",Base!Q82)))=TRUE,Base!Q82,"")))</f>
        <v/>
      </c>
      <c r="Z82" t="str">
        <f>TRIM((IF(OR(ISNUMBER(FIND("Avenida",Base!R82)),ISNUMBER(FIND("Rua",Base!R82)),ISNUMBER(FIND("Estrada",Base!R82)),ISNUMBER(FIND(",",Base!R82)))=TRUE,Base!R82,"")))</f>
        <v/>
      </c>
      <c r="AA82" s="3" t="str" cm="1">
        <f t="array" ref="AA82">LOOKUP(2,1/(F82:Z82&lt;&gt;""),F82:Z82)</f>
        <v>Rua Maria Helena, Vila Emil</v>
      </c>
      <c r="AB82" t="str" cm="1">
        <f t="array" ref="AB82">IFERROR(IF(LEN(TRIM(SUBSTITUTE(INDEX(Base!82:82,0,MATCH(Planilha2!$AA82,Base!82:82,0)+1),"m²",""))&gt;5),LEFT(TRIM(SUBSTITUTE(INDEX(Base!82:82,0,MATCH(Planilha2!$AA82,Base!82:82,0)+1),"m²","")),3),TRIM(SUBSTITUTE(INDEX(Base!82:82,0,MATCH(Planilha2!$AA82,Base!82:82,0)+1),"m²",""))),0)</f>
        <v>60</v>
      </c>
      <c r="AC82" t="str" cm="1">
        <f t="array" ref="AC82">IFERROR(IF(LEN(INDEX(Base!82:82,0,MATCH(Planilha2!$AA82,Base!82:82,0)+2))&gt;2,LEFT(INDEX(Base!82:82,0,MATCH(Planilha2!$AA82,Base!82:82,0)+2),1),INDEX(Base!82:82,0,MATCH(Planilha2!$AA82,Base!82:82,0)+2)),0)</f>
        <v>3</v>
      </c>
      <c r="AD82" t="str" cm="1">
        <f t="array" ref="AD82">IFERROR(IF(LEN(INDEX(Base!82:82,0,MATCH(Planilha2!$AA82,Base!82:82,0)+3))&gt;2,LEFT(INDEX(Base!82:82,0,MATCH(Planilha2!$AA82,Base!82:82,0)+3),1),INDEX(Base!82:82,0,MATCH(Planilha2!$AA82,Base!82:82,0)+3)),0)</f>
        <v>2</v>
      </c>
      <c r="AE82" t="str" cm="1">
        <f t="array" ref="AE82">IFERROR(IF(LEN(INDEX(Base!82:82,0,MATCH(Planilha2!$AA82,Base!82:82,0)+4))&gt;2,LEFT(INDEX(Base!82:82,0,MATCH(Planilha2!$AA82,Base!82:82,0)+4),1),INDEX(Base!82:82,0,MATCH(Planilha2!$AA82,Base!82:82,0)+4)),0)</f>
        <v>1</v>
      </c>
      <c r="AF82" t="str">
        <f>AA82&amp;", "&amp;Configurações!$C$4&amp;", "&amp;Configurações!$C$5&amp;", Brazil"</f>
        <v>Rua Maria Helena, Vila Emil, Mesquita, RJ, Brazil</v>
      </c>
      <c r="AG82" t="str">
        <f>RIGHT(AA82,LEN(AA82)-FIND(",",AA82,1)-1)&amp;", "&amp;Configurações!$C$4&amp;", "&amp;Configurações!$C$5</f>
        <v>Vila Emil, Mesquita, RJ</v>
      </c>
      <c r="AH82">
        <f>Configurações!$C$6</f>
        <v>0</v>
      </c>
    </row>
    <row r="83" spans="2:34" x14ac:dyDescent="0.3">
      <c r="B83">
        <f>IF(OR(ISNUMBER(FIND(Configurações!$B$8,Base!B83)),ISNUMBER(FIND(Configurações!$B$9,Base!B83)),ISNUMBER(FIND(Configurações!$B$10,Base!B83)),ISNUMBER(FIND(Configurações!$B$11,Base!B83)))=TRUE,Base!B83,0)</f>
        <v>0</v>
      </c>
      <c r="C83" t="str">
        <f>SUBSTITUTE(SUBSTITUTE(IF(ISNUMBER(FIND("R$",Base!B83))=TRUE,Base!B83,IF(OR(ISNUMBER(FIND("condo",Base!C83)),ISNUMBER(FIND("IPTU",Base!C83)))=TRUE,Base!B83,Base!C83)),"R$",""),".","")</f>
        <v xml:space="preserve"> 180000</v>
      </c>
      <c r="D83" t="str">
        <f>SUBSTITUTE(IF(TRIM(SUBSTITUTE(SUBSTITUTE(IF(AND(ISNUMBER(FIND("condo",Base!C83)),ISNUMBER(FIND("IPTU",Base!C83)))=TRUE,MID(Base!C83,FIND("$",Base!C83)+1,6),0),"I",""),"P",""))="0",TRIM(SUBSTITUTE(SUBSTITUTE(IF(AND(ISNUMBER(FIND("condo",Base!D83)),ISNUMBER(FIND("IPTU",Base!D83)))=TRUE,MID(Base!D83,FIND("$",Base!D83)+1,6),0),"I",""),"P","")),TRIM(SUBSTITUTE(SUBSTITUTE(IF(AND(ISNUMBER(FIND("condo",Base!C83)),ISNUMBER(FIND("IPTU",Base!C83)))=TRUE,MID(Base!C83,FIND("$",Base!C83)+1,6),0),"I",""),"P",""))),".","")</f>
        <v>0</v>
      </c>
      <c r="E83" t="str">
        <f>SUBSTITUTE(IF(TRIM(SUBSTITUTE(SUBSTITUTE(IF(OR(ISNUMBER(FIND("IPTU",Base!C83)),ISNUMBER(FIND("iptu",Base!C83)))=TRUE,RIGHT(Base!C83,5),0),"R$",""),"$",""))="0",TRIM(SUBSTITUTE(SUBSTITUTE(IF(OR(ISNUMBER(FIND("IPTU",Base!D83)),ISNUMBER(FIND("iptu",Base!D83)))=TRUE,RIGHT(Base!D83,5),0),"R$",""),"$","")),TRIM(SUBSTITUTE(SUBSTITUTE(IF(OR(ISNUMBER(FIND("iptu",Base!C83)),ISNUMBER(FIND("IPTU",Base!C83)))=TRUE,RIGHT(Base!C83,5),0),"R$",""),"$",""))),".","")</f>
        <v>0</v>
      </c>
      <c r="F83" s="3" t="str" cm="1">
        <f t="array" ref="F83">INDEX(Base!83:83,MATCH(MAX(LEN(Base!83:83)),LEN(Base!83:83),0))</f>
        <v>- Excelente opção para construção de casas duplex. -</v>
      </c>
      <c r="J83" t="str">
        <f>TRIM((IF(OR(ISNUMBER(FIND("Avenida",Base!B83)),ISNUMBER(FIND("Rua",Base!B83)),ISNUMBER(FIND("Estrada",Base!B83)),ISNUMBER(FIND(",",Base!B83)))=TRUE,Base!B83,"")))</f>
        <v/>
      </c>
      <c r="K83" t="str">
        <f>TRIM((IF(OR(ISNUMBER(FIND("Avenida",Base!C83)),ISNUMBER(FIND("Rua",Base!C83)),ISNUMBER(FIND("Estrada",Base!C83)),ISNUMBER(FIND(",",Base!C83)))=TRUE,Base!C83,"")))</f>
        <v/>
      </c>
      <c r="L83" t="str">
        <f>TRIM((IF(OR(ISNUMBER(FIND("Avenida",Base!D83)),ISNUMBER(FIND("Rua",Base!D83)),ISNUMBER(FIND("Estrada",Base!D83)),ISNUMBER(FIND(",",Base!D83)))=TRUE,Base!D83,"")))</f>
        <v/>
      </c>
      <c r="M83" t="str">
        <f>TRIM((IF(OR(ISNUMBER(FIND("Avenida",Base!E83)),ISNUMBER(FIND("Rua",Base!E83)),ISNUMBER(FIND("Estrada",Base!E83)),ISNUMBER(FIND(",",Base!E83)))=TRUE,Base!E83,"")))</f>
        <v/>
      </c>
      <c r="N83" t="str">
        <f>TRIM((IF(OR(ISNUMBER(FIND("Avenida",Base!F83)),ISNUMBER(FIND("Rua",Base!F83)),ISNUMBER(FIND("Estrada",Base!F83)),ISNUMBER(FIND(",",Base!F83)))=TRUE,Base!F83,"")))</f>
        <v/>
      </c>
      <c r="O83" t="str">
        <f>TRIM((IF(OR(ISNUMBER(FIND("Avenida",Base!G83)),ISNUMBER(FIND("Rua",Base!G83)),ISNUMBER(FIND("Estrada",Base!G83)),ISNUMBER(FIND(",",Base!G83)))=TRUE,Base!G83,"")))</f>
        <v/>
      </c>
      <c r="P83" t="str">
        <f>TRIM((IF(OR(ISNUMBER(FIND("Avenida",Base!H83)),ISNUMBER(FIND("Rua",Base!H83)),ISNUMBER(FIND("Estrada",Base!H83)),ISNUMBER(FIND(",",Base!H83)))=TRUE,Base!H83,"")))</f>
        <v/>
      </c>
      <c r="Q83" t="str">
        <f>TRIM((IF(OR(ISNUMBER(FIND("Avenida",Base!I83)),ISNUMBER(FIND("Rua",Base!I83)),ISNUMBER(FIND("Estrada",Base!I83)),ISNUMBER(FIND(",",Base!I83)))=TRUE,Base!I83,"")))</f>
        <v>Rua Cosmorama, Cosmorama</v>
      </c>
      <c r="R83" t="str">
        <f>TRIM((IF(OR(ISNUMBER(FIND("Avenida",Base!J83)),ISNUMBER(FIND("Rua",Base!J83)),ISNUMBER(FIND("Estrada",Base!J83)),ISNUMBER(FIND(",",Base!J83)))=TRUE,Base!J83,"")))</f>
        <v/>
      </c>
      <c r="S83" t="str">
        <f>TRIM((IF(OR(ISNUMBER(FIND("Avenida",Base!K83)),ISNUMBER(FIND("Rua",Base!K83)),ISNUMBER(FIND("Estrada",Base!K83)),ISNUMBER(FIND(",",Base!K83)))=TRUE,Base!K83,"")))</f>
        <v/>
      </c>
      <c r="T83" t="str">
        <f>TRIM((IF(OR(ISNUMBER(FIND("Avenida",Base!L83)),ISNUMBER(FIND("Rua",Base!L83)),ISNUMBER(FIND("Estrada",Base!L83)),ISNUMBER(FIND(",",Base!L83)))=TRUE,Base!L83,"")))</f>
        <v/>
      </c>
      <c r="U83" t="str">
        <f>TRIM((IF(OR(ISNUMBER(FIND("Avenida",Base!M83)),ISNUMBER(FIND("Rua",Base!M83)),ISNUMBER(FIND("Estrada",Base!M83)),ISNUMBER(FIND(",",Base!M83)))=TRUE,Base!M83,"")))</f>
        <v/>
      </c>
      <c r="V83" t="str">
        <f>TRIM((IF(OR(ISNUMBER(FIND("Avenida",Base!N83)),ISNUMBER(FIND("Rua",Base!N83)),ISNUMBER(FIND("Estrada",Base!N83)),ISNUMBER(FIND(",",Base!N83)))=TRUE,Base!N83,"")))</f>
        <v/>
      </c>
      <c r="W83" t="str">
        <f>TRIM((IF(OR(ISNUMBER(FIND("Avenida",Base!O83)),ISNUMBER(FIND("Rua",Base!O83)),ISNUMBER(FIND("Estrada",Base!O83)),ISNUMBER(FIND(",",Base!O83)))=TRUE,Base!O83,"")))</f>
        <v/>
      </c>
      <c r="X83" t="str">
        <f>TRIM((IF(OR(ISNUMBER(FIND("Avenida",Base!P83)),ISNUMBER(FIND("Rua",Base!P83)),ISNUMBER(FIND("Estrada",Base!P83)),ISNUMBER(FIND(",",Base!P83)))=TRUE,Base!P83,"")))</f>
        <v/>
      </c>
      <c r="Y83" t="str">
        <f>TRIM((IF(OR(ISNUMBER(FIND("Avenida",Base!Q83)),ISNUMBER(FIND("Rua",Base!Q83)),ISNUMBER(FIND("Estrada",Base!Q83)),ISNUMBER(FIND(",",Base!Q83)))=TRUE,Base!Q83,"")))</f>
        <v/>
      </c>
      <c r="Z83" t="str">
        <f>TRIM((IF(OR(ISNUMBER(FIND("Avenida",Base!R83)),ISNUMBER(FIND("Rua",Base!R83)),ISNUMBER(FIND("Estrada",Base!R83)),ISNUMBER(FIND(",",Base!R83)))=TRUE,Base!R83,"")))</f>
        <v/>
      </c>
      <c r="AA83" s="3" t="str" cm="1">
        <f t="array" ref="AA83">LOOKUP(2,1/(F83:Z83&lt;&gt;""),F83:Z83)</f>
        <v>Rua Cosmorama, Cosmorama</v>
      </c>
      <c r="AB83" t="str" cm="1">
        <f t="array" ref="AB83">IFERROR(IF(LEN(TRIM(SUBSTITUTE(INDEX(Base!83:83,0,MATCH(Planilha2!$AA83,Base!83:83,0)+1),"m²",""))&gt;5),LEFT(TRIM(SUBSTITUTE(INDEX(Base!83:83,0,MATCH(Planilha2!$AA83,Base!83:83,0)+1),"m²","")),3),TRIM(SUBSTITUTE(INDEX(Base!83:83,0,MATCH(Planilha2!$AA83,Base!83:83,0)+1),"m²",""))),0)</f>
        <v>75</v>
      </c>
      <c r="AC83" cm="1">
        <f t="array" ref="AC83">IFERROR(IF(LEN(INDEX(Base!83:83,0,MATCH(Planilha2!$AA83,Base!83:83,0)+2))&gt;2,LEFT(INDEX(Base!83:83,0,MATCH(Planilha2!$AA83,Base!83:83,0)+2),1),INDEX(Base!83:83,0,MATCH(Planilha2!$AA83,Base!83:83,0)+2)),0)</f>
        <v>0</v>
      </c>
      <c r="AD83" cm="1">
        <f t="array" ref="AD83">IFERROR(IF(LEN(INDEX(Base!83:83,0,MATCH(Planilha2!$AA83,Base!83:83,0)+3))&gt;2,LEFT(INDEX(Base!83:83,0,MATCH(Planilha2!$AA83,Base!83:83,0)+3),1),INDEX(Base!83:83,0,MATCH(Planilha2!$AA83,Base!83:83,0)+3)),0)</f>
        <v>0</v>
      </c>
      <c r="AE83" cm="1">
        <f t="array" ref="AE83">IFERROR(IF(LEN(INDEX(Base!83:83,0,MATCH(Planilha2!$AA83,Base!83:83,0)+4))&gt;2,LEFT(INDEX(Base!83:83,0,MATCH(Planilha2!$AA83,Base!83:83,0)+4),1),INDEX(Base!83:83,0,MATCH(Planilha2!$AA83,Base!83:83,0)+4)),0)</f>
        <v>0</v>
      </c>
      <c r="AF83" t="str">
        <f>AA83&amp;", "&amp;Configurações!$C$4&amp;", "&amp;Configurações!$C$5&amp;", Brazil"</f>
        <v>Rua Cosmorama, Cosmorama, Mesquita, RJ, Brazil</v>
      </c>
      <c r="AG83" t="str">
        <f>RIGHT(AA83,LEN(AA83)-FIND(",",AA83,1)-1)&amp;", "&amp;Configurações!$C$4&amp;", "&amp;Configurações!$C$5</f>
        <v>Cosmorama, Mesquita, RJ</v>
      </c>
      <c r="AH83">
        <f>Configurações!$C$6</f>
        <v>0</v>
      </c>
    </row>
    <row r="84" spans="2:34" x14ac:dyDescent="0.3">
      <c r="B84" t="str">
        <f>IF(OR(ISNUMBER(FIND(Configurações!$B$8,Base!B84)),ISNUMBER(FIND(Configurações!$B$9,Base!B84)),ISNUMBER(FIND(Configurações!$B$10,Base!B84)),ISNUMBER(FIND(Configurações!$B$11,Base!B84)))=TRUE,Base!B84,0)</f>
        <v>destaque</v>
      </c>
      <c r="C84" t="str">
        <f>SUBSTITUTE(SUBSTITUTE(IF(ISNUMBER(FIND("R$",Base!B84))=TRUE,Base!B84,IF(OR(ISNUMBER(FIND("condo",Base!C84)),ISNUMBER(FIND("IPTU",Base!C84)))=TRUE,Base!B84,Base!C84)),"R$",""),".","")</f>
        <v xml:space="preserve"> 160000</v>
      </c>
      <c r="D84" t="str">
        <f>SUBSTITUTE(IF(TRIM(SUBSTITUTE(SUBSTITUTE(IF(AND(ISNUMBER(FIND("condo",Base!C84)),ISNUMBER(FIND("IPTU",Base!C84)))=TRUE,MID(Base!C84,FIND("$",Base!C84)+1,6),0),"I",""),"P",""))="0",TRIM(SUBSTITUTE(SUBSTITUTE(IF(AND(ISNUMBER(FIND("condo",Base!D84)),ISNUMBER(FIND("IPTU",Base!D84)))=TRUE,MID(Base!D84,FIND("$",Base!D84)+1,6),0),"I",""),"P","")),TRIM(SUBSTITUTE(SUBSTITUTE(IF(AND(ISNUMBER(FIND("condo",Base!C84)),ISNUMBER(FIND("IPTU",Base!C84)))=TRUE,MID(Base!C84,FIND("$",Base!C84)+1,6),0),"I",""),"P",""))),".","")</f>
        <v>150</v>
      </c>
      <c r="E84" t="str">
        <f>SUBSTITUTE(IF(TRIM(SUBSTITUTE(SUBSTITUTE(IF(OR(ISNUMBER(FIND("IPTU",Base!C84)),ISNUMBER(FIND("iptu",Base!C84)))=TRUE,RIGHT(Base!C84,5),0),"R$",""),"$",""))="0",TRIM(SUBSTITUTE(SUBSTITUTE(IF(OR(ISNUMBER(FIND("IPTU",Base!D84)),ISNUMBER(FIND("iptu",Base!D84)))=TRUE,RIGHT(Base!D84,5),0),"R$",""),"$","")),TRIM(SUBSTITUTE(SUBSTITUTE(IF(OR(ISNUMBER(FIND("iptu",Base!C84)),ISNUMBER(FIND("IPTU",Base!C84)))=TRUE,RIGHT(Base!C84,5),0),"R$",""),"$",""))),".","")</f>
        <v>400</v>
      </c>
      <c r="F84" s="3" t="str" cm="1">
        <f t="array" ref="F84">INDEX(Base!84:84,MATCH(MAX(LEN(Base!84:84)),LEN(Base!84:84),0))</f>
        <v>Condomínio Residencial Cosmorama – portaria 24horas</v>
      </c>
      <c r="J84" t="str">
        <f>TRIM((IF(OR(ISNUMBER(FIND("Avenida",Base!B84)),ISNUMBER(FIND("Rua",Base!B84)),ISNUMBER(FIND("Estrada",Base!B84)),ISNUMBER(FIND(",",Base!B84)))=TRUE,Base!B84,"")))</f>
        <v/>
      </c>
      <c r="K84" t="str">
        <f>TRIM((IF(OR(ISNUMBER(FIND("Avenida",Base!C84)),ISNUMBER(FIND("Rua",Base!C84)),ISNUMBER(FIND("Estrada",Base!C84)),ISNUMBER(FIND(",",Base!C84)))=TRUE,Base!C84,"")))</f>
        <v/>
      </c>
      <c r="L84" t="str">
        <f>TRIM((IF(OR(ISNUMBER(FIND("Avenida",Base!D84)),ISNUMBER(FIND("Rua",Base!D84)),ISNUMBER(FIND("Estrada",Base!D84)),ISNUMBER(FIND(",",Base!D84)))=TRUE,Base!D84,"")))</f>
        <v/>
      </c>
      <c r="M84" t="str">
        <f>TRIM((IF(OR(ISNUMBER(FIND("Avenida",Base!E84)),ISNUMBER(FIND("Rua",Base!E84)),ISNUMBER(FIND("Estrada",Base!E84)),ISNUMBER(FIND(",",Base!E84)))=TRUE,Base!E84,"")))</f>
        <v/>
      </c>
      <c r="N84" t="str">
        <f>TRIM((IF(OR(ISNUMBER(FIND("Avenida",Base!F84)),ISNUMBER(FIND("Rua",Base!F84)),ISNUMBER(FIND("Estrada",Base!F84)),ISNUMBER(FIND(",",Base!F84)))=TRUE,Base!F84,"")))</f>
        <v/>
      </c>
      <c r="O84" t="str">
        <f>TRIM((IF(OR(ISNUMBER(FIND("Avenida",Base!G84)),ISNUMBER(FIND("Rua",Base!G84)),ISNUMBER(FIND("Estrada",Base!G84)),ISNUMBER(FIND(",",Base!G84)))=TRUE,Base!G84,"")))</f>
        <v/>
      </c>
      <c r="P84" t="str">
        <f>TRIM((IF(OR(ISNUMBER(FIND("Avenida",Base!H84)),ISNUMBER(FIND("Rua",Base!H84)),ISNUMBER(FIND("Estrada",Base!H84)),ISNUMBER(FIND(",",Base!H84)))=TRUE,Base!H84,"")))</f>
        <v/>
      </c>
      <c r="Q84" t="str">
        <f>TRIM((IF(OR(ISNUMBER(FIND("Avenida",Base!I84)),ISNUMBER(FIND("Rua",Base!I84)),ISNUMBER(FIND("Estrada",Base!I84)),ISNUMBER(FIND(",",Base!I84)))=TRUE,Base!I84,"")))</f>
        <v/>
      </c>
      <c r="R84" t="str">
        <f>TRIM((IF(OR(ISNUMBER(FIND("Avenida",Base!J84)),ISNUMBER(FIND("Rua",Base!J84)),ISNUMBER(FIND("Estrada",Base!J84)),ISNUMBER(FIND(",",Base!J84)))=TRUE,Base!J84,"")))</f>
        <v/>
      </c>
      <c r="S84" t="str">
        <f>TRIM((IF(OR(ISNUMBER(FIND("Avenida",Base!K84)),ISNUMBER(FIND("Rua",Base!K84)),ISNUMBER(FIND("Estrada",Base!K84)),ISNUMBER(FIND(",",Base!K84)))=TRUE,Base!K84,"")))</f>
        <v>Sala, cozinha, banheiro, 2 quartos e serviço.</v>
      </c>
      <c r="T84" t="str">
        <f>TRIM((IF(OR(ISNUMBER(FIND("Avenida",Base!L84)),ISNUMBER(FIND("Rua",Base!L84)),ISNUMBER(FIND("Estrada",Base!L84)),ISNUMBER(FIND(",",Base!L84)))=TRUE,Base!L84,"")))</f>
        <v/>
      </c>
      <c r="U84" t="str">
        <f>TRIM((IF(OR(ISNUMBER(FIND("Avenida",Base!M84)),ISNUMBER(FIND("Rua",Base!M84)),ISNUMBER(FIND("Estrada",Base!M84)),ISNUMBER(FIND(",",Base!M84)))=TRUE,Base!M84,"")))</f>
        <v/>
      </c>
      <c r="V84" t="str">
        <f>TRIM((IF(OR(ISNUMBER(FIND("Avenida",Base!N84)),ISNUMBER(FIND("Rua",Base!N84)),ISNUMBER(FIND("Estrada",Base!N84)),ISNUMBER(FIND(",",Base!N84)))=TRUE,Base!N84,"")))</f>
        <v/>
      </c>
      <c r="W84" t="str">
        <f>TRIM((IF(OR(ISNUMBER(FIND("Avenida",Base!O84)),ISNUMBER(FIND("Rua",Base!O84)),ISNUMBER(FIND("Estrada",Base!O84)),ISNUMBER(FIND(",",Base!O84)))=TRUE,Base!O84,"")))</f>
        <v>Rua Cosmorama, Cosmorama</v>
      </c>
      <c r="X84" t="str">
        <f>TRIM((IF(OR(ISNUMBER(FIND("Avenida",Base!P84)),ISNUMBER(FIND("Rua",Base!P84)),ISNUMBER(FIND("Estrada",Base!P84)),ISNUMBER(FIND(",",Base!P84)))=TRUE,Base!P84,"")))</f>
        <v/>
      </c>
      <c r="Y84" t="str">
        <f>TRIM((IF(OR(ISNUMBER(FIND("Avenida",Base!Q84)),ISNUMBER(FIND("Rua",Base!Q84)),ISNUMBER(FIND("Estrada",Base!Q84)),ISNUMBER(FIND(",",Base!Q84)))=TRUE,Base!Q84,"")))</f>
        <v/>
      </c>
      <c r="Z84" t="str">
        <f>TRIM((IF(OR(ISNUMBER(FIND("Avenida",Base!R84)),ISNUMBER(FIND("Rua",Base!R84)),ISNUMBER(FIND("Estrada",Base!R84)),ISNUMBER(FIND(",",Base!R84)))=TRUE,Base!R84,"")))</f>
        <v/>
      </c>
      <c r="AA84" s="3" t="str" cm="1">
        <f t="array" ref="AA84">LOOKUP(2,1/(F84:Z84&lt;&gt;""),F84:Z84)</f>
        <v>Rua Cosmorama, Cosmorama</v>
      </c>
      <c r="AB84" t="str" cm="1">
        <f t="array" ref="AB84">IFERROR(IF(LEN(TRIM(SUBSTITUTE(INDEX(Base!84:84,0,MATCH(Planilha2!$AA84,Base!84:84,0)+1),"m²",""))&gt;5),LEFT(TRIM(SUBSTITUTE(INDEX(Base!84:84,0,MATCH(Planilha2!$AA84,Base!84:84,0)+1),"m²","")),3),TRIM(SUBSTITUTE(INDEX(Base!84:84,0,MATCH(Planilha2!$AA84,Base!84:84,0)+1),"m²",""))),0)</f>
        <v>63</v>
      </c>
      <c r="AC84" t="str" cm="1">
        <f t="array" ref="AC84">IFERROR(IF(LEN(INDEX(Base!84:84,0,MATCH(Planilha2!$AA84,Base!84:84,0)+2))&gt;2,LEFT(INDEX(Base!84:84,0,MATCH(Planilha2!$AA84,Base!84:84,0)+2),1),INDEX(Base!84:84,0,MATCH(Planilha2!$AA84,Base!84:84,0)+2)),0)</f>
        <v>2</v>
      </c>
      <c r="AD84" t="str" cm="1">
        <f t="array" ref="AD84">IFERROR(IF(LEN(INDEX(Base!84:84,0,MATCH(Planilha2!$AA84,Base!84:84,0)+3))&gt;2,LEFT(INDEX(Base!84:84,0,MATCH(Planilha2!$AA84,Base!84:84,0)+3),1),INDEX(Base!84:84,0,MATCH(Planilha2!$AA84,Base!84:84,0)+3)),0)</f>
        <v>1</v>
      </c>
      <c r="AE84" t="str" cm="1">
        <f t="array" ref="AE84">IFERROR(IF(LEN(INDEX(Base!84:84,0,MATCH(Planilha2!$AA84,Base!84:84,0)+4))&gt;2,LEFT(INDEX(Base!84:84,0,MATCH(Planilha2!$AA84,Base!84:84,0)+4),1),INDEX(Base!84:84,0,MATCH(Planilha2!$AA84,Base!84:84,0)+4)),0)</f>
        <v>1</v>
      </c>
      <c r="AF84" t="str">
        <f>AA84&amp;", "&amp;Configurações!$C$4&amp;", "&amp;Configurações!$C$5&amp;", Brazil"</f>
        <v>Rua Cosmorama, Cosmorama, Mesquita, RJ, Brazil</v>
      </c>
      <c r="AG84" t="str">
        <f>RIGHT(AA84,LEN(AA84)-FIND(",",AA84,1)-1)&amp;", "&amp;Configurações!$C$4&amp;", "&amp;Configurações!$C$5</f>
        <v>Cosmorama, Mesquita, RJ</v>
      </c>
      <c r="AH84">
        <f>Configurações!$C$6</f>
        <v>0</v>
      </c>
    </row>
    <row r="85" spans="2:34" x14ac:dyDescent="0.3">
      <c r="B85">
        <f>IF(OR(ISNUMBER(FIND(Configurações!$B$8,Base!B85)),ISNUMBER(FIND(Configurações!$B$9,Base!B85)),ISNUMBER(FIND(Configurações!$B$10,Base!B85)),ISNUMBER(FIND(Configurações!$B$11,Base!B85)))=TRUE,Base!B85,0)</f>
        <v>0</v>
      </c>
      <c r="C85" t="str">
        <f>SUBSTITUTE(SUBSTITUTE(IF(ISNUMBER(FIND("R$",Base!B85))=TRUE,Base!B85,IF(OR(ISNUMBER(FIND("condo",Base!C85)),ISNUMBER(FIND("IPTU",Base!C85)))=TRUE,Base!B85,Base!C85)),"R$",""),".","")</f>
        <v xml:space="preserve"> 200000</v>
      </c>
      <c r="D85" t="str">
        <f>SUBSTITUTE(IF(TRIM(SUBSTITUTE(SUBSTITUTE(IF(AND(ISNUMBER(FIND("condo",Base!C85)),ISNUMBER(FIND("IPTU",Base!C85)))=TRUE,MID(Base!C85,FIND("$",Base!C85)+1,6),0),"I",""),"P",""))="0",TRIM(SUBSTITUTE(SUBSTITUTE(IF(AND(ISNUMBER(FIND("condo",Base!D85)),ISNUMBER(FIND("IPTU",Base!D85)))=TRUE,MID(Base!D85,FIND("$",Base!D85)+1,6),0),"I",""),"P","")),TRIM(SUBSTITUTE(SUBSTITUTE(IF(AND(ISNUMBER(FIND("condo",Base!C85)),ISNUMBER(FIND("IPTU",Base!C85)))=TRUE,MID(Base!C85,FIND("$",Base!C85)+1,6),0),"I",""),"P",""))),".","")</f>
        <v>0</v>
      </c>
      <c r="E85" t="str">
        <f>SUBSTITUTE(IF(TRIM(SUBSTITUTE(SUBSTITUTE(IF(OR(ISNUMBER(FIND("IPTU",Base!C85)),ISNUMBER(FIND("iptu",Base!C85)))=TRUE,RIGHT(Base!C85,5),0),"R$",""),"$",""))="0",TRIM(SUBSTITUTE(SUBSTITUTE(IF(OR(ISNUMBER(FIND("IPTU",Base!D85)),ISNUMBER(FIND("iptu",Base!D85)))=TRUE,RIGHT(Base!D85,5),0),"R$",""),"$","")),TRIM(SUBSTITUTE(SUBSTITUTE(IF(OR(ISNUMBER(FIND("iptu",Base!C85)),ISNUMBER(FIND("IPTU",Base!C85)))=TRUE,RIGHT(Base!C85,5),0),"R$",""),"$",""))),".","")</f>
        <v>0</v>
      </c>
      <c r="F85" s="3" t="str" cm="1">
        <f t="array" ref="F85">INDEX(Base!85:85,MATCH(MAX(LEN(Base!85:85)),LEN(Base!85:85),0))</f>
        <v>Casa de 2 pavimentos. Em Vila com de apenas 5 casas. Isenta de condomínio. 65m² de área construída. composta por: Sala, 2 quartos (sendo 1 suíte), cozinha, banheiro social e serviç...</v>
      </c>
      <c r="J85" t="str">
        <f>TRIM((IF(OR(ISNUMBER(FIND("Avenida",Base!B85)),ISNUMBER(FIND("Rua",Base!B85)),ISNUMBER(FIND("Estrada",Base!B85)),ISNUMBER(FIND(",",Base!B85)))=TRUE,Base!B85,"")))</f>
        <v/>
      </c>
      <c r="K85" t="str">
        <f>TRIM((IF(OR(ISNUMBER(FIND("Avenida",Base!C85)),ISNUMBER(FIND("Rua",Base!C85)),ISNUMBER(FIND("Estrada",Base!C85)),ISNUMBER(FIND(",",Base!C85)))=TRUE,Base!C85,"")))</f>
        <v>Casa de 2 pavimentos. Em Vila com de apenas 5 casas. Isenta de condomínio. 65m² de área construída. composta por: Sala, 2 quartos (sendo 1 suíte), cozinha, banheiro social e serviç...</v>
      </c>
      <c r="L85" t="str">
        <f>TRIM((IF(OR(ISNUMBER(FIND("Avenida",Base!D85)),ISNUMBER(FIND("Rua",Base!D85)),ISNUMBER(FIND("Estrada",Base!D85)),ISNUMBER(FIND(",",Base!D85)))=TRUE,Base!D85,"")))</f>
        <v/>
      </c>
      <c r="M85" t="str">
        <f>TRIM((IF(OR(ISNUMBER(FIND("Avenida",Base!E85)),ISNUMBER(FIND("Rua",Base!E85)),ISNUMBER(FIND("Estrada",Base!E85)),ISNUMBER(FIND(",",Base!E85)))=TRUE,Base!E85,"")))</f>
        <v>Rua Libânia I, Vila Emil</v>
      </c>
      <c r="N85" t="str">
        <f>TRIM((IF(OR(ISNUMBER(FIND("Avenida",Base!F85)),ISNUMBER(FIND("Rua",Base!F85)),ISNUMBER(FIND("Estrada",Base!F85)),ISNUMBER(FIND(",",Base!F85)))=TRUE,Base!F85,"")))</f>
        <v/>
      </c>
      <c r="O85" t="str">
        <f>TRIM((IF(OR(ISNUMBER(FIND("Avenida",Base!G85)),ISNUMBER(FIND("Rua",Base!G85)),ISNUMBER(FIND("Estrada",Base!G85)),ISNUMBER(FIND(",",Base!G85)))=TRUE,Base!G85,"")))</f>
        <v/>
      </c>
      <c r="P85" t="str">
        <f>TRIM((IF(OR(ISNUMBER(FIND("Avenida",Base!H85)),ISNUMBER(FIND("Rua",Base!H85)),ISNUMBER(FIND("Estrada",Base!H85)),ISNUMBER(FIND(",",Base!H85)))=TRUE,Base!H85,"")))</f>
        <v/>
      </c>
      <c r="Q85" t="str">
        <f>TRIM((IF(OR(ISNUMBER(FIND("Avenida",Base!I85)),ISNUMBER(FIND("Rua",Base!I85)),ISNUMBER(FIND("Estrada",Base!I85)),ISNUMBER(FIND(",",Base!I85)))=TRUE,Base!I85,"")))</f>
        <v/>
      </c>
      <c r="R85" t="str">
        <f>TRIM((IF(OR(ISNUMBER(FIND("Avenida",Base!J85)),ISNUMBER(FIND("Rua",Base!J85)),ISNUMBER(FIND("Estrada",Base!J85)),ISNUMBER(FIND(",",Base!J85)))=TRUE,Base!J85,"")))</f>
        <v/>
      </c>
      <c r="S85" t="str">
        <f>TRIM((IF(OR(ISNUMBER(FIND("Avenida",Base!K85)),ISNUMBER(FIND("Rua",Base!K85)),ISNUMBER(FIND("Estrada",Base!K85)),ISNUMBER(FIND(",",Base!K85)))=TRUE,Base!K85,"")))</f>
        <v/>
      </c>
      <c r="T85" t="str">
        <f>TRIM((IF(OR(ISNUMBER(FIND("Avenida",Base!L85)),ISNUMBER(FIND("Rua",Base!L85)),ISNUMBER(FIND("Estrada",Base!L85)),ISNUMBER(FIND(",",Base!L85)))=TRUE,Base!L85,"")))</f>
        <v/>
      </c>
      <c r="U85" t="str">
        <f>TRIM((IF(OR(ISNUMBER(FIND("Avenida",Base!M85)),ISNUMBER(FIND("Rua",Base!M85)),ISNUMBER(FIND("Estrada",Base!M85)),ISNUMBER(FIND(",",Base!M85)))=TRUE,Base!M85,"")))</f>
        <v/>
      </c>
      <c r="V85" t="str">
        <f>TRIM((IF(OR(ISNUMBER(FIND("Avenida",Base!N85)),ISNUMBER(FIND("Rua",Base!N85)),ISNUMBER(FIND("Estrada",Base!N85)),ISNUMBER(FIND(",",Base!N85)))=TRUE,Base!N85,"")))</f>
        <v/>
      </c>
      <c r="W85" t="str">
        <f>TRIM((IF(OR(ISNUMBER(FIND("Avenida",Base!O85)),ISNUMBER(FIND("Rua",Base!O85)),ISNUMBER(FIND("Estrada",Base!O85)),ISNUMBER(FIND(",",Base!O85)))=TRUE,Base!O85,"")))</f>
        <v/>
      </c>
      <c r="X85" t="str">
        <f>TRIM((IF(OR(ISNUMBER(FIND("Avenida",Base!P85)),ISNUMBER(FIND("Rua",Base!P85)),ISNUMBER(FIND("Estrada",Base!P85)),ISNUMBER(FIND(",",Base!P85)))=TRUE,Base!P85,"")))</f>
        <v/>
      </c>
      <c r="Y85" t="str">
        <f>TRIM((IF(OR(ISNUMBER(FIND("Avenida",Base!Q85)),ISNUMBER(FIND("Rua",Base!Q85)),ISNUMBER(FIND("Estrada",Base!Q85)),ISNUMBER(FIND(",",Base!Q85)))=TRUE,Base!Q85,"")))</f>
        <v/>
      </c>
      <c r="Z85" t="str">
        <f>TRIM((IF(OR(ISNUMBER(FIND("Avenida",Base!R85)),ISNUMBER(FIND("Rua",Base!R85)),ISNUMBER(FIND("Estrada",Base!R85)),ISNUMBER(FIND(",",Base!R85)))=TRUE,Base!R85,"")))</f>
        <v/>
      </c>
      <c r="AA85" s="3" t="str" cm="1">
        <f t="array" ref="AA85">LOOKUP(2,1/(F85:Z85&lt;&gt;""),F85:Z85)</f>
        <v>Rua Libânia I, Vila Emil</v>
      </c>
      <c r="AB85" t="str" cm="1">
        <f t="array" ref="AB85">IFERROR(IF(LEN(TRIM(SUBSTITUTE(INDEX(Base!85:85,0,MATCH(Planilha2!$AA85,Base!85:85,0)+1),"m²",""))&gt;5),LEFT(TRIM(SUBSTITUTE(INDEX(Base!85:85,0,MATCH(Planilha2!$AA85,Base!85:85,0)+1),"m²","")),3),TRIM(SUBSTITUTE(INDEX(Base!85:85,0,MATCH(Planilha2!$AA85,Base!85:85,0)+1),"m²",""))),0)</f>
        <v>66</v>
      </c>
      <c r="AC85" t="str" cm="1">
        <f t="array" ref="AC85">IFERROR(IF(LEN(INDEX(Base!85:85,0,MATCH(Planilha2!$AA85,Base!85:85,0)+2))&gt;2,LEFT(INDEX(Base!85:85,0,MATCH(Planilha2!$AA85,Base!85:85,0)+2),1),INDEX(Base!85:85,0,MATCH(Planilha2!$AA85,Base!85:85,0)+2)),0)</f>
        <v>2</v>
      </c>
      <c r="AD85" t="str" cm="1">
        <f t="array" ref="AD85">IFERROR(IF(LEN(INDEX(Base!85:85,0,MATCH(Planilha2!$AA85,Base!85:85,0)+3))&gt;2,LEFT(INDEX(Base!85:85,0,MATCH(Planilha2!$AA85,Base!85:85,0)+3),1),INDEX(Base!85:85,0,MATCH(Planilha2!$AA85,Base!85:85,0)+3)),0)</f>
        <v>1</v>
      </c>
      <c r="AE85" t="str" cm="1">
        <f t="array" ref="AE85">IFERROR(IF(LEN(INDEX(Base!85:85,0,MATCH(Planilha2!$AA85,Base!85:85,0)+4))&gt;2,LEFT(INDEX(Base!85:85,0,MATCH(Planilha2!$AA85,Base!85:85,0)+4),1),INDEX(Base!85:85,0,MATCH(Planilha2!$AA85,Base!85:85,0)+4)),0)</f>
        <v>2</v>
      </c>
      <c r="AF85" t="str">
        <f>AA85&amp;", "&amp;Configurações!$C$4&amp;", "&amp;Configurações!$C$5&amp;", Brazil"</f>
        <v>Rua Libânia I, Vila Emil, Mesquita, RJ, Brazil</v>
      </c>
      <c r="AG85" t="str">
        <f>RIGHT(AA85,LEN(AA85)-FIND(",",AA85,1)-1)&amp;", "&amp;Configurações!$C$4&amp;", "&amp;Configurações!$C$5</f>
        <v>Vila Emil, Mesquita, RJ</v>
      </c>
      <c r="AH85">
        <f>Configurações!$C$6</f>
        <v>0</v>
      </c>
    </row>
    <row r="86" spans="2:34" x14ac:dyDescent="0.3">
      <c r="B86">
        <f>IF(OR(ISNUMBER(FIND(Configurações!$B$8,Base!B86)),ISNUMBER(FIND(Configurações!$B$9,Base!B86)),ISNUMBER(FIND(Configurações!$B$10,Base!B86)),ISNUMBER(FIND(Configurações!$B$11,Base!B86)))=TRUE,Base!B86,0)</f>
        <v>0</v>
      </c>
      <c r="C86" t="str">
        <f>SUBSTITUTE(SUBSTITUTE(IF(ISNUMBER(FIND("R$",Base!B86))=TRUE,Base!B86,IF(OR(ISNUMBER(FIND("condo",Base!C86)),ISNUMBER(FIND("IPTU",Base!C86)))=TRUE,Base!B86,Base!C86)),"R$",""),".","")</f>
        <v xml:space="preserve"> 155000</v>
      </c>
      <c r="D86" t="str">
        <f>SUBSTITUTE(IF(TRIM(SUBSTITUTE(SUBSTITUTE(IF(AND(ISNUMBER(FIND("condo",Base!C86)),ISNUMBER(FIND("IPTU",Base!C86)))=TRUE,MID(Base!C86,FIND("$",Base!C86)+1,6),0),"I",""),"P",""))="0",TRIM(SUBSTITUTE(SUBSTITUTE(IF(AND(ISNUMBER(FIND("condo",Base!D86)),ISNUMBER(FIND("IPTU",Base!D86)))=TRUE,MID(Base!D86,FIND("$",Base!D86)+1,6),0),"I",""),"P","")),TRIM(SUBSTITUTE(SUBSTITUTE(IF(AND(ISNUMBER(FIND("condo",Base!C86)),ISNUMBER(FIND("IPTU",Base!C86)))=TRUE,MID(Base!C86,FIND("$",Base!C86)+1,6),0),"I",""),"P",""))),".","")</f>
        <v>0</v>
      </c>
      <c r="E86" t="str">
        <f>SUBSTITUTE(IF(TRIM(SUBSTITUTE(SUBSTITUTE(IF(OR(ISNUMBER(FIND("IPTU",Base!C86)),ISNUMBER(FIND("iptu",Base!C86)))=TRUE,RIGHT(Base!C86,5),0),"R$",""),"$",""))="0",TRIM(SUBSTITUTE(SUBSTITUTE(IF(OR(ISNUMBER(FIND("IPTU",Base!D86)),ISNUMBER(FIND("iptu",Base!D86)))=TRUE,RIGHT(Base!D86,5),0),"R$",""),"$","")),TRIM(SUBSTITUTE(SUBSTITUTE(IF(OR(ISNUMBER(FIND("iptu",Base!C86)),ISNUMBER(FIND("IPTU",Base!C86)))=TRUE,RIGHT(Base!C86,5),0),"R$",""),"$",""))),".","")</f>
        <v>0</v>
      </c>
      <c r="F86" s="3" t="str" cm="1">
        <f t="array" ref="F86">INDEX(Base!86:86,MATCH(MAX(LEN(Base!86:86)),LEN(Base!86:86),0))</f>
        <v>Mesquita Cosmorama Junto ao campo do América dois quartos aceita carta ESTE IMÓVEL PODE SER FINANCIADO COM APENAS 10% DE ENTRADA. Consulte o corretor para maiores informações Oport...</v>
      </c>
      <c r="J86" t="str">
        <f>TRIM((IF(OR(ISNUMBER(FIND("Avenida",Base!B86)),ISNUMBER(FIND("Rua",Base!B86)),ISNUMBER(FIND("Estrada",Base!B86)),ISNUMBER(FIND(",",Base!B86)))=TRUE,Base!B86,"")))</f>
        <v/>
      </c>
      <c r="K86" t="str">
        <f>TRIM((IF(OR(ISNUMBER(FIND("Avenida",Base!C86)),ISNUMBER(FIND("Rua",Base!C86)),ISNUMBER(FIND("Estrada",Base!C86)),ISNUMBER(FIND(",",Base!C86)))=TRUE,Base!C86,"")))</f>
        <v/>
      </c>
      <c r="L86" t="str">
        <f>TRIM((IF(OR(ISNUMBER(FIND("Avenida",Base!D86)),ISNUMBER(FIND("Rua",Base!D86)),ISNUMBER(FIND("Estrada",Base!D86)),ISNUMBER(FIND(",",Base!D86)))=TRUE,Base!D86,"")))</f>
        <v/>
      </c>
      <c r="M86" t="str">
        <f>TRIM((IF(OR(ISNUMBER(FIND("Avenida",Base!E86)),ISNUMBER(FIND("Rua",Base!E86)),ISNUMBER(FIND("Estrada",Base!E86)),ISNUMBER(FIND(",",Base!E86)))=TRUE,Base!E86,"")))</f>
        <v/>
      </c>
      <c r="N86" t="str">
        <f>TRIM((IF(OR(ISNUMBER(FIND("Avenida",Base!F86)),ISNUMBER(FIND("Rua",Base!F86)),ISNUMBER(FIND("Estrada",Base!F86)),ISNUMBER(FIND(",",Base!F86)))=TRUE,Base!F86,"")))</f>
        <v>Rua Cosmorama, Cosmorama</v>
      </c>
      <c r="O86" t="str">
        <f>TRIM((IF(OR(ISNUMBER(FIND("Avenida",Base!G86)),ISNUMBER(FIND("Rua",Base!G86)),ISNUMBER(FIND("Estrada",Base!G86)),ISNUMBER(FIND(",",Base!G86)))=TRUE,Base!G86,"")))</f>
        <v/>
      </c>
      <c r="P86" t="str">
        <f>TRIM((IF(OR(ISNUMBER(FIND("Avenida",Base!H86)),ISNUMBER(FIND("Rua",Base!H86)),ISNUMBER(FIND("Estrada",Base!H86)),ISNUMBER(FIND(",",Base!H86)))=TRUE,Base!H86,"")))</f>
        <v/>
      </c>
      <c r="Q86" t="str">
        <f>TRIM((IF(OR(ISNUMBER(FIND("Avenida",Base!I86)),ISNUMBER(FIND("Rua",Base!I86)),ISNUMBER(FIND("Estrada",Base!I86)),ISNUMBER(FIND(",",Base!I86)))=TRUE,Base!I86,"")))</f>
        <v/>
      </c>
      <c r="R86" t="str">
        <f>TRIM((IF(OR(ISNUMBER(FIND("Avenida",Base!J86)),ISNUMBER(FIND("Rua",Base!J86)),ISNUMBER(FIND("Estrada",Base!J86)),ISNUMBER(FIND(",",Base!J86)))=TRUE,Base!J86,"")))</f>
        <v/>
      </c>
      <c r="S86" t="str">
        <f>TRIM((IF(OR(ISNUMBER(FIND("Avenida",Base!K86)),ISNUMBER(FIND("Rua",Base!K86)),ISNUMBER(FIND("Estrada",Base!K86)),ISNUMBER(FIND(",",Base!K86)))=TRUE,Base!K86,"")))</f>
        <v/>
      </c>
      <c r="T86" t="str">
        <f>TRIM((IF(OR(ISNUMBER(FIND("Avenida",Base!L86)),ISNUMBER(FIND("Rua",Base!L86)),ISNUMBER(FIND("Estrada",Base!L86)),ISNUMBER(FIND(",",Base!L86)))=TRUE,Base!L86,"")))</f>
        <v/>
      </c>
      <c r="U86" t="str">
        <f>TRIM((IF(OR(ISNUMBER(FIND("Avenida",Base!M86)),ISNUMBER(FIND("Rua",Base!M86)),ISNUMBER(FIND("Estrada",Base!M86)),ISNUMBER(FIND(",",Base!M86)))=TRUE,Base!M86,"")))</f>
        <v/>
      </c>
      <c r="V86" t="str">
        <f>TRIM((IF(OR(ISNUMBER(FIND("Avenida",Base!N86)),ISNUMBER(FIND("Rua",Base!N86)),ISNUMBER(FIND("Estrada",Base!N86)),ISNUMBER(FIND(",",Base!N86)))=TRUE,Base!N86,"")))</f>
        <v/>
      </c>
      <c r="W86" t="str">
        <f>TRIM((IF(OR(ISNUMBER(FIND("Avenida",Base!O86)),ISNUMBER(FIND("Rua",Base!O86)),ISNUMBER(FIND("Estrada",Base!O86)),ISNUMBER(FIND(",",Base!O86)))=TRUE,Base!O86,"")))</f>
        <v/>
      </c>
      <c r="X86" t="str">
        <f>TRIM((IF(OR(ISNUMBER(FIND("Avenida",Base!P86)),ISNUMBER(FIND("Rua",Base!P86)),ISNUMBER(FIND("Estrada",Base!P86)),ISNUMBER(FIND(",",Base!P86)))=TRUE,Base!P86,"")))</f>
        <v/>
      </c>
      <c r="Y86" t="str">
        <f>TRIM((IF(OR(ISNUMBER(FIND("Avenida",Base!Q86)),ISNUMBER(FIND("Rua",Base!Q86)),ISNUMBER(FIND("Estrada",Base!Q86)),ISNUMBER(FIND(",",Base!Q86)))=TRUE,Base!Q86,"")))</f>
        <v/>
      </c>
      <c r="Z86" t="str">
        <f>TRIM((IF(OR(ISNUMBER(FIND("Avenida",Base!R86)),ISNUMBER(FIND("Rua",Base!R86)),ISNUMBER(FIND("Estrada",Base!R86)),ISNUMBER(FIND(",",Base!R86)))=TRUE,Base!R86,"")))</f>
        <v/>
      </c>
      <c r="AA86" s="3" t="str" cm="1">
        <f t="array" ref="AA86">LOOKUP(2,1/(F86:Z86&lt;&gt;""),F86:Z86)</f>
        <v>Rua Cosmorama, Cosmorama</v>
      </c>
      <c r="AB86" t="str" cm="1">
        <f t="array" ref="AB86">IFERROR(IF(LEN(TRIM(SUBSTITUTE(INDEX(Base!86:86,0,MATCH(Planilha2!$AA86,Base!86:86,0)+1),"m²",""))&gt;5),LEFT(TRIM(SUBSTITUTE(INDEX(Base!86:86,0,MATCH(Planilha2!$AA86,Base!86:86,0)+1),"m²","")),3),TRIM(SUBSTITUTE(INDEX(Base!86:86,0,MATCH(Planilha2!$AA86,Base!86:86,0)+1),"m²",""))),0)</f>
        <v>55</v>
      </c>
      <c r="AC86" t="str" cm="1">
        <f t="array" ref="AC86">IFERROR(IF(LEN(INDEX(Base!86:86,0,MATCH(Planilha2!$AA86,Base!86:86,0)+2))&gt;2,LEFT(INDEX(Base!86:86,0,MATCH(Planilha2!$AA86,Base!86:86,0)+2),1),INDEX(Base!86:86,0,MATCH(Planilha2!$AA86,Base!86:86,0)+2)),0)</f>
        <v>2</v>
      </c>
      <c r="AD86" t="str" cm="1">
        <f t="array" ref="AD86">IFERROR(IF(LEN(INDEX(Base!86:86,0,MATCH(Planilha2!$AA86,Base!86:86,0)+3))&gt;2,LEFT(INDEX(Base!86:86,0,MATCH(Planilha2!$AA86,Base!86:86,0)+3),1),INDEX(Base!86:86,0,MATCH(Planilha2!$AA86,Base!86:86,0)+3)),0)</f>
        <v>1</v>
      </c>
      <c r="AE86" t="str" cm="1">
        <f t="array" ref="AE86">IFERROR(IF(LEN(INDEX(Base!86:86,0,MATCH(Planilha2!$AA86,Base!86:86,0)+4))&gt;2,LEFT(INDEX(Base!86:86,0,MATCH(Planilha2!$AA86,Base!86:86,0)+4),1),INDEX(Base!86:86,0,MATCH(Planilha2!$AA86,Base!86:86,0)+4)),0)</f>
        <v>1</v>
      </c>
      <c r="AF86" t="str">
        <f>AA86&amp;", "&amp;Configurações!$C$4&amp;", "&amp;Configurações!$C$5&amp;", Brazil"</f>
        <v>Rua Cosmorama, Cosmorama, Mesquita, RJ, Brazil</v>
      </c>
      <c r="AG86" t="str">
        <f>RIGHT(AA86,LEN(AA86)-FIND(",",AA86,1)-1)&amp;", "&amp;Configurações!$C$4&amp;", "&amp;Configurações!$C$5</f>
        <v>Cosmorama, Mesquita, RJ</v>
      </c>
      <c r="AH86">
        <f>Configurações!$C$6</f>
        <v>0</v>
      </c>
    </row>
    <row r="87" spans="2:34" x14ac:dyDescent="0.3">
      <c r="B87">
        <f>IF(OR(ISNUMBER(FIND(Configurações!$B$8,Base!B87)),ISNUMBER(FIND(Configurações!$B$9,Base!B87)),ISNUMBER(FIND(Configurações!$B$10,Base!B87)),ISNUMBER(FIND(Configurações!$B$11,Base!B87)))=TRUE,Base!B87,0)</f>
        <v>0</v>
      </c>
      <c r="C87" t="str">
        <f>SUBSTITUTE(SUBSTITUTE(IF(ISNUMBER(FIND("R$",Base!B87))=TRUE,Base!B87,IF(OR(ISNUMBER(FIND("condo",Base!C87)),ISNUMBER(FIND("IPTU",Base!C87)))=TRUE,Base!B87,Base!C87)),"R$",""),".","")</f>
        <v xml:space="preserve"> 200000</v>
      </c>
      <c r="D87" t="str">
        <f>SUBSTITUTE(IF(TRIM(SUBSTITUTE(SUBSTITUTE(IF(AND(ISNUMBER(FIND("condo",Base!C87)),ISNUMBER(FIND("IPTU",Base!C87)))=TRUE,MID(Base!C87,FIND("$",Base!C87)+1,6),0),"I",""),"P",""))="0",TRIM(SUBSTITUTE(SUBSTITUTE(IF(AND(ISNUMBER(FIND("condo",Base!D87)),ISNUMBER(FIND("IPTU",Base!D87)))=TRUE,MID(Base!D87,FIND("$",Base!D87)+1,6),0),"I",""),"P","")),TRIM(SUBSTITUTE(SUBSTITUTE(IF(AND(ISNUMBER(FIND("condo",Base!C87)),ISNUMBER(FIND("IPTU",Base!C87)))=TRUE,MID(Base!C87,FIND("$",Base!C87)+1,6),0),"I",""),"P",""))),".","")</f>
        <v>0</v>
      </c>
      <c r="E87" t="str">
        <f>SUBSTITUTE(IF(TRIM(SUBSTITUTE(SUBSTITUTE(IF(OR(ISNUMBER(FIND("IPTU",Base!C87)),ISNUMBER(FIND("iptu",Base!C87)))=TRUE,RIGHT(Base!C87,5),0),"R$",""),"$",""))="0",TRIM(SUBSTITUTE(SUBSTITUTE(IF(OR(ISNUMBER(FIND("IPTU",Base!D87)),ISNUMBER(FIND("iptu",Base!D87)))=TRUE,RIGHT(Base!D87,5),0),"R$",""),"$","")),TRIM(SUBSTITUTE(SUBSTITUTE(IF(OR(ISNUMBER(FIND("iptu",Base!C87)),ISNUMBER(FIND("IPTU",Base!C87)))=TRUE,RIGHT(Base!C87,5),0),"R$",""),"$",""))),".","")</f>
        <v>0</v>
      </c>
      <c r="F87" s="3" t="str" cm="1">
        <f t="array" ref="F87">INDEX(Base!87:87,MATCH(MAX(LEN(Base!87:87)),LEN(Base!87:87),0))</f>
        <v>Casa com terraço em terreno de 300m² -- Casa Linear com terraço com entrada independente -- Composta por: Sala, 2 quartos, cozinha, banheiro social, área de serviço, varanda e ampl...</v>
      </c>
      <c r="J87" t="str">
        <f>TRIM((IF(OR(ISNUMBER(FIND("Avenida",Base!B87)),ISNUMBER(FIND("Rua",Base!B87)),ISNUMBER(FIND("Estrada",Base!B87)),ISNUMBER(FIND(",",Base!B87)))=TRUE,Base!B87,"")))</f>
        <v/>
      </c>
      <c r="K87" t="str">
        <f>TRIM((IF(OR(ISNUMBER(FIND("Avenida",Base!C87)),ISNUMBER(FIND("Rua",Base!C87)),ISNUMBER(FIND("Estrada",Base!C87)),ISNUMBER(FIND(",",Base!C87)))=TRUE,Base!C87,"")))</f>
        <v>Casa com terraço em terreno de 300m² -- Casa Linear com terraço com entrada independente -- Composta por: Sala, 2 quartos, cozinha, banheiro social, área de serviço, varanda e ampl...</v>
      </c>
      <c r="L87" t="str">
        <f>TRIM((IF(OR(ISNUMBER(FIND("Avenida",Base!D87)),ISNUMBER(FIND("Rua",Base!D87)),ISNUMBER(FIND("Estrada",Base!D87)),ISNUMBER(FIND(",",Base!D87)))=TRUE,Base!D87,"")))</f>
        <v/>
      </c>
      <c r="M87" t="str">
        <f>TRIM((IF(OR(ISNUMBER(FIND("Avenida",Base!E87)),ISNUMBER(FIND("Rua",Base!E87)),ISNUMBER(FIND("Estrada",Base!E87)),ISNUMBER(FIND(",",Base!E87)))=TRUE,Base!E87,"")))</f>
        <v>Rua Vila Henrique Dias, Banco de Areia</v>
      </c>
      <c r="N87" t="str">
        <f>TRIM((IF(OR(ISNUMBER(FIND("Avenida",Base!F87)),ISNUMBER(FIND("Rua",Base!F87)),ISNUMBER(FIND("Estrada",Base!F87)),ISNUMBER(FIND(",",Base!F87)))=TRUE,Base!F87,"")))</f>
        <v/>
      </c>
      <c r="O87" t="str">
        <f>TRIM((IF(OR(ISNUMBER(FIND("Avenida",Base!G87)),ISNUMBER(FIND("Rua",Base!G87)),ISNUMBER(FIND("Estrada",Base!G87)),ISNUMBER(FIND(",",Base!G87)))=TRUE,Base!G87,"")))</f>
        <v/>
      </c>
      <c r="P87" t="str">
        <f>TRIM((IF(OR(ISNUMBER(FIND("Avenida",Base!H87)),ISNUMBER(FIND("Rua",Base!H87)),ISNUMBER(FIND("Estrada",Base!H87)),ISNUMBER(FIND(",",Base!H87)))=TRUE,Base!H87,"")))</f>
        <v/>
      </c>
      <c r="Q87" t="str">
        <f>TRIM((IF(OR(ISNUMBER(FIND("Avenida",Base!I87)),ISNUMBER(FIND("Rua",Base!I87)),ISNUMBER(FIND("Estrada",Base!I87)),ISNUMBER(FIND(",",Base!I87)))=TRUE,Base!I87,"")))</f>
        <v/>
      </c>
      <c r="R87" t="str">
        <f>TRIM((IF(OR(ISNUMBER(FIND("Avenida",Base!J87)),ISNUMBER(FIND("Rua",Base!J87)),ISNUMBER(FIND("Estrada",Base!J87)),ISNUMBER(FIND(",",Base!J87)))=TRUE,Base!J87,"")))</f>
        <v/>
      </c>
      <c r="S87" t="str">
        <f>TRIM((IF(OR(ISNUMBER(FIND("Avenida",Base!K87)),ISNUMBER(FIND("Rua",Base!K87)),ISNUMBER(FIND("Estrada",Base!K87)),ISNUMBER(FIND(",",Base!K87)))=TRUE,Base!K87,"")))</f>
        <v/>
      </c>
      <c r="T87" t="str">
        <f>TRIM((IF(OR(ISNUMBER(FIND("Avenida",Base!L87)),ISNUMBER(FIND("Rua",Base!L87)),ISNUMBER(FIND("Estrada",Base!L87)),ISNUMBER(FIND(",",Base!L87)))=TRUE,Base!L87,"")))</f>
        <v/>
      </c>
      <c r="U87" t="str">
        <f>TRIM((IF(OR(ISNUMBER(FIND("Avenida",Base!M87)),ISNUMBER(FIND("Rua",Base!M87)),ISNUMBER(FIND("Estrada",Base!M87)),ISNUMBER(FIND(",",Base!M87)))=TRUE,Base!M87,"")))</f>
        <v/>
      </c>
      <c r="V87" t="str">
        <f>TRIM((IF(OR(ISNUMBER(FIND("Avenida",Base!N87)),ISNUMBER(FIND("Rua",Base!N87)),ISNUMBER(FIND("Estrada",Base!N87)),ISNUMBER(FIND(",",Base!N87)))=TRUE,Base!N87,"")))</f>
        <v/>
      </c>
      <c r="W87" t="str">
        <f>TRIM((IF(OR(ISNUMBER(FIND("Avenida",Base!O87)),ISNUMBER(FIND("Rua",Base!O87)),ISNUMBER(FIND("Estrada",Base!O87)),ISNUMBER(FIND(",",Base!O87)))=TRUE,Base!O87,"")))</f>
        <v/>
      </c>
      <c r="X87" t="str">
        <f>TRIM((IF(OR(ISNUMBER(FIND("Avenida",Base!P87)),ISNUMBER(FIND("Rua",Base!P87)),ISNUMBER(FIND("Estrada",Base!P87)),ISNUMBER(FIND(",",Base!P87)))=TRUE,Base!P87,"")))</f>
        <v/>
      </c>
      <c r="Y87" t="str">
        <f>TRIM((IF(OR(ISNUMBER(FIND("Avenida",Base!Q87)),ISNUMBER(FIND("Rua",Base!Q87)),ISNUMBER(FIND("Estrada",Base!Q87)),ISNUMBER(FIND(",",Base!Q87)))=TRUE,Base!Q87,"")))</f>
        <v/>
      </c>
      <c r="Z87" t="str">
        <f>TRIM((IF(OR(ISNUMBER(FIND("Avenida",Base!R87)),ISNUMBER(FIND("Rua",Base!R87)),ISNUMBER(FIND("Estrada",Base!R87)),ISNUMBER(FIND(",",Base!R87)))=TRUE,Base!R87,"")))</f>
        <v/>
      </c>
      <c r="AA87" s="3" t="str" cm="1">
        <f t="array" ref="AA87">LOOKUP(2,1/(F87:Z87&lt;&gt;""),F87:Z87)</f>
        <v>Rua Vila Henrique Dias, Banco de Areia</v>
      </c>
      <c r="AB87" t="str" cm="1">
        <f t="array" ref="AB87">IFERROR(IF(LEN(TRIM(SUBSTITUTE(INDEX(Base!87:87,0,MATCH(Planilha2!$AA87,Base!87:87,0)+1),"m²",""))&gt;5),LEFT(TRIM(SUBSTITUTE(INDEX(Base!87:87,0,MATCH(Planilha2!$AA87,Base!87:87,0)+1),"m²","")),3),TRIM(SUBSTITUTE(INDEX(Base!87:87,0,MATCH(Planilha2!$AA87,Base!87:87,0)+1),"m²",""))),0)</f>
        <v>80</v>
      </c>
      <c r="AC87" t="str" cm="1">
        <f t="array" ref="AC87">IFERROR(IF(LEN(INDEX(Base!87:87,0,MATCH(Planilha2!$AA87,Base!87:87,0)+2))&gt;2,LEFT(INDEX(Base!87:87,0,MATCH(Planilha2!$AA87,Base!87:87,0)+2),1),INDEX(Base!87:87,0,MATCH(Planilha2!$AA87,Base!87:87,0)+2)),0)</f>
        <v>2</v>
      </c>
      <c r="AD87" t="str" cm="1">
        <f t="array" ref="AD87">IFERROR(IF(LEN(INDEX(Base!87:87,0,MATCH(Planilha2!$AA87,Base!87:87,0)+3))&gt;2,LEFT(INDEX(Base!87:87,0,MATCH(Planilha2!$AA87,Base!87:87,0)+3),1),INDEX(Base!87:87,0,MATCH(Planilha2!$AA87,Base!87:87,0)+3)),0)</f>
        <v>3</v>
      </c>
      <c r="AE87" t="str" cm="1">
        <f t="array" ref="AE87">IFERROR(IF(LEN(INDEX(Base!87:87,0,MATCH(Planilha2!$AA87,Base!87:87,0)+4))&gt;2,LEFT(INDEX(Base!87:87,0,MATCH(Planilha2!$AA87,Base!87:87,0)+4),1),INDEX(Base!87:87,0,MATCH(Planilha2!$AA87,Base!87:87,0)+4)),0)</f>
        <v>1</v>
      </c>
      <c r="AF87" t="str">
        <f>AA87&amp;", "&amp;Configurações!$C$4&amp;", "&amp;Configurações!$C$5&amp;", Brazil"</f>
        <v>Rua Vila Henrique Dias, Banco de Areia, Mesquita, RJ, Brazil</v>
      </c>
      <c r="AG87" t="str">
        <f>RIGHT(AA87,LEN(AA87)-FIND(",",AA87,1)-1)&amp;", "&amp;Configurações!$C$4&amp;", "&amp;Configurações!$C$5</f>
        <v>Banco de Areia, Mesquita, RJ</v>
      </c>
      <c r="AH87">
        <f>Configurações!$C$6</f>
        <v>0</v>
      </c>
    </row>
    <row r="88" spans="2:34" x14ac:dyDescent="0.3">
      <c r="B88">
        <f>IF(OR(ISNUMBER(FIND(Configurações!$B$8,Base!B88)),ISNUMBER(FIND(Configurações!$B$9,Base!B88)),ISNUMBER(FIND(Configurações!$B$10,Base!B88)),ISNUMBER(FIND(Configurações!$B$11,Base!B88)))=TRUE,Base!B88,0)</f>
        <v>0</v>
      </c>
      <c r="C88" t="str">
        <f>SUBSTITUTE(SUBSTITUTE(IF(ISNUMBER(FIND("R$",Base!B88))=TRUE,Base!B88,IF(OR(ISNUMBER(FIND("condo",Base!C88)),ISNUMBER(FIND("IPTU",Base!C88)))=TRUE,Base!B88,Base!C88)),"R$",""),".","")</f>
        <v xml:space="preserve"> 166000</v>
      </c>
      <c r="D88" t="str">
        <f>SUBSTITUTE(IF(TRIM(SUBSTITUTE(SUBSTITUTE(IF(AND(ISNUMBER(FIND("condo",Base!C88)),ISNUMBER(FIND("IPTU",Base!C88)))=TRUE,MID(Base!C88,FIND("$",Base!C88)+1,6),0),"I",""),"P",""))="0",TRIM(SUBSTITUTE(SUBSTITUTE(IF(AND(ISNUMBER(FIND("condo",Base!D88)),ISNUMBER(FIND("IPTU",Base!D88)))=TRUE,MID(Base!D88,FIND("$",Base!D88)+1,6),0),"I",""),"P","")),TRIM(SUBSTITUTE(SUBSTITUTE(IF(AND(ISNUMBER(FIND("condo",Base!C88)),ISNUMBER(FIND("IPTU",Base!C88)))=TRUE,MID(Base!C88,FIND("$",Base!C88)+1,6),0),"I",""),"P",""))),".","")</f>
        <v>0</v>
      </c>
      <c r="E88" t="str">
        <f>SUBSTITUTE(IF(TRIM(SUBSTITUTE(SUBSTITUTE(IF(OR(ISNUMBER(FIND("IPTU",Base!C88)),ISNUMBER(FIND("iptu",Base!C88)))=TRUE,RIGHT(Base!C88,5),0),"R$",""),"$",""))="0",TRIM(SUBSTITUTE(SUBSTITUTE(IF(OR(ISNUMBER(FIND("IPTU",Base!D88)),ISNUMBER(FIND("iptu",Base!D88)))=TRUE,RIGHT(Base!D88,5),0),"R$",""),"$","")),TRIM(SUBSTITUTE(SUBSTITUTE(IF(OR(ISNUMBER(FIND("iptu",Base!C88)),ISNUMBER(FIND("IPTU",Base!C88)))=TRUE,RIGHT(Base!C88,5),0),"R$",""),"$",""))),".","")</f>
        <v>20</v>
      </c>
      <c r="F88" s="3" t="str" cm="1">
        <f t="array" ref="F88">INDEX(Base!88:88,MATCH(MAX(LEN(Base!88:88)),LEN(Base!88:88),0))</f>
        <v>Casa composta por: Sala, 2 quartos, cozinha, banheiro, área de serviço e quintal.</v>
      </c>
      <c r="J88" t="str">
        <f>TRIM((IF(OR(ISNUMBER(FIND("Avenida",Base!B88)),ISNUMBER(FIND("Rua",Base!B88)),ISNUMBER(FIND("Estrada",Base!B88)),ISNUMBER(FIND(",",Base!B88)))=TRUE,Base!B88,"")))</f>
        <v/>
      </c>
      <c r="K88" t="str">
        <f>TRIM((IF(OR(ISNUMBER(FIND("Avenida",Base!C88)),ISNUMBER(FIND("Rua",Base!C88)),ISNUMBER(FIND("Estrada",Base!C88)),ISNUMBER(FIND(",",Base!C88)))=TRUE,Base!C88,"")))</f>
        <v/>
      </c>
      <c r="L88" t="str">
        <f>TRIM((IF(OR(ISNUMBER(FIND("Avenida",Base!D88)),ISNUMBER(FIND("Rua",Base!D88)),ISNUMBER(FIND("Estrada",Base!D88)),ISNUMBER(FIND(",",Base!D88)))=TRUE,Base!D88,"")))</f>
        <v/>
      </c>
      <c r="M88" t="str">
        <f>TRIM((IF(OR(ISNUMBER(FIND("Avenida",Base!E88)),ISNUMBER(FIND("Rua",Base!E88)),ISNUMBER(FIND("Estrada",Base!E88)),ISNUMBER(FIND(",",Base!E88)))=TRUE,Base!E88,"")))</f>
        <v/>
      </c>
      <c r="N88" t="str">
        <f>TRIM((IF(OR(ISNUMBER(FIND("Avenida",Base!F88)),ISNUMBER(FIND("Rua",Base!F88)),ISNUMBER(FIND("Estrada",Base!F88)),ISNUMBER(FIND(",",Base!F88)))=TRUE,Base!F88,"")))</f>
        <v/>
      </c>
      <c r="O88" t="str">
        <f>TRIM((IF(OR(ISNUMBER(FIND("Avenida",Base!G88)),ISNUMBER(FIND("Rua",Base!G88)),ISNUMBER(FIND("Estrada",Base!G88)),ISNUMBER(FIND(",",Base!G88)))=TRUE,Base!G88,"")))</f>
        <v/>
      </c>
      <c r="P88" t="str">
        <f>TRIM((IF(OR(ISNUMBER(FIND("Avenida",Base!H88)),ISNUMBER(FIND("Rua",Base!H88)),ISNUMBER(FIND("Estrada",Base!H88)),ISNUMBER(FIND(",",Base!H88)))=TRUE,Base!H88,"")))</f>
        <v>Casa composta por: Sala, 2 quartos, cozinha, banheiro, área de serviço e quintal.</v>
      </c>
      <c r="Q88" t="str">
        <f>TRIM((IF(OR(ISNUMBER(FIND("Avenida",Base!I88)),ISNUMBER(FIND("Rua",Base!I88)),ISNUMBER(FIND("Estrada",Base!I88)),ISNUMBER(FIND(",",Base!I88)))=TRUE,Base!I88,"")))</f>
        <v/>
      </c>
      <c r="R88" t="str">
        <f>TRIM((IF(OR(ISNUMBER(FIND("Avenida",Base!J88)),ISNUMBER(FIND("Rua",Base!J88)),ISNUMBER(FIND("Estrada",Base!J88)),ISNUMBER(FIND(",",Base!J88)))=TRUE,Base!J88,"")))</f>
        <v/>
      </c>
      <c r="S88" t="str">
        <f>TRIM((IF(OR(ISNUMBER(FIND("Avenida",Base!K88)),ISNUMBER(FIND("Rua",Base!K88)),ISNUMBER(FIND("Estrada",Base!K88)),ISNUMBER(FIND(",",Base!K88)))=TRUE,Base!K88,"")))</f>
        <v>Rua Terezinha, Jacutinga</v>
      </c>
      <c r="T88" t="str">
        <f>TRIM((IF(OR(ISNUMBER(FIND("Avenida",Base!L88)),ISNUMBER(FIND("Rua",Base!L88)),ISNUMBER(FIND("Estrada",Base!L88)),ISNUMBER(FIND(",",Base!L88)))=TRUE,Base!L88,"")))</f>
        <v/>
      </c>
      <c r="U88" t="str">
        <f>TRIM((IF(OR(ISNUMBER(FIND("Avenida",Base!M88)),ISNUMBER(FIND("Rua",Base!M88)),ISNUMBER(FIND("Estrada",Base!M88)),ISNUMBER(FIND(",",Base!M88)))=TRUE,Base!M88,"")))</f>
        <v/>
      </c>
      <c r="V88" t="str">
        <f>TRIM((IF(OR(ISNUMBER(FIND("Avenida",Base!N88)),ISNUMBER(FIND("Rua",Base!N88)),ISNUMBER(FIND("Estrada",Base!N88)),ISNUMBER(FIND(",",Base!N88)))=TRUE,Base!N88,"")))</f>
        <v/>
      </c>
      <c r="W88" t="str">
        <f>TRIM((IF(OR(ISNUMBER(FIND("Avenida",Base!O88)),ISNUMBER(FIND("Rua",Base!O88)),ISNUMBER(FIND("Estrada",Base!O88)),ISNUMBER(FIND(",",Base!O88)))=TRUE,Base!O88,"")))</f>
        <v/>
      </c>
      <c r="X88" t="str">
        <f>TRIM((IF(OR(ISNUMBER(FIND("Avenida",Base!P88)),ISNUMBER(FIND("Rua",Base!P88)),ISNUMBER(FIND("Estrada",Base!P88)),ISNUMBER(FIND(",",Base!P88)))=TRUE,Base!P88,"")))</f>
        <v/>
      </c>
      <c r="Y88" t="str">
        <f>TRIM((IF(OR(ISNUMBER(FIND("Avenida",Base!Q88)),ISNUMBER(FIND("Rua",Base!Q88)),ISNUMBER(FIND("Estrada",Base!Q88)),ISNUMBER(FIND(",",Base!Q88)))=TRUE,Base!Q88,"")))</f>
        <v/>
      </c>
      <c r="Z88" t="str">
        <f>TRIM((IF(OR(ISNUMBER(FIND("Avenida",Base!R88)),ISNUMBER(FIND("Rua",Base!R88)),ISNUMBER(FIND("Estrada",Base!R88)),ISNUMBER(FIND(",",Base!R88)))=TRUE,Base!R88,"")))</f>
        <v/>
      </c>
      <c r="AA88" s="3" t="str" cm="1">
        <f t="array" ref="AA88">LOOKUP(2,1/(F88:Z88&lt;&gt;""),F88:Z88)</f>
        <v>Rua Terezinha, Jacutinga</v>
      </c>
      <c r="AB88" t="str" cm="1">
        <f t="array" ref="AB88">IFERROR(IF(LEN(TRIM(SUBSTITUTE(INDEX(Base!88:88,0,MATCH(Planilha2!$AA88,Base!88:88,0)+1),"m²",""))&gt;5),LEFT(TRIM(SUBSTITUTE(INDEX(Base!88:88,0,MATCH(Planilha2!$AA88,Base!88:88,0)+1),"m²","")),3),TRIM(SUBSTITUTE(INDEX(Base!88:88,0,MATCH(Planilha2!$AA88,Base!88:88,0)+1),"m²",""))),0)</f>
        <v>60</v>
      </c>
      <c r="AC88" t="str" cm="1">
        <f t="array" ref="AC88">IFERROR(IF(LEN(INDEX(Base!88:88,0,MATCH(Planilha2!$AA88,Base!88:88,0)+2))&gt;2,LEFT(INDEX(Base!88:88,0,MATCH(Planilha2!$AA88,Base!88:88,0)+2),1),INDEX(Base!88:88,0,MATCH(Planilha2!$AA88,Base!88:88,0)+2)),0)</f>
        <v>2</v>
      </c>
      <c r="AD88" t="str" cm="1">
        <f t="array" ref="AD88">IFERROR(IF(LEN(INDEX(Base!88:88,0,MATCH(Planilha2!$AA88,Base!88:88,0)+3))&gt;2,LEFT(INDEX(Base!88:88,0,MATCH(Planilha2!$AA88,Base!88:88,0)+3),1),INDEX(Base!88:88,0,MATCH(Planilha2!$AA88,Base!88:88,0)+3)),0)</f>
        <v>1</v>
      </c>
      <c r="AE88" t="str" cm="1">
        <f t="array" ref="AE88">IFERROR(IF(LEN(INDEX(Base!88:88,0,MATCH(Planilha2!$AA88,Base!88:88,0)+4))&gt;2,LEFT(INDEX(Base!88:88,0,MATCH(Planilha2!$AA88,Base!88:88,0)+4),1),INDEX(Base!88:88,0,MATCH(Planilha2!$AA88,Base!88:88,0)+4)),0)</f>
        <v>1</v>
      </c>
      <c r="AF88" t="str">
        <f>AA88&amp;", "&amp;Configurações!$C$4&amp;", "&amp;Configurações!$C$5&amp;", Brazil"</f>
        <v>Rua Terezinha, Jacutinga, Mesquita, RJ, Brazil</v>
      </c>
      <c r="AG88" t="str">
        <f>RIGHT(AA88,LEN(AA88)-FIND(",",AA88,1)-1)&amp;", "&amp;Configurações!$C$4&amp;", "&amp;Configurações!$C$5</f>
        <v>Jacutinga, Mesquita, RJ</v>
      </c>
      <c r="AH88">
        <f>Configurações!$C$6</f>
        <v>0</v>
      </c>
    </row>
    <row r="89" spans="2:34" x14ac:dyDescent="0.3">
      <c r="B89">
        <f>IF(OR(ISNUMBER(FIND(Configurações!$B$8,Base!B89)),ISNUMBER(FIND(Configurações!$B$9,Base!B89)),ISNUMBER(FIND(Configurações!$B$10,Base!B89)),ISNUMBER(FIND(Configurações!$B$11,Base!B89)))=TRUE,Base!B89,0)</f>
        <v>0</v>
      </c>
      <c r="C89" t="str">
        <f>SUBSTITUTE(SUBSTITUTE(IF(ISNUMBER(FIND("R$",Base!B89))=TRUE,Base!B89,IF(OR(ISNUMBER(FIND("condo",Base!C89)),ISNUMBER(FIND("IPTU",Base!C89)))=TRUE,Base!B89,Base!C89)),"R$",""),".","")</f>
        <v xml:space="preserve"> 200000</v>
      </c>
      <c r="D89" t="str">
        <f>SUBSTITUTE(IF(TRIM(SUBSTITUTE(SUBSTITUTE(IF(AND(ISNUMBER(FIND("condo",Base!C89)),ISNUMBER(FIND("IPTU",Base!C89)))=TRUE,MID(Base!C89,FIND("$",Base!C89)+1,6),0),"I",""),"P",""))="0",TRIM(SUBSTITUTE(SUBSTITUTE(IF(AND(ISNUMBER(FIND("condo",Base!D89)),ISNUMBER(FIND("IPTU",Base!D89)))=TRUE,MID(Base!D89,FIND("$",Base!D89)+1,6),0),"I",""),"P","")),TRIM(SUBSTITUTE(SUBSTITUTE(IF(AND(ISNUMBER(FIND("condo",Base!C89)),ISNUMBER(FIND("IPTU",Base!C89)))=TRUE,MID(Base!C89,FIND("$",Base!C89)+1,6),0),"I",""),"P",""))),".","")</f>
        <v>0</v>
      </c>
      <c r="E89" t="str">
        <f>SUBSTITUTE(IF(TRIM(SUBSTITUTE(SUBSTITUTE(IF(OR(ISNUMBER(FIND("IPTU",Base!C89)),ISNUMBER(FIND("iptu",Base!C89)))=TRUE,RIGHT(Base!C89,5),0),"R$",""),"$",""))="0",TRIM(SUBSTITUTE(SUBSTITUTE(IF(OR(ISNUMBER(FIND("IPTU",Base!D89)),ISNUMBER(FIND("iptu",Base!D89)))=TRUE,RIGHT(Base!D89,5),0),"R$",""),"$","")),TRIM(SUBSTITUTE(SUBSTITUTE(IF(OR(ISNUMBER(FIND("iptu",Base!C89)),ISNUMBER(FIND("IPTU",Base!C89)))=TRUE,RIGHT(Base!C89,5),0),"R$",""),"$",""))),".","")</f>
        <v>400</v>
      </c>
      <c r="F89" s="3" t="str" cm="1">
        <f t="array" ref="F89">INDEX(Base!89:89,MATCH(MAX(LEN(Base!89:89)),LEN(Base!89:89),0))</f>
        <v>Casa composta de 2 quartos, sala, cozinha, banheiro, área de serviço, varanda na frente, quintal, garagem coberta para 2 carros com port...</v>
      </c>
      <c r="J89" t="str">
        <f>TRIM((IF(OR(ISNUMBER(FIND("Avenida",Base!B89)),ISNUMBER(FIND("Rua",Base!B89)),ISNUMBER(FIND("Estrada",Base!B89)),ISNUMBER(FIND(",",Base!B89)))=TRUE,Base!B89,"")))</f>
        <v/>
      </c>
      <c r="K89" t="str">
        <f>TRIM((IF(OR(ISNUMBER(FIND("Avenida",Base!C89)),ISNUMBER(FIND("Rua",Base!C89)),ISNUMBER(FIND("Estrada",Base!C89)),ISNUMBER(FIND(",",Base!C89)))=TRUE,Base!C89,"")))</f>
        <v/>
      </c>
      <c r="L89" t="str">
        <f>TRIM((IF(OR(ISNUMBER(FIND("Avenida",Base!D89)),ISNUMBER(FIND("Rua",Base!D89)),ISNUMBER(FIND("Estrada",Base!D89)),ISNUMBER(FIND(",",Base!D89)))=TRUE,Base!D89,"")))</f>
        <v>Mesquita - Centro. Rua Mercúrio, 614</v>
      </c>
      <c r="M89" t="str">
        <f>TRIM((IF(OR(ISNUMBER(FIND("Avenida",Base!E89)),ISNUMBER(FIND("Rua",Base!E89)),ISNUMBER(FIND("Estrada",Base!E89)),ISNUMBER(FIND(",",Base!E89)))=TRUE,Base!E89,"")))</f>
        <v/>
      </c>
      <c r="N89" t="str">
        <f>TRIM((IF(OR(ISNUMBER(FIND("Avenida",Base!F89)),ISNUMBER(FIND("Rua",Base!F89)),ISNUMBER(FIND("Estrada",Base!F89)),ISNUMBER(FIND(",",Base!F89)))=TRUE,Base!F89,"")))</f>
        <v>Casa composta de 2 quartos, sala, cozinha, banheiro, área de serviço, varanda na frente, quintal, garagem coberta para 2 carros com port...</v>
      </c>
      <c r="O89" t="str">
        <f>TRIM((IF(OR(ISNUMBER(FIND("Avenida",Base!G89)),ISNUMBER(FIND("Rua",Base!G89)),ISNUMBER(FIND("Estrada",Base!G89)),ISNUMBER(FIND(",",Base!G89)))=TRUE,Base!G89,"")))</f>
        <v/>
      </c>
      <c r="P89" t="str">
        <f>TRIM((IF(OR(ISNUMBER(FIND("Avenida",Base!H89)),ISNUMBER(FIND("Rua",Base!H89)),ISNUMBER(FIND("Estrada",Base!H89)),ISNUMBER(FIND(",",Base!H89)))=TRUE,Base!H89,"")))</f>
        <v>Rua Mercúrio, Centro</v>
      </c>
      <c r="Q89" t="str">
        <f>TRIM((IF(OR(ISNUMBER(FIND("Avenida",Base!I89)),ISNUMBER(FIND("Rua",Base!I89)),ISNUMBER(FIND("Estrada",Base!I89)),ISNUMBER(FIND(",",Base!I89)))=TRUE,Base!I89,"")))</f>
        <v/>
      </c>
      <c r="R89" t="str">
        <f>TRIM((IF(OR(ISNUMBER(FIND("Avenida",Base!J89)),ISNUMBER(FIND("Rua",Base!J89)),ISNUMBER(FIND("Estrada",Base!J89)),ISNUMBER(FIND(",",Base!J89)))=TRUE,Base!J89,"")))</f>
        <v/>
      </c>
      <c r="S89" t="str">
        <f>TRIM((IF(OR(ISNUMBER(FIND("Avenida",Base!K89)),ISNUMBER(FIND("Rua",Base!K89)),ISNUMBER(FIND("Estrada",Base!K89)),ISNUMBER(FIND(",",Base!K89)))=TRUE,Base!K89,"")))</f>
        <v/>
      </c>
      <c r="T89" t="str">
        <f>TRIM((IF(OR(ISNUMBER(FIND("Avenida",Base!L89)),ISNUMBER(FIND("Rua",Base!L89)),ISNUMBER(FIND("Estrada",Base!L89)),ISNUMBER(FIND(",",Base!L89)))=TRUE,Base!L89,"")))</f>
        <v/>
      </c>
      <c r="U89" t="str">
        <f>TRIM((IF(OR(ISNUMBER(FIND("Avenida",Base!M89)),ISNUMBER(FIND("Rua",Base!M89)),ISNUMBER(FIND("Estrada",Base!M89)),ISNUMBER(FIND(",",Base!M89)))=TRUE,Base!M89,"")))</f>
        <v/>
      </c>
      <c r="V89" t="str">
        <f>TRIM((IF(OR(ISNUMBER(FIND("Avenida",Base!N89)),ISNUMBER(FIND("Rua",Base!N89)),ISNUMBER(FIND("Estrada",Base!N89)),ISNUMBER(FIND(",",Base!N89)))=TRUE,Base!N89,"")))</f>
        <v/>
      </c>
      <c r="W89" t="str">
        <f>TRIM((IF(OR(ISNUMBER(FIND("Avenida",Base!O89)),ISNUMBER(FIND("Rua",Base!O89)),ISNUMBER(FIND("Estrada",Base!O89)),ISNUMBER(FIND(",",Base!O89)))=TRUE,Base!O89,"")))</f>
        <v/>
      </c>
      <c r="X89" t="str">
        <f>TRIM((IF(OR(ISNUMBER(FIND("Avenida",Base!P89)),ISNUMBER(FIND("Rua",Base!P89)),ISNUMBER(FIND("Estrada",Base!P89)),ISNUMBER(FIND(",",Base!P89)))=TRUE,Base!P89,"")))</f>
        <v/>
      </c>
      <c r="Y89" t="str">
        <f>TRIM((IF(OR(ISNUMBER(FIND("Avenida",Base!Q89)),ISNUMBER(FIND("Rua",Base!Q89)),ISNUMBER(FIND("Estrada",Base!Q89)),ISNUMBER(FIND(",",Base!Q89)))=TRUE,Base!Q89,"")))</f>
        <v/>
      </c>
      <c r="Z89" t="str">
        <f>TRIM((IF(OR(ISNUMBER(FIND("Avenida",Base!R89)),ISNUMBER(FIND("Rua",Base!R89)),ISNUMBER(FIND("Estrada",Base!R89)),ISNUMBER(FIND(",",Base!R89)))=TRUE,Base!R89,"")))</f>
        <v/>
      </c>
      <c r="AA89" s="3" t="str" cm="1">
        <f t="array" ref="AA89">LOOKUP(2,1/(F89:Z89&lt;&gt;""),F89:Z89)</f>
        <v>Rua Mercúrio, Centro</v>
      </c>
      <c r="AB89" t="str" cm="1">
        <f t="array" ref="AB89">IFERROR(IF(LEN(TRIM(SUBSTITUTE(INDEX(Base!89:89,0,MATCH(Planilha2!$AA89,Base!89:89,0)+1),"m²",""))&gt;5),LEFT(TRIM(SUBSTITUTE(INDEX(Base!89:89,0,MATCH(Planilha2!$AA89,Base!89:89,0)+1),"m²","")),3),TRIM(SUBSTITUTE(INDEX(Base!89:89,0,MATCH(Planilha2!$AA89,Base!89:89,0)+1),"m²",""))),0)</f>
        <v>250</v>
      </c>
      <c r="AC89" t="str" cm="1">
        <f t="array" ref="AC89">IFERROR(IF(LEN(INDEX(Base!89:89,0,MATCH(Planilha2!$AA89,Base!89:89,0)+2))&gt;2,LEFT(INDEX(Base!89:89,0,MATCH(Planilha2!$AA89,Base!89:89,0)+2),1),INDEX(Base!89:89,0,MATCH(Planilha2!$AA89,Base!89:89,0)+2)),0)</f>
        <v>2</v>
      </c>
      <c r="AD89" t="str" cm="1">
        <f t="array" ref="AD89">IFERROR(IF(LEN(INDEX(Base!89:89,0,MATCH(Planilha2!$AA89,Base!89:89,0)+3))&gt;2,LEFT(INDEX(Base!89:89,0,MATCH(Planilha2!$AA89,Base!89:89,0)+3),1),INDEX(Base!89:89,0,MATCH(Planilha2!$AA89,Base!89:89,0)+3)),0)</f>
        <v>2</v>
      </c>
      <c r="AE89" t="str" cm="1">
        <f t="array" ref="AE89">IFERROR(IF(LEN(INDEX(Base!89:89,0,MATCH(Planilha2!$AA89,Base!89:89,0)+4))&gt;2,LEFT(INDEX(Base!89:89,0,MATCH(Planilha2!$AA89,Base!89:89,0)+4),1),INDEX(Base!89:89,0,MATCH(Planilha2!$AA89,Base!89:89,0)+4)),0)</f>
        <v>1</v>
      </c>
      <c r="AF89" t="str">
        <f>AA89&amp;", "&amp;Configurações!$C$4&amp;", "&amp;Configurações!$C$5&amp;", Brazil"</f>
        <v>Rua Mercúrio, Centro, Mesquita, RJ, Brazil</v>
      </c>
      <c r="AG89" t="str">
        <f>RIGHT(AA89,LEN(AA89)-FIND(",",AA89,1)-1)&amp;", "&amp;Configurações!$C$4&amp;", "&amp;Configurações!$C$5</f>
        <v>Centro, Mesquita, RJ</v>
      </c>
      <c r="AH89">
        <f>Configurações!$C$6</f>
        <v>0</v>
      </c>
    </row>
    <row r="90" spans="2:34" x14ac:dyDescent="0.3">
      <c r="B90">
        <f>IF(OR(ISNUMBER(FIND(Configurações!$B$8,Base!B90)),ISNUMBER(FIND(Configurações!$B$9,Base!B90)),ISNUMBER(FIND(Configurações!$B$10,Base!B90)),ISNUMBER(FIND(Configurações!$B$11,Base!B90)))=TRUE,Base!B90,0)</f>
        <v>0</v>
      </c>
      <c r="C90" t="str">
        <f>SUBSTITUTE(SUBSTITUTE(IF(ISNUMBER(FIND("R$",Base!B90))=TRUE,Base!B90,IF(OR(ISNUMBER(FIND("condo",Base!C90)),ISNUMBER(FIND("IPTU",Base!C90)))=TRUE,Base!B90,Base!C90)),"R$",""),".","")</f>
        <v xml:space="preserve"> 188000</v>
      </c>
      <c r="D90" t="str">
        <f>SUBSTITUTE(IF(TRIM(SUBSTITUTE(SUBSTITUTE(IF(AND(ISNUMBER(FIND("condo",Base!C90)),ISNUMBER(FIND("IPTU",Base!C90)))=TRUE,MID(Base!C90,FIND("$",Base!C90)+1,6),0),"I",""),"P",""))="0",TRIM(SUBSTITUTE(SUBSTITUTE(IF(AND(ISNUMBER(FIND("condo",Base!D90)),ISNUMBER(FIND("IPTU",Base!D90)))=TRUE,MID(Base!D90,FIND("$",Base!D90)+1,6),0),"I",""),"P","")),TRIM(SUBSTITUTE(SUBSTITUTE(IF(AND(ISNUMBER(FIND("condo",Base!C90)),ISNUMBER(FIND("IPTU",Base!C90)))=TRUE,MID(Base!C90,FIND("$",Base!C90)+1,6),0),"I",""),"P",""))),".","")</f>
        <v>0</v>
      </c>
      <c r="E90" t="str">
        <f>SUBSTITUTE(IF(TRIM(SUBSTITUTE(SUBSTITUTE(IF(OR(ISNUMBER(FIND("IPTU",Base!C90)),ISNUMBER(FIND("iptu",Base!C90)))=TRUE,RIGHT(Base!C90,5),0),"R$",""),"$",""))="0",TRIM(SUBSTITUTE(SUBSTITUTE(IF(OR(ISNUMBER(FIND("IPTU",Base!D90)),ISNUMBER(FIND("iptu",Base!D90)))=TRUE,RIGHT(Base!D90,5),0),"R$",""),"$","")),TRIM(SUBSTITUTE(SUBSTITUTE(IF(OR(ISNUMBER(FIND("iptu",Base!C90)),ISNUMBER(FIND("IPTU",Base!C90)))=TRUE,RIGHT(Base!C90,5),0),"R$",""),"$",""))),".","")</f>
        <v>0</v>
      </c>
      <c r="F90" s="3" t="str" cm="1">
        <f t="array" ref="F90">INDEX(Base!90:90,MATCH(MAX(LEN(Base!90:90)),LEN(Base!90:90),0))</f>
        <v>Casas Para venda em Mesquita. Imóvel próximo a Avenida São Paulo. Amplo espaço Interno. Entre em contato e agende a sua visita. ACEITA FINANCIAMENTO BANCÁRIO. -</v>
      </c>
      <c r="J90" t="str">
        <f>TRIM((IF(OR(ISNUMBER(FIND("Avenida",Base!B90)),ISNUMBER(FIND("Rua",Base!B90)),ISNUMBER(FIND("Estrada",Base!B90)),ISNUMBER(FIND(",",Base!B90)))=TRUE,Base!B90,"")))</f>
        <v/>
      </c>
      <c r="K90" t="str">
        <f>TRIM((IF(OR(ISNUMBER(FIND("Avenida",Base!C90)),ISNUMBER(FIND("Rua",Base!C90)),ISNUMBER(FIND("Estrada",Base!C90)),ISNUMBER(FIND(",",Base!C90)))=TRUE,Base!C90,"")))</f>
        <v>Casas Para venda em Mesquita. Imóvel próximo a Avenida São Paulo. Amplo espaço Interno. Entre em contato e agende a sua visita. ACEITA FINANCIAMENTO BANCÁRIO. -</v>
      </c>
      <c r="L90" t="str">
        <f>TRIM((IF(OR(ISNUMBER(FIND("Avenida",Base!D90)),ISNUMBER(FIND("Rua",Base!D90)),ISNUMBER(FIND("Estrada",Base!D90)),ISNUMBER(FIND(",",Base!D90)))=TRUE,Base!D90,"")))</f>
        <v/>
      </c>
      <c r="M90" t="str">
        <f>TRIM((IF(OR(ISNUMBER(FIND("Avenida",Base!E90)),ISNUMBER(FIND("Rua",Base!E90)),ISNUMBER(FIND("Estrada",Base!E90)),ISNUMBER(FIND(",",Base!E90)))=TRUE,Base!E90,"")))</f>
        <v>Rua Minas Gerais, Coréia</v>
      </c>
      <c r="N90" t="str">
        <f>TRIM((IF(OR(ISNUMBER(FIND("Avenida",Base!F90)),ISNUMBER(FIND("Rua",Base!F90)),ISNUMBER(FIND("Estrada",Base!F90)),ISNUMBER(FIND(",",Base!F90)))=TRUE,Base!F90,"")))</f>
        <v/>
      </c>
      <c r="O90" t="str">
        <f>TRIM((IF(OR(ISNUMBER(FIND("Avenida",Base!G90)),ISNUMBER(FIND("Rua",Base!G90)),ISNUMBER(FIND("Estrada",Base!G90)),ISNUMBER(FIND(",",Base!G90)))=TRUE,Base!G90,"")))</f>
        <v/>
      </c>
      <c r="P90" t="str">
        <f>TRIM((IF(OR(ISNUMBER(FIND("Avenida",Base!H90)),ISNUMBER(FIND("Rua",Base!H90)),ISNUMBER(FIND("Estrada",Base!H90)),ISNUMBER(FIND(",",Base!H90)))=TRUE,Base!H90,"")))</f>
        <v/>
      </c>
      <c r="Q90" t="str">
        <f>TRIM((IF(OR(ISNUMBER(FIND("Avenida",Base!I90)),ISNUMBER(FIND("Rua",Base!I90)),ISNUMBER(FIND("Estrada",Base!I90)),ISNUMBER(FIND(",",Base!I90)))=TRUE,Base!I90,"")))</f>
        <v/>
      </c>
      <c r="R90" t="str">
        <f>TRIM((IF(OR(ISNUMBER(FIND("Avenida",Base!J90)),ISNUMBER(FIND("Rua",Base!J90)),ISNUMBER(FIND("Estrada",Base!J90)),ISNUMBER(FIND(",",Base!J90)))=TRUE,Base!J90,"")))</f>
        <v/>
      </c>
      <c r="S90" t="str">
        <f>TRIM((IF(OR(ISNUMBER(FIND("Avenida",Base!K90)),ISNUMBER(FIND("Rua",Base!K90)),ISNUMBER(FIND("Estrada",Base!K90)),ISNUMBER(FIND(",",Base!K90)))=TRUE,Base!K90,"")))</f>
        <v/>
      </c>
      <c r="T90" t="str">
        <f>TRIM((IF(OR(ISNUMBER(FIND("Avenida",Base!L90)),ISNUMBER(FIND("Rua",Base!L90)),ISNUMBER(FIND("Estrada",Base!L90)),ISNUMBER(FIND(",",Base!L90)))=TRUE,Base!L90,"")))</f>
        <v/>
      </c>
      <c r="U90" t="str">
        <f>TRIM((IF(OR(ISNUMBER(FIND("Avenida",Base!M90)),ISNUMBER(FIND("Rua",Base!M90)),ISNUMBER(FIND("Estrada",Base!M90)),ISNUMBER(FIND(",",Base!M90)))=TRUE,Base!M90,"")))</f>
        <v/>
      </c>
      <c r="V90" t="str">
        <f>TRIM((IF(OR(ISNUMBER(FIND("Avenida",Base!N90)),ISNUMBER(FIND("Rua",Base!N90)),ISNUMBER(FIND("Estrada",Base!N90)),ISNUMBER(FIND(",",Base!N90)))=TRUE,Base!N90,"")))</f>
        <v/>
      </c>
      <c r="W90" t="str">
        <f>TRIM((IF(OR(ISNUMBER(FIND("Avenida",Base!O90)),ISNUMBER(FIND("Rua",Base!O90)),ISNUMBER(FIND("Estrada",Base!O90)),ISNUMBER(FIND(",",Base!O90)))=TRUE,Base!O90,"")))</f>
        <v/>
      </c>
      <c r="X90" t="str">
        <f>TRIM((IF(OR(ISNUMBER(FIND("Avenida",Base!P90)),ISNUMBER(FIND("Rua",Base!P90)),ISNUMBER(FIND("Estrada",Base!P90)),ISNUMBER(FIND(",",Base!P90)))=TRUE,Base!P90,"")))</f>
        <v/>
      </c>
      <c r="Y90" t="str">
        <f>TRIM((IF(OR(ISNUMBER(FIND("Avenida",Base!Q90)),ISNUMBER(FIND("Rua",Base!Q90)),ISNUMBER(FIND("Estrada",Base!Q90)),ISNUMBER(FIND(",",Base!Q90)))=TRUE,Base!Q90,"")))</f>
        <v/>
      </c>
      <c r="Z90" t="str">
        <f>TRIM((IF(OR(ISNUMBER(FIND("Avenida",Base!R90)),ISNUMBER(FIND("Rua",Base!R90)),ISNUMBER(FIND("Estrada",Base!R90)),ISNUMBER(FIND(",",Base!R90)))=TRUE,Base!R90,"")))</f>
        <v/>
      </c>
      <c r="AA90" s="3" t="str" cm="1">
        <f t="array" ref="AA90">LOOKUP(2,1/(F90:Z90&lt;&gt;""),F90:Z90)</f>
        <v>Rua Minas Gerais, Coréia</v>
      </c>
      <c r="AB90" t="str" cm="1">
        <f t="array" ref="AB90">IFERROR(IF(LEN(TRIM(SUBSTITUTE(INDEX(Base!90:90,0,MATCH(Planilha2!$AA90,Base!90:90,0)+1),"m²",""))&gt;5),LEFT(TRIM(SUBSTITUTE(INDEX(Base!90:90,0,MATCH(Planilha2!$AA90,Base!90:90,0)+1),"m²","")),3),TRIM(SUBSTITUTE(INDEX(Base!90:90,0,MATCH(Planilha2!$AA90,Base!90:90,0)+1),"m²",""))),0)</f>
        <v>84</v>
      </c>
      <c r="AC90" t="str" cm="1">
        <f t="array" ref="AC90">IFERROR(IF(LEN(INDEX(Base!90:90,0,MATCH(Planilha2!$AA90,Base!90:90,0)+2))&gt;2,LEFT(INDEX(Base!90:90,0,MATCH(Planilha2!$AA90,Base!90:90,0)+2),1),INDEX(Base!90:90,0,MATCH(Planilha2!$AA90,Base!90:90,0)+2)),0)</f>
        <v>2</v>
      </c>
      <c r="AD90" t="str" cm="1">
        <f t="array" ref="AD90">IFERROR(IF(LEN(INDEX(Base!90:90,0,MATCH(Planilha2!$AA90,Base!90:90,0)+3))&gt;2,LEFT(INDEX(Base!90:90,0,MATCH(Planilha2!$AA90,Base!90:90,0)+3),1),INDEX(Base!90:90,0,MATCH(Planilha2!$AA90,Base!90:90,0)+3)),0)</f>
        <v>1</v>
      </c>
      <c r="AE90" t="str" cm="1">
        <f t="array" ref="AE90">IFERROR(IF(LEN(INDEX(Base!90:90,0,MATCH(Planilha2!$AA90,Base!90:90,0)+4))&gt;2,LEFT(INDEX(Base!90:90,0,MATCH(Planilha2!$AA90,Base!90:90,0)+4),1),INDEX(Base!90:90,0,MATCH(Planilha2!$AA90,Base!90:90,0)+4)),0)</f>
        <v>1</v>
      </c>
      <c r="AF90" t="str">
        <f>AA90&amp;", "&amp;Configurações!$C$4&amp;", "&amp;Configurações!$C$5&amp;", Brazil"</f>
        <v>Rua Minas Gerais, Coréia, Mesquita, RJ, Brazil</v>
      </c>
      <c r="AG90" t="str">
        <f>RIGHT(AA90,LEN(AA90)-FIND(",",AA90,1)-1)&amp;", "&amp;Configurações!$C$4&amp;", "&amp;Configurações!$C$5</f>
        <v>Coréia, Mesquita, RJ</v>
      </c>
      <c r="AH90">
        <f>Configurações!$C$6</f>
        <v>0</v>
      </c>
    </row>
    <row r="91" spans="2:34" x14ac:dyDescent="0.3">
      <c r="B91">
        <f>IF(OR(ISNUMBER(FIND(Configurações!$B$8,Base!B91)),ISNUMBER(FIND(Configurações!$B$9,Base!B91)),ISNUMBER(FIND(Configurações!$B$10,Base!B91)),ISNUMBER(FIND(Configurações!$B$11,Base!B91)))=TRUE,Base!B91,0)</f>
        <v>0</v>
      </c>
      <c r="C91" t="str">
        <f>SUBSTITUTE(SUBSTITUTE(IF(ISNUMBER(FIND("R$",Base!B91))=TRUE,Base!B91,IF(OR(ISNUMBER(FIND("condo",Base!C91)),ISNUMBER(FIND("IPTU",Base!C91)))=TRUE,Base!B91,Base!C91)),"R$",""),".","")</f>
        <v xml:space="preserve"> 100000</v>
      </c>
      <c r="D91" t="str">
        <f>SUBSTITUTE(IF(TRIM(SUBSTITUTE(SUBSTITUTE(IF(AND(ISNUMBER(FIND("condo",Base!C91)),ISNUMBER(FIND("IPTU",Base!C91)))=TRUE,MID(Base!C91,FIND("$",Base!C91)+1,6),0),"I",""),"P",""))="0",TRIM(SUBSTITUTE(SUBSTITUTE(IF(AND(ISNUMBER(FIND("condo",Base!D91)),ISNUMBER(FIND("IPTU",Base!D91)))=TRUE,MID(Base!D91,FIND("$",Base!D91)+1,6),0),"I",""),"P","")),TRIM(SUBSTITUTE(SUBSTITUTE(IF(AND(ISNUMBER(FIND("condo",Base!C91)),ISNUMBER(FIND("IPTU",Base!C91)))=TRUE,MID(Base!C91,FIND("$",Base!C91)+1,6),0),"I",""),"P",""))),".","")</f>
        <v>0</v>
      </c>
      <c r="E91" t="str">
        <f>SUBSTITUTE(IF(TRIM(SUBSTITUTE(SUBSTITUTE(IF(OR(ISNUMBER(FIND("IPTU",Base!C91)),ISNUMBER(FIND("iptu",Base!C91)))=TRUE,RIGHT(Base!C91,5),0),"R$",""),"$",""))="0",TRIM(SUBSTITUTE(SUBSTITUTE(IF(OR(ISNUMBER(FIND("IPTU",Base!D91)),ISNUMBER(FIND("iptu",Base!D91)))=TRUE,RIGHT(Base!D91,5),0),"R$",""),"$","")),TRIM(SUBSTITUTE(SUBSTITUTE(IF(OR(ISNUMBER(FIND("iptu",Base!C91)),ISNUMBER(FIND("IPTU",Base!C91)))=TRUE,RIGHT(Base!C91,5),0),"R$",""),"$",""))),".","")</f>
        <v>0</v>
      </c>
      <c r="F91" s="3" t="str" cm="1">
        <f t="array" ref="F91">INDEX(Base!91:91,MATCH(MAX(LEN(Base!91:91)),LEN(Base!91:91),0))</f>
        <v>Oportunidade unica de parar de pagar aluguel, acredite, apartamento vazio, localizado em Mesquita, imóvel com excelente estrutura oferecendo comodidade para você e sua família! Com...</v>
      </c>
      <c r="J91" t="str">
        <f>TRIM((IF(OR(ISNUMBER(FIND("Avenida",Base!B91)),ISNUMBER(FIND("Rua",Base!B91)),ISNUMBER(FIND("Estrada",Base!B91)),ISNUMBER(FIND(",",Base!B91)))=TRUE,Base!B91,"")))</f>
        <v/>
      </c>
      <c r="K91" t="str">
        <f>TRIM((IF(OR(ISNUMBER(FIND("Avenida",Base!C91)),ISNUMBER(FIND("Rua",Base!C91)),ISNUMBER(FIND("Estrada",Base!C91)),ISNUMBER(FIND(",",Base!C91)))=TRUE,Base!C91,"")))</f>
        <v/>
      </c>
      <c r="L91" t="str">
        <f>TRIM((IF(OR(ISNUMBER(FIND("Avenida",Base!D91)),ISNUMBER(FIND("Rua",Base!D91)),ISNUMBER(FIND("Estrada",Base!D91)),ISNUMBER(FIND(",",Base!D91)))=TRUE,Base!D91,"")))</f>
        <v>Oportunidade unica de parar de pagar aluguel, acredite, apartamento vazio, localizado em Mesquita, imóvel com excelente estrutura oferecendo comodidade para você e sua família! Com...</v>
      </c>
      <c r="M91" t="str">
        <f>TRIM((IF(OR(ISNUMBER(FIND("Avenida",Base!E91)),ISNUMBER(FIND("Rua",Base!E91)),ISNUMBER(FIND("Estrada",Base!E91)),ISNUMBER(FIND(",",Base!E91)))=TRUE,Base!E91,"")))</f>
        <v/>
      </c>
      <c r="N91" t="str">
        <f>TRIM((IF(OR(ISNUMBER(FIND("Avenida",Base!F91)),ISNUMBER(FIND("Rua",Base!F91)),ISNUMBER(FIND("Estrada",Base!F91)),ISNUMBER(FIND(",",Base!F91)))=TRUE,Base!F91,"")))</f>
        <v>Rua Antônio Borges, Santo Elias</v>
      </c>
      <c r="O91" t="str">
        <f>TRIM((IF(OR(ISNUMBER(FIND("Avenida",Base!G91)),ISNUMBER(FIND("Rua",Base!G91)),ISNUMBER(FIND("Estrada",Base!G91)),ISNUMBER(FIND(",",Base!G91)))=TRUE,Base!G91,"")))</f>
        <v/>
      </c>
      <c r="P91" t="str">
        <f>TRIM((IF(OR(ISNUMBER(FIND("Avenida",Base!H91)),ISNUMBER(FIND("Rua",Base!H91)),ISNUMBER(FIND("Estrada",Base!H91)),ISNUMBER(FIND(",",Base!H91)))=TRUE,Base!H91,"")))</f>
        <v/>
      </c>
      <c r="Q91" t="str">
        <f>TRIM((IF(OR(ISNUMBER(FIND("Avenida",Base!I91)),ISNUMBER(FIND("Rua",Base!I91)),ISNUMBER(FIND("Estrada",Base!I91)),ISNUMBER(FIND(",",Base!I91)))=TRUE,Base!I91,"")))</f>
        <v/>
      </c>
      <c r="R91" t="str">
        <f>TRIM((IF(OR(ISNUMBER(FIND("Avenida",Base!J91)),ISNUMBER(FIND("Rua",Base!J91)),ISNUMBER(FIND("Estrada",Base!J91)),ISNUMBER(FIND(",",Base!J91)))=TRUE,Base!J91,"")))</f>
        <v/>
      </c>
      <c r="S91" t="str">
        <f>TRIM((IF(OR(ISNUMBER(FIND("Avenida",Base!K91)),ISNUMBER(FIND("Rua",Base!K91)),ISNUMBER(FIND("Estrada",Base!K91)),ISNUMBER(FIND(",",Base!K91)))=TRUE,Base!K91,"")))</f>
        <v/>
      </c>
      <c r="T91" t="str">
        <f>TRIM((IF(OR(ISNUMBER(FIND("Avenida",Base!L91)),ISNUMBER(FIND("Rua",Base!L91)),ISNUMBER(FIND("Estrada",Base!L91)),ISNUMBER(FIND(",",Base!L91)))=TRUE,Base!L91,"")))</f>
        <v/>
      </c>
      <c r="U91" t="str">
        <f>TRIM((IF(OR(ISNUMBER(FIND("Avenida",Base!M91)),ISNUMBER(FIND("Rua",Base!M91)),ISNUMBER(FIND("Estrada",Base!M91)),ISNUMBER(FIND(",",Base!M91)))=TRUE,Base!M91,"")))</f>
        <v/>
      </c>
      <c r="V91" t="str">
        <f>TRIM((IF(OR(ISNUMBER(FIND("Avenida",Base!N91)),ISNUMBER(FIND("Rua",Base!N91)),ISNUMBER(FIND("Estrada",Base!N91)),ISNUMBER(FIND(",",Base!N91)))=TRUE,Base!N91,"")))</f>
        <v/>
      </c>
      <c r="W91" t="str">
        <f>TRIM((IF(OR(ISNUMBER(FIND("Avenida",Base!O91)),ISNUMBER(FIND("Rua",Base!O91)),ISNUMBER(FIND("Estrada",Base!O91)),ISNUMBER(FIND(",",Base!O91)))=TRUE,Base!O91,"")))</f>
        <v/>
      </c>
      <c r="X91" t="str">
        <f>TRIM((IF(OR(ISNUMBER(FIND("Avenida",Base!P91)),ISNUMBER(FIND("Rua",Base!P91)),ISNUMBER(FIND("Estrada",Base!P91)),ISNUMBER(FIND(",",Base!P91)))=TRUE,Base!P91,"")))</f>
        <v/>
      </c>
      <c r="Y91" t="str">
        <f>TRIM((IF(OR(ISNUMBER(FIND("Avenida",Base!Q91)),ISNUMBER(FIND("Rua",Base!Q91)),ISNUMBER(FIND("Estrada",Base!Q91)),ISNUMBER(FIND(",",Base!Q91)))=TRUE,Base!Q91,"")))</f>
        <v/>
      </c>
      <c r="Z91" t="str">
        <f>TRIM((IF(OR(ISNUMBER(FIND("Avenida",Base!R91)),ISNUMBER(FIND("Rua",Base!R91)),ISNUMBER(FIND("Estrada",Base!R91)),ISNUMBER(FIND(",",Base!R91)))=TRUE,Base!R91,"")))</f>
        <v/>
      </c>
      <c r="AA91" s="3" t="str" cm="1">
        <f t="array" ref="AA91">LOOKUP(2,1/(F91:Z91&lt;&gt;""),F91:Z91)</f>
        <v>Rua Antônio Borges, Santo Elias</v>
      </c>
      <c r="AB91" t="str" cm="1">
        <f t="array" ref="AB91">IFERROR(IF(LEN(TRIM(SUBSTITUTE(INDEX(Base!91:91,0,MATCH(Planilha2!$AA91,Base!91:91,0)+1),"m²",""))&gt;5),LEFT(TRIM(SUBSTITUTE(INDEX(Base!91:91,0,MATCH(Planilha2!$AA91,Base!91:91,0)+1),"m²","")),3),TRIM(SUBSTITUTE(INDEX(Base!91:91,0,MATCH(Planilha2!$AA91,Base!91:91,0)+1),"m²",""))),0)</f>
        <v>55</v>
      </c>
      <c r="AC91" t="str" cm="1">
        <f t="array" ref="AC91">IFERROR(IF(LEN(INDEX(Base!91:91,0,MATCH(Planilha2!$AA91,Base!91:91,0)+2))&gt;2,LEFT(INDEX(Base!91:91,0,MATCH(Planilha2!$AA91,Base!91:91,0)+2),1),INDEX(Base!91:91,0,MATCH(Planilha2!$AA91,Base!91:91,0)+2)),0)</f>
        <v>2</v>
      </c>
      <c r="AD91" t="str" cm="1">
        <f t="array" ref="AD91">IFERROR(IF(LEN(INDEX(Base!91:91,0,MATCH(Planilha2!$AA91,Base!91:91,0)+3))&gt;2,LEFT(INDEX(Base!91:91,0,MATCH(Planilha2!$AA91,Base!91:91,0)+3),1),INDEX(Base!91:91,0,MATCH(Planilha2!$AA91,Base!91:91,0)+3)),0)</f>
        <v>1</v>
      </c>
      <c r="AE91" t="str" cm="1">
        <f t="array" ref="AE91">IFERROR(IF(LEN(INDEX(Base!91:91,0,MATCH(Planilha2!$AA91,Base!91:91,0)+4))&gt;2,LEFT(INDEX(Base!91:91,0,MATCH(Planilha2!$AA91,Base!91:91,0)+4),1),INDEX(Base!91:91,0,MATCH(Planilha2!$AA91,Base!91:91,0)+4)),0)</f>
        <v>1</v>
      </c>
      <c r="AF91" t="str">
        <f>AA91&amp;", "&amp;Configurações!$C$4&amp;", "&amp;Configurações!$C$5&amp;", Brazil"</f>
        <v>Rua Antônio Borges, Santo Elias, Mesquita, RJ, Brazil</v>
      </c>
      <c r="AG91" t="str">
        <f>RIGHT(AA91,LEN(AA91)-FIND(",",AA91,1)-1)&amp;", "&amp;Configurações!$C$4&amp;", "&amp;Configurações!$C$5</f>
        <v>Santo Elias, Mesquita, RJ</v>
      </c>
      <c r="AH91">
        <f>Configurações!$C$6</f>
        <v>0</v>
      </c>
    </row>
    <row r="92" spans="2:34" x14ac:dyDescent="0.3">
      <c r="B92">
        <f>IF(OR(ISNUMBER(FIND(Configurações!$B$8,Base!B92)),ISNUMBER(FIND(Configurações!$B$9,Base!B92)),ISNUMBER(FIND(Configurações!$B$10,Base!B92)),ISNUMBER(FIND(Configurações!$B$11,Base!B92)))=TRUE,Base!B92,0)</f>
        <v>0</v>
      </c>
      <c r="C92" t="str">
        <f>SUBSTITUTE(SUBSTITUTE(IF(ISNUMBER(FIND("R$",Base!B92))=TRUE,Base!B92,IF(OR(ISNUMBER(FIND("condo",Base!C92)),ISNUMBER(FIND("IPTU",Base!C92)))=TRUE,Base!B92,Base!C92)),"R$",""),".","")</f>
        <v xml:space="preserve"> 210000</v>
      </c>
      <c r="D92" t="str">
        <f>SUBSTITUTE(IF(TRIM(SUBSTITUTE(SUBSTITUTE(IF(AND(ISNUMBER(FIND("condo",Base!C92)),ISNUMBER(FIND("IPTU",Base!C92)))=TRUE,MID(Base!C92,FIND("$",Base!C92)+1,6),0),"I",""),"P",""))="0",TRIM(SUBSTITUTE(SUBSTITUTE(IF(AND(ISNUMBER(FIND("condo",Base!D92)),ISNUMBER(FIND("IPTU",Base!D92)))=TRUE,MID(Base!D92,FIND("$",Base!D92)+1,6),0),"I",""),"P","")),TRIM(SUBSTITUTE(SUBSTITUTE(IF(AND(ISNUMBER(FIND("condo",Base!C92)),ISNUMBER(FIND("IPTU",Base!C92)))=TRUE,MID(Base!C92,FIND("$",Base!C92)+1,6),0),"I",""),"P",""))),".","")</f>
        <v>0</v>
      </c>
      <c r="E92" t="str">
        <f>SUBSTITUTE(IF(TRIM(SUBSTITUTE(SUBSTITUTE(IF(OR(ISNUMBER(FIND("IPTU",Base!C92)),ISNUMBER(FIND("iptu",Base!C92)))=TRUE,RIGHT(Base!C92,5),0),"R$",""),"$",""))="0",TRIM(SUBSTITUTE(SUBSTITUTE(IF(OR(ISNUMBER(FIND("IPTU",Base!D92)),ISNUMBER(FIND("iptu",Base!D92)))=TRUE,RIGHT(Base!D92,5),0),"R$",""),"$","")),TRIM(SUBSTITUTE(SUBSTITUTE(IF(OR(ISNUMBER(FIND("iptu",Base!C92)),ISNUMBER(FIND("IPTU",Base!C92)))=TRUE,RIGHT(Base!C92,5),0),"R$",""),"$",""))),".","")</f>
        <v>450</v>
      </c>
      <c r="F92" s="3" t="str" cm="1">
        <f t="array" ref="F92">INDEX(Base!92:92,MATCH(MAX(LEN(Base!92:92)),LEN(Base!92:92),0))</f>
        <v>Estudo proposta em casa duplex em Juscelino, muito bem localizada: próxima da Art Pão, Lotérica, Mercado, Climol. Com fácil acesso à Dutra, estação de trem e à Via Light, excelente...</v>
      </c>
      <c r="J92" t="str">
        <f>TRIM((IF(OR(ISNUMBER(FIND("Avenida",Base!B92)),ISNUMBER(FIND("Rua",Base!B92)),ISNUMBER(FIND("Estrada",Base!B92)),ISNUMBER(FIND(",",Base!B92)))=TRUE,Base!B92,"")))</f>
        <v/>
      </c>
      <c r="K92" t="str">
        <f>TRIM((IF(OR(ISNUMBER(FIND("Avenida",Base!C92)),ISNUMBER(FIND("Rua",Base!C92)),ISNUMBER(FIND("Estrada",Base!C92)),ISNUMBER(FIND(",",Base!C92)))=TRUE,Base!C92,"")))</f>
        <v/>
      </c>
      <c r="L92" t="str">
        <f>TRIM((IF(OR(ISNUMBER(FIND("Avenida",Base!D92)),ISNUMBER(FIND("Rua",Base!D92)),ISNUMBER(FIND("Estrada",Base!D92)),ISNUMBER(FIND(",",Base!D92)))=TRUE,Base!D92,"")))</f>
        <v>Estudo proposta em casa duplex em Juscelino, muito bem localizada: próxima da Art Pão, Lotérica, Mercado, Climol. Com fácil acesso à Dutra, estação de trem e à Via Light, excelente...</v>
      </c>
      <c r="M92" t="str">
        <f>TRIM((IF(OR(ISNUMBER(FIND("Avenida",Base!E92)),ISNUMBER(FIND("Rua",Base!E92)),ISNUMBER(FIND("Estrada",Base!E92)),ISNUMBER(FIND(",",Base!E92)))=TRUE,Base!E92,"")))</f>
        <v/>
      </c>
      <c r="N92" t="str">
        <f>TRIM((IF(OR(ISNUMBER(FIND("Avenida",Base!F92)),ISNUMBER(FIND("Rua",Base!F92)),ISNUMBER(FIND("Estrada",Base!F92)),ISNUMBER(FIND(",",Base!F92)))=TRUE,Base!F92,"")))</f>
        <v>Rua Ladislau, Juscelino</v>
      </c>
      <c r="O92" t="str">
        <f>TRIM((IF(OR(ISNUMBER(FIND("Avenida",Base!G92)),ISNUMBER(FIND("Rua",Base!G92)),ISNUMBER(FIND("Estrada",Base!G92)),ISNUMBER(FIND(",",Base!G92)))=TRUE,Base!G92,"")))</f>
        <v/>
      </c>
      <c r="P92" t="str">
        <f>TRIM((IF(OR(ISNUMBER(FIND("Avenida",Base!H92)),ISNUMBER(FIND("Rua",Base!H92)),ISNUMBER(FIND("Estrada",Base!H92)),ISNUMBER(FIND(",",Base!H92)))=TRUE,Base!H92,"")))</f>
        <v/>
      </c>
      <c r="Q92" t="str">
        <f>TRIM((IF(OR(ISNUMBER(FIND("Avenida",Base!I92)),ISNUMBER(FIND("Rua",Base!I92)),ISNUMBER(FIND("Estrada",Base!I92)),ISNUMBER(FIND(",",Base!I92)))=TRUE,Base!I92,"")))</f>
        <v/>
      </c>
      <c r="R92" t="str">
        <f>TRIM((IF(OR(ISNUMBER(FIND("Avenida",Base!J92)),ISNUMBER(FIND("Rua",Base!J92)),ISNUMBER(FIND("Estrada",Base!J92)),ISNUMBER(FIND(",",Base!J92)))=TRUE,Base!J92,"")))</f>
        <v/>
      </c>
      <c r="S92" t="str">
        <f>TRIM((IF(OR(ISNUMBER(FIND("Avenida",Base!K92)),ISNUMBER(FIND("Rua",Base!K92)),ISNUMBER(FIND("Estrada",Base!K92)),ISNUMBER(FIND(",",Base!K92)))=TRUE,Base!K92,"")))</f>
        <v/>
      </c>
      <c r="T92" t="str">
        <f>TRIM((IF(OR(ISNUMBER(FIND("Avenida",Base!L92)),ISNUMBER(FIND("Rua",Base!L92)),ISNUMBER(FIND("Estrada",Base!L92)),ISNUMBER(FIND(",",Base!L92)))=TRUE,Base!L92,"")))</f>
        <v/>
      </c>
      <c r="U92" t="str">
        <f>TRIM((IF(OR(ISNUMBER(FIND("Avenida",Base!M92)),ISNUMBER(FIND("Rua",Base!M92)),ISNUMBER(FIND("Estrada",Base!M92)),ISNUMBER(FIND(",",Base!M92)))=TRUE,Base!M92,"")))</f>
        <v/>
      </c>
      <c r="V92" t="str">
        <f>TRIM((IF(OR(ISNUMBER(FIND("Avenida",Base!N92)),ISNUMBER(FIND("Rua",Base!N92)),ISNUMBER(FIND("Estrada",Base!N92)),ISNUMBER(FIND(",",Base!N92)))=TRUE,Base!N92,"")))</f>
        <v/>
      </c>
      <c r="W92" t="str">
        <f>TRIM((IF(OR(ISNUMBER(FIND("Avenida",Base!O92)),ISNUMBER(FIND("Rua",Base!O92)),ISNUMBER(FIND("Estrada",Base!O92)),ISNUMBER(FIND(",",Base!O92)))=TRUE,Base!O92,"")))</f>
        <v/>
      </c>
      <c r="X92" t="str">
        <f>TRIM((IF(OR(ISNUMBER(FIND("Avenida",Base!P92)),ISNUMBER(FIND("Rua",Base!P92)),ISNUMBER(FIND("Estrada",Base!P92)),ISNUMBER(FIND(",",Base!P92)))=TRUE,Base!P92,"")))</f>
        <v/>
      </c>
      <c r="Y92" t="str">
        <f>TRIM((IF(OR(ISNUMBER(FIND("Avenida",Base!Q92)),ISNUMBER(FIND("Rua",Base!Q92)),ISNUMBER(FIND("Estrada",Base!Q92)),ISNUMBER(FIND(",",Base!Q92)))=TRUE,Base!Q92,"")))</f>
        <v/>
      </c>
      <c r="Z92" t="str">
        <f>TRIM((IF(OR(ISNUMBER(FIND("Avenida",Base!R92)),ISNUMBER(FIND("Rua",Base!R92)),ISNUMBER(FIND("Estrada",Base!R92)),ISNUMBER(FIND(",",Base!R92)))=TRUE,Base!R92,"")))</f>
        <v/>
      </c>
      <c r="AA92" s="3" t="str" cm="1">
        <f t="array" ref="AA92">LOOKUP(2,1/(F92:Z92&lt;&gt;""),F92:Z92)</f>
        <v>Rua Ladislau, Juscelino</v>
      </c>
      <c r="AB92" t="str" cm="1">
        <f t="array" ref="AB92">IFERROR(IF(LEN(TRIM(SUBSTITUTE(INDEX(Base!92:92,0,MATCH(Planilha2!$AA92,Base!92:92,0)+1),"m²",""))&gt;5),LEFT(TRIM(SUBSTITUTE(INDEX(Base!92:92,0,MATCH(Planilha2!$AA92,Base!92:92,0)+1),"m²","")),3),TRIM(SUBSTITUTE(INDEX(Base!92:92,0,MATCH(Planilha2!$AA92,Base!92:92,0)+1),"m²",""))),0)</f>
        <v>89</v>
      </c>
      <c r="AC92" t="str" cm="1">
        <f t="array" ref="AC92">IFERROR(IF(LEN(INDEX(Base!92:92,0,MATCH(Planilha2!$AA92,Base!92:92,0)+2))&gt;2,LEFT(INDEX(Base!92:92,0,MATCH(Planilha2!$AA92,Base!92:92,0)+2),1),INDEX(Base!92:92,0,MATCH(Planilha2!$AA92,Base!92:92,0)+2)),0)</f>
        <v>2</v>
      </c>
      <c r="AD92" t="str" cm="1">
        <f t="array" ref="AD92">IFERROR(IF(LEN(INDEX(Base!92:92,0,MATCH(Planilha2!$AA92,Base!92:92,0)+3))&gt;2,LEFT(INDEX(Base!92:92,0,MATCH(Planilha2!$AA92,Base!92:92,0)+3),1),INDEX(Base!92:92,0,MATCH(Planilha2!$AA92,Base!92:92,0)+3)),0)</f>
        <v>1</v>
      </c>
      <c r="AE92" t="str" cm="1">
        <f t="array" ref="AE92">IFERROR(IF(LEN(INDEX(Base!92:92,0,MATCH(Planilha2!$AA92,Base!92:92,0)+4))&gt;2,LEFT(INDEX(Base!92:92,0,MATCH(Planilha2!$AA92,Base!92:92,0)+4),1),INDEX(Base!92:92,0,MATCH(Planilha2!$AA92,Base!92:92,0)+4)),0)</f>
        <v>2</v>
      </c>
      <c r="AF92" t="str">
        <f>AA92&amp;", "&amp;Configurações!$C$4&amp;", "&amp;Configurações!$C$5&amp;", Brazil"</f>
        <v>Rua Ladislau, Juscelino, Mesquita, RJ, Brazil</v>
      </c>
      <c r="AG92" t="str">
        <f>RIGHT(AA92,LEN(AA92)-FIND(",",AA92,1)-1)&amp;", "&amp;Configurações!$C$4&amp;", "&amp;Configurações!$C$5</f>
        <v>Juscelino, Mesquita, RJ</v>
      </c>
      <c r="AH92">
        <f>Configurações!$C$6</f>
        <v>0</v>
      </c>
    </row>
    <row r="93" spans="2:34" x14ac:dyDescent="0.3">
      <c r="B93">
        <f>IF(OR(ISNUMBER(FIND(Configurações!$B$8,Base!B93)),ISNUMBER(FIND(Configurações!$B$9,Base!B93)),ISNUMBER(FIND(Configurações!$B$10,Base!B93)),ISNUMBER(FIND(Configurações!$B$11,Base!B93)))=TRUE,Base!B93,0)</f>
        <v>0</v>
      </c>
      <c r="C93" t="str">
        <f>SUBSTITUTE(SUBSTITUTE(IF(ISNUMBER(FIND("R$",Base!B93))=TRUE,Base!B93,IF(OR(ISNUMBER(FIND("condo",Base!C93)),ISNUMBER(FIND("IPTU",Base!C93)))=TRUE,Base!B93,Base!C93)),"R$",""),".","")</f>
        <v xml:space="preserve"> 300000</v>
      </c>
      <c r="D93" t="str">
        <f>SUBSTITUTE(IF(TRIM(SUBSTITUTE(SUBSTITUTE(IF(AND(ISNUMBER(FIND("condo",Base!C93)),ISNUMBER(FIND("IPTU",Base!C93)))=TRUE,MID(Base!C93,FIND("$",Base!C93)+1,6),0),"I",""),"P",""))="0",TRIM(SUBSTITUTE(SUBSTITUTE(IF(AND(ISNUMBER(FIND("condo",Base!D93)),ISNUMBER(FIND("IPTU",Base!D93)))=TRUE,MID(Base!D93,FIND("$",Base!D93)+1,6),0),"I",""),"P","")),TRIM(SUBSTITUTE(SUBSTITUTE(IF(AND(ISNUMBER(FIND("condo",Base!C93)),ISNUMBER(FIND("IPTU",Base!C93)))=TRUE,MID(Base!C93,FIND("$",Base!C93)+1,6),0),"I",""),"P",""))),".","")</f>
        <v>0</v>
      </c>
      <c r="E93" t="str">
        <f>SUBSTITUTE(IF(TRIM(SUBSTITUTE(SUBSTITUTE(IF(OR(ISNUMBER(FIND("IPTU",Base!C93)),ISNUMBER(FIND("iptu",Base!C93)))=TRUE,RIGHT(Base!C93,5),0),"R$",""),"$",""))="0",TRIM(SUBSTITUTE(SUBSTITUTE(IF(OR(ISNUMBER(FIND("IPTU",Base!D93)),ISNUMBER(FIND("iptu",Base!D93)))=TRUE,RIGHT(Base!D93,5),0),"R$",""),"$","")),TRIM(SUBSTITUTE(SUBSTITUTE(IF(OR(ISNUMBER(FIND("iptu",Base!C93)),ISNUMBER(FIND("IPTU",Base!C93)))=TRUE,RIGHT(Base!C93,5),0),"R$",""),"$",""))),".","")</f>
        <v>0</v>
      </c>
      <c r="F93" s="3" t="str" cm="1">
        <f t="array" ref="F93">INDEX(Base!93:93,MATCH(MAX(LEN(Base!93:93)),LEN(Base!93:93),0))</f>
        <v>A casa no bairro Juscelino com 02 quartos, sala , cozinha , banheiro, e garagem. Em anexo outro imóvel de 01 quarto já incluso no valor total.</v>
      </c>
      <c r="J93" t="str">
        <f>TRIM((IF(OR(ISNUMBER(FIND("Avenida",Base!B93)),ISNUMBER(FIND("Rua",Base!B93)),ISNUMBER(FIND("Estrada",Base!B93)),ISNUMBER(FIND(",",Base!B93)))=TRUE,Base!B93,"")))</f>
        <v/>
      </c>
      <c r="K93" t="str">
        <f>TRIM((IF(OR(ISNUMBER(FIND("Avenida",Base!C93)),ISNUMBER(FIND("Rua",Base!C93)),ISNUMBER(FIND("Estrada",Base!C93)),ISNUMBER(FIND(",",Base!C93)))=TRUE,Base!C93,"")))</f>
        <v>A casa no bairro Juscelino com 02 quartos, sala , cozinha , banheiro, e garagem. Em anexo outro imóvel de 01 quarto já incluso no valor total.</v>
      </c>
      <c r="L93" t="str">
        <f>TRIM((IF(OR(ISNUMBER(FIND("Avenida",Base!D93)),ISNUMBER(FIND("Rua",Base!D93)),ISNUMBER(FIND("Estrada",Base!D93)),ISNUMBER(FIND(",",Base!D93)))=TRUE,Base!D93,"")))</f>
        <v/>
      </c>
      <c r="M93" t="str">
        <f>TRIM((IF(OR(ISNUMBER(FIND("Avenida",Base!E93)),ISNUMBER(FIND("Rua",Base!E93)),ISNUMBER(FIND("Estrada",Base!E93)),ISNUMBER(FIND(",",Base!E93)))=TRUE,Base!E93,"")))</f>
        <v>Está pensando em vender, Aluga...</v>
      </c>
      <c r="N93" t="str">
        <f>TRIM((IF(OR(ISNUMBER(FIND("Avenida",Base!F93)),ISNUMBER(FIND("Rua",Base!F93)),ISNUMBER(FIND("Estrada",Base!F93)),ISNUMBER(FIND(",",Base!F93)))=TRUE,Base!F93,"")))</f>
        <v/>
      </c>
      <c r="O93" t="str">
        <f>TRIM((IF(OR(ISNUMBER(FIND("Avenida",Base!G93)),ISNUMBER(FIND("Rua",Base!G93)),ISNUMBER(FIND("Estrada",Base!G93)),ISNUMBER(FIND(",",Base!G93)))=TRUE,Base!G93,"")))</f>
        <v>Rua Turumbi, Juscelino</v>
      </c>
      <c r="P93" t="str">
        <f>TRIM((IF(OR(ISNUMBER(FIND("Avenida",Base!H93)),ISNUMBER(FIND("Rua",Base!H93)),ISNUMBER(FIND("Estrada",Base!H93)),ISNUMBER(FIND(",",Base!H93)))=TRUE,Base!H93,"")))</f>
        <v/>
      </c>
      <c r="Q93" t="str">
        <f>TRIM((IF(OR(ISNUMBER(FIND("Avenida",Base!I93)),ISNUMBER(FIND("Rua",Base!I93)),ISNUMBER(FIND("Estrada",Base!I93)),ISNUMBER(FIND(",",Base!I93)))=TRUE,Base!I93,"")))</f>
        <v/>
      </c>
      <c r="R93" t="str">
        <f>TRIM((IF(OR(ISNUMBER(FIND("Avenida",Base!J93)),ISNUMBER(FIND("Rua",Base!J93)),ISNUMBER(FIND("Estrada",Base!J93)),ISNUMBER(FIND(",",Base!J93)))=TRUE,Base!J93,"")))</f>
        <v/>
      </c>
      <c r="S93" t="str">
        <f>TRIM((IF(OR(ISNUMBER(FIND("Avenida",Base!K93)),ISNUMBER(FIND("Rua",Base!K93)),ISNUMBER(FIND("Estrada",Base!K93)),ISNUMBER(FIND(",",Base!K93)))=TRUE,Base!K93,"")))</f>
        <v/>
      </c>
      <c r="T93" t="str">
        <f>TRIM((IF(OR(ISNUMBER(FIND("Avenida",Base!L93)),ISNUMBER(FIND("Rua",Base!L93)),ISNUMBER(FIND("Estrada",Base!L93)),ISNUMBER(FIND(",",Base!L93)))=TRUE,Base!L93,"")))</f>
        <v/>
      </c>
      <c r="U93" t="str">
        <f>TRIM((IF(OR(ISNUMBER(FIND("Avenida",Base!M93)),ISNUMBER(FIND("Rua",Base!M93)),ISNUMBER(FIND("Estrada",Base!M93)),ISNUMBER(FIND(",",Base!M93)))=TRUE,Base!M93,"")))</f>
        <v/>
      </c>
      <c r="V93" t="str">
        <f>TRIM((IF(OR(ISNUMBER(FIND("Avenida",Base!N93)),ISNUMBER(FIND("Rua",Base!N93)),ISNUMBER(FIND("Estrada",Base!N93)),ISNUMBER(FIND(",",Base!N93)))=TRUE,Base!N93,"")))</f>
        <v/>
      </c>
      <c r="W93" t="str">
        <f>TRIM((IF(OR(ISNUMBER(FIND("Avenida",Base!O93)),ISNUMBER(FIND("Rua",Base!O93)),ISNUMBER(FIND("Estrada",Base!O93)),ISNUMBER(FIND(",",Base!O93)))=TRUE,Base!O93,"")))</f>
        <v/>
      </c>
      <c r="X93" t="str">
        <f>TRIM((IF(OR(ISNUMBER(FIND("Avenida",Base!P93)),ISNUMBER(FIND("Rua",Base!P93)),ISNUMBER(FIND("Estrada",Base!P93)),ISNUMBER(FIND(",",Base!P93)))=TRUE,Base!P93,"")))</f>
        <v/>
      </c>
      <c r="Y93" t="str">
        <f>TRIM((IF(OR(ISNUMBER(FIND("Avenida",Base!Q93)),ISNUMBER(FIND("Rua",Base!Q93)),ISNUMBER(FIND("Estrada",Base!Q93)),ISNUMBER(FIND(",",Base!Q93)))=TRUE,Base!Q93,"")))</f>
        <v/>
      </c>
      <c r="Z93" t="str">
        <f>TRIM((IF(OR(ISNUMBER(FIND("Avenida",Base!R93)),ISNUMBER(FIND("Rua",Base!R93)),ISNUMBER(FIND("Estrada",Base!R93)),ISNUMBER(FIND(",",Base!R93)))=TRUE,Base!R93,"")))</f>
        <v/>
      </c>
      <c r="AA93" s="3" t="str" cm="1">
        <f t="array" ref="AA93">LOOKUP(2,1/(F93:Z93&lt;&gt;""),F93:Z93)</f>
        <v>Rua Turumbi, Juscelino</v>
      </c>
      <c r="AB93" t="str" cm="1">
        <f t="array" ref="AB93">IFERROR(IF(LEN(TRIM(SUBSTITUTE(INDEX(Base!93:93,0,MATCH(Planilha2!$AA93,Base!93:93,0)+1),"m²",""))&gt;5),LEFT(TRIM(SUBSTITUTE(INDEX(Base!93:93,0,MATCH(Planilha2!$AA93,Base!93:93,0)+1),"m²","")),3),TRIM(SUBSTITUTE(INDEX(Base!93:93,0,MATCH(Planilha2!$AA93,Base!93:93,0)+1),"m²",""))),0)</f>
        <v>10</v>
      </c>
      <c r="AC93" t="str" cm="1">
        <f t="array" ref="AC93">IFERROR(IF(LEN(INDEX(Base!93:93,0,MATCH(Planilha2!$AA93,Base!93:93,0)+2))&gt;2,LEFT(INDEX(Base!93:93,0,MATCH(Planilha2!$AA93,Base!93:93,0)+2),1),INDEX(Base!93:93,0,MATCH(Planilha2!$AA93,Base!93:93,0)+2)),0)</f>
        <v>3</v>
      </c>
      <c r="AD93" t="str" cm="1">
        <f t="array" ref="AD93">IFERROR(IF(LEN(INDEX(Base!93:93,0,MATCH(Planilha2!$AA93,Base!93:93,0)+3))&gt;2,LEFT(INDEX(Base!93:93,0,MATCH(Planilha2!$AA93,Base!93:93,0)+3),1),INDEX(Base!93:93,0,MATCH(Planilha2!$AA93,Base!93:93,0)+3)),0)</f>
        <v>1</v>
      </c>
      <c r="AE93" t="str" cm="1">
        <f t="array" ref="AE93">IFERROR(IF(LEN(INDEX(Base!93:93,0,MATCH(Planilha2!$AA93,Base!93:93,0)+4))&gt;2,LEFT(INDEX(Base!93:93,0,MATCH(Planilha2!$AA93,Base!93:93,0)+4),1),INDEX(Base!93:93,0,MATCH(Planilha2!$AA93,Base!93:93,0)+4)),0)</f>
        <v>1</v>
      </c>
      <c r="AF93" t="str">
        <f>AA93&amp;", "&amp;Configurações!$C$4&amp;", "&amp;Configurações!$C$5&amp;", Brazil"</f>
        <v>Rua Turumbi, Juscelino, Mesquita, RJ, Brazil</v>
      </c>
      <c r="AG93" t="str">
        <f>RIGHT(AA93,LEN(AA93)-FIND(",",AA93,1)-1)&amp;", "&amp;Configurações!$C$4&amp;", "&amp;Configurações!$C$5</f>
        <v>Juscelino, Mesquita, RJ</v>
      </c>
      <c r="AH93">
        <f>Configurações!$C$6</f>
        <v>0</v>
      </c>
    </row>
    <row r="94" spans="2:34" x14ac:dyDescent="0.3">
      <c r="B94">
        <f>IF(OR(ISNUMBER(FIND(Configurações!$B$8,Base!B94)),ISNUMBER(FIND(Configurações!$B$9,Base!B94)),ISNUMBER(FIND(Configurações!$B$10,Base!B94)),ISNUMBER(FIND(Configurações!$B$11,Base!B94)))=TRUE,Base!B94,0)</f>
        <v>0</v>
      </c>
      <c r="C94" t="str">
        <f>SUBSTITUTE(SUBSTITUTE(IF(ISNUMBER(FIND("R$",Base!B94))=TRUE,Base!B94,IF(OR(ISNUMBER(FIND("condo",Base!C94)),ISNUMBER(FIND("IPTU",Base!C94)))=TRUE,Base!B94,Base!C94)),"R$",""),".","")</f>
        <v xml:space="preserve"> 320000</v>
      </c>
      <c r="D94" t="str">
        <f>SUBSTITUTE(IF(TRIM(SUBSTITUTE(SUBSTITUTE(IF(AND(ISNUMBER(FIND("condo",Base!C94)),ISNUMBER(FIND("IPTU",Base!C94)))=TRUE,MID(Base!C94,FIND("$",Base!C94)+1,6),0),"I",""),"P",""))="0",TRIM(SUBSTITUTE(SUBSTITUTE(IF(AND(ISNUMBER(FIND("condo",Base!D94)),ISNUMBER(FIND("IPTU",Base!D94)))=TRUE,MID(Base!D94,FIND("$",Base!D94)+1,6),0),"I",""),"P","")),TRIM(SUBSTITUTE(SUBSTITUTE(IF(AND(ISNUMBER(FIND("condo",Base!C94)),ISNUMBER(FIND("IPTU",Base!C94)))=TRUE,MID(Base!C94,FIND("$",Base!C94)+1,6),0),"I",""),"P",""))),".","")</f>
        <v>250</v>
      </c>
      <c r="E94" t="str">
        <f>SUBSTITUTE(IF(TRIM(SUBSTITUTE(SUBSTITUTE(IF(OR(ISNUMBER(FIND("IPTU",Base!C94)),ISNUMBER(FIND("iptu",Base!C94)))=TRUE,RIGHT(Base!C94,5),0),"R$",""),"$",""))="0",TRIM(SUBSTITUTE(SUBSTITUTE(IF(OR(ISNUMBER(FIND("IPTU",Base!D94)),ISNUMBER(FIND("iptu",Base!D94)))=TRUE,RIGHT(Base!D94,5),0),"R$",""),"$","")),TRIM(SUBSTITUTE(SUBSTITUTE(IF(OR(ISNUMBER(FIND("iptu",Base!C94)),ISNUMBER(FIND("IPTU",Base!C94)))=TRUE,RIGHT(Base!C94,5),0),"R$",""),"$",""))),".","")</f>
        <v>500</v>
      </c>
      <c r="F94" s="3" t="str" cm="1">
        <f t="array" ref="F94">INDEX(Base!94:94,MATCH(MAX(LEN(Base!94:94)),LEN(Base!94:94),0))</f>
        <v>Casa 3 quartos no Condomínio Vivendas da Colina, em Juscelino, próximo da Art Pão e da Climol - Excelente imóvel, com localização muito privilegiada, com fácil acesso à Dutra, Via...</v>
      </c>
      <c r="J94" t="str">
        <f>TRIM((IF(OR(ISNUMBER(FIND("Avenida",Base!B94)),ISNUMBER(FIND("Rua",Base!B94)),ISNUMBER(FIND("Estrada",Base!B94)),ISNUMBER(FIND(",",Base!B94)))=TRUE,Base!B94,"")))</f>
        <v/>
      </c>
      <c r="K94" t="str">
        <f>TRIM((IF(OR(ISNUMBER(FIND("Avenida",Base!C94)),ISNUMBER(FIND("Rua",Base!C94)),ISNUMBER(FIND("Estrada",Base!C94)),ISNUMBER(FIND(",",Base!C94)))=TRUE,Base!C94,"")))</f>
        <v/>
      </c>
      <c r="L94" t="str">
        <f>TRIM((IF(OR(ISNUMBER(FIND("Avenida",Base!D94)),ISNUMBER(FIND("Rua",Base!D94)),ISNUMBER(FIND("Estrada",Base!D94)),ISNUMBER(FIND(",",Base!D94)))=TRUE,Base!D94,"")))</f>
        <v>Casa 3 quartos no Condomínio Vivendas da Colina, em Juscelino, próximo da Art Pão e da Climol - Excelente imóvel, com localização muito privilegiada, com fácil acesso à Dutra, Via...</v>
      </c>
      <c r="M94" t="str">
        <f>TRIM((IF(OR(ISNUMBER(FIND("Avenida",Base!E94)),ISNUMBER(FIND("Rua",Base!E94)),ISNUMBER(FIND("Estrada",Base!E94)),ISNUMBER(FIND(",",Base!E94)))=TRUE,Base!E94,"")))</f>
        <v/>
      </c>
      <c r="N94" t="str">
        <f>TRIM((IF(OR(ISNUMBER(FIND("Avenida",Base!F94)),ISNUMBER(FIND("Rua",Base!F94)),ISNUMBER(FIND("Estrada",Base!F94)),ISNUMBER(FIND(",",Base!F94)))=TRUE,Base!F94,"")))</f>
        <v>Avenida Getúlio de Moura, Juscelino</v>
      </c>
      <c r="O94" t="str">
        <f>TRIM((IF(OR(ISNUMBER(FIND("Avenida",Base!G94)),ISNUMBER(FIND("Rua",Base!G94)),ISNUMBER(FIND("Estrada",Base!G94)),ISNUMBER(FIND(",",Base!G94)))=TRUE,Base!G94,"")))</f>
        <v/>
      </c>
      <c r="P94" t="str">
        <f>TRIM((IF(OR(ISNUMBER(FIND("Avenida",Base!H94)),ISNUMBER(FIND("Rua",Base!H94)),ISNUMBER(FIND("Estrada",Base!H94)),ISNUMBER(FIND(",",Base!H94)))=TRUE,Base!H94,"")))</f>
        <v/>
      </c>
      <c r="Q94" t="str">
        <f>TRIM((IF(OR(ISNUMBER(FIND("Avenida",Base!I94)),ISNUMBER(FIND("Rua",Base!I94)),ISNUMBER(FIND("Estrada",Base!I94)),ISNUMBER(FIND(",",Base!I94)))=TRUE,Base!I94,"")))</f>
        <v/>
      </c>
      <c r="R94" t="str">
        <f>TRIM((IF(OR(ISNUMBER(FIND("Avenida",Base!J94)),ISNUMBER(FIND("Rua",Base!J94)),ISNUMBER(FIND("Estrada",Base!J94)),ISNUMBER(FIND(",",Base!J94)))=TRUE,Base!J94,"")))</f>
        <v/>
      </c>
      <c r="S94" t="str">
        <f>TRIM((IF(OR(ISNUMBER(FIND("Avenida",Base!K94)),ISNUMBER(FIND("Rua",Base!K94)),ISNUMBER(FIND("Estrada",Base!K94)),ISNUMBER(FIND(",",Base!K94)))=TRUE,Base!K94,"")))</f>
        <v/>
      </c>
      <c r="T94" t="str">
        <f>TRIM((IF(OR(ISNUMBER(FIND("Avenida",Base!L94)),ISNUMBER(FIND("Rua",Base!L94)),ISNUMBER(FIND("Estrada",Base!L94)),ISNUMBER(FIND(",",Base!L94)))=TRUE,Base!L94,"")))</f>
        <v/>
      </c>
      <c r="U94" t="str">
        <f>TRIM((IF(OR(ISNUMBER(FIND("Avenida",Base!M94)),ISNUMBER(FIND("Rua",Base!M94)),ISNUMBER(FIND("Estrada",Base!M94)),ISNUMBER(FIND(",",Base!M94)))=TRUE,Base!M94,"")))</f>
        <v/>
      </c>
      <c r="V94" t="str">
        <f>TRIM((IF(OR(ISNUMBER(FIND("Avenida",Base!N94)),ISNUMBER(FIND("Rua",Base!N94)),ISNUMBER(FIND("Estrada",Base!N94)),ISNUMBER(FIND(",",Base!N94)))=TRUE,Base!N94,"")))</f>
        <v/>
      </c>
      <c r="W94" t="str">
        <f>TRIM((IF(OR(ISNUMBER(FIND("Avenida",Base!O94)),ISNUMBER(FIND("Rua",Base!O94)),ISNUMBER(FIND("Estrada",Base!O94)),ISNUMBER(FIND(",",Base!O94)))=TRUE,Base!O94,"")))</f>
        <v/>
      </c>
      <c r="X94" t="str">
        <f>TRIM((IF(OR(ISNUMBER(FIND("Avenida",Base!P94)),ISNUMBER(FIND("Rua",Base!P94)),ISNUMBER(FIND("Estrada",Base!P94)),ISNUMBER(FIND(",",Base!P94)))=TRUE,Base!P94,"")))</f>
        <v/>
      </c>
      <c r="Y94" t="str">
        <f>TRIM((IF(OR(ISNUMBER(FIND("Avenida",Base!Q94)),ISNUMBER(FIND("Rua",Base!Q94)),ISNUMBER(FIND("Estrada",Base!Q94)),ISNUMBER(FIND(",",Base!Q94)))=TRUE,Base!Q94,"")))</f>
        <v/>
      </c>
      <c r="Z94" t="str">
        <f>TRIM((IF(OR(ISNUMBER(FIND("Avenida",Base!R94)),ISNUMBER(FIND("Rua",Base!R94)),ISNUMBER(FIND("Estrada",Base!R94)),ISNUMBER(FIND(",",Base!R94)))=TRUE,Base!R94,"")))</f>
        <v/>
      </c>
      <c r="AA94" s="3" t="str" cm="1">
        <f t="array" ref="AA94">LOOKUP(2,1/(F94:Z94&lt;&gt;""),F94:Z94)</f>
        <v>Avenida Getúlio de Moura, Juscelino</v>
      </c>
      <c r="AB94" t="str" cm="1">
        <f t="array" ref="AB94">IFERROR(IF(LEN(TRIM(SUBSTITUTE(INDEX(Base!94:94,0,MATCH(Planilha2!$AA94,Base!94:94,0)+1),"m²",""))&gt;5),LEFT(TRIM(SUBSTITUTE(INDEX(Base!94:94,0,MATCH(Planilha2!$AA94,Base!94:94,0)+1),"m²","")),3),TRIM(SUBSTITUTE(INDEX(Base!94:94,0,MATCH(Planilha2!$AA94,Base!94:94,0)+1),"m²",""))),0)</f>
        <v>95</v>
      </c>
      <c r="AC94" t="str" cm="1">
        <f t="array" ref="AC94">IFERROR(IF(LEN(INDEX(Base!94:94,0,MATCH(Planilha2!$AA94,Base!94:94,0)+2))&gt;2,LEFT(INDEX(Base!94:94,0,MATCH(Planilha2!$AA94,Base!94:94,0)+2),1),INDEX(Base!94:94,0,MATCH(Planilha2!$AA94,Base!94:94,0)+2)),0)</f>
        <v>3</v>
      </c>
      <c r="AD94" t="str" cm="1">
        <f t="array" ref="AD94">IFERROR(IF(LEN(INDEX(Base!94:94,0,MATCH(Planilha2!$AA94,Base!94:94,0)+3))&gt;2,LEFT(INDEX(Base!94:94,0,MATCH(Planilha2!$AA94,Base!94:94,0)+3),1),INDEX(Base!94:94,0,MATCH(Planilha2!$AA94,Base!94:94,0)+3)),0)</f>
        <v>1</v>
      </c>
      <c r="AE94" t="str" cm="1">
        <f t="array" ref="AE94">IFERROR(IF(LEN(INDEX(Base!94:94,0,MATCH(Planilha2!$AA94,Base!94:94,0)+4))&gt;2,LEFT(INDEX(Base!94:94,0,MATCH(Planilha2!$AA94,Base!94:94,0)+4),1),INDEX(Base!94:94,0,MATCH(Planilha2!$AA94,Base!94:94,0)+4)),0)</f>
        <v>2</v>
      </c>
      <c r="AF94" t="str">
        <f>AA94&amp;", "&amp;Configurações!$C$4&amp;", "&amp;Configurações!$C$5&amp;", Brazil"</f>
        <v>Avenida Getúlio de Moura, Juscelino, Mesquita, RJ, Brazil</v>
      </c>
      <c r="AG94" t="str">
        <f>RIGHT(AA94,LEN(AA94)-FIND(",",AA94,1)-1)&amp;", "&amp;Configurações!$C$4&amp;", "&amp;Configurações!$C$5</f>
        <v>Juscelino, Mesquita, RJ</v>
      </c>
      <c r="AH94">
        <f>Configurações!$C$6</f>
        <v>0</v>
      </c>
    </row>
    <row r="95" spans="2:34" x14ac:dyDescent="0.3">
      <c r="B95">
        <f>IF(OR(ISNUMBER(FIND(Configurações!$B$8,Base!B95)),ISNUMBER(FIND(Configurações!$B$9,Base!B95)),ISNUMBER(FIND(Configurações!$B$10,Base!B95)),ISNUMBER(FIND(Configurações!$B$11,Base!B95)))=TRUE,Base!B95,0)</f>
        <v>0</v>
      </c>
      <c r="C95" t="str">
        <f>SUBSTITUTE(SUBSTITUTE(IF(ISNUMBER(FIND("R$",Base!B95))=TRUE,Base!B95,IF(OR(ISNUMBER(FIND("condo",Base!C95)),ISNUMBER(FIND("IPTU",Base!C95)))=TRUE,Base!B95,Base!C95)),"R$",""),".","")</f>
        <v xml:space="preserve"> 350000</v>
      </c>
      <c r="D95" t="str">
        <f>SUBSTITUTE(IF(TRIM(SUBSTITUTE(SUBSTITUTE(IF(AND(ISNUMBER(FIND("condo",Base!C95)),ISNUMBER(FIND("IPTU",Base!C95)))=TRUE,MID(Base!C95,FIND("$",Base!C95)+1,6),0),"I",""),"P",""))="0",TRIM(SUBSTITUTE(SUBSTITUTE(IF(AND(ISNUMBER(FIND("condo",Base!D95)),ISNUMBER(FIND("IPTU",Base!D95)))=TRUE,MID(Base!D95,FIND("$",Base!D95)+1,6),0),"I",""),"P","")),TRIM(SUBSTITUTE(SUBSTITUTE(IF(AND(ISNUMBER(FIND("condo",Base!C95)),ISNUMBER(FIND("IPTU",Base!C95)))=TRUE,MID(Base!C95,FIND("$",Base!C95)+1,6),0),"I",""),"P",""))),".","")</f>
        <v>0</v>
      </c>
      <c r="E95" t="str">
        <f>SUBSTITUTE(IF(TRIM(SUBSTITUTE(SUBSTITUTE(IF(OR(ISNUMBER(FIND("IPTU",Base!C95)),ISNUMBER(FIND("iptu",Base!C95)))=TRUE,RIGHT(Base!C95,5),0),"R$",""),"$",""))="0",TRIM(SUBSTITUTE(SUBSTITUTE(IF(OR(ISNUMBER(FIND("IPTU",Base!D95)),ISNUMBER(FIND("iptu",Base!D95)))=TRUE,RIGHT(Base!D95,5),0),"R$",""),"$","")),TRIM(SUBSTITUTE(SUBSTITUTE(IF(OR(ISNUMBER(FIND("iptu",Base!C95)),ISNUMBER(FIND("IPTU",Base!C95)))=TRUE,RIGHT(Base!C95,5),0),"R$",""),"$",""))),".","")</f>
        <v>0</v>
      </c>
      <c r="F95" s="3" t="str" cm="1">
        <f t="array" ref="F95">INDEX(Base!95:95,MATCH(MAX(LEN(Base!95:95)),LEN(Base!95:95),0))</f>
        <v>Lazer com parquinho e quadra esportiva.</v>
      </c>
      <c r="J95" t="str">
        <f>TRIM((IF(OR(ISNUMBER(FIND("Avenida",Base!B95)),ISNUMBER(FIND("Rua",Base!B95)),ISNUMBER(FIND("Estrada",Base!B95)),ISNUMBER(FIND(",",Base!B95)))=TRUE,Base!B95,"")))</f>
        <v/>
      </c>
      <c r="K95" t="str">
        <f>TRIM((IF(OR(ISNUMBER(FIND("Avenida",Base!C95)),ISNUMBER(FIND("Rua",Base!C95)),ISNUMBER(FIND("Estrada",Base!C95)),ISNUMBER(FIND(",",Base!C95)))=TRUE,Base!C95,"")))</f>
        <v/>
      </c>
      <c r="L95" t="str">
        <f>TRIM((IF(OR(ISNUMBER(FIND("Avenida",Base!D95)),ISNUMBER(FIND("Rua",Base!D95)),ISNUMBER(FIND("Estrada",Base!D95)),ISNUMBER(FIND(",",Base!D95)))=TRUE,Base!D95,"")))</f>
        <v>Cond. Beija-Flor IV, 3 quartos</v>
      </c>
      <c r="M95" t="str">
        <f>TRIM((IF(OR(ISNUMBER(FIND("Avenida",Base!E95)),ISNUMBER(FIND("Rua",Base!E95)),ISNUMBER(FIND("Estrada",Base!E95)),ISNUMBER(FIND(",",Base!E95)))=TRUE,Base!E95,"")))</f>
        <v/>
      </c>
      <c r="N95" t="str">
        <f>TRIM((IF(OR(ISNUMBER(FIND("Avenida",Base!F95)),ISNUMBER(FIND("Rua",Base!F95)),ISNUMBER(FIND("Estrada",Base!F95)),ISNUMBER(FIND(",",Base!F95)))=TRUE,Base!F95,"")))</f>
        <v/>
      </c>
      <c r="O95" t="str">
        <f>TRIM((IF(OR(ISNUMBER(FIND("Avenida",Base!G95)),ISNUMBER(FIND("Rua",Base!G95)),ISNUMBER(FIND("Estrada",Base!G95)),ISNUMBER(FIND(",",Base!G95)))=TRUE,Base!G95,"")))</f>
        <v/>
      </c>
      <c r="P95" t="str">
        <f>TRIM((IF(OR(ISNUMBER(FIND("Avenida",Base!H95)),ISNUMBER(FIND("Rua",Base!H95)),ISNUMBER(FIND("Estrada",Base!H95)),ISNUMBER(FIND(",",Base!H95)))=TRUE,Base!H95,"")))</f>
        <v/>
      </c>
      <c r="Q95" t="str">
        <f>TRIM((IF(OR(ISNUMBER(FIND("Avenida",Base!I95)),ISNUMBER(FIND("Rua",Base!I95)),ISNUMBER(FIND("Estrada",Base!I95)),ISNUMBER(FIND(",",Base!I95)))=TRUE,Base!I95,"")))</f>
        <v/>
      </c>
      <c r="R95" t="str">
        <f>TRIM((IF(OR(ISNUMBER(FIND("Avenida",Base!J95)),ISNUMBER(FIND("Rua",Base!J95)),ISNUMBER(FIND("Estrada",Base!J95)),ISNUMBER(FIND(",",Base!J95)))=TRUE,Base!J95,"")))</f>
        <v/>
      </c>
      <c r="S95" t="str">
        <f>TRIM((IF(OR(ISNUMBER(FIND("Avenida",Base!K95)),ISNUMBER(FIND("Rua",Base!K95)),ISNUMBER(FIND("Estrada",Base!K95)),ISNUMBER(FIND(",",Base!K95)))=TRUE,Base!K95,"")))</f>
        <v/>
      </c>
      <c r="T95" t="str">
        <f>TRIM((IF(OR(ISNUMBER(FIND("Avenida",Base!L95)),ISNUMBER(FIND("Rua",Base!L95)),ISNUMBER(FIND("Estrada",Base!L95)),ISNUMBER(FIND(",",Base!L95)))=TRUE,Base!L95,"")))</f>
        <v>Rua Rodolpho Pessoa, Cosmorama</v>
      </c>
      <c r="U95" t="str">
        <f>TRIM((IF(OR(ISNUMBER(FIND("Avenida",Base!M95)),ISNUMBER(FIND("Rua",Base!M95)),ISNUMBER(FIND("Estrada",Base!M95)),ISNUMBER(FIND(",",Base!M95)))=TRUE,Base!M95,"")))</f>
        <v/>
      </c>
      <c r="V95" t="str">
        <f>TRIM((IF(OR(ISNUMBER(FIND("Avenida",Base!N95)),ISNUMBER(FIND("Rua",Base!N95)),ISNUMBER(FIND("Estrada",Base!N95)),ISNUMBER(FIND(",",Base!N95)))=TRUE,Base!N95,"")))</f>
        <v/>
      </c>
      <c r="W95" t="str">
        <f>TRIM((IF(OR(ISNUMBER(FIND("Avenida",Base!O95)),ISNUMBER(FIND("Rua",Base!O95)),ISNUMBER(FIND("Estrada",Base!O95)),ISNUMBER(FIND(",",Base!O95)))=TRUE,Base!O95,"")))</f>
        <v/>
      </c>
      <c r="X95" t="str">
        <f>TRIM((IF(OR(ISNUMBER(FIND("Avenida",Base!P95)),ISNUMBER(FIND("Rua",Base!P95)),ISNUMBER(FIND("Estrada",Base!P95)),ISNUMBER(FIND(",",Base!P95)))=TRUE,Base!P95,"")))</f>
        <v/>
      </c>
      <c r="Y95" t="str">
        <f>TRIM((IF(OR(ISNUMBER(FIND("Avenida",Base!Q95)),ISNUMBER(FIND("Rua",Base!Q95)),ISNUMBER(FIND("Estrada",Base!Q95)),ISNUMBER(FIND(",",Base!Q95)))=TRUE,Base!Q95,"")))</f>
        <v/>
      </c>
      <c r="Z95" t="str">
        <f>TRIM((IF(OR(ISNUMBER(FIND("Avenida",Base!R95)),ISNUMBER(FIND("Rua",Base!R95)),ISNUMBER(FIND("Estrada",Base!R95)),ISNUMBER(FIND(",",Base!R95)))=TRUE,Base!R95,"")))</f>
        <v/>
      </c>
      <c r="AA95" s="3" t="str" cm="1">
        <f t="array" ref="AA95">LOOKUP(2,1/(F95:Z95&lt;&gt;""),F95:Z95)</f>
        <v>Rua Rodolpho Pessoa, Cosmorama</v>
      </c>
      <c r="AB95" t="str" cm="1">
        <f t="array" ref="AB95">IFERROR(IF(LEN(TRIM(SUBSTITUTE(INDEX(Base!95:95,0,MATCH(Planilha2!$AA95,Base!95:95,0)+1),"m²",""))&gt;5),LEFT(TRIM(SUBSTITUTE(INDEX(Base!95:95,0,MATCH(Planilha2!$AA95,Base!95:95,0)+1),"m²","")),3),TRIM(SUBSTITUTE(INDEX(Base!95:95,0,MATCH(Planilha2!$AA95,Base!95:95,0)+1),"m²",""))),0)</f>
        <v>100</v>
      </c>
      <c r="AC95" t="str" cm="1">
        <f t="array" ref="AC95">IFERROR(IF(LEN(INDEX(Base!95:95,0,MATCH(Planilha2!$AA95,Base!95:95,0)+2))&gt;2,LEFT(INDEX(Base!95:95,0,MATCH(Planilha2!$AA95,Base!95:95,0)+2),1),INDEX(Base!95:95,0,MATCH(Planilha2!$AA95,Base!95:95,0)+2)),0)</f>
        <v>3</v>
      </c>
      <c r="AD95" t="str" cm="1">
        <f t="array" ref="AD95">IFERROR(IF(LEN(INDEX(Base!95:95,0,MATCH(Planilha2!$AA95,Base!95:95,0)+3))&gt;2,LEFT(INDEX(Base!95:95,0,MATCH(Planilha2!$AA95,Base!95:95,0)+3),1),INDEX(Base!95:95,0,MATCH(Planilha2!$AA95,Base!95:95,0)+3)),0)</f>
        <v>1</v>
      </c>
      <c r="AE95" t="str" cm="1">
        <f t="array" ref="AE95">IFERROR(IF(LEN(INDEX(Base!95:95,0,MATCH(Planilha2!$AA95,Base!95:95,0)+4))&gt;2,LEFT(INDEX(Base!95:95,0,MATCH(Planilha2!$AA95,Base!95:95,0)+4),1),INDEX(Base!95:95,0,MATCH(Planilha2!$AA95,Base!95:95,0)+4)),0)</f>
        <v>1</v>
      </c>
      <c r="AF95" t="str">
        <f>AA95&amp;", "&amp;Configurações!$C$4&amp;", "&amp;Configurações!$C$5&amp;", Brazil"</f>
        <v>Rua Rodolpho Pessoa, Cosmorama, Mesquita, RJ, Brazil</v>
      </c>
      <c r="AG95" t="str">
        <f>RIGHT(AA95,LEN(AA95)-FIND(",",AA95,1)-1)&amp;", "&amp;Configurações!$C$4&amp;", "&amp;Configurações!$C$5</f>
        <v>Cosmorama, Mesquita, RJ</v>
      </c>
      <c r="AH95">
        <f>Configurações!$C$6</f>
        <v>0</v>
      </c>
    </row>
    <row r="96" spans="2:34" x14ac:dyDescent="0.3">
      <c r="B96">
        <f>IF(OR(ISNUMBER(FIND(Configurações!$B$8,Base!B96)),ISNUMBER(FIND(Configurações!$B$9,Base!B96)),ISNUMBER(FIND(Configurações!$B$10,Base!B96)),ISNUMBER(FIND(Configurações!$B$11,Base!B96)))=TRUE,Base!B96,0)</f>
        <v>0</v>
      </c>
      <c r="C96" t="str">
        <f>SUBSTITUTE(SUBSTITUTE(IF(ISNUMBER(FIND("R$",Base!B96))=TRUE,Base!B96,IF(OR(ISNUMBER(FIND("condo",Base!C96)),ISNUMBER(FIND("IPTU",Base!C96)))=TRUE,Base!B96,Base!C96)),"R$",""),".","")</f>
        <v xml:space="preserve"> 260000</v>
      </c>
      <c r="D96" t="str">
        <f>SUBSTITUTE(IF(TRIM(SUBSTITUTE(SUBSTITUTE(IF(AND(ISNUMBER(FIND("condo",Base!C96)),ISNUMBER(FIND("IPTU",Base!C96)))=TRUE,MID(Base!C96,FIND("$",Base!C96)+1,6),0),"I",""),"P",""))="0",TRIM(SUBSTITUTE(SUBSTITUTE(IF(AND(ISNUMBER(FIND("condo",Base!D96)),ISNUMBER(FIND("IPTU",Base!D96)))=TRUE,MID(Base!D96,FIND("$",Base!D96)+1,6),0),"I",""),"P","")),TRIM(SUBSTITUTE(SUBSTITUTE(IF(AND(ISNUMBER(FIND("condo",Base!C96)),ISNUMBER(FIND("IPTU",Base!C96)))=TRUE,MID(Base!C96,FIND("$",Base!C96)+1,6),0),"I",""),"P",""))),".","")</f>
        <v>0</v>
      </c>
      <c r="E96" t="str">
        <f>SUBSTITUTE(IF(TRIM(SUBSTITUTE(SUBSTITUTE(IF(OR(ISNUMBER(FIND("IPTU",Base!C96)),ISNUMBER(FIND("iptu",Base!C96)))=TRUE,RIGHT(Base!C96,5),0),"R$",""),"$",""))="0",TRIM(SUBSTITUTE(SUBSTITUTE(IF(OR(ISNUMBER(FIND("IPTU",Base!D96)),ISNUMBER(FIND("iptu",Base!D96)))=TRUE,RIGHT(Base!D96,5),0),"R$",""),"$","")),TRIM(SUBSTITUTE(SUBSTITUTE(IF(OR(ISNUMBER(FIND("iptu",Base!C96)),ISNUMBER(FIND("IPTU",Base!C96)))=TRUE,RIGHT(Base!C96,5),0),"R$",""),"$",""))),".","")</f>
        <v>0</v>
      </c>
      <c r="F96" s="3" t="str" cm="1">
        <f t="array" ref="F96">INDEX(Base!96:96,MATCH(MAX(LEN(Base!96:96)),LEN(Base!96:96),0))</f>
        <v>Sobrado com 2 Casas independentes de 68m² cada -- 1ª Casa: Casa Linear com 68m² , composta por: Sala, cozinha, 1quarto, banheiro social, serviço coberto e garagem. 2ª Casa: Sobrado...</v>
      </c>
      <c r="J96" t="str">
        <f>TRIM((IF(OR(ISNUMBER(FIND("Avenida",Base!B96)),ISNUMBER(FIND("Rua",Base!B96)),ISNUMBER(FIND("Estrada",Base!B96)),ISNUMBER(FIND(",",Base!B96)))=TRUE,Base!B96,"")))</f>
        <v/>
      </c>
      <c r="K96" t="str">
        <f>TRIM((IF(OR(ISNUMBER(FIND("Avenida",Base!C96)),ISNUMBER(FIND("Rua",Base!C96)),ISNUMBER(FIND("Estrada",Base!C96)),ISNUMBER(FIND(",",Base!C96)))=TRUE,Base!C96,"")))</f>
        <v>Sobrado com 2 Casas independentes de 68m² cada -- 1ª Casa: Casa Linear com 68m² , composta por: Sala, cozinha, 1quarto, banheiro social, serviço coberto e garagem. 2ª Casa: Sobrado...</v>
      </c>
      <c r="L96" t="str">
        <f>TRIM((IF(OR(ISNUMBER(FIND("Avenida",Base!D96)),ISNUMBER(FIND("Rua",Base!D96)),ISNUMBER(FIND("Estrada",Base!D96)),ISNUMBER(FIND(",",Base!D96)))=TRUE,Base!D96,"")))</f>
        <v/>
      </c>
      <c r="M96" t="str">
        <f>TRIM((IF(OR(ISNUMBER(FIND("Avenida",Base!E96)),ISNUMBER(FIND("Rua",Base!E96)),ISNUMBER(FIND("Estrada",Base!E96)),ISNUMBER(FIND(",",Base!E96)))=TRUE,Base!E96,"")))</f>
        <v>Rua Cordura, Edson Passos</v>
      </c>
      <c r="N96" t="str">
        <f>TRIM((IF(OR(ISNUMBER(FIND("Avenida",Base!F96)),ISNUMBER(FIND("Rua",Base!F96)),ISNUMBER(FIND("Estrada",Base!F96)),ISNUMBER(FIND(",",Base!F96)))=TRUE,Base!F96,"")))</f>
        <v/>
      </c>
      <c r="O96" t="str">
        <f>TRIM((IF(OR(ISNUMBER(FIND("Avenida",Base!G96)),ISNUMBER(FIND("Rua",Base!G96)),ISNUMBER(FIND("Estrada",Base!G96)),ISNUMBER(FIND(",",Base!G96)))=TRUE,Base!G96,"")))</f>
        <v/>
      </c>
      <c r="P96" t="str">
        <f>TRIM((IF(OR(ISNUMBER(FIND("Avenida",Base!H96)),ISNUMBER(FIND("Rua",Base!H96)),ISNUMBER(FIND("Estrada",Base!H96)),ISNUMBER(FIND(",",Base!H96)))=TRUE,Base!H96,"")))</f>
        <v/>
      </c>
      <c r="Q96" t="str">
        <f>TRIM((IF(OR(ISNUMBER(FIND("Avenida",Base!I96)),ISNUMBER(FIND("Rua",Base!I96)),ISNUMBER(FIND("Estrada",Base!I96)),ISNUMBER(FIND(",",Base!I96)))=TRUE,Base!I96,"")))</f>
        <v/>
      </c>
      <c r="R96" t="str">
        <f>TRIM((IF(OR(ISNUMBER(FIND("Avenida",Base!J96)),ISNUMBER(FIND("Rua",Base!J96)),ISNUMBER(FIND("Estrada",Base!J96)),ISNUMBER(FIND(",",Base!J96)))=TRUE,Base!J96,"")))</f>
        <v/>
      </c>
      <c r="S96" t="str">
        <f>TRIM((IF(OR(ISNUMBER(FIND("Avenida",Base!K96)),ISNUMBER(FIND("Rua",Base!K96)),ISNUMBER(FIND("Estrada",Base!K96)),ISNUMBER(FIND(",",Base!K96)))=TRUE,Base!K96,"")))</f>
        <v/>
      </c>
      <c r="T96" t="str">
        <f>TRIM((IF(OR(ISNUMBER(FIND("Avenida",Base!L96)),ISNUMBER(FIND("Rua",Base!L96)),ISNUMBER(FIND("Estrada",Base!L96)),ISNUMBER(FIND(",",Base!L96)))=TRUE,Base!L96,"")))</f>
        <v/>
      </c>
      <c r="U96" t="str">
        <f>TRIM((IF(OR(ISNUMBER(FIND("Avenida",Base!M96)),ISNUMBER(FIND("Rua",Base!M96)),ISNUMBER(FIND("Estrada",Base!M96)),ISNUMBER(FIND(",",Base!M96)))=TRUE,Base!M96,"")))</f>
        <v/>
      </c>
      <c r="V96" t="str">
        <f>TRIM((IF(OR(ISNUMBER(FIND("Avenida",Base!N96)),ISNUMBER(FIND("Rua",Base!N96)),ISNUMBER(FIND("Estrada",Base!N96)),ISNUMBER(FIND(",",Base!N96)))=TRUE,Base!N96,"")))</f>
        <v/>
      </c>
      <c r="W96" t="str">
        <f>TRIM((IF(OR(ISNUMBER(FIND("Avenida",Base!O96)),ISNUMBER(FIND("Rua",Base!O96)),ISNUMBER(FIND("Estrada",Base!O96)),ISNUMBER(FIND(",",Base!O96)))=TRUE,Base!O96,"")))</f>
        <v/>
      </c>
      <c r="X96" t="str">
        <f>TRIM((IF(OR(ISNUMBER(FIND("Avenida",Base!P96)),ISNUMBER(FIND("Rua",Base!P96)),ISNUMBER(FIND("Estrada",Base!P96)),ISNUMBER(FIND(",",Base!P96)))=TRUE,Base!P96,"")))</f>
        <v/>
      </c>
      <c r="Y96" t="str">
        <f>TRIM((IF(OR(ISNUMBER(FIND("Avenida",Base!Q96)),ISNUMBER(FIND("Rua",Base!Q96)),ISNUMBER(FIND("Estrada",Base!Q96)),ISNUMBER(FIND(",",Base!Q96)))=TRUE,Base!Q96,"")))</f>
        <v/>
      </c>
      <c r="Z96" t="str">
        <f>TRIM((IF(OR(ISNUMBER(FIND("Avenida",Base!R96)),ISNUMBER(FIND("Rua",Base!R96)),ISNUMBER(FIND("Estrada",Base!R96)),ISNUMBER(FIND(",",Base!R96)))=TRUE,Base!R96,"")))</f>
        <v/>
      </c>
      <c r="AA96" s="3" t="str" cm="1">
        <f t="array" ref="AA96">LOOKUP(2,1/(F96:Z96&lt;&gt;""),F96:Z96)</f>
        <v>Rua Cordura, Edson Passos</v>
      </c>
      <c r="AB96" t="str" cm="1">
        <f t="array" ref="AB96">IFERROR(IF(LEN(TRIM(SUBSTITUTE(INDEX(Base!96:96,0,MATCH(Planilha2!$AA96,Base!96:96,0)+1),"m²",""))&gt;5),LEFT(TRIM(SUBSTITUTE(INDEX(Base!96:96,0,MATCH(Planilha2!$AA96,Base!96:96,0)+1),"m²","")),3),TRIM(SUBSTITUTE(INDEX(Base!96:96,0,MATCH(Planilha2!$AA96,Base!96:96,0)+1),"m²",""))),0)</f>
        <v>136</v>
      </c>
      <c r="AC96" t="str" cm="1">
        <f t="array" ref="AC96">IFERROR(IF(LEN(INDEX(Base!96:96,0,MATCH(Planilha2!$AA96,Base!96:96,0)+2))&gt;2,LEFT(INDEX(Base!96:96,0,MATCH(Planilha2!$AA96,Base!96:96,0)+2),1),INDEX(Base!96:96,0,MATCH(Planilha2!$AA96,Base!96:96,0)+2)),0)</f>
        <v>3</v>
      </c>
      <c r="AD96" t="str" cm="1">
        <f t="array" ref="AD96">IFERROR(IF(LEN(INDEX(Base!96:96,0,MATCH(Planilha2!$AA96,Base!96:96,0)+3))&gt;2,LEFT(INDEX(Base!96:96,0,MATCH(Planilha2!$AA96,Base!96:96,0)+3),1),INDEX(Base!96:96,0,MATCH(Planilha2!$AA96,Base!96:96,0)+3)),0)</f>
        <v>1</v>
      </c>
      <c r="AE96" t="str" cm="1">
        <f t="array" ref="AE96">IFERROR(IF(LEN(INDEX(Base!96:96,0,MATCH(Planilha2!$AA96,Base!96:96,0)+4))&gt;2,LEFT(INDEX(Base!96:96,0,MATCH(Planilha2!$AA96,Base!96:96,0)+4),1),INDEX(Base!96:96,0,MATCH(Planilha2!$AA96,Base!96:96,0)+4)),0)</f>
        <v>1</v>
      </c>
      <c r="AF96" t="str">
        <f>AA96&amp;", "&amp;Configurações!$C$4&amp;", "&amp;Configurações!$C$5&amp;", Brazil"</f>
        <v>Rua Cordura, Edson Passos, Mesquita, RJ, Brazil</v>
      </c>
      <c r="AG96" t="str">
        <f>RIGHT(AA96,LEN(AA96)-FIND(",",AA96,1)-1)&amp;", "&amp;Configurações!$C$4&amp;", "&amp;Configurações!$C$5</f>
        <v>Edson Passos, Mesquita, RJ</v>
      </c>
      <c r="AH96">
        <f>Configurações!$C$6</f>
        <v>0</v>
      </c>
    </row>
    <row r="97" spans="2:34" x14ac:dyDescent="0.3">
      <c r="B97">
        <f>IF(OR(ISNUMBER(FIND(Configurações!$B$8,Base!B97)),ISNUMBER(FIND(Configurações!$B$9,Base!B97)),ISNUMBER(FIND(Configurações!$B$10,Base!B97)),ISNUMBER(FIND(Configurações!$B$11,Base!B97)))=TRUE,Base!B97,0)</f>
        <v>0</v>
      </c>
      <c r="C97" t="str">
        <f>SUBSTITUTE(SUBSTITUTE(IF(ISNUMBER(FIND("R$",Base!B97))=TRUE,Base!B97,IF(OR(ISNUMBER(FIND("condo",Base!C97)),ISNUMBER(FIND("IPTU",Base!C97)))=TRUE,Base!B97,Base!C97)),"R$",""),".","")</f>
        <v xml:space="preserve"> 210000</v>
      </c>
      <c r="D97" t="str">
        <f>SUBSTITUTE(IF(TRIM(SUBSTITUTE(SUBSTITUTE(IF(AND(ISNUMBER(FIND("condo",Base!C97)),ISNUMBER(FIND("IPTU",Base!C97)))=TRUE,MID(Base!C97,FIND("$",Base!C97)+1,6),0),"I",""),"P",""))="0",TRIM(SUBSTITUTE(SUBSTITUTE(IF(AND(ISNUMBER(FIND("condo",Base!D97)),ISNUMBER(FIND("IPTU",Base!D97)))=TRUE,MID(Base!D97,FIND("$",Base!D97)+1,6),0),"I",""),"P","")),TRIM(SUBSTITUTE(SUBSTITUTE(IF(AND(ISNUMBER(FIND("condo",Base!C97)),ISNUMBER(FIND("IPTU",Base!C97)))=TRUE,MID(Base!C97,FIND("$",Base!C97)+1,6),0),"I",""),"P",""))),".","")</f>
        <v>0</v>
      </c>
      <c r="E97" t="str">
        <f>SUBSTITUTE(IF(TRIM(SUBSTITUTE(SUBSTITUTE(IF(OR(ISNUMBER(FIND("IPTU",Base!C97)),ISNUMBER(FIND("iptu",Base!C97)))=TRUE,RIGHT(Base!C97,5),0),"R$",""),"$",""))="0",TRIM(SUBSTITUTE(SUBSTITUTE(IF(OR(ISNUMBER(FIND("IPTU",Base!D97)),ISNUMBER(FIND("iptu",Base!D97)))=TRUE,RIGHT(Base!D97,5),0),"R$",""),"$","")),TRIM(SUBSTITUTE(SUBSTITUTE(IF(OR(ISNUMBER(FIND("iptu",Base!C97)),ISNUMBER(FIND("IPTU",Base!C97)))=TRUE,RIGHT(Base!C97,5),0),"R$",""),"$",""))),".","")</f>
        <v>0</v>
      </c>
      <c r="F97" s="3" t="str" cm="1">
        <f t="array" ref="F97">INDEX(Base!97:97,MATCH(MAX(LEN(Base!97:97)),LEN(Base!97:97),0))</f>
        <v>Ótimas casas duplex com 2 quartos em construção no bairro Santo Elias. Imóvel Composto por 2 quartos, Sala, Cozinha,...</v>
      </c>
      <c r="J97" t="str">
        <f>TRIM((IF(OR(ISNUMBER(FIND("Avenida",Base!B97)),ISNUMBER(FIND("Rua",Base!B97)),ISNUMBER(FIND("Estrada",Base!B97)),ISNUMBER(FIND(",",Base!B97)))=TRUE,Base!B97,"")))</f>
        <v/>
      </c>
      <c r="K97" t="str">
        <f>TRIM((IF(OR(ISNUMBER(FIND("Avenida",Base!C97)),ISNUMBER(FIND("Rua",Base!C97)),ISNUMBER(FIND("Estrada",Base!C97)),ISNUMBER(FIND(",",Base!C97)))=TRUE,Base!C97,"")))</f>
        <v/>
      </c>
      <c r="L97" t="str">
        <f>TRIM((IF(OR(ISNUMBER(FIND("Avenida",Base!D97)),ISNUMBER(FIND("Rua",Base!D97)),ISNUMBER(FIND("Estrada",Base!D97)),ISNUMBER(FIND(",",Base!D97)))=TRUE,Base!D97,"")))</f>
        <v>Ótimas casas duplex com 2 quartos em construção no bairro Santo Elias. Imóvel Composto por 2 quartos, Sala, Cozinha,...</v>
      </c>
      <c r="M97" t="str">
        <f>TRIM((IF(OR(ISNUMBER(FIND("Avenida",Base!E97)),ISNUMBER(FIND("Rua",Base!E97)),ISNUMBER(FIND("Estrada",Base!E97)),ISNUMBER(FIND(",",Base!E97)))=TRUE,Base!E97,"")))</f>
        <v/>
      </c>
      <c r="N97" t="str">
        <f>TRIM((IF(OR(ISNUMBER(FIND("Avenida",Base!F97)),ISNUMBER(FIND("Rua",Base!F97)),ISNUMBER(FIND("Estrada",Base!F97)),ISNUMBER(FIND(",",Base!F97)))=TRUE,Base!F97,"")))</f>
        <v>Rua Nestor, Santo Elias</v>
      </c>
      <c r="O97" t="str">
        <f>TRIM((IF(OR(ISNUMBER(FIND("Avenida",Base!G97)),ISNUMBER(FIND("Rua",Base!G97)),ISNUMBER(FIND("Estrada",Base!G97)),ISNUMBER(FIND(",",Base!G97)))=TRUE,Base!G97,"")))</f>
        <v/>
      </c>
      <c r="P97" t="str">
        <f>TRIM((IF(OR(ISNUMBER(FIND("Avenida",Base!H97)),ISNUMBER(FIND("Rua",Base!H97)),ISNUMBER(FIND("Estrada",Base!H97)),ISNUMBER(FIND(",",Base!H97)))=TRUE,Base!H97,"")))</f>
        <v/>
      </c>
      <c r="Q97" t="str">
        <f>TRIM((IF(OR(ISNUMBER(FIND("Avenida",Base!I97)),ISNUMBER(FIND("Rua",Base!I97)),ISNUMBER(FIND("Estrada",Base!I97)),ISNUMBER(FIND(",",Base!I97)))=TRUE,Base!I97,"")))</f>
        <v/>
      </c>
      <c r="R97" t="str">
        <f>TRIM((IF(OR(ISNUMBER(FIND("Avenida",Base!J97)),ISNUMBER(FIND("Rua",Base!J97)),ISNUMBER(FIND("Estrada",Base!J97)),ISNUMBER(FIND(",",Base!J97)))=TRUE,Base!J97,"")))</f>
        <v/>
      </c>
      <c r="S97" t="str">
        <f>TRIM((IF(OR(ISNUMBER(FIND("Avenida",Base!K97)),ISNUMBER(FIND("Rua",Base!K97)),ISNUMBER(FIND("Estrada",Base!K97)),ISNUMBER(FIND(",",Base!K97)))=TRUE,Base!K97,"")))</f>
        <v/>
      </c>
      <c r="T97" t="str">
        <f>TRIM((IF(OR(ISNUMBER(FIND("Avenida",Base!L97)),ISNUMBER(FIND("Rua",Base!L97)),ISNUMBER(FIND("Estrada",Base!L97)),ISNUMBER(FIND(",",Base!L97)))=TRUE,Base!L97,"")))</f>
        <v/>
      </c>
      <c r="U97" t="str">
        <f>TRIM((IF(OR(ISNUMBER(FIND("Avenida",Base!M97)),ISNUMBER(FIND("Rua",Base!M97)),ISNUMBER(FIND("Estrada",Base!M97)),ISNUMBER(FIND(",",Base!M97)))=TRUE,Base!M97,"")))</f>
        <v/>
      </c>
      <c r="V97" t="str">
        <f>TRIM((IF(OR(ISNUMBER(FIND("Avenida",Base!N97)),ISNUMBER(FIND("Rua",Base!N97)),ISNUMBER(FIND("Estrada",Base!N97)),ISNUMBER(FIND(",",Base!N97)))=TRUE,Base!N97,"")))</f>
        <v/>
      </c>
      <c r="W97" t="str">
        <f>TRIM((IF(OR(ISNUMBER(FIND("Avenida",Base!O97)),ISNUMBER(FIND("Rua",Base!O97)),ISNUMBER(FIND("Estrada",Base!O97)),ISNUMBER(FIND(",",Base!O97)))=TRUE,Base!O97,"")))</f>
        <v/>
      </c>
      <c r="X97" t="str">
        <f>TRIM((IF(OR(ISNUMBER(FIND("Avenida",Base!P97)),ISNUMBER(FIND("Rua",Base!P97)),ISNUMBER(FIND("Estrada",Base!P97)),ISNUMBER(FIND(",",Base!P97)))=TRUE,Base!P97,"")))</f>
        <v/>
      </c>
      <c r="Y97" t="str">
        <f>TRIM((IF(OR(ISNUMBER(FIND("Avenida",Base!Q97)),ISNUMBER(FIND("Rua",Base!Q97)),ISNUMBER(FIND("Estrada",Base!Q97)),ISNUMBER(FIND(",",Base!Q97)))=TRUE,Base!Q97,"")))</f>
        <v/>
      </c>
      <c r="Z97" t="str">
        <f>TRIM((IF(OR(ISNUMBER(FIND("Avenida",Base!R97)),ISNUMBER(FIND("Rua",Base!R97)),ISNUMBER(FIND("Estrada",Base!R97)),ISNUMBER(FIND(",",Base!R97)))=TRUE,Base!R97,"")))</f>
        <v/>
      </c>
      <c r="AA97" s="3" t="str" cm="1">
        <f t="array" ref="AA97">LOOKUP(2,1/(F97:Z97&lt;&gt;""),F97:Z97)</f>
        <v>Rua Nestor, Santo Elias</v>
      </c>
      <c r="AB97" t="str" cm="1">
        <f t="array" ref="AB97">IFERROR(IF(LEN(TRIM(SUBSTITUTE(INDEX(Base!97:97,0,MATCH(Planilha2!$AA97,Base!97:97,0)+1),"m²",""))&gt;5),LEFT(TRIM(SUBSTITUTE(INDEX(Base!97:97,0,MATCH(Planilha2!$AA97,Base!97:97,0)+1),"m²","")),3),TRIM(SUBSTITUTE(INDEX(Base!97:97,0,MATCH(Planilha2!$AA97,Base!97:97,0)+1),"m²",""))),0)</f>
        <v>70</v>
      </c>
      <c r="AC97" t="str" cm="1">
        <f t="array" ref="AC97">IFERROR(IF(LEN(INDEX(Base!97:97,0,MATCH(Planilha2!$AA97,Base!97:97,0)+2))&gt;2,LEFT(INDEX(Base!97:97,0,MATCH(Planilha2!$AA97,Base!97:97,0)+2),1),INDEX(Base!97:97,0,MATCH(Planilha2!$AA97,Base!97:97,0)+2)),0)</f>
        <v>2</v>
      </c>
      <c r="AD97" t="str" cm="1">
        <f t="array" ref="AD97">IFERROR(IF(LEN(INDEX(Base!97:97,0,MATCH(Planilha2!$AA97,Base!97:97,0)+3))&gt;2,LEFT(INDEX(Base!97:97,0,MATCH(Planilha2!$AA97,Base!97:97,0)+3),1),INDEX(Base!97:97,0,MATCH(Planilha2!$AA97,Base!97:97,0)+3)),0)</f>
        <v>1</v>
      </c>
      <c r="AE97" t="str" cm="1">
        <f t="array" ref="AE97">IFERROR(IF(LEN(INDEX(Base!97:97,0,MATCH(Planilha2!$AA97,Base!97:97,0)+4))&gt;2,LEFT(INDEX(Base!97:97,0,MATCH(Planilha2!$AA97,Base!97:97,0)+4),1),INDEX(Base!97:97,0,MATCH(Planilha2!$AA97,Base!97:97,0)+4)),0)</f>
        <v>2</v>
      </c>
      <c r="AF97" t="str">
        <f>AA97&amp;", "&amp;Configurações!$C$4&amp;", "&amp;Configurações!$C$5&amp;", Brazil"</f>
        <v>Rua Nestor, Santo Elias, Mesquita, RJ, Brazil</v>
      </c>
      <c r="AG97" t="str">
        <f>RIGHT(AA97,LEN(AA97)-FIND(",",AA97,1)-1)&amp;", "&amp;Configurações!$C$4&amp;", "&amp;Configurações!$C$5</f>
        <v>Santo Elias, Mesquita, RJ</v>
      </c>
      <c r="AH97">
        <f>Configurações!$C$6</f>
        <v>0</v>
      </c>
    </row>
    <row r="98" spans="2:34" x14ac:dyDescent="0.3">
      <c r="B98" t="str">
        <f>IF(OR(ISNUMBER(FIND(Configurações!$B$8,Base!B98)),ISNUMBER(FIND(Configurações!$B$9,Base!B98)),ISNUMBER(FIND(Configurações!$B$10,Base!B98)),ISNUMBER(FIND(Configurações!$B$11,Base!B98)))=TRUE,Base!B98,0)</f>
        <v>na planta</v>
      </c>
      <c r="C98" t="str">
        <f>SUBSTITUTE(SUBSTITUTE(IF(ISNUMBER(FIND("R$",Base!B98))=TRUE,Base!B98,IF(OR(ISNUMBER(FIND("condo",Base!C98)),ISNUMBER(FIND("IPTU",Base!C98)))=TRUE,Base!B98,Base!C98)),"R$",""),".","")</f>
        <v>Sob consulta</v>
      </c>
      <c r="D98" t="str">
        <f>SUBSTITUTE(IF(TRIM(SUBSTITUTE(SUBSTITUTE(IF(AND(ISNUMBER(FIND("condo",Base!C98)),ISNUMBER(FIND("IPTU",Base!C98)))=TRUE,MID(Base!C98,FIND("$",Base!C98)+1,6),0),"I",""),"P",""))="0",TRIM(SUBSTITUTE(SUBSTITUTE(IF(AND(ISNUMBER(FIND("condo",Base!D98)),ISNUMBER(FIND("IPTU",Base!D98)))=TRUE,MID(Base!D98,FIND("$",Base!D98)+1,6),0),"I",""),"P","")),TRIM(SUBSTITUTE(SUBSTITUTE(IF(AND(ISNUMBER(FIND("condo",Base!C98)),ISNUMBER(FIND("IPTU",Base!C98)))=TRUE,MID(Base!C98,FIND("$",Base!C98)+1,6),0),"I",""),"P",""))),".","")</f>
        <v>0</v>
      </c>
      <c r="E98" t="str">
        <f>SUBSTITUTE(IF(TRIM(SUBSTITUTE(SUBSTITUTE(IF(OR(ISNUMBER(FIND("IPTU",Base!C98)),ISNUMBER(FIND("iptu",Base!C98)))=TRUE,RIGHT(Base!C98,5),0),"R$",""),"$",""))="0",TRIM(SUBSTITUTE(SUBSTITUTE(IF(OR(ISNUMBER(FIND("IPTU",Base!D98)),ISNUMBER(FIND("iptu",Base!D98)))=TRUE,RIGHT(Base!D98,5),0),"R$",""),"$","")),TRIM(SUBSTITUTE(SUBSTITUTE(IF(OR(ISNUMBER(FIND("iptu",Base!C98)),ISNUMBER(FIND("IPTU",Base!C98)))=TRUE,RIGHT(Base!C98,5),0),"R$",""),"$",""))),".","")</f>
        <v>0</v>
      </c>
      <c r="F98" s="3" t="str" cm="1">
        <f t="array" ref="F98">INDEX(Base!98:98,MATCH(MAX(LEN(Base!98:98)),LEN(Base!98:98),0))</f>
        <v>Apartamentos incríveis dentro de um verdadeiro Condomínio Clube! Dois quartos com 66m² e três quartos com 86m²! Todos com suíte, varandão e uma vaga! Prédio com fachada muito difer...</v>
      </c>
      <c r="J98" t="str">
        <f>TRIM((IF(OR(ISNUMBER(FIND("Avenida",Base!B98)),ISNUMBER(FIND("Rua",Base!B98)),ISNUMBER(FIND("Estrada",Base!B98)),ISNUMBER(FIND(",",Base!B98)))=TRUE,Base!B98,"")))</f>
        <v/>
      </c>
      <c r="K98" t="str">
        <f>TRIM((IF(OR(ISNUMBER(FIND("Avenida",Base!C98)),ISNUMBER(FIND("Rua",Base!C98)),ISNUMBER(FIND("Estrada",Base!C98)),ISNUMBER(FIND(",",Base!C98)))=TRUE,Base!C98,"")))</f>
        <v/>
      </c>
      <c r="L98" t="str">
        <f>TRIM((IF(OR(ISNUMBER(FIND("Avenida",Base!D98)),ISNUMBER(FIND("Rua",Base!D98)),ISNUMBER(FIND("Estrada",Base!D98)),ISNUMBER(FIND(",",Base!D98)))=TRUE,Base!D98,"")))</f>
        <v>Apartamentos incríveis dentro de um verdadeiro Condomínio Clube! Dois quartos com 66m² e três quartos com 86m²! Todos com suíte, varandão e uma vaga! Prédio com fachada muito difer...</v>
      </c>
      <c r="M98" t="str">
        <f>TRIM((IF(OR(ISNUMBER(FIND("Avenida",Base!E98)),ISNUMBER(FIND("Rua",Base!E98)),ISNUMBER(FIND("Estrada",Base!E98)),ISNUMBER(FIND(",",Base!E98)))=TRUE,Base!E98,"")))</f>
        <v/>
      </c>
      <c r="N98" t="str">
        <f>TRIM((IF(OR(ISNUMBER(FIND("Avenida",Base!F98)),ISNUMBER(FIND("Rua",Base!F98)),ISNUMBER(FIND("Estrada",Base!F98)),ISNUMBER(FIND(",",Base!F98)))=TRUE,Base!F98,"")))</f>
        <v>Avenida Pernambucana, Vila Rosali</v>
      </c>
      <c r="O98" t="str">
        <f>TRIM((IF(OR(ISNUMBER(FIND("Avenida",Base!G98)),ISNUMBER(FIND("Rua",Base!G98)),ISNUMBER(FIND("Estrada",Base!G98)),ISNUMBER(FIND(",",Base!G98)))=TRUE,Base!G98,"")))</f>
        <v/>
      </c>
      <c r="P98" t="str">
        <f>TRIM((IF(OR(ISNUMBER(FIND("Avenida",Base!H98)),ISNUMBER(FIND("Rua",Base!H98)),ISNUMBER(FIND("Estrada",Base!H98)),ISNUMBER(FIND(",",Base!H98)))=TRUE,Base!H98,"")))</f>
        <v/>
      </c>
      <c r="Q98" t="str">
        <f>TRIM((IF(OR(ISNUMBER(FIND("Avenida",Base!I98)),ISNUMBER(FIND("Rua",Base!I98)),ISNUMBER(FIND("Estrada",Base!I98)),ISNUMBER(FIND(",",Base!I98)))=TRUE,Base!I98,"")))</f>
        <v/>
      </c>
      <c r="R98" t="str">
        <f>TRIM((IF(OR(ISNUMBER(FIND("Avenida",Base!J98)),ISNUMBER(FIND("Rua",Base!J98)),ISNUMBER(FIND("Estrada",Base!J98)),ISNUMBER(FIND(",",Base!J98)))=TRUE,Base!J98,"")))</f>
        <v/>
      </c>
      <c r="S98" t="str">
        <f>TRIM((IF(OR(ISNUMBER(FIND("Avenida",Base!K98)),ISNUMBER(FIND("Rua",Base!K98)),ISNUMBER(FIND("Estrada",Base!K98)),ISNUMBER(FIND(",",Base!K98)))=TRUE,Base!K98,"")))</f>
        <v/>
      </c>
      <c r="T98" t="str">
        <f>TRIM((IF(OR(ISNUMBER(FIND("Avenida",Base!L98)),ISNUMBER(FIND("Rua",Base!L98)),ISNUMBER(FIND("Estrada",Base!L98)),ISNUMBER(FIND(",",Base!L98)))=TRUE,Base!L98,"")))</f>
        <v/>
      </c>
      <c r="U98" t="str">
        <f>TRIM((IF(OR(ISNUMBER(FIND("Avenida",Base!M98)),ISNUMBER(FIND("Rua",Base!M98)),ISNUMBER(FIND("Estrada",Base!M98)),ISNUMBER(FIND(",",Base!M98)))=TRUE,Base!M98,"")))</f>
        <v/>
      </c>
      <c r="V98" t="str">
        <f>TRIM((IF(OR(ISNUMBER(FIND("Avenida",Base!N98)),ISNUMBER(FIND("Rua",Base!N98)),ISNUMBER(FIND("Estrada",Base!N98)),ISNUMBER(FIND(",",Base!N98)))=TRUE,Base!N98,"")))</f>
        <v/>
      </c>
      <c r="W98" t="str">
        <f>TRIM((IF(OR(ISNUMBER(FIND("Avenida",Base!O98)),ISNUMBER(FIND("Rua",Base!O98)),ISNUMBER(FIND("Estrada",Base!O98)),ISNUMBER(FIND(",",Base!O98)))=TRUE,Base!O98,"")))</f>
        <v/>
      </c>
      <c r="X98" t="str">
        <f>TRIM((IF(OR(ISNUMBER(FIND("Avenida",Base!P98)),ISNUMBER(FIND("Rua",Base!P98)),ISNUMBER(FIND("Estrada",Base!P98)),ISNUMBER(FIND(",",Base!P98)))=TRUE,Base!P98,"")))</f>
        <v/>
      </c>
      <c r="Y98" t="str">
        <f>TRIM((IF(OR(ISNUMBER(FIND("Avenida",Base!Q98)),ISNUMBER(FIND("Rua",Base!Q98)),ISNUMBER(FIND("Estrada",Base!Q98)),ISNUMBER(FIND(",",Base!Q98)))=TRUE,Base!Q98,"")))</f>
        <v/>
      </c>
      <c r="Z98" t="str">
        <f>TRIM((IF(OR(ISNUMBER(FIND("Avenida",Base!R98)),ISNUMBER(FIND("Rua",Base!R98)),ISNUMBER(FIND("Estrada",Base!R98)),ISNUMBER(FIND(",",Base!R98)))=TRUE,Base!R98,"")))</f>
        <v/>
      </c>
      <c r="AA98" s="3" t="str" cm="1">
        <f t="array" ref="AA98">LOOKUP(2,1/(F98:Z98&lt;&gt;""),F98:Z98)</f>
        <v>Avenida Pernambucana, Vila Rosali</v>
      </c>
      <c r="AB98" t="str" cm="1">
        <f t="array" ref="AB98">IFERROR(IF(LEN(TRIM(SUBSTITUTE(INDEX(Base!98:98,0,MATCH(Planilha2!$AA98,Base!98:98,0)+1),"m²",""))&gt;5),LEFT(TRIM(SUBSTITUTE(INDEX(Base!98:98,0,MATCH(Planilha2!$AA98,Base!98:98,0)+1),"m²","")),3),TRIM(SUBSTITUTE(INDEX(Base!98:98,0,MATCH(Planilha2!$AA98,Base!98:98,0)+1),"m²",""))),0)</f>
        <v xml:space="preserve">66 </v>
      </c>
      <c r="AC98" t="str" cm="1">
        <f t="array" ref="AC98">IFERROR(IF(LEN(INDEX(Base!98:98,0,MATCH(Planilha2!$AA98,Base!98:98,0)+2))&gt;2,LEFT(INDEX(Base!98:98,0,MATCH(Planilha2!$AA98,Base!98:98,0)+2),1),INDEX(Base!98:98,0,MATCH(Planilha2!$AA98,Base!98:98,0)+2)),0)</f>
        <v>2</v>
      </c>
      <c r="AD98" t="str" cm="1">
        <f t="array" ref="AD98">IFERROR(IF(LEN(INDEX(Base!98:98,0,MATCH(Planilha2!$AA98,Base!98:98,0)+3))&gt;2,LEFT(INDEX(Base!98:98,0,MATCH(Planilha2!$AA98,Base!98:98,0)+3),1),INDEX(Base!98:98,0,MATCH(Planilha2!$AA98,Base!98:98,0)+3)),0)</f>
        <v>1</v>
      </c>
      <c r="AE98" cm="1">
        <f t="array" ref="AE98">IFERROR(IF(LEN(INDEX(Base!98:98,0,MATCH(Planilha2!$AA98,Base!98:98,0)+4))&gt;2,LEFT(INDEX(Base!98:98,0,MATCH(Planilha2!$AA98,Base!98:98,0)+4),1),INDEX(Base!98:98,0,MATCH(Planilha2!$AA98,Base!98:98,0)+4)),0)</f>
        <v>0</v>
      </c>
      <c r="AF98" t="str">
        <f>AA98&amp;", "&amp;Configurações!$C$4&amp;", "&amp;Configurações!$C$5&amp;", Brazil"</f>
        <v>Avenida Pernambucana, Vila Rosali, Mesquita, RJ, Brazil</v>
      </c>
      <c r="AG98" t="str">
        <f>RIGHT(AA98,LEN(AA98)-FIND(",",AA98,1)-1)&amp;", "&amp;Configurações!$C$4&amp;", "&amp;Configurações!$C$5</f>
        <v>Vila Rosali, Mesquita, RJ</v>
      </c>
      <c r="AH98">
        <f>Configurações!$C$6</f>
        <v>0</v>
      </c>
    </row>
    <row r="99" spans="2:34" x14ac:dyDescent="0.3">
      <c r="B99" t="str">
        <f>IF(OR(ISNUMBER(FIND(Configurações!$B$8,Base!B99)),ISNUMBER(FIND(Configurações!$B$9,Base!B99)),ISNUMBER(FIND(Configurações!$B$10,Base!B99)),ISNUMBER(FIND(Configurações!$B$11,Base!B99)))=TRUE,Base!B99,0)</f>
        <v>em construção</v>
      </c>
      <c r="C99" t="str">
        <f>SUBSTITUTE(SUBSTITUTE(IF(ISNUMBER(FIND("R$",Base!B99))=TRUE,Base!B99,IF(OR(ISNUMBER(FIND("condo",Base!C99)),ISNUMBER(FIND("IPTU",Base!C99)))=TRUE,Base!B99,Base!C99)),"R$",""),".","")</f>
        <v>Sob consulta</v>
      </c>
      <c r="D99" t="str">
        <f>SUBSTITUTE(IF(TRIM(SUBSTITUTE(SUBSTITUTE(IF(AND(ISNUMBER(FIND("condo",Base!C99)),ISNUMBER(FIND("IPTU",Base!C99)))=TRUE,MID(Base!C99,FIND("$",Base!C99)+1,6),0),"I",""),"P",""))="0",TRIM(SUBSTITUTE(SUBSTITUTE(IF(AND(ISNUMBER(FIND("condo",Base!D99)),ISNUMBER(FIND("IPTU",Base!D99)))=TRUE,MID(Base!D99,FIND("$",Base!D99)+1,6),0),"I",""),"P","")),TRIM(SUBSTITUTE(SUBSTITUTE(IF(AND(ISNUMBER(FIND("condo",Base!C99)),ISNUMBER(FIND("IPTU",Base!C99)))=TRUE,MID(Base!C99,FIND("$",Base!C99)+1,6),0),"I",""),"P",""))),".","")</f>
        <v>0</v>
      </c>
      <c r="E99" t="str">
        <f>SUBSTITUTE(IF(TRIM(SUBSTITUTE(SUBSTITUTE(IF(OR(ISNUMBER(FIND("IPTU",Base!C99)),ISNUMBER(FIND("iptu",Base!C99)))=TRUE,RIGHT(Base!C99,5),0),"R$",""),"$",""))="0",TRIM(SUBSTITUTE(SUBSTITUTE(IF(OR(ISNUMBER(FIND("IPTU",Base!D99)),ISNUMBER(FIND("iptu",Base!D99)))=TRUE,RIGHT(Base!D99,5),0),"R$",""),"$","")),TRIM(SUBSTITUTE(SUBSTITUTE(IF(OR(ISNUMBER(FIND("iptu",Base!C99)),ISNUMBER(FIND("IPTU",Base!C99)))=TRUE,RIGHT(Base!C99,5),0),"R$",""),"$",""))),".","")</f>
        <v>0</v>
      </c>
      <c r="F99" s="3" t="str" cm="1">
        <f t="array" ref="F99">INDEX(Base!99:99,MATCH(MAX(LEN(Base!99:99)),LEN(Base!99:99),0))</f>
        <v>Venha conhecer os diferenciais incríveis desse empreendimento. Fale com nossa equipe de corretores</v>
      </c>
      <c r="J99" t="str">
        <f>TRIM((IF(OR(ISNUMBER(FIND("Avenida",Base!B99)),ISNUMBER(FIND("Rua",Base!B99)),ISNUMBER(FIND("Estrada",Base!B99)),ISNUMBER(FIND(",",Base!B99)))=TRUE,Base!B99,"")))</f>
        <v/>
      </c>
      <c r="K99" t="str">
        <f>TRIM((IF(OR(ISNUMBER(FIND("Avenida",Base!C99)),ISNUMBER(FIND("Rua",Base!C99)),ISNUMBER(FIND("Estrada",Base!C99)),ISNUMBER(FIND(",",Base!C99)))=TRUE,Base!C99,"")))</f>
        <v/>
      </c>
      <c r="L99" t="str">
        <f>TRIM((IF(OR(ISNUMBER(FIND("Avenida",Base!D99)),ISNUMBER(FIND("Rua",Base!D99)),ISNUMBER(FIND("Estrada",Base!D99)),ISNUMBER(FIND(",",Base!D99)))=TRUE,Base!D99,"")))</f>
        <v/>
      </c>
      <c r="M99" t="str">
        <f>TRIM((IF(OR(ISNUMBER(FIND("Avenida",Base!E99)),ISNUMBER(FIND("Rua",Base!E99)),ISNUMBER(FIND("Estrada",Base!E99)),ISNUMBER(FIND(",",Base!E99)))=TRUE,Base!E99,"")))</f>
        <v/>
      </c>
      <c r="N99" t="str">
        <f>TRIM((IF(OR(ISNUMBER(FIND("Avenida",Base!F99)),ISNUMBER(FIND("Rua",Base!F99)),ISNUMBER(FIND("Estrada",Base!F99)),ISNUMBER(FIND(",",Base!F99)))=TRUE,Base!F99,"")))</f>
        <v>Estrada Belford Roxo, Bom Pastor</v>
      </c>
      <c r="O99" t="str">
        <f>TRIM((IF(OR(ISNUMBER(FIND("Avenida",Base!G99)),ISNUMBER(FIND("Rua",Base!G99)),ISNUMBER(FIND("Estrada",Base!G99)),ISNUMBER(FIND(",",Base!G99)))=TRUE,Base!G99,"")))</f>
        <v/>
      </c>
      <c r="P99" t="str">
        <f>TRIM((IF(OR(ISNUMBER(FIND("Avenida",Base!H99)),ISNUMBER(FIND("Rua",Base!H99)),ISNUMBER(FIND("Estrada",Base!H99)),ISNUMBER(FIND(",",Base!H99)))=TRUE,Base!H99,"")))</f>
        <v/>
      </c>
      <c r="Q99" t="str">
        <f>TRIM((IF(OR(ISNUMBER(FIND("Avenida",Base!I99)),ISNUMBER(FIND("Rua",Base!I99)),ISNUMBER(FIND("Estrada",Base!I99)),ISNUMBER(FIND(",",Base!I99)))=TRUE,Base!I99,"")))</f>
        <v/>
      </c>
      <c r="R99" t="str">
        <f>TRIM((IF(OR(ISNUMBER(FIND("Avenida",Base!J99)),ISNUMBER(FIND("Rua",Base!J99)),ISNUMBER(FIND("Estrada",Base!J99)),ISNUMBER(FIND(",",Base!J99)))=TRUE,Base!J99,"")))</f>
        <v/>
      </c>
      <c r="S99" t="str">
        <f>TRIM((IF(OR(ISNUMBER(FIND("Avenida",Base!K99)),ISNUMBER(FIND("Rua",Base!K99)),ISNUMBER(FIND("Estrada",Base!K99)),ISNUMBER(FIND(",",Base!K99)))=TRUE,Base!K99,"")))</f>
        <v/>
      </c>
      <c r="T99" t="str">
        <f>TRIM((IF(OR(ISNUMBER(FIND("Avenida",Base!L99)),ISNUMBER(FIND("Rua",Base!L99)),ISNUMBER(FIND("Estrada",Base!L99)),ISNUMBER(FIND(",",Base!L99)))=TRUE,Base!L99,"")))</f>
        <v/>
      </c>
      <c r="U99" t="str">
        <f>TRIM((IF(OR(ISNUMBER(FIND("Avenida",Base!M99)),ISNUMBER(FIND("Rua",Base!M99)),ISNUMBER(FIND("Estrada",Base!M99)),ISNUMBER(FIND(",",Base!M99)))=TRUE,Base!M99,"")))</f>
        <v/>
      </c>
      <c r="V99" t="str">
        <f>TRIM((IF(OR(ISNUMBER(FIND("Avenida",Base!N99)),ISNUMBER(FIND("Rua",Base!N99)),ISNUMBER(FIND("Estrada",Base!N99)),ISNUMBER(FIND(",",Base!N99)))=TRUE,Base!N99,"")))</f>
        <v/>
      </c>
      <c r="W99" t="str">
        <f>TRIM((IF(OR(ISNUMBER(FIND("Avenida",Base!O99)),ISNUMBER(FIND("Rua",Base!O99)),ISNUMBER(FIND("Estrada",Base!O99)),ISNUMBER(FIND(",",Base!O99)))=TRUE,Base!O99,"")))</f>
        <v/>
      </c>
      <c r="X99" t="str">
        <f>TRIM((IF(OR(ISNUMBER(FIND("Avenida",Base!P99)),ISNUMBER(FIND("Rua",Base!P99)),ISNUMBER(FIND("Estrada",Base!P99)),ISNUMBER(FIND(",",Base!P99)))=TRUE,Base!P99,"")))</f>
        <v/>
      </c>
      <c r="Y99" t="str">
        <f>TRIM((IF(OR(ISNUMBER(FIND("Avenida",Base!Q99)),ISNUMBER(FIND("Rua",Base!Q99)),ISNUMBER(FIND("Estrada",Base!Q99)),ISNUMBER(FIND(",",Base!Q99)))=TRUE,Base!Q99,"")))</f>
        <v/>
      </c>
      <c r="Z99" t="str">
        <f>TRIM((IF(OR(ISNUMBER(FIND("Avenida",Base!R99)),ISNUMBER(FIND("Rua",Base!R99)),ISNUMBER(FIND("Estrada",Base!R99)),ISNUMBER(FIND(",",Base!R99)))=TRUE,Base!R99,"")))</f>
        <v/>
      </c>
      <c r="AA99" s="3" t="str" cm="1">
        <f t="array" ref="AA99">LOOKUP(2,1/(F99:Z99&lt;&gt;""),F99:Z99)</f>
        <v>Estrada Belford Roxo, Bom Pastor</v>
      </c>
      <c r="AB99" t="str" cm="1">
        <f t="array" ref="AB99">IFERROR(IF(LEN(TRIM(SUBSTITUTE(INDEX(Base!99:99,0,MATCH(Planilha2!$AA99,Base!99:99,0)+1),"m²",""))&gt;5),LEFT(TRIM(SUBSTITUTE(INDEX(Base!99:99,0,MATCH(Planilha2!$AA99,Base!99:99,0)+1),"m²","")),3),TRIM(SUBSTITUTE(INDEX(Base!99:99,0,MATCH(Planilha2!$AA99,Base!99:99,0)+1),"m²",""))),0)</f>
        <v>63</v>
      </c>
      <c r="AC99" t="str" cm="1">
        <f t="array" ref="AC99">IFERROR(IF(LEN(INDEX(Base!99:99,0,MATCH(Planilha2!$AA99,Base!99:99,0)+2))&gt;2,LEFT(INDEX(Base!99:99,0,MATCH(Planilha2!$AA99,Base!99:99,0)+2),1),INDEX(Base!99:99,0,MATCH(Planilha2!$AA99,Base!99:99,0)+2)),0)</f>
        <v>2</v>
      </c>
      <c r="AD99" t="str" cm="1">
        <f t="array" ref="AD99">IFERROR(IF(LEN(INDEX(Base!99:99,0,MATCH(Planilha2!$AA99,Base!99:99,0)+3))&gt;2,LEFT(INDEX(Base!99:99,0,MATCH(Planilha2!$AA99,Base!99:99,0)+3),1),INDEX(Base!99:99,0,MATCH(Planilha2!$AA99,Base!99:99,0)+3)),0)</f>
        <v>0</v>
      </c>
      <c r="AE99" t="str" cm="1">
        <f t="array" ref="AE99">IFERROR(IF(LEN(INDEX(Base!99:99,0,MATCH(Planilha2!$AA99,Base!99:99,0)+4))&gt;2,LEFT(INDEX(Base!99:99,0,MATCH(Planilha2!$AA99,Base!99:99,0)+4),1),INDEX(Base!99:99,0,MATCH(Planilha2!$AA99,Base!99:99,0)+4)),0)</f>
        <v>1</v>
      </c>
      <c r="AF99" t="str">
        <f>AA99&amp;", "&amp;Configurações!$C$4&amp;", "&amp;Configurações!$C$5&amp;", Brazil"</f>
        <v>Estrada Belford Roxo, Bom Pastor, Mesquita, RJ, Brazil</v>
      </c>
      <c r="AG99" t="str">
        <f>RIGHT(AA99,LEN(AA99)-FIND(",",AA99,1)-1)&amp;", "&amp;Configurações!$C$4&amp;", "&amp;Configurações!$C$5</f>
        <v>Bom Pastor, Mesquita, RJ</v>
      </c>
      <c r="AH99">
        <f>Configurações!$C$6</f>
        <v>0</v>
      </c>
    </row>
    <row r="100" spans="2:34" x14ac:dyDescent="0.3">
      <c r="B100" t="str">
        <f>IF(OR(ISNUMBER(FIND(Configurações!$B$8,Base!B100)),ISNUMBER(FIND(Configurações!$B$9,Base!B100)),ISNUMBER(FIND(Configurações!$B$10,Base!B100)),ISNUMBER(FIND(Configurações!$B$11,Base!B100)))=TRUE,Base!B100,0)</f>
        <v>na planta</v>
      </c>
      <c r="C100" t="str">
        <f>SUBSTITUTE(SUBSTITUTE(IF(ISNUMBER(FIND("R$",Base!B100))=TRUE,Base!B100,IF(OR(ISNUMBER(FIND("condo",Base!C100)),ISNUMBER(FIND("IPTU",Base!C100)))=TRUE,Base!B100,Base!C100)),"R$",""),".","")</f>
        <v>Sob consulta</v>
      </c>
      <c r="D100" t="str">
        <f>SUBSTITUTE(IF(TRIM(SUBSTITUTE(SUBSTITUTE(IF(AND(ISNUMBER(FIND("condo",Base!C100)),ISNUMBER(FIND("IPTU",Base!C100)))=TRUE,MID(Base!C100,FIND("$",Base!C100)+1,6),0),"I",""),"P",""))="0",TRIM(SUBSTITUTE(SUBSTITUTE(IF(AND(ISNUMBER(FIND("condo",Base!D100)),ISNUMBER(FIND("IPTU",Base!D100)))=TRUE,MID(Base!D100,FIND("$",Base!D100)+1,6),0),"I",""),"P","")),TRIM(SUBSTITUTE(SUBSTITUTE(IF(AND(ISNUMBER(FIND("condo",Base!C100)),ISNUMBER(FIND("IPTU",Base!C100)))=TRUE,MID(Base!C100,FIND("$",Base!C100)+1,6),0),"I",""),"P",""))),".","")</f>
        <v>0</v>
      </c>
      <c r="E100" t="str">
        <f>SUBSTITUTE(IF(TRIM(SUBSTITUTE(SUBSTITUTE(IF(OR(ISNUMBER(FIND("IPTU",Base!C100)),ISNUMBER(FIND("iptu",Base!C100)))=TRUE,RIGHT(Base!C100,5),0),"R$",""),"$",""))="0",TRIM(SUBSTITUTE(SUBSTITUTE(IF(OR(ISNUMBER(FIND("IPTU",Base!D100)),ISNUMBER(FIND("iptu",Base!D100)))=TRUE,RIGHT(Base!D100,5),0),"R$",""),"$","")),TRIM(SUBSTITUTE(SUBSTITUTE(IF(OR(ISNUMBER(FIND("iptu",Base!C100)),ISNUMBER(FIND("IPTU",Base!C100)))=TRUE,RIGHT(Base!C100,5),0),"R$",""),"$",""))),".","")</f>
        <v>0</v>
      </c>
      <c r="F100" s="3" t="str" cm="1">
        <f t="array" ref="F100">INDEX(Base!100:100,MATCH(MAX(LEN(Base!100:100)),LEN(Base!100:100),0))</f>
        <v>Uma proposta moderna para oferecer a você e sua família tudo que o futuro traz de melhor. Conectividade, boa localização, área de lazer completa, complexo aquático, bicicletário, e...</v>
      </c>
      <c r="J100" t="str">
        <f>TRIM((IF(OR(ISNUMBER(FIND("Avenida",Base!B100)),ISNUMBER(FIND("Rua",Base!B100)),ISNUMBER(FIND("Estrada",Base!B100)),ISNUMBER(FIND(",",Base!B100)))=TRUE,Base!B100,"")))</f>
        <v/>
      </c>
      <c r="K100" t="str">
        <f>TRIM((IF(OR(ISNUMBER(FIND("Avenida",Base!C100)),ISNUMBER(FIND("Rua",Base!C100)),ISNUMBER(FIND("Estrada",Base!C100)),ISNUMBER(FIND(",",Base!C100)))=TRUE,Base!C100,"")))</f>
        <v/>
      </c>
      <c r="L100" t="str">
        <f>TRIM((IF(OR(ISNUMBER(FIND("Avenida",Base!D100)),ISNUMBER(FIND("Rua",Base!D100)),ISNUMBER(FIND("Estrada",Base!D100)),ISNUMBER(FIND(",",Base!D100)))=TRUE,Base!D100,"")))</f>
        <v>Uma proposta moderna para oferecer a você e sua família tudo que o futuro traz de melhor. Conectividade, boa localização, área de lazer completa, complexo aquático, bicicletário, e...</v>
      </c>
      <c r="M100" t="str">
        <f>TRIM((IF(OR(ISNUMBER(FIND("Avenida",Base!E100)),ISNUMBER(FIND("Rua",Base!E100)),ISNUMBER(FIND("Estrada",Base!E100)),ISNUMBER(FIND(",",Base!E100)))=TRUE,Base!E100,"")))</f>
        <v/>
      </c>
      <c r="N100" t="str">
        <f>TRIM((IF(OR(ISNUMBER(FIND("Avenida",Base!F100)),ISNUMBER(FIND("Rua",Base!F100)),ISNUMBER(FIND("Estrada",Base!F100)),ISNUMBER(FIND(",",Base!F100)))=TRUE,Base!F100,"")))</f>
        <v>Rua Washington Luís, Ouro Verde</v>
      </c>
      <c r="O100" t="str">
        <f>TRIM((IF(OR(ISNUMBER(FIND("Avenida",Base!G100)),ISNUMBER(FIND("Rua",Base!G100)),ISNUMBER(FIND("Estrada",Base!G100)),ISNUMBER(FIND(",",Base!G100)))=TRUE,Base!G100,"")))</f>
        <v/>
      </c>
      <c r="P100" t="str">
        <f>TRIM((IF(OR(ISNUMBER(FIND("Avenida",Base!H100)),ISNUMBER(FIND("Rua",Base!H100)),ISNUMBER(FIND("Estrada",Base!H100)),ISNUMBER(FIND(",",Base!H100)))=TRUE,Base!H100,"")))</f>
        <v/>
      </c>
      <c r="Q100" t="str">
        <f>TRIM((IF(OR(ISNUMBER(FIND("Avenida",Base!I100)),ISNUMBER(FIND("Rua",Base!I100)),ISNUMBER(FIND("Estrada",Base!I100)),ISNUMBER(FIND(",",Base!I100)))=TRUE,Base!I100,"")))</f>
        <v/>
      </c>
      <c r="R100" t="str">
        <f>TRIM((IF(OR(ISNUMBER(FIND("Avenida",Base!J100)),ISNUMBER(FIND("Rua",Base!J100)),ISNUMBER(FIND("Estrada",Base!J100)),ISNUMBER(FIND(",",Base!J100)))=TRUE,Base!J100,"")))</f>
        <v/>
      </c>
      <c r="S100" t="str">
        <f>TRIM((IF(OR(ISNUMBER(FIND("Avenida",Base!K100)),ISNUMBER(FIND("Rua",Base!K100)),ISNUMBER(FIND("Estrada",Base!K100)),ISNUMBER(FIND(",",Base!K100)))=TRUE,Base!K100,"")))</f>
        <v/>
      </c>
      <c r="T100" t="str">
        <f>TRIM((IF(OR(ISNUMBER(FIND("Avenida",Base!L100)),ISNUMBER(FIND("Rua",Base!L100)),ISNUMBER(FIND("Estrada",Base!L100)),ISNUMBER(FIND(",",Base!L100)))=TRUE,Base!L100,"")))</f>
        <v/>
      </c>
      <c r="U100" t="str">
        <f>TRIM((IF(OR(ISNUMBER(FIND("Avenida",Base!M100)),ISNUMBER(FIND("Rua",Base!M100)),ISNUMBER(FIND("Estrada",Base!M100)),ISNUMBER(FIND(",",Base!M100)))=TRUE,Base!M100,"")))</f>
        <v/>
      </c>
      <c r="V100" t="str">
        <f>TRIM((IF(OR(ISNUMBER(FIND("Avenida",Base!N100)),ISNUMBER(FIND("Rua",Base!N100)),ISNUMBER(FIND("Estrada",Base!N100)),ISNUMBER(FIND(",",Base!N100)))=TRUE,Base!N100,"")))</f>
        <v/>
      </c>
      <c r="W100" t="str">
        <f>TRIM((IF(OR(ISNUMBER(FIND("Avenida",Base!O100)),ISNUMBER(FIND("Rua",Base!O100)),ISNUMBER(FIND("Estrada",Base!O100)),ISNUMBER(FIND(",",Base!O100)))=TRUE,Base!O100,"")))</f>
        <v/>
      </c>
      <c r="X100" t="str">
        <f>TRIM((IF(OR(ISNUMBER(FIND("Avenida",Base!P100)),ISNUMBER(FIND("Rua",Base!P100)),ISNUMBER(FIND("Estrada",Base!P100)),ISNUMBER(FIND(",",Base!P100)))=TRUE,Base!P100,"")))</f>
        <v/>
      </c>
      <c r="Y100" t="str">
        <f>TRIM((IF(OR(ISNUMBER(FIND("Avenida",Base!Q100)),ISNUMBER(FIND("Rua",Base!Q100)),ISNUMBER(FIND("Estrada",Base!Q100)),ISNUMBER(FIND(",",Base!Q100)))=TRUE,Base!Q100,"")))</f>
        <v/>
      </c>
      <c r="Z100" t="str">
        <f>TRIM((IF(OR(ISNUMBER(FIND("Avenida",Base!R100)),ISNUMBER(FIND("Rua",Base!R100)),ISNUMBER(FIND("Estrada",Base!R100)),ISNUMBER(FIND(",",Base!R100)))=TRUE,Base!R100,"")))</f>
        <v/>
      </c>
      <c r="AA100" s="3" t="str" cm="1">
        <f t="array" ref="AA100">LOOKUP(2,1/(F100:Z100&lt;&gt;""),F100:Z100)</f>
        <v>Rua Washington Luís, Ouro Verde</v>
      </c>
      <c r="AB100" t="str" cm="1">
        <f t="array" ref="AB100">IFERROR(IF(LEN(TRIM(SUBSTITUTE(INDEX(Base!100:100,0,MATCH(Planilha2!$AA100,Base!100:100,0)+1),"m²",""))&gt;5),LEFT(TRIM(SUBSTITUTE(INDEX(Base!100:100,0,MATCH(Planilha2!$AA100,Base!100:100,0)+1),"m²","")),3),TRIM(SUBSTITUTE(INDEX(Base!100:100,0,MATCH(Planilha2!$AA100,Base!100:100,0)+1),"m²",""))),0)</f>
        <v>47</v>
      </c>
      <c r="AC100" t="str" cm="1">
        <f t="array" ref="AC100">IFERROR(IF(LEN(INDEX(Base!100:100,0,MATCH(Planilha2!$AA100,Base!100:100,0)+2))&gt;2,LEFT(INDEX(Base!100:100,0,MATCH(Planilha2!$AA100,Base!100:100,0)+2),1),INDEX(Base!100:100,0,MATCH(Planilha2!$AA100,Base!100:100,0)+2)),0)</f>
        <v>2</v>
      </c>
      <c r="AD100" t="str" cm="1">
        <f t="array" ref="AD100">IFERROR(IF(LEN(INDEX(Base!100:100,0,MATCH(Planilha2!$AA100,Base!100:100,0)+3))&gt;2,LEFT(INDEX(Base!100:100,0,MATCH(Planilha2!$AA100,Base!100:100,0)+3),1),INDEX(Base!100:100,0,MATCH(Planilha2!$AA100,Base!100:100,0)+3)),0)</f>
        <v>1</v>
      </c>
      <c r="AE100" t="str" cm="1">
        <f t="array" ref="AE100">IFERROR(IF(LEN(INDEX(Base!100:100,0,MATCH(Planilha2!$AA100,Base!100:100,0)+4))&gt;2,LEFT(INDEX(Base!100:100,0,MATCH(Planilha2!$AA100,Base!100:100,0)+4),1),INDEX(Base!100:100,0,MATCH(Planilha2!$AA100,Base!100:100,0)+4)),0)</f>
        <v>1</v>
      </c>
      <c r="AF100" t="str">
        <f>AA100&amp;", "&amp;Configurações!$C$4&amp;", "&amp;Configurações!$C$5&amp;", Brazil"</f>
        <v>Rua Washington Luís, Ouro Verde, Mesquita, RJ, Brazil</v>
      </c>
      <c r="AG100" t="str">
        <f>RIGHT(AA100,LEN(AA100)-FIND(",",AA100,1)-1)&amp;", "&amp;Configurações!$C$4&amp;", "&amp;Configurações!$C$5</f>
        <v>Ouro Verde, Mesquita, RJ</v>
      </c>
      <c r="AH100">
        <f>Configurações!$C$6</f>
        <v>0</v>
      </c>
    </row>
    <row r="101" spans="2:34" x14ac:dyDescent="0.3">
      <c r="B101">
        <f>IF(OR(ISNUMBER(FIND(Configurações!$B$8,Base!B101)),ISNUMBER(FIND(Configurações!$B$9,Base!B101)),ISNUMBER(FIND(Configurações!$B$10,Base!B101)),ISNUMBER(FIND(Configurações!$B$11,Base!B101)))=TRUE,Base!B101,0)</f>
        <v>0</v>
      </c>
      <c r="C101" t="str">
        <f>SUBSTITUTE(SUBSTITUTE(IF(ISNUMBER(FIND("R$",Base!B101))=TRUE,Base!B101,IF(OR(ISNUMBER(FIND("condo",Base!C101)),ISNUMBER(FIND("IPTU",Base!C101)))=TRUE,Base!B101,Base!C101)),"R$",""),".","")</f>
        <v xml:space="preserve"> 139500</v>
      </c>
      <c r="D101" t="str">
        <f>SUBSTITUTE(IF(TRIM(SUBSTITUTE(SUBSTITUTE(IF(AND(ISNUMBER(FIND("condo",Base!C101)),ISNUMBER(FIND("IPTU",Base!C101)))=TRUE,MID(Base!C101,FIND("$",Base!C101)+1,6),0),"I",""),"P",""))="0",TRIM(SUBSTITUTE(SUBSTITUTE(IF(AND(ISNUMBER(FIND("condo",Base!D101)),ISNUMBER(FIND("IPTU",Base!D101)))=TRUE,MID(Base!D101,FIND("$",Base!D101)+1,6),0),"I",""),"P","")),TRIM(SUBSTITUTE(SUBSTITUTE(IF(AND(ISNUMBER(FIND("condo",Base!C101)),ISNUMBER(FIND("IPTU",Base!C101)))=TRUE,MID(Base!C101,FIND("$",Base!C101)+1,6),0),"I",""),"P",""))),".","")</f>
        <v>0</v>
      </c>
      <c r="E101" t="str">
        <f>SUBSTITUTE(IF(TRIM(SUBSTITUTE(SUBSTITUTE(IF(OR(ISNUMBER(FIND("IPTU",Base!C101)),ISNUMBER(FIND("iptu",Base!C101)))=TRUE,RIGHT(Base!C101,5),0),"R$",""),"$",""))="0",TRIM(SUBSTITUTE(SUBSTITUTE(IF(OR(ISNUMBER(FIND("IPTU",Base!D101)),ISNUMBER(FIND("iptu",Base!D101)))=TRUE,RIGHT(Base!D101,5),0),"R$",""),"$","")),TRIM(SUBSTITUTE(SUBSTITUTE(IF(OR(ISNUMBER(FIND("iptu",Base!C101)),ISNUMBER(FIND("IPTU",Base!C101)))=TRUE,RIGHT(Base!C101,5),0),"R$",""),"$",""))),".","")</f>
        <v>0</v>
      </c>
      <c r="F101" s="3" t="str" cm="1">
        <f t="array" ref="F101">INDEX(Base!101:101,MATCH(MAX(LEN(Base!101:101)),LEN(Base!101:101),0))</f>
        <v>Condomínio intramuros em Mesquita, com total segurança e exclusividade. O empreendimento oferece 160 un...</v>
      </c>
      <c r="J101" t="str">
        <f>TRIM((IF(OR(ISNUMBER(FIND("Avenida",Base!B101)),ISNUMBER(FIND("Rua",Base!B101)),ISNUMBER(FIND("Estrada",Base!B101)),ISNUMBER(FIND(",",Base!B101)))=TRUE,Base!B101,"")))</f>
        <v/>
      </c>
      <c r="K101" t="str">
        <f>TRIM((IF(OR(ISNUMBER(FIND("Avenida",Base!C101)),ISNUMBER(FIND("Rua",Base!C101)),ISNUMBER(FIND("Estrada",Base!C101)),ISNUMBER(FIND(",",Base!C101)))=TRUE,Base!C101,"")))</f>
        <v/>
      </c>
      <c r="L101" t="str">
        <f>TRIM((IF(OR(ISNUMBER(FIND("Avenida",Base!D101)),ISNUMBER(FIND("Rua",Base!D101)),ISNUMBER(FIND("Estrada",Base!D101)),ISNUMBER(FIND(",",Base!D101)))=TRUE,Base!D101,"")))</f>
        <v>Apartamento com 2 dormitórios à venda, 56 m² Banco de Areia - Mesquita/RJ</v>
      </c>
      <c r="M101" t="str">
        <f>TRIM((IF(OR(ISNUMBER(FIND("Avenida",Base!E101)),ISNUMBER(FIND("Rua",Base!E101)),ISNUMBER(FIND("Estrada",Base!E101)),ISNUMBER(FIND(",",Base!E101)))=TRUE,Base!E101,"")))</f>
        <v>Condomínio intramuros em Mesquita, com total segurança e exclusividade. O empreendimento oferece 160 un...</v>
      </c>
      <c r="N101" t="str">
        <f>TRIM((IF(OR(ISNUMBER(FIND("Avenida",Base!F101)),ISNUMBER(FIND("Rua",Base!F101)),ISNUMBER(FIND("Estrada",Base!F101)),ISNUMBER(FIND(",",Base!F101)))=TRUE,Base!F101,"")))</f>
        <v/>
      </c>
      <c r="O101" t="str">
        <f>TRIM((IF(OR(ISNUMBER(FIND("Avenida",Base!G101)),ISNUMBER(FIND("Rua",Base!G101)),ISNUMBER(FIND("Estrada",Base!G101)),ISNUMBER(FIND(",",Base!G101)))=TRUE,Base!G101,"")))</f>
        <v>Rua Ermelinda, Banco de Areia</v>
      </c>
      <c r="P101" t="str">
        <f>TRIM((IF(OR(ISNUMBER(FIND("Avenida",Base!H101)),ISNUMBER(FIND("Rua",Base!H101)),ISNUMBER(FIND("Estrada",Base!H101)),ISNUMBER(FIND(",",Base!H101)))=TRUE,Base!H101,"")))</f>
        <v/>
      </c>
      <c r="Q101" t="str">
        <f>TRIM((IF(OR(ISNUMBER(FIND("Avenida",Base!I101)),ISNUMBER(FIND("Rua",Base!I101)),ISNUMBER(FIND("Estrada",Base!I101)),ISNUMBER(FIND(",",Base!I101)))=TRUE,Base!I101,"")))</f>
        <v/>
      </c>
      <c r="R101" t="str">
        <f>TRIM((IF(OR(ISNUMBER(FIND("Avenida",Base!J101)),ISNUMBER(FIND("Rua",Base!J101)),ISNUMBER(FIND("Estrada",Base!J101)),ISNUMBER(FIND(",",Base!J101)))=TRUE,Base!J101,"")))</f>
        <v/>
      </c>
      <c r="S101" t="str">
        <f>TRIM((IF(OR(ISNUMBER(FIND("Avenida",Base!K101)),ISNUMBER(FIND("Rua",Base!K101)),ISNUMBER(FIND("Estrada",Base!K101)),ISNUMBER(FIND(",",Base!K101)))=TRUE,Base!K101,"")))</f>
        <v/>
      </c>
      <c r="T101" t="str">
        <f>TRIM((IF(OR(ISNUMBER(FIND("Avenida",Base!L101)),ISNUMBER(FIND("Rua",Base!L101)),ISNUMBER(FIND("Estrada",Base!L101)),ISNUMBER(FIND(",",Base!L101)))=TRUE,Base!L101,"")))</f>
        <v/>
      </c>
      <c r="U101" t="str">
        <f>TRIM((IF(OR(ISNUMBER(FIND("Avenida",Base!M101)),ISNUMBER(FIND("Rua",Base!M101)),ISNUMBER(FIND("Estrada",Base!M101)),ISNUMBER(FIND(",",Base!M101)))=TRUE,Base!M101,"")))</f>
        <v/>
      </c>
      <c r="V101" t="str">
        <f>TRIM((IF(OR(ISNUMBER(FIND("Avenida",Base!N101)),ISNUMBER(FIND("Rua",Base!N101)),ISNUMBER(FIND("Estrada",Base!N101)),ISNUMBER(FIND(",",Base!N101)))=TRUE,Base!N101,"")))</f>
        <v/>
      </c>
      <c r="W101" t="str">
        <f>TRIM((IF(OR(ISNUMBER(FIND("Avenida",Base!O101)),ISNUMBER(FIND("Rua",Base!O101)),ISNUMBER(FIND("Estrada",Base!O101)),ISNUMBER(FIND(",",Base!O101)))=TRUE,Base!O101,"")))</f>
        <v/>
      </c>
      <c r="X101" t="str">
        <f>TRIM((IF(OR(ISNUMBER(FIND("Avenida",Base!P101)),ISNUMBER(FIND("Rua",Base!P101)),ISNUMBER(FIND("Estrada",Base!P101)),ISNUMBER(FIND(",",Base!P101)))=TRUE,Base!P101,"")))</f>
        <v/>
      </c>
      <c r="Y101" t="str">
        <f>TRIM((IF(OR(ISNUMBER(FIND("Avenida",Base!Q101)),ISNUMBER(FIND("Rua",Base!Q101)),ISNUMBER(FIND("Estrada",Base!Q101)),ISNUMBER(FIND(",",Base!Q101)))=TRUE,Base!Q101,"")))</f>
        <v/>
      </c>
      <c r="Z101" t="str">
        <f>TRIM((IF(OR(ISNUMBER(FIND("Avenida",Base!R101)),ISNUMBER(FIND("Rua",Base!R101)),ISNUMBER(FIND("Estrada",Base!R101)),ISNUMBER(FIND(",",Base!R101)))=TRUE,Base!R101,"")))</f>
        <v/>
      </c>
      <c r="AA101" s="3" t="str" cm="1">
        <f t="array" ref="AA101">LOOKUP(2,1/(F101:Z101&lt;&gt;""),F101:Z101)</f>
        <v>Rua Ermelinda, Banco de Areia</v>
      </c>
      <c r="AB101" t="str" cm="1">
        <f t="array" ref="AB101">IFERROR(IF(LEN(TRIM(SUBSTITUTE(INDEX(Base!101:101,0,MATCH(Planilha2!$AA101,Base!101:101,0)+1),"m²",""))&gt;5),LEFT(TRIM(SUBSTITUTE(INDEX(Base!101:101,0,MATCH(Planilha2!$AA101,Base!101:101,0)+1),"m²","")),3),TRIM(SUBSTITUTE(INDEX(Base!101:101,0,MATCH(Planilha2!$AA101,Base!101:101,0)+1),"m²",""))),0)</f>
        <v>57</v>
      </c>
      <c r="AC101" t="str" cm="1">
        <f t="array" ref="AC101">IFERROR(IF(LEN(INDEX(Base!101:101,0,MATCH(Planilha2!$AA101,Base!101:101,0)+2))&gt;2,LEFT(INDEX(Base!101:101,0,MATCH(Planilha2!$AA101,Base!101:101,0)+2),1),INDEX(Base!101:101,0,MATCH(Planilha2!$AA101,Base!101:101,0)+2)),0)</f>
        <v>2</v>
      </c>
      <c r="AD101" t="str" cm="1">
        <f t="array" ref="AD101">IFERROR(IF(LEN(INDEX(Base!101:101,0,MATCH(Planilha2!$AA101,Base!101:101,0)+3))&gt;2,LEFT(INDEX(Base!101:101,0,MATCH(Planilha2!$AA101,Base!101:101,0)+3),1),INDEX(Base!101:101,0,MATCH(Planilha2!$AA101,Base!101:101,0)+3)),0)</f>
        <v>1</v>
      </c>
      <c r="AE101" t="str" cm="1">
        <f t="array" ref="AE101">IFERROR(IF(LEN(INDEX(Base!101:101,0,MATCH(Planilha2!$AA101,Base!101:101,0)+4))&gt;2,LEFT(INDEX(Base!101:101,0,MATCH(Planilha2!$AA101,Base!101:101,0)+4),1),INDEX(Base!101:101,0,MATCH(Planilha2!$AA101,Base!101:101,0)+4)),0)</f>
        <v>1</v>
      </c>
      <c r="AF101" t="str">
        <f>AA101&amp;", "&amp;Configurações!$C$4&amp;", "&amp;Configurações!$C$5&amp;", Brazil"</f>
        <v>Rua Ermelinda, Banco de Areia, Mesquita, RJ, Brazil</v>
      </c>
      <c r="AG101" t="str">
        <f>RIGHT(AA101,LEN(AA101)-FIND(",",AA101,1)-1)&amp;", "&amp;Configurações!$C$4&amp;", "&amp;Configurações!$C$5</f>
        <v>Banco de Areia, Mesquita, RJ</v>
      </c>
      <c r="AH101">
        <f>Configurações!$C$6</f>
        <v>0</v>
      </c>
    </row>
    <row r="102" spans="2:34" x14ac:dyDescent="0.3">
      <c r="B102">
        <f>IF(OR(ISNUMBER(FIND(Configurações!$B$8,Base!B102)),ISNUMBER(FIND(Configurações!$B$9,Base!B102)),ISNUMBER(FIND(Configurações!$B$10,Base!B102)),ISNUMBER(FIND(Configurações!$B$11,Base!B102)))=TRUE,Base!B102,0)</f>
        <v>0</v>
      </c>
      <c r="C102" t="str">
        <f>SUBSTITUTE(SUBSTITUTE(IF(ISNUMBER(FIND("R$",Base!B102))=TRUE,Base!B102,IF(OR(ISNUMBER(FIND("condo",Base!C102)),ISNUMBER(FIND("IPTU",Base!C102)))=TRUE,Base!B102,Base!C102)),"R$",""),".","")</f>
        <v xml:space="preserve"> 350000</v>
      </c>
      <c r="D102" t="str">
        <f>SUBSTITUTE(IF(TRIM(SUBSTITUTE(SUBSTITUTE(IF(AND(ISNUMBER(FIND("condo",Base!C102)),ISNUMBER(FIND("IPTU",Base!C102)))=TRUE,MID(Base!C102,FIND("$",Base!C102)+1,6),0),"I",""),"P",""))="0",TRIM(SUBSTITUTE(SUBSTITUTE(IF(AND(ISNUMBER(FIND("condo",Base!D102)),ISNUMBER(FIND("IPTU",Base!D102)))=TRUE,MID(Base!D102,FIND("$",Base!D102)+1,6),0),"I",""),"P","")),TRIM(SUBSTITUTE(SUBSTITUTE(IF(AND(ISNUMBER(FIND("condo",Base!C102)),ISNUMBER(FIND("IPTU",Base!C102)))=TRUE,MID(Base!C102,FIND("$",Base!C102)+1,6),0),"I",""),"P",""))),".","")</f>
        <v>0</v>
      </c>
      <c r="E102" t="str">
        <f>SUBSTITUTE(IF(TRIM(SUBSTITUTE(SUBSTITUTE(IF(OR(ISNUMBER(FIND("IPTU",Base!C102)),ISNUMBER(FIND("iptu",Base!C102)))=TRUE,RIGHT(Base!C102,5),0),"R$",""),"$",""))="0",TRIM(SUBSTITUTE(SUBSTITUTE(IF(OR(ISNUMBER(FIND("IPTU",Base!D102)),ISNUMBER(FIND("iptu",Base!D102)))=TRUE,RIGHT(Base!D102,5),0),"R$",""),"$","")),TRIM(SUBSTITUTE(SUBSTITUTE(IF(OR(ISNUMBER(FIND("iptu",Base!C102)),ISNUMBER(FIND("IPTU",Base!C102)))=TRUE,RIGHT(Base!C102,5),0),"R$",""),"$",""))),".","")</f>
        <v>0</v>
      </c>
      <c r="F102" s="3" t="str" cm="1">
        <f t="array" ref="F102">INDEX(Base!102:102,MATCH(MAX(LEN(Base!102:102)),LEN(Base!102:102),0))</f>
        <v>Lazer do condomínio com piscina, área gourmet e salão de festa...</v>
      </c>
      <c r="J102" t="str">
        <f>TRIM((IF(OR(ISNUMBER(FIND("Avenida",Base!B102)),ISNUMBER(FIND("Rua",Base!B102)),ISNUMBER(FIND("Estrada",Base!B102)),ISNUMBER(FIND(",",Base!B102)))=TRUE,Base!B102,"")))</f>
        <v/>
      </c>
      <c r="K102" t="str">
        <f>TRIM((IF(OR(ISNUMBER(FIND("Avenida",Base!C102)),ISNUMBER(FIND("Rua",Base!C102)),ISNUMBER(FIND("Estrada",Base!C102)),ISNUMBER(FIND(",",Base!C102)))=TRUE,Base!C102,"")))</f>
        <v/>
      </c>
      <c r="L102" t="str">
        <f>TRIM((IF(OR(ISNUMBER(FIND("Avenida",Base!D102)),ISNUMBER(FIND("Rua",Base!D102)),ISNUMBER(FIND("Estrada",Base!D102)),ISNUMBER(FIND(",",Base!D102)))=TRUE,Base!D102,"")))</f>
        <v>Vivendas do Vale 2, Cobertura reformada</v>
      </c>
      <c r="M102" t="str">
        <f>TRIM((IF(OR(ISNUMBER(FIND("Avenida",Base!E102)),ISNUMBER(FIND("Rua",Base!E102)),ISNUMBER(FIND("Estrada",Base!E102)),ISNUMBER(FIND(",",Base!E102)))=TRUE,Base!E102,"")))</f>
        <v/>
      </c>
      <c r="N102" t="str">
        <f>TRIM((IF(OR(ISNUMBER(FIND("Avenida",Base!F102)),ISNUMBER(FIND("Rua",Base!F102)),ISNUMBER(FIND("Estrada",Base!F102)),ISNUMBER(FIND(",",Base!F102)))=TRUE,Base!F102,"")))</f>
        <v/>
      </c>
      <c r="O102" t="str">
        <f>TRIM((IF(OR(ISNUMBER(FIND("Avenida",Base!G102)),ISNUMBER(FIND("Rua",Base!G102)),ISNUMBER(FIND("Estrada",Base!G102)),ISNUMBER(FIND(",",Base!G102)))=TRUE,Base!G102,"")))</f>
        <v/>
      </c>
      <c r="P102" t="str">
        <f>TRIM((IF(OR(ISNUMBER(FIND("Avenida",Base!H102)),ISNUMBER(FIND("Rua",Base!H102)),ISNUMBER(FIND("Estrada",Base!H102)),ISNUMBER(FIND(",",Base!H102)))=TRUE,Base!H102,"")))</f>
        <v>Lazer do condomínio com piscina, área gourmet e salão de festa...</v>
      </c>
      <c r="Q102" t="str">
        <f>TRIM((IF(OR(ISNUMBER(FIND("Avenida",Base!I102)),ISNUMBER(FIND("Rua",Base!I102)),ISNUMBER(FIND("Estrada",Base!I102)),ISNUMBER(FIND(",",Base!I102)))=TRUE,Base!I102,"")))</f>
        <v/>
      </c>
      <c r="R102" t="str">
        <f>TRIM((IF(OR(ISNUMBER(FIND("Avenida",Base!J102)),ISNUMBER(FIND("Rua",Base!J102)),ISNUMBER(FIND("Estrada",Base!J102)),ISNUMBER(FIND(",",Base!J102)))=TRUE,Base!J102,"")))</f>
        <v>Rua Cosmorama, Cosmorama</v>
      </c>
      <c r="S102" t="str">
        <f>TRIM((IF(OR(ISNUMBER(FIND("Avenida",Base!K102)),ISNUMBER(FIND("Rua",Base!K102)),ISNUMBER(FIND("Estrada",Base!K102)),ISNUMBER(FIND(",",Base!K102)))=TRUE,Base!K102,"")))</f>
        <v/>
      </c>
      <c r="T102" t="str">
        <f>TRIM((IF(OR(ISNUMBER(FIND("Avenida",Base!L102)),ISNUMBER(FIND("Rua",Base!L102)),ISNUMBER(FIND("Estrada",Base!L102)),ISNUMBER(FIND(",",Base!L102)))=TRUE,Base!L102,"")))</f>
        <v/>
      </c>
      <c r="U102" t="str">
        <f>TRIM((IF(OR(ISNUMBER(FIND("Avenida",Base!M102)),ISNUMBER(FIND("Rua",Base!M102)),ISNUMBER(FIND("Estrada",Base!M102)),ISNUMBER(FIND(",",Base!M102)))=TRUE,Base!M102,"")))</f>
        <v/>
      </c>
      <c r="V102" t="str">
        <f>TRIM((IF(OR(ISNUMBER(FIND("Avenida",Base!N102)),ISNUMBER(FIND("Rua",Base!N102)),ISNUMBER(FIND("Estrada",Base!N102)),ISNUMBER(FIND(",",Base!N102)))=TRUE,Base!N102,"")))</f>
        <v/>
      </c>
      <c r="W102" t="str">
        <f>TRIM((IF(OR(ISNUMBER(FIND("Avenida",Base!O102)),ISNUMBER(FIND("Rua",Base!O102)),ISNUMBER(FIND("Estrada",Base!O102)),ISNUMBER(FIND(",",Base!O102)))=TRUE,Base!O102,"")))</f>
        <v/>
      </c>
      <c r="X102" t="str">
        <f>TRIM((IF(OR(ISNUMBER(FIND("Avenida",Base!P102)),ISNUMBER(FIND("Rua",Base!P102)),ISNUMBER(FIND("Estrada",Base!P102)),ISNUMBER(FIND(",",Base!P102)))=TRUE,Base!P102,"")))</f>
        <v/>
      </c>
      <c r="Y102" t="str">
        <f>TRIM((IF(OR(ISNUMBER(FIND("Avenida",Base!Q102)),ISNUMBER(FIND("Rua",Base!Q102)),ISNUMBER(FIND("Estrada",Base!Q102)),ISNUMBER(FIND(",",Base!Q102)))=TRUE,Base!Q102,"")))</f>
        <v/>
      </c>
      <c r="Z102" t="str">
        <f>TRIM((IF(OR(ISNUMBER(FIND("Avenida",Base!R102)),ISNUMBER(FIND("Rua",Base!R102)),ISNUMBER(FIND("Estrada",Base!R102)),ISNUMBER(FIND(",",Base!R102)))=TRUE,Base!R102,"")))</f>
        <v/>
      </c>
      <c r="AA102" s="3" t="str" cm="1">
        <f t="array" ref="AA102">LOOKUP(2,1/(F102:Z102&lt;&gt;""),F102:Z102)</f>
        <v>Rua Cosmorama, Cosmorama</v>
      </c>
      <c r="AB102" t="str" cm="1">
        <f t="array" ref="AB102">IFERROR(IF(LEN(TRIM(SUBSTITUTE(INDEX(Base!102:102,0,MATCH(Planilha2!$AA102,Base!102:102,0)+1),"m²",""))&gt;5),LEFT(TRIM(SUBSTITUTE(INDEX(Base!102:102,0,MATCH(Planilha2!$AA102,Base!102:102,0)+1),"m²","")),3),TRIM(SUBSTITUTE(INDEX(Base!102:102,0,MATCH(Planilha2!$AA102,Base!102:102,0)+1),"m²",""))),0)</f>
        <v>134</v>
      </c>
      <c r="AC102" t="str" cm="1">
        <f t="array" ref="AC102">IFERROR(IF(LEN(INDEX(Base!102:102,0,MATCH(Planilha2!$AA102,Base!102:102,0)+2))&gt;2,LEFT(INDEX(Base!102:102,0,MATCH(Planilha2!$AA102,Base!102:102,0)+2),1),INDEX(Base!102:102,0,MATCH(Planilha2!$AA102,Base!102:102,0)+2)),0)</f>
        <v>2</v>
      </c>
      <c r="AD102" t="str" cm="1">
        <f t="array" ref="AD102">IFERROR(IF(LEN(INDEX(Base!102:102,0,MATCH(Planilha2!$AA102,Base!102:102,0)+3))&gt;2,LEFT(INDEX(Base!102:102,0,MATCH(Planilha2!$AA102,Base!102:102,0)+3),1),INDEX(Base!102:102,0,MATCH(Planilha2!$AA102,Base!102:102,0)+3)),0)</f>
        <v>1</v>
      </c>
      <c r="AE102" t="str" cm="1">
        <f t="array" ref="AE102">IFERROR(IF(LEN(INDEX(Base!102:102,0,MATCH(Planilha2!$AA102,Base!102:102,0)+4))&gt;2,LEFT(INDEX(Base!102:102,0,MATCH(Planilha2!$AA102,Base!102:102,0)+4),1),INDEX(Base!102:102,0,MATCH(Planilha2!$AA102,Base!102:102,0)+4)),0)</f>
        <v>3</v>
      </c>
      <c r="AF102" t="str">
        <f>AA102&amp;", "&amp;Configurações!$C$4&amp;", "&amp;Configurações!$C$5&amp;", Brazil"</f>
        <v>Rua Cosmorama, Cosmorama, Mesquita, RJ, Brazil</v>
      </c>
      <c r="AG102" t="str">
        <f>RIGHT(AA102,LEN(AA102)-FIND(",",AA102,1)-1)&amp;", "&amp;Configurações!$C$4&amp;", "&amp;Configurações!$C$5</f>
        <v>Cosmorama, Mesquita, RJ</v>
      </c>
      <c r="AH102">
        <f>Configurações!$C$6</f>
        <v>0</v>
      </c>
    </row>
    <row r="103" spans="2:34" x14ac:dyDescent="0.3">
      <c r="B103">
        <f>IF(OR(ISNUMBER(FIND(Configurações!$B$8,Base!B103)),ISNUMBER(FIND(Configurações!$B$9,Base!B103)),ISNUMBER(FIND(Configurações!$B$10,Base!B103)),ISNUMBER(FIND(Configurações!$B$11,Base!B103)))=TRUE,Base!B103,0)</f>
        <v>0</v>
      </c>
      <c r="C103" t="str">
        <f>SUBSTITUTE(SUBSTITUTE(IF(ISNUMBER(FIND("R$",Base!B103))=TRUE,Base!B103,IF(OR(ISNUMBER(FIND("condo",Base!C103)),ISNUMBER(FIND("IPTU",Base!C103)))=TRUE,Base!B103,Base!C103)),"R$",""),".","")</f>
        <v xml:space="preserve"> 80000</v>
      </c>
      <c r="D103" t="str">
        <f>SUBSTITUTE(IF(TRIM(SUBSTITUTE(SUBSTITUTE(IF(AND(ISNUMBER(FIND("condo",Base!C103)),ISNUMBER(FIND("IPTU",Base!C103)))=TRUE,MID(Base!C103,FIND("$",Base!C103)+1,6),0),"I",""),"P",""))="0",TRIM(SUBSTITUTE(SUBSTITUTE(IF(AND(ISNUMBER(FIND("condo",Base!D103)),ISNUMBER(FIND("IPTU",Base!D103)))=TRUE,MID(Base!D103,FIND("$",Base!D103)+1,6),0),"I",""),"P","")),TRIM(SUBSTITUTE(SUBSTITUTE(IF(AND(ISNUMBER(FIND("condo",Base!C103)),ISNUMBER(FIND("IPTU",Base!C103)))=TRUE,MID(Base!C103,FIND("$",Base!C103)+1,6),0),"I",""),"P",""))),".","")</f>
        <v>0</v>
      </c>
      <c r="E103" t="str">
        <f>SUBSTITUTE(IF(TRIM(SUBSTITUTE(SUBSTITUTE(IF(OR(ISNUMBER(FIND("IPTU",Base!C103)),ISNUMBER(FIND("iptu",Base!C103)))=TRUE,RIGHT(Base!C103,5),0),"R$",""),"$",""))="0",TRIM(SUBSTITUTE(SUBSTITUTE(IF(OR(ISNUMBER(FIND("IPTU",Base!D103)),ISNUMBER(FIND("iptu",Base!D103)))=TRUE,RIGHT(Base!D103,5),0),"R$",""),"$","")),TRIM(SUBSTITUTE(SUBSTITUTE(IF(OR(ISNUMBER(FIND("iptu",Base!C103)),ISNUMBER(FIND("IPTU",Base!C103)))=TRUE,RIGHT(Base!C103,5),0),"R$",""),"$",""))),".","")</f>
        <v>22</v>
      </c>
      <c r="F103" s="3" t="str" cm="1">
        <f t="array" ref="F103">INDEX(Base!103:103,MATCH(MAX(LEN(Base!103:103)),LEN(Base!103:103),0))</f>
        <v>NÃO ACEITO FINANCIAMENTO BANCÁRIO, Casa documentada mais não podemos financiar pelos bancos devido ao valor ser abaixo de 100 Mil reais.</v>
      </c>
      <c r="J103" t="str">
        <f>TRIM((IF(OR(ISNUMBER(FIND("Avenida",Base!B103)),ISNUMBER(FIND("Rua",Base!B103)),ISNUMBER(FIND("Estrada",Base!B103)),ISNUMBER(FIND(",",Base!B103)))=TRUE,Base!B103,"")))</f>
        <v/>
      </c>
      <c r="K103" t="str">
        <f>TRIM((IF(OR(ISNUMBER(FIND("Avenida",Base!C103)),ISNUMBER(FIND("Rua",Base!C103)),ISNUMBER(FIND("Estrada",Base!C103)),ISNUMBER(FIND(",",Base!C103)))=TRUE,Base!C103,"")))</f>
        <v/>
      </c>
      <c r="L103" t="str">
        <f>TRIM((IF(OR(ISNUMBER(FIND("Avenida",Base!D103)),ISNUMBER(FIND("Rua",Base!D103)),ISNUMBER(FIND("Estrada",Base!D103)),ISNUMBER(FIND(",",Base!D103)))=TRUE,Base!D103,"")))</f>
        <v/>
      </c>
      <c r="M103" t="str">
        <f>TRIM((IF(OR(ISNUMBER(FIND("Avenida",Base!E103)),ISNUMBER(FIND("Rua",Base!E103)),ISNUMBER(FIND("Estrada",Base!E103)),ISNUMBER(FIND(",",Base!E103)))=TRUE,Base!E103,"")))</f>
        <v>NÃO ACEITO FINANCIAMENTO BANCÁRIO, Casa documentada mais não podemos financiar pelos bancos devido ao valor ser abaixo de 100 Mil reais.</v>
      </c>
      <c r="N103" t="str">
        <f>TRIM((IF(OR(ISNUMBER(FIND("Avenida",Base!F103)),ISNUMBER(FIND("Rua",Base!F103)),ISNUMBER(FIND("Estrada",Base!F103)),ISNUMBER(FIND(",",Base!F103)))=TRUE,Base!F103,"")))</f>
        <v/>
      </c>
      <c r="O103" t="str">
        <f>TRIM((IF(OR(ISNUMBER(FIND("Avenida",Base!G103)),ISNUMBER(FIND("Rua",Base!G103)),ISNUMBER(FIND("Estrada",Base!G103)),ISNUMBER(FIND(",",Base!G103)))=TRUE,Base!G103,"")))</f>
        <v/>
      </c>
      <c r="P103" t="str">
        <f>TRIM((IF(OR(ISNUMBER(FIND("Avenida",Base!H103)),ISNUMBER(FIND("Rua",Base!H103)),ISNUMBER(FIND("Estrada",Base!H103)),ISNUMBER(FIND(",",Base!H103)))=TRUE,Base!H103,"")))</f>
        <v>Avenida Marechal Castelo Branco, Edson Passos</v>
      </c>
      <c r="Q103" t="str">
        <f>TRIM((IF(OR(ISNUMBER(FIND("Avenida",Base!I103)),ISNUMBER(FIND("Rua",Base!I103)),ISNUMBER(FIND("Estrada",Base!I103)),ISNUMBER(FIND(",",Base!I103)))=TRUE,Base!I103,"")))</f>
        <v/>
      </c>
      <c r="R103" t="str">
        <f>TRIM((IF(OR(ISNUMBER(FIND("Avenida",Base!J103)),ISNUMBER(FIND("Rua",Base!J103)),ISNUMBER(FIND("Estrada",Base!J103)),ISNUMBER(FIND(",",Base!J103)))=TRUE,Base!J103,"")))</f>
        <v/>
      </c>
      <c r="S103" t="str">
        <f>TRIM((IF(OR(ISNUMBER(FIND("Avenida",Base!K103)),ISNUMBER(FIND("Rua",Base!K103)),ISNUMBER(FIND("Estrada",Base!K103)),ISNUMBER(FIND(",",Base!K103)))=TRUE,Base!K103,"")))</f>
        <v/>
      </c>
      <c r="T103" t="str">
        <f>TRIM((IF(OR(ISNUMBER(FIND("Avenida",Base!L103)),ISNUMBER(FIND("Rua",Base!L103)),ISNUMBER(FIND("Estrada",Base!L103)),ISNUMBER(FIND(",",Base!L103)))=TRUE,Base!L103,"")))</f>
        <v/>
      </c>
      <c r="U103" t="str">
        <f>TRIM((IF(OR(ISNUMBER(FIND("Avenida",Base!M103)),ISNUMBER(FIND("Rua",Base!M103)),ISNUMBER(FIND("Estrada",Base!M103)),ISNUMBER(FIND(",",Base!M103)))=TRUE,Base!M103,"")))</f>
        <v/>
      </c>
      <c r="V103" t="str">
        <f>TRIM((IF(OR(ISNUMBER(FIND("Avenida",Base!N103)),ISNUMBER(FIND("Rua",Base!N103)),ISNUMBER(FIND("Estrada",Base!N103)),ISNUMBER(FIND(",",Base!N103)))=TRUE,Base!N103,"")))</f>
        <v/>
      </c>
      <c r="W103" t="str">
        <f>TRIM((IF(OR(ISNUMBER(FIND("Avenida",Base!O103)),ISNUMBER(FIND("Rua",Base!O103)),ISNUMBER(FIND("Estrada",Base!O103)),ISNUMBER(FIND(",",Base!O103)))=TRUE,Base!O103,"")))</f>
        <v/>
      </c>
      <c r="X103" t="str">
        <f>TRIM((IF(OR(ISNUMBER(FIND("Avenida",Base!P103)),ISNUMBER(FIND("Rua",Base!P103)),ISNUMBER(FIND("Estrada",Base!P103)),ISNUMBER(FIND(",",Base!P103)))=TRUE,Base!P103,"")))</f>
        <v/>
      </c>
      <c r="Y103" t="str">
        <f>TRIM((IF(OR(ISNUMBER(FIND("Avenida",Base!Q103)),ISNUMBER(FIND("Rua",Base!Q103)),ISNUMBER(FIND("Estrada",Base!Q103)),ISNUMBER(FIND(",",Base!Q103)))=TRUE,Base!Q103,"")))</f>
        <v/>
      </c>
      <c r="Z103" t="str">
        <f>TRIM((IF(OR(ISNUMBER(FIND("Avenida",Base!R103)),ISNUMBER(FIND("Rua",Base!R103)),ISNUMBER(FIND("Estrada",Base!R103)),ISNUMBER(FIND(",",Base!R103)))=TRUE,Base!R103,"")))</f>
        <v/>
      </c>
      <c r="AA103" s="3" t="str" cm="1">
        <f t="array" ref="AA103">LOOKUP(2,1/(F103:Z103&lt;&gt;""),F103:Z103)</f>
        <v>Avenida Marechal Castelo Branco, Edson Passos</v>
      </c>
      <c r="AB103" t="str" cm="1">
        <f t="array" ref="AB103">IFERROR(IF(LEN(TRIM(SUBSTITUTE(INDEX(Base!103:103,0,MATCH(Planilha2!$AA103,Base!103:103,0)+1),"m²",""))&gt;5),LEFT(TRIM(SUBSTITUTE(INDEX(Base!103:103,0,MATCH(Planilha2!$AA103,Base!103:103,0)+1),"m²","")),3),TRIM(SUBSTITUTE(INDEX(Base!103:103,0,MATCH(Planilha2!$AA103,Base!103:103,0)+1),"m²",""))),0)</f>
        <v>50</v>
      </c>
      <c r="AC103" t="str" cm="1">
        <f t="array" ref="AC103">IFERROR(IF(LEN(INDEX(Base!103:103,0,MATCH(Planilha2!$AA103,Base!103:103,0)+2))&gt;2,LEFT(INDEX(Base!103:103,0,MATCH(Planilha2!$AA103,Base!103:103,0)+2),1),INDEX(Base!103:103,0,MATCH(Planilha2!$AA103,Base!103:103,0)+2)),0)</f>
        <v>1</v>
      </c>
      <c r="AD103" t="str" cm="1">
        <f t="array" ref="AD103">IFERROR(IF(LEN(INDEX(Base!103:103,0,MATCH(Planilha2!$AA103,Base!103:103,0)+3))&gt;2,LEFT(INDEX(Base!103:103,0,MATCH(Planilha2!$AA103,Base!103:103,0)+3),1),INDEX(Base!103:103,0,MATCH(Planilha2!$AA103,Base!103:103,0)+3)),0)</f>
        <v>1</v>
      </c>
      <c r="AE103" cm="1">
        <f t="array" ref="AE103">IFERROR(IF(LEN(INDEX(Base!103:103,0,MATCH(Planilha2!$AA103,Base!103:103,0)+4))&gt;2,LEFT(INDEX(Base!103:103,0,MATCH(Planilha2!$AA103,Base!103:103,0)+4),1),INDEX(Base!103:103,0,MATCH(Planilha2!$AA103,Base!103:103,0)+4)),0)</f>
        <v>0</v>
      </c>
      <c r="AF103" t="str">
        <f>AA103&amp;", "&amp;Configurações!$C$4&amp;", "&amp;Configurações!$C$5&amp;", Brazil"</f>
        <v>Avenida Marechal Castelo Branco, Edson Passos, Mesquita, RJ, Brazil</v>
      </c>
      <c r="AG103" t="str">
        <f>RIGHT(AA103,LEN(AA103)-FIND(",",AA103,1)-1)&amp;", "&amp;Configurações!$C$4&amp;", "&amp;Configurações!$C$5</f>
        <v>Edson Passos, Mesquita, RJ</v>
      </c>
      <c r="AH103">
        <f>Configurações!$C$6</f>
        <v>0</v>
      </c>
    </row>
    <row r="104" spans="2:34" x14ac:dyDescent="0.3">
      <c r="B104">
        <f>IF(OR(ISNUMBER(FIND(Configurações!$B$8,Base!B104)),ISNUMBER(FIND(Configurações!$B$9,Base!B104)),ISNUMBER(FIND(Configurações!$B$10,Base!B104)),ISNUMBER(FIND(Configurações!$B$11,Base!B104)))=TRUE,Base!B104,0)</f>
        <v>0</v>
      </c>
      <c r="C104" t="str">
        <f>SUBSTITUTE(SUBSTITUTE(IF(ISNUMBER(FIND("R$",Base!B104))=TRUE,Base!B104,IF(OR(ISNUMBER(FIND("condo",Base!C104)),ISNUMBER(FIND("IPTU",Base!C104)))=TRUE,Base!B104,Base!C104)),"R$",""),".","")</f>
        <v xml:space="preserve"> 290000</v>
      </c>
      <c r="D104" t="str">
        <f>SUBSTITUTE(IF(TRIM(SUBSTITUTE(SUBSTITUTE(IF(AND(ISNUMBER(FIND("condo",Base!C104)),ISNUMBER(FIND("IPTU",Base!C104)))=TRUE,MID(Base!C104,FIND("$",Base!C104)+1,6),0),"I",""),"P",""))="0",TRIM(SUBSTITUTE(SUBSTITUTE(IF(AND(ISNUMBER(FIND("condo",Base!D104)),ISNUMBER(FIND("IPTU",Base!D104)))=TRUE,MID(Base!D104,FIND("$",Base!D104)+1,6),0),"I",""),"P","")),TRIM(SUBSTITUTE(SUBSTITUTE(IF(AND(ISNUMBER(FIND("condo",Base!C104)),ISNUMBER(FIND("IPTU",Base!C104)))=TRUE,MID(Base!C104,FIND("$",Base!C104)+1,6),0),"I",""),"P",""))),".","")</f>
        <v>0</v>
      </c>
      <c r="E104" t="str">
        <f>SUBSTITUTE(IF(TRIM(SUBSTITUTE(SUBSTITUTE(IF(OR(ISNUMBER(FIND("IPTU",Base!C104)),ISNUMBER(FIND("iptu",Base!C104)))=TRUE,RIGHT(Base!C104,5),0),"R$",""),"$",""))="0",TRIM(SUBSTITUTE(SUBSTITUTE(IF(OR(ISNUMBER(FIND("IPTU",Base!D104)),ISNUMBER(FIND("iptu",Base!D104)))=TRUE,RIGHT(Base!D104,5),0),"R$",""),"$","")),TRIM(SUBSTITUTE(SUBSTITUTE(IF(OR(ISNUMBER(FIND("iptu",Base!C104)),ISNUMBER(FIND("IPTU",Base!C104)))=TRUE,RIGHT(Base!C104,5),0),"R$",""),"$",""))),".","")</f>
        <v>0</v>
      </c>
      <c r="F104" s="3" t="str" cm="1">
        <f t="array" ref="F104">INDEX(Base!104:104,MATCH(MAX(LEN(Base!104:104)),LEN(Base!104:104),0))</f>
        <v>Cond. Beija-Flor V, 3 quartos com suíte em Condomínio Fechado – portaria 24h -- Lazer com parquinho, 2 piscinas, Espaço Gourmet, quadra esportiva e Salão de Festas. Casa de 2 pavim...</v>
      </c>
      <c r="J104" t="str">
        <f>TRIM((IF(OR(ISNUMBER(FIND("Avenida",Base!B104)),ISNUMBER(FIND("Rua",Base!B104)),ISNUMBER(FIND("Estrada",Base!B104)),ISNUMBER(FIND(",",Base!B104)))=TRUE,Base!B104,"")))</f>
        <v/>
      </c>
      <c r="K104" t="str">
        <f>TRIM((IF(OR(ISNUMBER(FIND("Avenida",Base!C104)),ISNUMBER(FIND("Rua",Base!C104)),ISNUMBER(FIND("Estrada",Base!C104)),ISNUMBER(FIND(",",Base!C104)))=TRUE,Base!C104,"")))</f>
        <v/>
      </c>
      <c r="L104" t="str">
        <f>TRIM((IF(OR(ISNUMBER(FIND("Avenida",Base!D104)),ISNUMBER(FIND("Rua",Base!D104)),ISNUMBER(FIND("Estrada",Base!D104)),ISNUMBER(FIND(",",Base!D104)))=TRUE,Base!D104,"")))</f>
        <v>Cond. Beija-Flor V, 3 quartos com suíte em Condomínio Fechado – portaria 24h -- Lazer com parquinho, 2 piscinas, Espaço Gourmet, quadra esportiva e Salão de Festas. Casa de 2 pavim...</v>
      </c>
      <c r="M104" t="str">
        <f>TRIM((IF(OR(ISNUMBER(FIND("Avenida",Base!E104)),ISNUMBER(FIND("Rua",Base!E104)),ISNUMBER(FIND("Estrada",Base!E104)),ISNUMBER(FIND(",",Base!E104)))=TRUE,Base!E104,"")))</f>
        <v/>
      </c>
      <c r="N104" t="str">
        <f>TRIM((IF(OR(ISNUMBER(FIND("Avenida",Base!F104)),ISNUMBER(FIND("Rua",Base!F104)),ISNUMBER(FIND("Estrada",Base!F104)),ISNUMBER(FIND(",",Base!F104)))=TRUE,Base!F104,"")))</f>
        <v>Avenida da Eternidade, Cosmorama</v>
      </c>
      <c r="O104" t="str">
        <f>TRIM((IF(OR(ISNUMBER(FIND("Avenida",Base!G104)),ISNUMBER(FIND("Rua",Base!G104)),ISNUMBER(FIND("Estrada",Base!G104)),ISNUMBER(FIND(",",Base!G104)))=TRUE,Base!G104,"")))</f>
        <v/>
      </c>
      <c r="P104" t="str">
        <f>TRIM((IF(OR(ISNUMBER(FIND("Avenida",Base!H104)),ISNUMBER(FIND("Rua",Base!H104)),ISNUMBER(FIND("Estrada",Base!H104)),ISNUMBER(FIND(",",Base!H104)))=TRUE,Base!H104,"")))</f>
        <v/>
      </c>
      <c r="Q104" t="str">
        <f>TRIM((IF(OR(ISNUMBER(FIND("Avenida",Base!I104)),ISNUMBER(FIND("Rua",Base!I104)),ISNUMBER(FIND("Estrada",Base!I104)),ISNUMBER(FIND(",",Base!I104)))=TRUE,Base!I104,"")))</f>
        <v/>
      </c>
      <c r="R104" t="str">
        <f>TRIM((IF(OR(ISNUMBER(FIND("Avenida",Base!J104)),ISNUMBER(FIND("Rua",Base!J104)),ISNUMBER(FIND("Estrada",Base!J104)),ISNUMBER(FIND(",",Base!J104)))=TRUE,Base!J104,"")))</f>
        <v/>
      </c>
      <c r="S104" t="str">
        <f>TRIM((IF(OR(ISNUMBER(FIND("Avenida",Base!K104)),ISNUMBER(FIND("Rua",Base!K104)),ISNUMBER(FIND("Estrada",Base!K104)),ISNUMBER(FIND(",",Base!K104)))=TRUE,Base!K104,"")))</f>
        <v/>
      </c>
      <c r="T104" t="str">
        <f>TRIM((IF(OR(ISNUMBER(FIND("Avenida",Base!L104)),ISNUMBER(FIND("Rua",Base!L104)),ISNUMBER(FIND("Estrada",Base!L104)),ISNUMBER(FIND(",",Base!L104)))=TRUE,Base!L104,"")))</f>
        <v/>
      </c>
      <c r="U104" t="str">
        <f>TRIM((IF(OR(ISNUMBER(FIND("Avenida",Base!M104)),ISNUMBER(FIND("Rua",Base!M104)),ISNUMBER(FIND("Estrada",Base!M104)),ISNUMBER(FIND(",",Base!M104)))=TRUE,Base!M104,"")))</f>
        <v/>
      </c>
      <c r="V104" t="str">
        <f>TRIM((IF(OR(ISNUMBER(FIND("Avenida",Base!N104)),ISNUMBER(FIND("Rua",Base!N104)),ISNUMBER(FIND("Estrada",Base!N104)),ISNUMBER(FIND(",",Base!N104)))=TRUE,Base!N104,"")))</f>
        <v/>
      </c>
      <c r="W104" t="str">
        <f>TRIM((IF(OR(ISNUMBER(FIND("Avenida",Base!O104)),ISNUMBER(FIND("Rua",Base!O104)),ISNUMBER(FIND("Estrada",Base!O104)),ISNUMBER(FIND(",",Base!O104)))=TRUE,Base!O104,"")))</f>
        <v/>
      </c>
      <c r="X104" t="str">
        <f>TRIM((IF(OR(ISNUMBER(FIND("Avenida",Base!P104)),ISNUMBER(FIND("Rua",Base!P104)),ISNUMBER(FIND("Estrada",Base!P104)),ISNUMBER(FIND(",",Base!P104)))=TRUE,Base!P104,"")))</f>
        <v/>
      </c>
      <c r="Y104" t="str">
        <f>TRIM((IF(OR(ISNUMBER(FIND("Avenida",Base!Q104)),ISNUMBER(FIND("Rua",Base!Q104)),ISNUMBER(FIND("Estrada",Base!Q104)),ISNUMBER(FIND(",",Base!Q104)))=TRUE,Base!Q104,"")))</f>
        <v/>
      </c>
      <c r="Z104" t="str">
        <f>TRIM((IF(OR(ISNUMBER(FIND("Avenida",Base!R104)),ISNUMBER(FIND("Rua",Base!R104)),ISNUMBER(FIND("Estrada",Base!R104)),ISNUMBER(FIND(",",Base!R104)))=TRUE,Base!R104,"")))</f>
        <v/>
      </c>
      <c r="AA104" s="3" t="str" cm="1">
        <f t="array" ref="AA104">LOOKUP(2,1/(F104:Z104&lt;&gt;""),F104:Z104)</f>
        <v>Avenida da Eternidade, Cosmorama</v>
      </c>
      <c r="AB104" t="str" cm="1">
        <f t="array" ref="AB104">IFERROR(IF(LEN(TRIM(SUBSTITUTE(INDEX(Base!104:104,0,MATCH(Planilha2!$AA104,Base!104:104,0)+1),"m²",""))&gt;5),LEFT(TRIM(SUBSTITUTE(INDEX(Base!104:104,0,MATCH(Planilha2!$AA104,Base!104:104,0)+1),"m²","")),3),TRIM(SUBSTITUTE(INDEX(Base!104:104,0,MATCH(Planilha2!$AA104,Base!104:104,0)+1),"m²",""))),0)</f>
        <v>75</v>
      </c>
      <c r="AC104" t="str" cm="1">
        <f t="array" ref="AC104">IFERROR(IF(LEN(INDEX(Base!104:104,0,MATCH(Planilha2!$AA104,Base!104:104,0)+2))&gt;2,LEFT(INDEX(Base!104:104,0,MATCH(Planilha2!$AA104,Base!104:104,0)+2),1),INDEX(Base!104:104,0,MATCH(Planilha2!$AA104,Base!104:104,0)+2)),0)</f>
        <v>3</v>
      </c>
      <c r="AD104" t="str" cm="1">
        <f t="array" ref="AD104">IFERROR(IF(LEN(INDEX(Base!104:104,0,MATCH(Planilha2!$AA104,Base!104:104,0)+3))&gt;2,LEFT(INDEX(Base!104:104,0,MATCH(Planilha2!$AA104,Base!104:104,0)+3),1),INDEX(Base!104:104,0,MATCH(Planilha2!$AA104,Base!104:104,0)+3)),0)</f>
        <v>1</v>
      </c>
      <c r="AE104" t="str" cm="1">
        <f t="array" ref="AE104">IFERROR(IF(LEN(INDEX(Base!104:104,0,MATCH(Planilha2!$AA104,Base!104:104,0)+4))&gt;2,LEFT(INDEX(Base!104:104,0,MATCH(Planilha2!$AA104,Base!104:104,0)+4),1),INDEX(Base!104:104,0,MATCH(Planilha2!$AA104,Base!104:104,0)+4)),0)</f>
        <v>2</v>
      </c>
      <c r="AF104" t="str">
        <f>AA104&amp;", "&amp;Configurações!$C$4&amp;", "&amp;Configurações!$C$5&amp;", Brazil"</f>
        <v>Avenida da Eternidade, Cosmorama, Mesquita, RJ, Brazil</v>
      </c>
      <c r="AG104" t="str">
        <f>RIGHT(AA104,LEN(AA104)-FIND(",",AA104,1)-1)&amp;", "&amp;Configurações!$C$4&amp;", "&amp;Configurações!$C$5</f>
        <v>Cosmorama, Mesquita, RJ</v>
      </c>
      <c r="AH104">
        <f>Configurações!$C$6</f>
        <v>0</v>
      </c>
    </row>
    <row r="105" spans="2:34" x14ac:dyDescent="0.3">
      <c r="B105">
        <f>IF(OR(ISNUMBER(FIND(Configurações!$B$8,Base!B105)),ISNUMBER(FIND(Configurações!$B$9,Base!B105)),ISNUMBER(FIND(Configurações!$B$10,Base!B105)),ISNUMBER(FIND(Configurações!$B$11,Base!B105)))=TRUE,Base!B105,0)</f>
        <v>0</v>
      </c>
      <c r="C105" t="str">
        <f>SUBSTITUTE(SUBSTITUTE(IF(ISNUMBER(FIND("R$",Base!B105))=TRUE,Base!B105,IF(OR(ISNUMBER(FIND("condo",Base!C105)),ISNUMBER(FIND("IPTU",Base!C105)))=TRUE,Base!B105,Base!C105)),"R$",""),".","")</f>
        <v xml:space="preserve"> 200000</v>
      </c>
      <c r="D105" t="str">
        <f>SUBSTITUTE(IF(TRIM(SUBSTITUTE(SUBSTITUTE(IF(AND(ISNUMBER(FIND("condo",Base!C105)),ISNUMBER(FIND("IPTU",Base!C105)))=TRUE,MID(Base!C105,FIND("$",Base!C105)+1,6),0),"I",""),"P",""))="0",TRIM(SUBSTITUTE(SUBSTITUTE(IF(AND(ISNUMBER(FIND("condo",Base!D105)),ISNUMBER(FIND("IPTU",Base!D105)))=TRUE,MID(Base!D105,FIND("$",Base!D105)+1,6),0),"I",""),"P","")),TRIM(SUBSTITUTE(SUBSTITUTE(IF(AND(ISNUMBER(FIND("condo",Base!C105)),ISNUMBER(FIND("IPTU",Base!C105)))=TRUE,MID(Base!C105,FIND("$",Base!C105)+1,6),0),"I",""),"P",""))),".","")</f>
        <v>0</v>
      </c>
      <c r="E105" t="str">
        <f>SUBSTITUTE(IF(TRIM(SUBSTITUTE(SUBSTITUTE(IF(OR(ISNUMBER(FIND("IPTU",Base!C105)),ISNUMBER(FIND("iptu",Base!C105)))=TRUE,RIGHT(Base!C105,5),0),"R$",""),"$",""))="0",TRIM(SUBSTITUTE(SUBSTITUTE(IF(OR(ISNUMBER(FIND("IPTU",Base!D105)),ISNUMBER(FIND("iptu",Base!D105)))=TRUE,RIGHT(Base!D105,5),0),"R$",""),"$","")),TRIM(SUBSTITUTE(SUBSTITUTE(IF(OR(ISNUMBER(FIND("iptu",Base!C105)),ISNUMBER(FIND("IPTU",Base!C105)))=TRUE,RIGHT(Base!C105,5),0),"R$",""),"$",""))),".","")</f>
        <v>0</v>
      </c>
      <c r="F105" s="3" t="str" cm="1">
        <f t="array" ref="F105">INDEX(Base!105:105,MATCH(MAX(LEN(Base!105:105)),LEN(Base!105:105),0))</f>
        <v>BANCO DE AREIA/MESQUITA. APROVEITE, ÚLTIMAS UNIDADES. Casas 2 quartos, sala, cozinha americana, banheiro social e área externa com lavanderia. Imóvel com pisos e revestimentos de q...</v>
      </c>
      <c r="J105" t="str">
        <f>TRIM((IF(OR(ISNUMBER(FIND("Avenida",Base!B105)),ISNUMBER(FIND("Rua",Base!B105)),ISNUMBER(FIND("Estrada",Base!B105)),ISNUMBER(FIND(",",Base!B105)))=TRUE,Base!B105,"")))</f>
        <v/>
      </c>
      <c r="K105" t="str">
        <f>TRIM((IF(OR(ISNUMBER(FIND("Avenida",Base!C105)),ISNUMBER(FIND("Rua",Base!C105)),ISNUMBER(FIND("Estrada",Base!C105)),ISNUMBER(FIND(",",Base!C105)))=TRUE,Base!C105,"")))</f>
        <v>BANCO DE AREIA/MESQUITA. APROVEITE, ÚLTIMAS UNIDADES. Casas 2 quartos, sala, cozinha americana, banheiro social e área externa com lavanderia. Imóvel com pisos e revestimentos de q...</v>
      </c>
      <c r="L105" t="str">
        <f>TRIM((IF(OR(ISNUMBER(FIND("Avenida",Base!D105)),ISNUMBER(FIND("Rua",Base!D105)),ISNUMBER(FIND("Estrada",Base!D105)),ISNUMBER(FIND(",",Base!D105)))=TRUE,Base!D105,"")))</f>
        <v/>
      </c>
      <c r="M105" t="str">
        <f>TRIM((IF(OR(ISNUMBER(FIND("Avenida",Base!E105)),ISNUMBER(FIND("Rua",Base!E105)),ISNUMBER(FIND("Estrada",Base!E105)),ISNUMBER(FIND(",",Base!E105)))=TRUE,Base!E105,"")))</f>
        <v>Rua Piaçava, Banco de Areia</v>
      </c>
      <c r="N105" t="str">
        <f>TRIM((IF(OR(ISNUMBER(FIND("Avenida",Base!F105)),ISNUMBER(FIND("Rua",Base!F105)),ISNUMBER(FIND("Estrada",Base!F105)),ISNUMBER(FIND(",",Base!F105)))=TRUE,Base!F105,"")))</f>
        <v/>
      </c>
      <c r="O105" t="str">
        <f>TRIM((IF(OR(ISNUMBER(FIND("Avenida",Base!G105)),ISNUMBER(FIND("Rua",Base!G105)),ISNUMBER(FIND("Estrada",Base!G105)),ISNUMBER(FIND(",",Base!G105)))=TRUE,Base!G105,"")))</f>
        <v/>
      </c>
      <c r="P105" t="str">
        <f>TRIM((IF(OR(ISNUMBER(FIND("Avenida",Base!H105)),ISNUMBER(FIND("Rua",Base!H105)),ISNUMBER(FIND("Estrada",Base!H105)),ISNUMBER(FIND(",",Base!H105)))=TRUE,Base!H105,"")))</f>
        <v/>
      </c>
      <c r="Q105" t="str">
        <f>TRIM((IF(OR(ISNUMBER(FIND("Avenida",Base!I105)),ISNUMBER(FIND("Rua",Base!I105)),ISNUMBER(FIND("Estrada",Base!I105)),ISNUMBER(FIND(",",Base!I105)))=TRUE,Base!I105,"")))</f>
        <v/>
      </c>
      <c r="R105" t="str">
        <f>TRIM((IF(OR(ISNUMBER(FIND("Avenida",Base!J105)),ISNUMBER(FIND("Rua",Base!J105)),ISNUMBER(FIND("Estrada",Base!J105)),ISNUMBER(FIND(",",Base!J105)))=TRUE,Base!J105,"")))</f>
        <v/>
      </c>
      <c r="S105" t="str">
        <f>TRIM((IF(OR(ISNUMBER(FIND("Avenida",Base!K105)),ISNUMBER(FIND("Rua",Base!K105)),ISNUMBER(FIND("Estrada",Base!K105)),ISNUMBER(FIND(",",Base!K105)))=TRUE,Base!K105,"")))</f>
        <v/>
      </c>
      <c r="T105" t="str">
        <f>TRIM((IF(OR(ISNUMBER(FIND("Avenida",Base!L105)),ISNUMBER(FIND("Rua",Base!L105)),ISNUMBER(FIND("Estrada",Base!L105)),ISNUMBER(FIND(",",Base!L105)))=TRUE,Base!L105,"")))</f>
        <v/>
      </c>
      <c r="U105" t="str">
        <f>TRIM((IF(OR(ISNUMBER(FIND("Avenida",Base!M105)),ISNUMBER(FIND("Rua",Base!M105)),ISNUMBER(FIND("Estrada",Base!M105)),ISNUMBER(FIND(",",Base!M105)))=TRUE,Base!M105,"")))</f>
        <v/>
      </c>
      <c r="V105" t="str">
        <f>TRIM((IF(OR(ISNUMBER(FIND("Avenida",Base!N105)),ISNUMBER(FIND("Rua",Base!N105)),ISNUMBER(FIND("Estrada",Base!N105)),ISNUMBER(FIND(",",Base!N105)))=TRUE,Base!N105,"")))</f>
        <v/>
      </c>
      <c r="W105" t="str">
        <f>TRIM((IF(OR(ISNUMBER(FIND("Avenida",Base!O105)),ISNUMBER(FIND("Rua",Base!O105)),ISNUMBER(FIND("Estrada",Base!O105)),ISNUMBER(FIND(",",Base!O105)))=TRUE,Base!O105,"")))</f>
        <v/>
      </c>
      <c r="X105" t="str">
        <f>TRIM((IF(OR(ISNUMBER(FIND("Avenida",Base!P105)),ISNUMBER(FIND("Rua",Base!P105)),ISNUMBER(FIND("Estrada",Base!P105)),ISNUMBER(FIND(",",Base!P105)))=TRUE,Base!P105,"")))</f>
        <v/>
      </c>
      <c r="Y105" t="str">
        <f>TRIM((IF(OR(ISNUMBER(FIND("Avenida",Base!Q105)),ISNUMBER(FIND("Rua",Base!Q105)),ISNUMBER(FIND("Estrada",Base!Q105)),ISNUMBER(FIND(",",Base!Q105)))=TRUE,Base!Q105,"")))</f>
        <v/>
      </c>
      <c r="Z105" t="str">
        <f>TRIM((IF(OR(ISNUMBER(FIND("Avenida",Base!R105)),ISNUMBER(FIND("Rua",Base!R105)),ISNUMBER(FIND("Estrada",Base!R105)),ISNUMBER(FIND(",",Base!R105)))=TRUE,Base!R105,"")))</f>
        <v/>
      </c>
      <c r="AA105" s="3" t="str" cm="1">
        <f t="array" ref="AA105">LOOKUP(2,1/(F105:Z105&lt;&gt;""),F105:Z105)</f>
        <v>Rua Piaçava, Banco de Areia</v>
      </c>
      <c r="AB105" t="str" cm="1">
        <f t="array" ref="AB105">IFERROR(IF(LEN(TRIM(SUBSTITUTE(INDEX(Base!105:105,0,MATCH(Planilha2!$AA105,Base!105:105,0)+1),"m²",""))&gt;5),LEFT(TRIM(SUBSTITUTE(INDEX(Base!105:105,0,MATCH(Planilha2!$AA105,Base!105:105,0)+1),"m²","")),3),TRIM(SUBSTITUTE(INDEX(Base!105:105,0,MATCH(Planilha2!$AA105,Base!105:105,0)+1),"m²",""))),0)</f>
        <v>40</v>
      </c>
      <c r="AC105" t="str" cm="1">
        <f t="array" ref="AC105">IFERROR(IF(LEN(INDEX(Base!105:105,0,MATCH(Planilha2!$AA105,Base!105:105,0)+2))&gt;2,LEFT(INDEX(Base!105:105,0,MATCH(Planilha2!$AA105,Base!105:105,0)+2),1),INDEX(Base!105:105,0,MATCH(Planilha2!$AA105,Base!105:105,0)+2)),0)</f>
        <v>2</v>
      </c>
      <c r="AD105" t="str" cm="1">
        <f t="array" ref="AD105">IFERROR(IF(LEN(INDEX(Base!105:105,0,MATCH(Planilha2!$AA105,Base!105:105,0)+3))&gt;2,LEFT(INDEX(Base!105:105,0,MATCH(Planilha2!$AA105,Base!105:105,0)+3),1),INDEX(Base!105:105,0,MATCH(Planilha2!$AA105,Base!105:105,0)+3)),0)</f>
        <v>1</v>
      </c>
      <c r="AE105" cm="1">
        <f t="array" ref="AE105">IFERROR(IF(LEN(INDEX(Base!105:105,0,MATCH(Planilha2!$AA105,Base!105:105,0)+4))&gt;2,LEFT(INDEX(Base!105:105,0,MATCH(Planilha2!$AA105,Base!105:105,0)+4),1),INDEX(Base!105:105,0,MATCH(Planilha2!$AA105,Base!105:105,0)+4)),0)</f>
        <v>0</v>
      </c>
      <c r="AF105" t="str">
        <f>AA105&amp;", "&amp;Configurações!$C$4&amp;", "&amp;Configurações!$C$5&amp;", Brazil"</f>
        <v>Rua Piaçava, Banco de Areia, Mesquita, RJ, Brazil</v>
      </c>
      <c r="AG105" t="str">
        <f>RIGHT(AA105,LEN(AA105)-FIND(",",AA105,1)-1)&amp;", "&amp;Configurações!$C$4&amp;", "&amp;Configurações!$C$5</f>
        <v>Banco de Areia, Mesquita, RJ</v>
      </c>
      <c r="AH105">
        <f>Configurações!$C$6</f>
        <v>0</v>
      </c>
    </row>
    <row r="106" spans="2:34" x14ac:dyDescent="0.3">
      <c r="B106">
        <f>IF(OR(ISNUMBER(FIND(Configurações!$B$8,Base!B106)),ISNUMBER(FIND(Configurações!$B$9,Base!B106)),ISNUMBER(FIND(Configurações!$B$10,Base!B106)),ISNUMBER(FIND(Configurações!$B$11,Base!B106)))=TRUE,Base!B106,0)</f>
        <v>0</v>
      </c>
      <c r="C106" t="str">
        <f>SUBSTITUTE(SUBSTITUTE(IF(ISNUMBER(FIND("R$",Base!B106))=TRUE,Base!B106,IF(OR(ISNUMBER(FIND("condo",Base!C106)),ISNUMBER(FIND("IPTU",Base!C106)))=TRUE,Base!B106,Base!C106)),"R$",""),".","")</f>
        <v xml:space="preserve"> 115000</v>
      </c>
      <c r="D106" t="str">
        <f>SUBSTITUTE(IF(TRIM(SUBSTITUTE(SUBSTITUTE(IF(AND(ISNUMBER(FIND("condo",Base!C106)),ISNUMBER(FIND("IPTU",Base!C106)))=TRUE,MID(Base!C106,FIND("$",Base!C106)+1,6),0),"I",""),"P",""))="0",TRIM(SUBSTITUTE(SUBSTITUTE(IF(AND(ISNUMBER(FIND("condo",Base!D106)),ISNUMBER(FIND("IPTU",Base!D106)))=TRUE,MID(Base!D106,FIND("$",Base!D106)+1,6),0),"I",""),"P","")),TRIM(SUBSTITUTE(SUBSTITUTE(IF(AND(ISNUMBER(FIND("condo",Base!C106)),ISNUMBER(FIND("IPTU",Base!C106)))=TRUE,MID(Base!C106,FIND("$",Base!C106)+1,6),0),"I",""),"P",""))),".","")</f>
        <v>0</v>
      </c>
      <c r="E106" t="str">
        <f>SUBSTITUTE(IF(TRIM(SUBSTITUTE(SUBSTITUTE(IF(OR(ISNUMBER(FIND("IPTU",Base!C106)),ISNUMBER(FIND("iptu",Base!C106)))=TRUE,RIGHT(Base!C106,5),0),"R$",""),"$",""))="0",TRIM(SUBSTITUTE(SUBSTITUTE(IF(OR(ISNUMBER(FIND("IPTU",Base!D106)),ISNUMBER(FIND("iptu",Base!D106)))=TRUE,RIGHT(Base!D106,5),0),"R$",""),"$","")),TRIM(SUBSTITUTE(SUBSTITUTE(IF(OR(ISNUMBER(FIND("iptu",Base!C106)),ISNUMBER(FIND("IPTU",Base!C106)))=TRUE,RIGHT(Base!C106,5),0),"R$",""),"$",""))),".","")</f>
        <v>250</v>
      </c>
      <c r="F106" s="3" t="str" cm="1">
        <f t="array" ref="F106">INDEX(Base!106:106,MATCH(MAX(LEN(Base!106:106)),LEN(Base!106:106),0))</f>
        <v>Oportunidade de sair do aluguel, casa de vila no centro de Mesquita próximo a clinica da família, com dois quartos, sala, cozinha e banheiro, Documentação perfeita, aceita financia...</v>
      </c>
      <c r="J106" t="str">
        <f>TRIM((IF(OR(ISNUMBER(FIND("Avenida",Base!B106)),ISNUMBER(FIND("Rua",Base!B106)),ISNUMBER(FIND("Estrada",Base!B106)),ISNUMBER(FIND(",",Base!B106)))=TRUE,Base!B106,"")))</f>
        <v/>
      </c>
      <c r="K106" t="str">
        <f>TRIM((IF(OR(ISNUMBER(FIND("Avenida",Base!C106)),ISNUMBER(FIND("Rua",Base!C106)),ISNUMBER(FIND("Estrada",Base!C106)),ISNUMBER(FIND(",",Base!C106)))=TRUE,Base!C106,"")))</f>
        <v/>
      </c>
      <c r="L106" t="str">
        <f>TRIM((IF(OR(ISNUMBER(FIND("Avenida",Base!D106)),ISNUMBER(FIND("Rua",Base!D106)),ISNUMBER(FIND("Estrada",Base!D106)),ISNUMBER(FIND(",",Base!D106)))=TRUE,Base!D106,"")))</f>
        <v>Oportunidade de sair do aluguel, casa de vila no centro de Mesquita próximo a clinica da família, com dois quartos, sala, cozinha e banheiro, Documentação perfeita, aceita financia...</v>
      </c>
      <c r="M106" t="str">
        <f>TRIM((IF(OR(ISNUMBER(FIND("Avenida",Base!E106)),ISNUMBER(FIND("Rua",Base!E106)),ISNUMBER(FIND("Estrada",Base!E106)),ISNUMBER(FIND(",",Base!E106)))=TRUE,Base!E106,"")))</f>
        <v/>
      </c>
      <c r="N106" t="str">
        <f>TRIM((IF(OR(ISNUMBER(FIND("Avenida",Base!F106)),ISNUMBER(FIND("Rua",Base!F106)),ISNUMBER(FIND("Estrada",Base!F106)),ISNUMBER(FIND(",",Base!F106)))=TRUE,Base!F106,"")))</f>
        <v>Rua Vênus, Centro</v>
      </c>
      <c r="O106" t="str">
        <f>TRIM((IF(OR(ISNUMBER(FIND("Avenida",Base!G106)),ISNUMBER(FIND("Rua",Base!G106)),ISNUMBER(FIND("Estrada",Base!G106)),ISNUMBER(FIND(",",Base!G106)))=TRUE,Base!G106,"")))</f>
        <v/>
      </c>
      <c r="P106" t="str">
        <f>TRIM((IF(OR(ISNUMBER(FIND("Avenida",Base!H106)),ISNUMBER(FIND("Rua",Base!H106)),ISNUMBER(FIND("Estrada",Base!H106)),ISNUMBER(FIND(",",Base!H106)))=TRUE,Base!H106,"")))</f>
        <v/>
      </c>
      <c r="Q106" t="str">
        <f>TRIM((IF(OR(ISNUMBER(FIND("Avenida",Base!I106)),ISNUMBER(FIND("Rua",Base!I106)),ISNUMBER(FIND("Estrada",Base!I106)),ISNUMBER(FIND(",",Base!I106)))=TRUE,Base!I106,"")))</f>
        <v/>
      </c>
      <c r="R106" t="str">
        <f>TRIM((IF(OR(ISNUMBER(FIND("Avenida",Base!J106)),ISNUMBER(FIND("Rua",Base!J106)),ISNUMBER(FIND("Estrada",Base!J106)),ISNUMBER(FIND(",",Base!J106)))=TRUE,Base!J106,"")))</f>
        <v/>
      </c>
      <c r="S106" t="str">
        <f>TRIM((IF(OR(ISNUMBER(FIND("Avenida",Base!K106)),ISNUMBER(FIND("Rua",Base!K106)),ISNUMBER(FIND("Estrada",Base!K106)),ISNUMBER(FIND(",",Base!K106)))=TRUE,Base!K106,"")))</f>
        <v/>
      </c>
      <c r="T106" t="str">
        <f>TRIM((IF(OR(ISNUMBER(FIND("Avenida",Base!L106)),ISNUMBER(FIND("Rua",Base!L106)),ISNUMBER(FIND("Estrada",Base!L106)),ISNUMBER(FIND(",",Base!L106)))=TRUE,Base!L106,"")))</f>
        <v/>
      </c>
      <c r="U106" t="str">
        <f>TRIM((IF(OR(ISNUMBER(FIND("Avenida",Base!M106)),ISNUMBER(FIND("Rua",Base!M106)),ISNUMBER(FIND("Estrada",Base!M106)),ISNUMBER(FIND(",",Base!M106)))=TRUE,Base!M106,"")))</f>
        <v/>
      </c>
      <c r="V106" t="str">
        <f>TRIM((IF(OR(ISNUMBER(FIND("Avenida",Base!N106)),ISNUMBER(FIND("Rua",Base!N106)),ISNUMBER(FIND("Estrada",Base!N106)),ISNUMBER(FIND(",",Base!N106)))=TRUE,Base!N106,"")))</f>
        <v/>
      </c>
      <c r="W106" t="str">
        <f>TRIM((IF(OR(ISNUMBER(FIND("Avenida",Base!O106)),ISNUMBER(FIND("Rua",Base!O106)),ISNUMBER(FIND("Estrada",Base!O106)),ISNUMBER(FIND(",",Base!O106)))=TRUE,Base!O106,"")))</f>
        <v/>
      </c>
      <c r="X106" t="str">
        <f>TRIM((IF(OR(ISNUMBER(FIND("Avenida",Base!P106)),ISNUMBER(FIND("Rua",Base!P106)),ISNUMBER(FIND("Estrada",Base!P106)),ISNUMBER(FIND(",",Base!P106)))=TRUE,Base!P106,"")))</f>
        <v/>
      </c>
      <c r="Y106" t="str">
        <f>TRIM((IF(OR(ISNUMBER(FIND("Avenida",Base!Q106)),ISNUMBER(FIND("Rua",Base!Q106)),ISNUMBER(FIND("Estrada",Base!Q106)),ISNUMBER(FIND(",",Base!Q106)))=TRUE,Base!Q106,"")))</f>
        <v/>
      </c>
      <c r="Z106" t="str">
        <f>TRIM((IF(OR(ISNUMBER(FIND("Avenida",Base!R106)),ISNUMBER(FIND("Rua",Base!R106)),ISNUMBER(FIND("Estrada",Base!R106)),ISNUMBER(FIND(",",Base!R106)))=TRUE,Base!R106,"")))</f>
        <v/>
      </c>
      <c r="AA106" s="3" t="str" cm="1">
        <f t="array" ref="AA106">LOOKUP(2,1/(F106:Z106&lt;&gt;""),F106:Z106)</f>
        <v>Rua Vênus, Centro</v>
      </c>
      <c r="AB106" t="str" cm="1">
        <f t="array" ref="AB106">IFERROR(IF(LEN(TRIM(SUBSTITUTE(INDEX(Base!106:106,0,MATCH(Planilha2!$AA106,Base!106:106,0)+1),"m²",""))&gt;5),LEFT(TRIM(SUBSTITUTE(INDEX(Base!106:106,0,MATCH(Planilha2!$AA106,Base!106:106,0)+1),"m²","")),3),TRIM(SUBSTITUTE(INDEX(Base!106:106,0,MATCH(Planilha2!$AA106,Base!106:106,0)+1),"m²",""))),0)</f>
        <v>50</v>
      </c>
      <c r="AC106" t="str" cm="1">
        <f t="array" ref="AC106">IFERROR(IF(LEN(INDEX(Base!106:106,0,MATCH(Planilha2!$AA106,Base!106:106,0)+2))&gt;2,LEFT(INDEX(Base!106:106,0,MATCH(Planilha2!$AA106,Base!106:106,0)+2),1),INDEX(Base!106:106,0,MATCH(Planilha2!$AA106,Base!106:106,0)+2)),0)</f>
        <v>2</v>
      </c>
      <c r="AD106" t="str" cm="1">
        <f t="array" ref="AD106">IFERROR(IF(LEN(INDEX(Base!106:106,0,MATCH(Planilha2!$AA106,Base!106:106,0)+3))&gt;2,LEFT(INDEX(Base!106:106,0,MATCH(Planilha2!$AA106,Base!106:106,0)+3),1),INDEX(Base!106:106,0,MATCH(Planilha2!$AA106,Base!106:106,0)+3)),0)</f>
        <v>1</v>
      </c>
      <c r="AE106" cm="1">
        <f t="array" ref="AE106">IFERROR(IF(LEN(INDEX(Base!106:106,0,MATCH(Planilha2!$AA106,Base!106:106,0)+4))&gt;2,LEFT(INDEX(Base!106:106,0,MATCH(Planilha2!$AA106,Base!106:106,0)+4),1),INDEX(Base!106:106,0,MATCH(Planilha2!$AA106,Base!106:106,0)+4)),0)</f>
        <v>0</v>
      </c>
      <c r="AF106" t="str">
        <f>AA106&amp;", "&amp;Configurações!$C$4&amp;", "&amp;Configurações!$C$5&amp;", Brazil"</f>
        <v>Rua Vênus, Centro, Mesquita, RJ, Brazil</v>
      </c>
      <c r="AG106" t="str">
        <f>RIGHT(AA106,LEN(AA106)-FIND(",",AA106,1)-1)&amp;", "&amp;Configurações!$C$4&amp;", "&amp;Configurações!$C$5</f>
        <v>Centro, Mesquita, RJ</v>
      </c>
      <c r="AH106">
        <f>Configurações!$C$6</f>
        <v>0</v>
      </c>
    </row>
    <row r="107" spans="2:34" x14ac:dyDescent="0.3">
      <c r="B107">
        <f>IF(OR(ISNUMBER(FIND(Configurações!$B$8,Base!B107)),ISNUMBER(FIND(Configurações!$B$9,Base!B107)),ISNUMBER(FIND(Configurações!$B$10,Base!B107)),ISNUMBER(FIND(Configurações!$B$11,Base!B107)))=TRUE,Base!B107,0)</f>
        <v>0</v>
      </c>
      <c r="C107" t="str">
        <f>SUBSTITUTE(SUBSTITUTE(IF(ISNUMBER(FIND("R$",Base!B107))=TRUE,Base!B107,IF(OR(ISNUMBER(FIND("condo",Base!C107)),ISNUMBER(FIND("IPTU",Base!C107)))=TRUE,Base!B107,Base!C107)),"R$",""),".","")</f>
        <v xml:space="preserve"> 125000</v>
      </c>
      <c r="D107" t="str">
        <f>SUBSTITUTE(IF(TRIM(SUBSTITUTE(SUBSTITUTE(IF(AND(ISNUMBER(FIND("condo",Base!C107)),ISNUMBER(FIND("IPTU",Base!C107)))=TRUE,MID(Base!C107,FIND("$",Base!C107)+1,6),0),"I",""),"P",""))="0",TRIM(SUBSTITUTE(SUBSTITUTE(IF(AND(ISNUMBER(FIND("condo",Base!D107)),ISNUMBER(FIND("IPTU",Base!D107)))=TRUE,MID(Base!D107,FIND("$",Base!D107)+1,6),0),"I",""),"P","")),TRIM(SUBSTITUTE(SUBSTITUTE(IF(AND(ISNUMBER(FIND("condo",Base!C107)),ISNUMBER(FIND("IPTU",Base!C107)))=TRUE,MID(Base!C107,FIND("$",Base!C107)+1,6),0),"I",""),"P",""))),".","")</f>
        <v>0</v>
      </c>
      <c r="E107" t="str">
        <f>SUBSTITUTE(IF(TRIM(SUBSTITUTE(SUBSTITUTE(IF(OR(ISNUMBER(FIND("IPTU",Base!C107)),ISNUMBER(FIND("iptu",Base!C107)))=TRUE,RIGHT(Base!C107,5),0),"R$",""),"$",""))="0",TRIM(SUBSTITUTE(SUBSTITUTE(IF(OR(ISNUMBER(FIND("IPTU",Base!D107)),ISNUMBER(FIND("iptu",Base!D107)))=TRUE,RIGHT(Base!D107,5),0),"R$",""),"$","")),TRIM(SUBSTITUTE(SUBSTITUTE(IF(OR(ISNUMBER(FIND("iptu",Base!C107)),ISNUMBER(FIND("IPTU",Base!C107)))=TRUE,RIGHT(Base!C107,5),0),"R$",""),"$",""))),".","")</f>
        <v>35</v>
      </c>
      <c r="F107" s="3" t="str" cm="1">
        <f t="array" ref="F107">INDEX(Base!107:107,MATCH(MAX(LEN(Base!107:107)),LEN(Base!107:107),0))</f>
        <v>Vendo casa em Mesquita em ótima localização, próximo da praça pindorama onde possui um bom comércio (Mult Market, açougue, hortifruti, padaria, lotérica) também fica próximo a colé...</v>
      </c>
      <c r="J107" t="str">
        <f>TRIM((IF(OR(ISNUMBER(FIND("Avenida",Base!B107)),ISNUMBER(FIND("Rua",Base!B107)),ISNUMBER(FIND("Estrada",Base!B107)),ISNUMBER(FIND(",",Base!B107)))=TRUE,Base!B107,"")))</f>
        <v/>
      </c>
      <c r="K107" t="str">
        <f>TRIM((IF(OR(ISNUMBER(FIND("Avenida",Base!C107)),ISNUMBER(FIND("Rua",Base!C107)),ISNUMBER(FIND("Estrada",Base!C107)),ISNUMBER(FIND(",",Base!C107)))=TRUE,Base!C107,"")))</f>
        <v/>
      </c>
      <c r="L107" t="str">
        <f>TRIM((IF(OR(ISNUMBER(FIND("Avenida",Base!D107)),ISNUMBER(FIND("Rua",Base!D107)),ISNUMBER(FIND("Estrada",Base!D107)),ISNUMBER(FIND(",",Base!D107)))=TRUE,Base!D107,"")))</f>
        <v>Vendo casa em Mesquita em ótima localização, próximo da praça pindorama onde possui um bom comércio (Mult Market, açougue, hortifruti, padaria, lotérica) também fica próximo a colé...</v>
      </c>
      <c r="M107" t="str">
        <f>TRIM((IF(OR(ISNUMBER(FIND("Avenida",Base!E107)),ISNUMBER(FIND("Rua",Base!E107)),ISNUMBER(FIND("Estrada",Base!E107)),ISNUMBER(FIND(",",Base!E107)))=TRUE,Base!E107,"")))</f>
        <v/>
      </c>
      <c r="N107" t="str">
        <f>TRIM((IF(OR(ISNUMBER(FIND("Avenida",Base!F107)),ISNUMBER(FIND("Rua",Base!F107)),ISNUMBER(FIND("Estrada",Base!F107)),ISNUMBER(FIND(",",Base!F107)))=TRUE,Base!F107,"")))</f>
        <v>Rua Eugênio Ferreira, Banco de Areia</v>
      </c>
      <c r="O107" t="str">
        <f>TRIM((IF(OR(ISNUMBER(FIND("Avenida",Base!G107)),ISNUMBER(FIND("Rua",Base!G107)),ISNUMBER(FIND("Estrada",Base!G107)),ISNUMBER(FIND(",",Base!G107)))=TRUE,Base!G107,"")))</f>
        <v/>
      </c>
      <c r="P107" t="str">
        <f>TRIM((IF(OR(ISNUMBER(FIND("Avenida",Base!H107)),ISNUMBER(FIND("Rua",Base!H107)),ISNUMBER(FIND("Estrada",Base!H107)),ISNUMBER(FIND(",",Base!H107)))=TRUE,Base!H107,"")))</f>
        <v/>
      </c>
      <c r="Q107" t="str">
        <f>TRIM((IF(OR(ISNUMBER(FIND("Avenida",Base!I107)),ISNUMBER(FIND("Rua",Base!I107)),ISNUMBER(FIND("Estrada",Base!I107)),ISNUMBER(FIND(",",Base!I107)))=TRUE,Base!I107,"")))</f>
        <v/>
      </c>
      <c r="R107" t="str">
        <f>TRIM((IF(OR(ISNUMBER(FIND("Avenida",Base!J107)),ISNUMBER(FIND("Rua",Base!J107)),ISNUMBER(FIND("Estrada",Base!J107)),ISNUMBER(FIND(",",Base!J107)))=TRUE,Base!J107,"")))</f>
        <v/>
      </c>
      <c r="S107" t="str">
        <f>TRIM((IF(OR(ISNUMBER(FIND("Avenida",Base!K107)),ISNUMBER(FIND("Rua",Base!K107)),ISNUMBER(FIND("Estrada",Base!K107)),ISNUMBER(FIND(",",Base!K107)))=TRUE,Base!K107,"")))</f>
        <v/>
      </c>
      <c r="T107" t="str">
        <f>TRIM((IF(OR(ISNUMBER(FIND("Avenida",Base!L107)),ISNUMBER(FIND("Rua",Base!L107)),ISNUMBER(FIND("Estrada",Base!L107)),ISNUMBER(FIND(",",Base!L107)))=TRUE,Base!L107,"")))</f>
        <v/>
      </c>
      <c r="U107" t="str">
        <f>TRIM((IF(OR(ISNUMBER(FIND("Avenida",Base!M107)),ISNUMBER(FIND("Rua",Base!M107)),ISNUMBER(FIND("Estrada",Base!M107)),ISNUMBER(FIND(",",Base!M107)))=TRUE,Base!M107,"")))</f>
        <v/>
      </c>
      <c r="V107" t="str">
        <f>TRIM((IF(OR(ISNUMBER(FIND("Avenida",Base!N107)),ISNUMBER(FIND("Rua",Base!N107)),ISNUMBER(FIND("Estrada",Base!N107)),ISNUMBER(FIND(",",Base!N107)))=TRUE,Base!N107,"")))</f>
        <v/>
      </c>
      <c r="W107" t="str">
        <f>TRIM((IF(OR(ISNUMBER(FIND("Avenida",Base!O107)),ISNUMBER(FIND("Rua",Base!O107)),ISNUMBER(FIND("Estrada",Base!O107)),ISNUMBER(FIND(",",Base!O107)))=TRUE,Base!O107,"")))</f>
        <v/>
      </c>
      <c r="X107" t="str">
        <f>TRIM((IF(OR(ISNUMBER(FIND("Avenida",Base!P107)),ISNUMBER(FIND("Rua",Base!P107)),ISNUMBER(FIND("Estrada",Base!P107)),ISNUMBER(FIND(",",Base!P107)))=TRUE,Base!P107,"")))</f>
        <v/>
      </c>
      <c r="Y107" t="str">
        <f>TRIM((IF(OR(ISNUMBER(FIND("Avenida",Base!Q107)),ISNUMBER(FIND("Rua",Base!Q107)),ISNUMBER(FIND("Estrada",Base!Q107)),ISNUMBER(FIND(",",Base!Q107)))=TRUE,Base!Q107,"")))</f>
        <v/>
      </c>
      <c r="Z107" t="str">
        <f>TRIM((IF(OR(ISNUMBER(FIND("Avenida",Base!R107)),ISNUMBER(FIND("Rua",Base!R107)),ISNUMBER(FIND("Estrada",Base!R107)),ISNUMBER(FIND(",",Base!R107)))=TRUE,Base!R107,"")))</f>
        <v/>
      </c>
      <c r="AA107" s="3" t="str" cm="1">
        <f t="array" ref="AA107">LOOKUP(2,1/(F107:Z107&lt;&gt;""),F107:Z107)</f>
        <v>Rua Eugênio Ferreira, Banco de Areia</v>
      </c>
      <c r="AB107" t="str" cm="1">
        <f t="array" ref="AB107">IFERROR(IF(LEN(TRIM(SUBSTITUTE(INDEX(Base!107:107,0,MATCH(Planilha2!$AA107,Base!107:107,0)+1),"m²",""))&gt;5),LEFT(TRIM(SUBSTITUTE(INDEX(Base!107:107,0,MATCH(Planilha2!$AA107,Base!107:107,0)+1),"m²","")),3),TRIM(SUBSTITUTE(INDEX(Base!107:107,0,MATCH(Planilha2!$AA107,Base!107:107,0)+1),"m²",""))),0)</f>
        <v>45</v>
      </c>
      <c r="AC107" t="str" cm="1">
        <f t="array" ref="AC107">IFERROR(IF(LEN(INDEX(Base!107:107,0,MATCH(Planilha2!$AA107,Base!107:107,0)+2))&gt;2,LEFT(INDEX(Base!107:107,0,MATCH(Planilha2!$AA107,Base!107:107,0)+2),1),INDEX(Base!107:107,0,MATCH(Planilha2!$AA107,Base!107:107,0)+2)),0)</f>
        <v>1</v>
      </c>
      <c r="AD107" t="str" cm="1">
        <f t="array" ref="AD107">IFERROR(IF(LEN(INDEX(Base!107:107,0,MATCH(Planilha2!$AA107,Base!107:107,0)+3))&gt;2,LEFT(INDEX(Base!107:107,0,MATCH(Planilha2!$AA107,Base!107:107,0)+3),1),INDEX(Base!107:107,0,MATCH(Planilha2!$AA107,Base!107:107,0)+3)),0)</f>
        <v>1</v>
      </c>
      <c r="AE107" t="str" cm="1">
        <f t="array" ref="AE107">IFERROR(IF(LEN(INDEX(Base!107:107,0,MATCH(Planilha2!$AA107,Base!107:107,0)+4))&gt;2,LEFT(INDEX(Base!107:107,0,MATCH(Planilha2!$AA107,Base!107:107,0)+4),1),INDEX(Base!107:107,0,MATCH(Planilha2!$AA107,Base!107:107,0)+4)),0)</f>
        <v>1</v>
      </c>
      <c r="AF107" t="str">
        <f>AA107&amp;", "&amp;Configurações!$C$4&amp;", "&amp;Configurações!$C$5&amp;", Brazil"</f>
        <v>Rua Eugênio Ferreira, Banco de Areia, Mesquita, RJ, Brazil</v>
      </c>
      <c r="AG107" t="str">
        <f>RIGHT(AA107,LEN(AA107)-FIND(",",AA107,1)-1)&amp;", "&amp;Configurações!$C$4&amp;", "&amp;Configurações!$C$5</f>
        <v>Banco de Areia, Mesquita, RJ</v>
      </c>
      <c r="AH107">
        <f>Configurações!$C$6</f>
        <v>0</v>
      </c>
    </row>
    <row r="108" spans="2:34" x14ac:dyDescent="0.3">
      <c r="B108">
        <f>IF(OR(ISNUMBER(FIND(Configurações!$B$8,Base!B108)),ISNUMBER(FIND(Configurações!$B$9,Base!B108)),ISNUMBER(FIND(Configurações!$B$10,Base!B108)),ISNUMBER(FIND(Configurações!$B$11,Base!B108)))=TRUE,Base!B108,0)</f>
        <v>0</v>
      </c>
      <c r="C108" t="str">
        <f>SUBSTITUTE(SUBSTITUTE(IF(ISNUMBER(FIND("R$",Base!B108))=TRUE,Base!B108,IF(OR(ISNUMBER(FIND("condo",Base!C108)),ISNUMBER(FIND("IPTU",Base!C108)))=TRUE,Base!B108,Base!C108)),"R$",""),".","")</f>
        <v xml:space="preserve"> 165000</v>
      </c>
      <c r="D108" t="str">
        <f>SUBSTITUTE(IF(TRIM(SUBSTITUTE(SUBSTITUTE(IF(AND(ISNUMBER(FIND("condo",Base!C108)),ISNUMBER(FIND("IPTU",Base!C108)))=TRUE,MID(Base!C108,FIND("$",Base!C108)+1,6),0),"I",""),"P",""))="0",TRIM(SUBSTITUTE(SUBSTITUTE(IF(AND(ISNUMBER(FIND("condo",Base!D108)),ISNUMBER(FIND("IPTU",Base!D108)))=TRUE,MID(Base!D108,FIND("$",Base!D108)+1,6),0),"I",""),"P","")),TRIM(SUBSTITUTE(SUBSTITUTE(IF(AND(ISNUMBER(FIND("condo",Base!C108)),ISNUMBER(FIND("IPTU",Base!C108)))=TRUE,MID(Base!C108,FIND("$",Base!C108)+1,6),0),"I",""),"P",""))),".","")</f>
        <v>100</v>
      </c>
      <c r="E108" t="str">
        <f>SUBSTITUTE(IF(TRIM(SUBSTITUTE(SUBSTITUTE(IF(OR(ISNUMBER(FIND("IPTU",Base!C108)),ISNUMBER(FIND("iptu",Base!C108)))=TRUE,RIGHT(Base!C108,5),0),"R$",""),"$",""))="0",TRIM(SUBSTITUTE(SUBSTITUTE(IF(OR(ISNUMBER(FIND("IPTU",Base!D108)),ISNUMBER(FIND("iptu",Base!D108)))=TRUE,RIGHT(Base!D108,5),0),"R$",""),"$","")),TRIM(SUBSTITUTE(SUBSTITUTE(IF(OR(ISNUMBER(FIND("iptu",Base!C108)),ISNUMBER(FIND("IPTU",Base!C108)))=TRUE,RIGHT(Base!C108,5),0),"R$",""),"$",""))),".","")</f>
        <v>480</v>
      </c>
      <c r="F108" s="3" t="str" cm="1">
        <f t="array" ref="F108">INDEX(Base!108:108,MATCH(MAX(LEN(Base!108:108)),LEN(Base!108:108),0))</f>
        <v>Em frente a praça, onde tem pizzarias, barzinhos, parquinho, colégio, condução na porta, próximo a es...</v>
      </c>
      <c r="J108" t="str">
        <f>TRIM((IF(OR(ISNUMBER(FIND("Avenida",Base!B108)),ISNUMBER(FIND("Rua",Base!B108)),ISNUMBER(FIND("Estrada",Base!B108)),ISNUMBER(FIND(",",Base!B108)))=TRUE,Base!B108,"")))</f>
        <v/>
      </c>
      <c r="K108" t="str">
        <f>TRIM((IF(OR(ISNUMBER(FIND("Avenida",Base!C108)),ISNUMBER(FIND("Rua",Base!C108)),ISNUMBER(FIND("Estrada",Base!C108)),ISNUMBER(FIND(",",Base!C108)))=TRUE,Base!C108,"")))</f>
        <v/>
      </c>
      <c r="L108" t="str">
        <f>TRIM((IF(OR(ISNUMBER(FIND("Avenida",Base!D108)),ISNUMBER(FIND("Rua",Base!D108)),ISNUMBER(FIND("Estrada",Base!D108)),ISNUMBER(FIND(",",Base!D108)))=TRUE,Base!D108,"")))</f>
        <v>Ótimo apartamento no bairro Mesquita, condomínio fechado, ótima localidade.</v>
      </c>
      <c r="M108" t="str">
        <f>TRIM((IF(OR(ISNUMBER(FIND("Avenida",Base!E108)),ISNUMBER(FIND("Rua",Base!E108)),ISNUMBER(FIND("Estrada",Base!E108)),ISNUMBER(FIND(",",Base!E108)))=TRUE,Base!E108,"")))</f>
        <v>Em frente a praça, onde tem pizzarias, barzinhos, parquinho, colégio, condução na porta, próximo a es...</v>
      </c>
      <c r="N108" t="str">
        <f>TRIM((IF(OR(ISNUMBER(FIND("Avenida",Base!F108)),ISNUMBER(FIND("Rua",Base!F108)),ISNUMBER(FIND("Estrada",Base!F108)),ISNUMBER(FIND(",",Base!F108)))=TRUE,Base!F108,"")))</f>
        <v/>
      </c>
      <c r="O108" t="str">
        <f>TRIM((IF(OR(ISNUMBER(FIND("Avenida",Base!G108)),ISNUMBER(FIND("Rua",Base!G108)),ISNUMBER(FIND("Estrada",Base!G108)),ISNUMBER(FIND(",",Base!G108)))=TRUE,Base!G108,"")))</f>
        <v>Rua Cosmorama, Cosmorama</v>
      </c>
      <c r="P108" t="str">
        <f>TRIM((IF(OR(ISNUMBER(FIND("Avenida",Base!H108)),ISNUMBER(FIND("Rua",Base!H108)),ISNUMBER(FIND("Estrada",Base!H108)),ISNUMBER(FIND(",",Base!H108)))=TRUE,Base!H108,"")))</f>
        <v/>
      </c>
      <c r="Q108" t="str">
        <f>TRIM((IF(OR(ISNUMBER(FIND("Avenida",Base!I108)),ISNUMBER(FIND("Rua",Base!I108)),ISNUMBER(FIND("Estrada",Base!I108)),ISNUMBER(FIND(",",Base!I108)))=TRUE,Base!I108,"")))</f>
        <v/>
      </c>
      <c r="R108" t="str">
        <f>TRIM((IF(OR(ISNUMBER(FIND("Avenida",Base!J108)),ISNUMBER(FIND("Rua",Base!J108)),ISNUMBER(FIND("Estrada",Base!J108)),ISNUMBER(FIND(",",Base!J108)))=TRUE,Base!J108,"")))</f>
        <v/>
      </c>
      <c r="S108" t="str">
        <f>TRIM((IF(OR(ISNUMBER(FIND("Avenida",Base!K108)),ISNUMBER(FIND("Rua",Base!K108)),ISNUMBER(FIND("Estrada",Base!K108)),ISNUMBER(FIND(",",Base!K108)))=TRUE,Base!K108,"")))</f>
        <v/>
      </c>
      <c r="T108" t="str">
        <f>TRIM((IF(OR(ISNUMBER(FIND("Avenida",Base!L108)),ISNUMBER(FIND("Rua",Base!L108)),ISNUMBER(FIND("Estrada",Base!L108)),ISNUMBER(FIND(",",Base!L108)))=TRUE,Base!L108,"")))</f>
        <v/>
      </c>
      <c r="U108" t="str">
        <f>TRIM((IF(OR(ISNUMBER(FIND("Avenida",Base!M108)),ISNUMBER(FIND("Rua",Base!M108)),ISNUMBER(FIND("Estrada",Base!M108)),ISNUMBER(FIND(",",Base!M108)))=TRUE,Base!M108,"")))</f>
        <v/>
      </c>
      <c r="V108" t="str">
        <f>TRIM((IF(OR(ISNUMBER(FIND("Avenida",Base!N108)),ISNUMBER(FIND("Rua",Base!N108)),ISNUMBER(FIND("Estrada",Base!N108)),ISNUMBER(FIND(",",Base!N108)))=TRUE,Base!N108,"")))</f>
        <v/>
      </c>
      <c r="W108" t="str">
        <f>TRIM((IF(OR(ISNUMBER(FIND("Avenida",Base!O108)),ISNUMBER(FIND("Rua",Base!O108)),ISNUMBER(FIND("Estrada",Base!O108)),ISNUMBER(FIND(",",Base!O108)))=TRUE,Base!O108,"")))</f>
        <v/>
      </c>
      <c r="X108" t="str">
        <f>TRIM((IF(OR(ISNUMBER(FIND("Avenida",Base!P108)),ISNUMBER(FIND("Rua",Base!P108)),ISNUMBER(FIND("Estrada",Base!P108)),ISNUMBER(FIND(",",Base!P108)))=TRUE,Base!P108,"")))</f>
        <v/>
      </c>
      <c r="Y108" t="str">
        <f>TRIM((IF(OR(ISNUMBER(FIND("Avenida",Base!Q108)),ISNUMBER(FIND("Rua",Base!Q108)),ISNUMBER(FIND("Estrada",Base!Q108)),ISNUMBER(FIND(",",Base!Q108)))=TRUE,Base!Q108,"")))</f>
        <v/>
      </c>
      <c r="Z108" t="str">
        <f>TRIM((IF(OR(ISNUMBER(FIND("Avenida",Base!R108)),ISNUMBER(FIND("Rua",Base!R108)),ISNUMBER(FIND("Estrada",Base!R108)),ISNUMBER(FIND(",",Base!R108)))=TRUE,Base!R108,"")))</f>
        <v/>
      </c>
      <c r="AA108" s="3" t="str" cm="1">
        <f t="array" ref="AA108">LOOKUP(2,1/(F108:Z108&lt;&gt;""),F108:Z108)</f>
        <v>Rua Cosmorama, Cosmorama</v>
      </c>
      <c r="AB108" t="str" cm="1">
        <f t="array" ref="AB108">IFERROR(IF(LEN(TRIM(SUBSTITUTE(INDEX(Base!108:108,0,MATCH(Planilha2!$AA108,Base!108:108,0)+1),"m²",""))&gt;5),LEFT(TRIM(SUBSTITUTE(INDEX(Base!108:108,0,MATCH(Planilha2!$AA108,Base!108:108,0)+1),"m²","")),3),TRIM(SUBSTITUTE(INDEX(Base!108:108,0,MATCH(Planilha2!$AA108,Base!108:108,0)+1),"m²",""))),0)</f>
        <v>64</v>
      </c>
      <c r="AC108" t="str" cm="1">
        <f t="array" ref="AC108">IFERROR(IF(LEN(INDEX(Base!108:108,0,MATCH(Planilha2!$AA108,Base!108:108,0)+2))&gt;2,LEFT(INDEX(Base!108:108,0,MATCH(Planilha2!$AA108,Base!108:108,0)+2),1),INDEX(Base!108:108,0,MATCH(Planilha2!$AA108,Base!108:108,0)+2)),0)</f>
        <v>2</v>
      </c>
      <c r="AD108" t="str" cm="1">
        <f t="array" ref="AD108">IFERROR(IF(LEN(INDEX(Base!108:108,0,MATCH(Planilha2!$AA108,Base!108:108,0)+3))&gt;2,LEFT(INDEX(Base!108:108,0,MATCH(Planilha2!$AA108,Base!108:108,0)+3),1),INDEX(Base!108:108,0,MATCH(Planilha2!$AA108,Base!108:108,0)+3)),0)</f>
        <v>1</v>
      </c>
      <c r="AE108" t="str" cm="1">
        <f t="array" ref="AE108">IFERROR(IF(LEN(INDEX(Base!108:108,0,MATCH(Planilha2!$AA108,Base!108:108,0)+4))&gt;2,LEFT(INDEX(Base!108:108,0,MATCH(Planilha2!$AA108,Base!108:108,0)+4),1),INDEX(Base!108:108,0,MATCH(Planilha2!$AA108,Base!108:108,0)+4)),0)</f>
        <v>1</v>
      </c>
      <c r="AF108" t="str">
        <f>AA108&amp;", "&amp;Configurações!$C$4&amp;", "&amp;Configurações!$C$5&amp;", Brazil"</f>
        <v>Rua Cosmorama, Cosmorama, Mesquita, RJ, Brazil</v>
      </c>
      <c r="AG108" t="str">
        <f>RIGHT(AA108,LEN(AA108)-FIND(",",AA108,1)-1)&amp;", "&amp;Configurações!$C$4&amp;", "&amp;Configurações!$C$5</f>
        <v>Cosmorama, Mesquita, RJ</v>
      </c>
      <c r="AH108">
        <f>Configurações!$C$6</f>
        <v>0</v>
      </c>
    </row>
    <row r="109" spans="2:34" x14ac:dyDescent="0.3">
      <c r="B109" t="str">
        <f>IF(OR(ISNUMBER(FIND(Configurações!$B$8,Base!B109)),ISNUMBER(FIND(Configurações!$B$9,Base!B109)),ISNUMBER(FIND(Configurações!$B$10,Base!B109)),ISNUMBER(FIND(Configurações!$B$11,Base!B109)))=TRUE,Base!B109,0)</f>
        <v>destaque</v>
      </c>
      <c r="C109" t="str">
        <f>SUBSTITUTE(SUBSTITUTE(IF(ISNUMBER(FIND("R$",Base!B109))=TRUE,Base!B109,IF(OR(ISNUMBER(FIND("condo",Base!C109)),ISNUMBER(FIND("IPTU",Base!C109)))=TRUE,Base!B109,Base!C109)),"R$",""),".","")</f>
        <v xml:space="preserve"> 520000</v>
      </c>
      <c r="D109" t="str">
        <f>SUBSTITUTE(IF(TRIM(SUBSTITUTE(SUBSTITUTE(IF(AND(ISNUMBER(FIND("condo",Base!C109)),ISNUMBER(FIND("IPTU",Base!C109)))=TRUE,MID(Base!C109,FIND("$",Base!C109)+1,6),0),"I",""),"P",""))="0",TRIM(SUBSTITUTE(SUBSTITUTE(IF(AND(ISNUMBER(FIND("condo",Base!D109)),ISNUMBER(FIND("IPTU",Base!D109)))=TRUE,MID(Base!D109,FIND("$",Base!D109)+1,6),0),"I",""),"P","")),TRIM(SUBSTITUTE(SUBSTITUTE(IF(AND(ISNUMBER(FIND("condo",Base!C109)),ISNUMBER(FIND("IPTU",Base!C109)))=TRUE,MID(Base!C109,FIND("$",Base!C109)+1,6),0),"I",""),"P",""))),".","")</f>
        <v>0</v>
      </c>
      <c r="E109" t="str">
        <f>SUBSTITUTE(IF(TRIM(SUBSTITUTE(SUBSTITUTE(IF(OR(ISNUMBER(FIND("IPTU",Base!C109)),ISNUMBER(FIND("iptu",Base!C109)))=TRUE,RIGHT(Base!C109,5),0),"R$",""),"$",""))="0",TRIM(SUBSTITUTE(SUBSTITUTE(IF(OR(ISNUMBER(FIND("IPTU",Base!D109)),ISNUMBER(FIND("iptu",Base!D109)))=TRUE,RIGHT(Base!D109,5),0),"R$",""),"$","")),TRIM(SUBSTITUTE(SUBSTITUTE(IF(OR(ISNUMBER(FIND("iptu",Base!C109)),ISNUMBER(FIND("IPTU",Base!C109)))=TRUE,RIGHT(Base!C109,5),0),"R$",""),"$",""))),".","")</f>
        <v>0</v>
      </c>
      <c r="F109" s="3" t="str" cm="1">
        <f t="array" ref="F109">INDEX(Base!109:109,MATCH(MAX(LEN(Base!109:109)),LEN(Base!109:109),0))</f>
        <v>Cond. Beija-Flor V, Belíssima Casa com Varandão Gourmet</v>
      </c>
      <c r="J109" t="str">
        <f>TRIM((IF(OR(ISNUMBER(FIND("Avenida",Base!B109)),ISNUMBER(FIND("Rua",Base!B109)),ISNUMBER(FIND("Estrada",Base!B109)),ISNUMBER(FIND(",",Base!B109)))=TRUE,Base!B109,"")))</f>
        <v/>
      </c>
      <c r="K109" t="str">
        <f>TRIM((IF(OR(ISNUMBER(FIND("Avenida",Base!C109)),ISNUMBER(FIND("Rua",Base!C109)),ISNUMBER(FIND("Estrada",Base!C109)),ISNUMBER(FIND(",",Base!C109)))=TRUE,Base!C109,"")))</f>
        <v/>
      </c>
      <c r="L109" t="str">
        <f>TRIM((IF(OR(ISNUMBER(FIND("Avenida",Base!D109)),ISNUMBER(FIND("Rua",Base!D109)),ISNUMBER(FIND("Estrada",Base!D109)),ISNUMBER(FIND(",",Base!D109)))=TRUE,Base!D109,"")))</f>
        <v/>
      </c>
      <c r="M109" t="str">
        <f>TRIM((IF(OR(ISNUMBER(FIND("Avenida",Base!E109)),ISNUMBER(FIND("Rua",Base!E109)),ISNUMBER(FIND("Estrada",Base!E109)),ISNUMBER(FIND(",",Base!E109)))=TRUE,Base!E109,"")))</f>
        <v>Cond. Beija-Flor V, Belíssima Casa com Varandão Gourmet</v>
      </c>
      <c r="N109" t="str">
        <f>TRIM((IF(OR(ISNUMBER(FIND("Avenida",Base!F109)),ISNUMBER(FIND("Rua",Base!F109)),ISNUMBER(FIND("Estrada",Base!F109)),ISNUMBER(FIND(",",Base!F109)))=TRUE,Base!F109,"")))</f>
        <v/>
      </c>
      <c r="O109" t="str">
        <f>TRIM((IF(OR(ISNUMBER(FIND("Avenida",Base!G109)),ISNUMBER(FIND("Rua",Base!G109)),ISNUMBER(FIND("Estrada",Base!G109)),ISNUMBER(FIND(",",Base!G109)))=TRUE,Base!G109,"")))</f>
        <v/>
      </c>
      <c r="P109" t="str">
        <f>TRIM((IF(OR(ISNUMBER(FIND("Avenida",Base!H109)),ISNUMBER(FIND("Rua",Base!H109)),ISNUMBER(FIND("Estrada",Base!H109)),ISNUMBER(FIND(",",Base!H109)))=TRUE,Base!H109,"")))</f>
        <v>Lazer com parquinho, 2 piscinas e quadra esportiva.</v>
      </c>
      <c r="Q109" t="str">
        <f>TRIM((IF(OR(ISNUMBER(FIND("Avenida",Base!I109)),ISNUMBER(FIND("Rua",Base!I109)),ISNUMBER(FIND("Estrada",Base!I109)),ISNUMBER(FIND(",",Base!I109)))=TRUE,Base!I109,"")))</f>
        <v/>
      </c>
      <c r="R109" t="str">
        <f>TRIM((IF(OR(ISNUMBER(FIND("Avenida",Base!J109)),ISNUMBER(FIND("Rua",Base!J109)),ISNUMBER(FIND("Estrada",Base!J109)),ISNUMBER(FIND(",",Base!J109)))=TRUE,Base!J109,"")))</f>
        <v/>
      </c>
      <c r="S109" t="str">
        <f>TRIM((IF(OR(ISNUMBER(FIND("Avenida",Base!K109)),ISNUMBER(FIND("Rua",Base!K109)),ISNUMBER(FIND("Estrada",Base!K109)),ISNUMBER(FIND(",",Base!K109)))=TRUE,Base!K109,"")))</f>
        <v>Cosmorama, Mesquita</v>
      </c>
      <c r="T109" t="str">
        <f>TRIM((IF(OR(ISNUMBER(FIND("Avenida",Base!L109)),ISNUMBER(FIND("Rua",Base!L109)),ISNUMBER(FIND("Estrada",Base!L109)),ISNUMBER(FIND(",",Base!L109)))=TRUE,Base!L109,"")))</f>
        <v/>
      </c>
      <c r="U109" t="str">
        <f>TRIM((IF(OR(ISNUMBER(FIND("Avenida",Base!M109)),ISNUMBER(FIND("Rua",Base!M109)),ISNUMBER(FIND("Estrada",Base!M109)),ISNUMBER(FIND(",",Base!M109)))=TRUE,Base!M109,"")))</f>
        <v/>
      </c>
      <c r="V109" t="str">
        <f>TRIM((IF(OR(ISNUMBER(FIND("Avenida",Base!N109)),ISNUMBER(FIND("Rua",Base!N109)),ISNUMBER(FIND("Estrada",Base!N109)),ISNUMBER(FIND(",",Base!N109)))=TRUE,Base!N109,"")))</f>
        <v/>
      </c>
      <c r="W109" t="str">
        <f>TRIM((IF(OR(ISNUMBER(FIND("Avenida",Base!O109)),ISNUMBER(FIND("Rua",Base!O109)),ISNUMBER(FIND("Estrada",Base!O109)),ISNUMBER(FIND(",",Base!O109)))=TRUE,Base!O109,"")))</f>
        <v/>
      </c>
      <c r="X109" t="str">
        <f>TRIM((IF(OR(ISNUMBER(FIND("Avenida",Base!P109)),ISNUMBER(FIND("Rua",Base!P109)),ISNUMBER(FIND("Estrada",Base!P109)),ISNUMBER(FIND(",",Base!P109)))=TRUE,Base!P109,"")))</f>
        <v/>
      </c>
      <c r="Y109" t="str">
        <f>TRIM((IF(OR(ISNUMBER(FIND("Avenida",Base!Q109)),ISNUMBER(FIND("Rua",Base!Q109)),ISNUMBER(FIND("Estrada",Base!Q109)),ISNUMBER(FIND(",",Base!Q109)))=TRUE,Base!Q109,"")))</f>
        <v/>
      </c>
      <c r="Z109" t="str">
        <f>TRIM((IF(OR(ISNUMBER(FIND("Avenida",Base!R109)),ISNUMBER(FIND("Rua",Base!R109)),ISNUMBER(FIND("Estrada",Base!R109)),ISNUMBER(FIND(",",Base!R109)))=TRUE,Base!R109,"")))</f>
        <v/>
      </c>
      <c r="AA109" s="3" t="str" cm="1">
        <f t="array" ref="AA109">LOOKUP(2,1/(F109:Z109&lt;&gt;""),F109:Z109)</f>
        <v>Cosmorama, Mesquita</v>
      </c>
      <c r="AB109" t="str" cm="1">
        <f t="array" ref="AB109">IFERROR(IF(LEN(TRIM(SUBSTITUTE(INDEX(Base!109:109,0,MATCH(Planilha2!$AA109,Base!109:109,0)+1),"m²",""))&gt;5),LEFT(TRIM(SUBSTITUTE(INDEX(Base!109:109,0,MATCH(Planilha2!$AA109,Base!109:109,0)+1),"m²","")),3),TRIM(SUBSTITUTE(INDEX(Base!109:109,0,MATCH(Planilha2!$AA109,Base!109:109,0)+1),"m²",""))),0)</f>
        <v>148</v>
      </c>
      <c r="AC109" t="str" cm="1">
        <f t="array" ref="AC109">IFERROR(IF(LEN(INDEX(Base!109:109,0,MATCH(Planilha2!$AA109,Base!109:109,0)+2))&gt;2,LEFT(INDEX(Base!109:109,0,MATCH(Planilha2!$AA109,Base!109:109,0)+2),1),INDEX(Base!109:109,0,MATCH(Planilha2!$AA109,Base!109:109,0)+2)),0)</f>
        <v>2</v>
      </c>
      <c r="AD109" t="str" cm="1">
        <f t="array" ref="AD109">IFERROR(IF(LEN(INDEX(Base!109:109,0,MATCH(Planilha2!$AA109,Base!109:109,0)+3))&gt;2,LEFT(INDEX(Base!109:109,0,MATCH(Planilha2!$AA109,Base!109:109,0)+3),1),INDEX(Base!109:109,0,MATCH(Planilha2!$AA109,Base!109:109,0)+3)),0)</f>
        <v>1</v>
      </c>
      <c r="AE109" t="str" cm="1">
        <f t="array" ref="AE109">IFERROR(IF(LEN(INDEX(Base!109:109,0,MATCH(Planilha2!$AA109,Base!109:109,0)+4))&gt;2,LEFT(INDEX(Base!109:109,0,MATCH(Planilha2!$AA109,Base!109:109,0)+4),1),INDEX(Base!109:109,0,MATCH(Planilha2!$AA109,Base!109:109,0)+4)),0)</f>
        <v>2</v>
      </c>
      <c r="AF109" t="str">
        <f>AA109&amp;", "&amp;Configurações!$C$4&amp;", "&amp;Configurações!$C$5&amp;", Brazil"</f>
        <v>Cosmorama, Mesquita, Mesquita, RJ, Brazil</v>
      </c>
      <c r="AG109" t="str">
        <f>RIGHT(AA109,LEN(AA109)-FIND(",",AA109,1)-1)&amp;", "&amp;Configurações!$C$4&amp;", "&amp;Configurações!$C$5</f>
        <v>Mesquita, Mesquita, RJ</v>
      </c>
      <c r="AH109">
        <f>Configurações!$C$6</f>
        <v>0</v>
      </c>
    </row>
    <row r="110" spans="2:34" x14ac:dyDescent="0.3">
      <c r="B110">
        <f>IF(OR(ISNUMBER(FIND(Configurações!$B$8,Base!B110)),ISNUMBER(FIND(Configurações!$B$9,Base!B110)),ISNUMBER(FIND(Configurações!$B$10,Base!B110)),ISNUMBER(FIND(Configurações!$B$11,Base!B110)))=TRUE,Base!B110,0)</f>
        <v>0</v>
      </c>
      <c r="C110" t="str">
        <f>SUBSTITUTE(SUBSTITUTE(IF(ISNUMBER(FIND("R$",Base!B110))=TRUE,Base!B110,IF(OR(ISNUMBER(FIND("condo",Base!C110)),ISNUMBER(FIND("IPTU",Base!C110)))=TRUE,Base!B110,Base!C110)),"R$",""),".","")</f>
        <v xml:space="preserve"> 145000</v>
      </c>
      <c r="D110" t="str">
        <f>SUBSTITUTE(IF(TRIM(SUBSTITUTE(SUBSTITUTE(IF(AND(ISNUMBER(FIND("condo",Base!C110)),ISNUMBER(FIND("IPTU",Base!C110)))=TRUE,MID(Base!C110,FIND("$",Base!C110)+1,6),0),"I",""),"P",""))="0",TRIM(SUBSTITUTE(SUBSTITUTE(IF(AND(ISNUMBER(FIND("condo",Base!D110)),ISNUMBER(FIND("IPTU",Base!D110)))=TRUE,MID(Base!D110,FIND("$",Base!D110)+1,6),0),"I",""),"P","")),TRIM(SUBSTITUTE(SUBSTITUTE(IF(AND(ISNUMBER(FIND("condo",Base!C110)),ISNUMBER(FIND("IPTU",Base!C110)))=TRUE,MID(Base!C110,FIND("$",Base!C110)+1,6),0),"I",""),"P",""))),".","")</f>
        <v>0</v>
      </c>
      <c r="E110" t="str">
        <f>SUBSTITUTE(IF(TRIM(SUBSTITUTE(SUBSTITUTE(IF(OR(ISNUMBER(FIND("IPTU",Base!C110)),ISNUMBER(FIND("iptu",Base!C110)))=TRUE,RIGHT(Base!C110,5),0),"R$",""),"$",""))="0",TRIM(SUBSTITUTE(SUBSTITUTE(IF(OR(ISNUMBER(FIND("IPTU",Base!D110)),ISNUMBER(FIND("iptu",Base!D110)))=TRUE,RIGHT(Base!D110,5),0),"R$",""),"$","")),TRIM(SUBSTITUTE(SUBSTITUTE(IF(OR(ISNUMBER(FIND("iptu",Base!C110)),ISNUMBER(FIND("IPTU",Base!C110)))=TRUE,RIGHT(Base!C110,5),0),"R$",""),"$",""))),".","")</f>
        <v>0</v>
      </c>
      <c r="F110" s="3" t="str" cm="1">
        <f t="array" ref="F110">INDEX(Base!110:110,MATCH(MAX(LEN(Base!110:110)),LEN(Base!110:110),0))</f>
        <v>Ótimo Apto de 2 qtos com uma vaga de garagem, com lazer, próximo de todo comercio com escolas, mercados, hospital e bancos. Condução na porta.</v>
      </c>
      <c r="J110" t="str">
        <f>TRIM((IF(OR(ISNUMBER(FIND("Avenida",Base!B110)),ISNUMBER(FIND("Rua",Base!B110)),ISNUMBER(FIND("Estrada",Base!B110)),ISNUMBER(FIND(",",Base!B110)))=TRUE,Base!B110,"")))</f>
        <v/>
      </c>
      <c r="K110" t="str">
        <f>TRIM((IF(OR(ISNUMBER(FIND("Avenida",Base!C110)),ISNUMBER(FIND("Rua",Base!C110)),ISNUMBER(FIND("Estrada",Base!C110)),ISNUMBER(FIND(",",Base!C110)))=TRUE,Base!C110,"")))</f>
        <v>Ótimo Apto de 2 qtos com uma vaga de garagem, com lazer, próximo de todo comercio com escolas, mercados, hospital e bancos. Condução na porta.</v>
      </c>
      <c r="L110" t="str">
        <f>TRIM((IF(OR(ISNUMBER(FIND("Avenida",Base!D110)),ISNUMBER(FIND("Rua",Base!D110)),ISNUMBER(FIND("Estrada",Base!D110)),ISNUMBER(FIND(",",Base!D110)))=TRUE,Base!D110,"")))</f>
        <v/>
      </c>
      <c r="M110" t="str">
        <f>TRIM((IF(OR(ISNUMBER(FIND("Avenida",Base!E110)),ISNUMBER(FIND("Rua",Base!E110)),ISNUMBER(FIND("Estrada",Base!E110)),ISNUMBER(FIND(",",Base!E110)))=TRUE,Base!E110,"")))</f>
        <v>Avenida Coelho da Rocha, Banco de Areia</v>
      </c>
      <c r="N110" t="str">
        <f>TRIM((IF(OR(ISNUMBER(FIND("Avenida",Base!F110)),ISNUMBER(FIND("Rua",Base!F110)),ISNUMBER(FIND("Estrada",Base!F110)),ISNUMBER(FIND(",",Base!F110)))=TRUE,Base!F110,"")))</f>
        <v/>
      </c>
      <c r="O110" t="str">
        <f>TRIM((IF(OR(ISNUMBER(FIND("Avenida",Base!G110)),ISNUMBER(FIND("Rua",Base!G110)),ISNUMBER(FIND("Estrada",Base!G110)),ISNUMBER(FIND(",",Base!G110)))=TRUE,Base!G110,"")))</f>
        <v/>
      </c>
      <c r="P110" t="str">
        <f>TRIM((IF(OR(ISNUMBER(FIND("Avenida",Base!H110)),ISNUMBER(FIND("Rua",Base!H110)),ISNUMBER(FIND("Estrada",Base!H110)),ISNUMBER(FIND(",",Base!H110)))=TRUE,Base!H110,"")))</f>
        <v/>
      </c>
      <c r="Q110" t="str">
        <f>TRIM((IF(OR(ISNUMBER(FIND("Avenida",Base!I110)),ISNUMBER(FIND("Rua",Base!I110)),ISNUMBER(FIND("Estrada",Base!I110)),ISNUMBER(FIND(",",Base!I110)))=TRUE,Base!I110,"")))</f>
        <v/>
      </c>
      <c r="R110" t="str">
        <f>TRIM((IF(OR(ISNUMBER(FIND("Avenida",Base!J110)),ISNUMBER(FIND("Rua",Base!J110)),ISNUMBER(FIND("Estrada",Base!J110)),ISNUMBER(FIND(",",Base!J110)))=TRUE,Base!J110,"")))</f>
        <v/>
      </c>
      <c r="S110" t="str">
        <f>TRIM((IF(OR(ISNUMBER(FIND("Avenida",Base!K110)),ISNUMBER(FIND("Rua",Base!K110)),ISNUMBER(FIND("Estrada",Base!K110)),ISNUMBER(FIND(",",Base!K110)))=TRUE,Base!K110,"")))</f>
        <v/>
      </c>
      <c r="T110" t="str">
        <f>TRIM((IF(OR(ISNUMBER(FIND("Avenida",Base!L110)),ISNUMBER(FIND("Rua",Base!L110)),ISNUMBER(FIND("Estrada",Base!L110)),ISNUMBER(FIND(",",Base!L110)))=TRUE,Base!L110,"")))</f>
        <v/>
      </c>
      <c r="U110" t="str">
        <f>TRIM((IF(OR(ISNUMBER(FIND("Avenida",Base!M110)),ISNUMBER(FIND("Rua",Base!M110)),ISNUMBER(FIND("Estrada",Base!M110)),ISNUMBER(FIND(",",Base!M110)))=TRUE,Base!M110,"")))</f>
        <v/>
      </c>
      <c r="V110" t="str">
        <f>TRIM((IF(OR(ISNUMBER(FIND("Avenida",Base!N110)),ISNUMBER(FIND("Rua",Base!N110)),ISNUMBER(FIND("Estrada",Base!N110)),ISNUMBER(FIND(",",Base!N110)))=TRUE,Base!N110,"")))</f>
        <v/>
      </c>
      <c r="W110" t="str">
        <f>TRIM((IF(OR(ISNUMBER(FIND("Avenida",Base!O110)),ISNUMBER(FIND("Rua",Base!O110)),ISNUMBER(FIND("Estrada",Base!O110)),ISNUMBER(FIND(",",Base!O110)))=TRUE,Base!O110,"")))</f>
        <v/>
      </c>
      <c r="X110" t="str">
        <f>TRIM((IF(OR(ISNUMBER(FIND("Avenida",Base!P110)),ISNUMBER(FIND("Rua",Base!P110)),ISNUMBER(FIND("Estrada",Base!P110)),ISNUMBER(FIND(",",Base!P110)))=TRUE,Base!P110,"")))</f>
        <v/>
      </c>
      <c r="Y110" t="str">
        <f>TRIM((IF(OR(ISNUMBER(FIND("Avenida",Base!Q110)),ISNUMBER(FIND("Rua",Base!Q110)),ISNUMBER(FIND("Estrada",Base!Q110)),ISNUMBER(FIND(",",Base!Q110)))=TRUE,Base!Q110,"")))</f>
        <v/>
      </c>
      <c r="Z110" t="str">
        <f>TRIM((IF(OR(ISNUMBER(FIND("Avenida",Base!R110)),ISNUMBER(FIND("Rua",Base!R110)),ISNUMBER(FIND("Estrada",Base!R110)),ISNUMBER(FIND(",",Base!R110)))=TRUE,Base!R110,"")))</f>
        <v/>
      </c>
      <c r="AA110" s="3" t="str" cm="1">
        <f t="array" ref="AA110">LOOKUP(2,1/(F110:Z110&lt;&gt;""),F110:Z110)</f>
        <v>Avenida Coelho da Rocha, Banco de Areia</v>
      </c>
      <c r="AB110" t="str" cm="1">
        <f t="array" ref="AB110">IFERROR(IF(LEN(TRIM(SUBSTITUTE(INDEX(Base!110:110,0,MATCH(Planilha2!$AA110,Base!110:110,0)+1),"m²",""))&gt;5),LEFT(TRIM(SUBSTITUTE(INDEX(Base!110:110,0,MATCH(Planilha2!$AA110,Base!110:110,0)+1),"m²","")),3),TRIM(SUBSTITUTE(INDEX(Base!110:110,0,MATCH(Planilha2!$AA110,Base!110:110,0)+1),"m²",""))),0)</f>
        <v>45</v>
      </c>
      <c r="AC110" t="str" cm="1">
        <f t="array" ref="AC110">IFERROR(IF(LEN(INDEX(Base!110:110,0,MATCH(Planilha2!$AA110,Base!110:110,0)+2))&gt;2,LEFT(INDEX(Base!110:110,0,MATCH(Planilha2!$AA110,Base!110:110,0)+2),1),INDEX(Base!110:110,0,MATCH(Planilha2!$AA110,Base!110:110,0)+2)),0)</f>
        <v>2</v>
      </c>
      <c r="AD110" t="str" cm="1">
        <f t="array" ref="AD110">IFERROR(IF(LEN(INDEX(Base!110:110,0,MATCH(Planilha2!$AA110,Base!110:110,0)+3))&gt;2,LEFT(INDEX(Base!110:110,0,MATCH(Planilha2!$AA110,Base!110:110,0)+3),1),INDEX(Base!110:110,0,MATCH(Planilha2!$AA110,Base!110:110,0)+3)),0)</f>
        <v>1</v>
      </c>
      <c r="AE110" t="str" cm="1">
        <f t="array" ref="AE110">IFERROR(IF(LEN(INDEX(Base!110:110,0,MATCH(Planilha2!$AA110,Base!110:110,0)+4))&gt;2,LEFT(INDEX(Base!110:110,0,MATCH(Planilha2!$AA110,Base!110:110,0)+4),1),INDEX(Base!110:110,0,MATCH(Planilha2!$AA110,Base!110:110,0)+4)),0)</f>
        <v>1</v>
      </c>
      <c r="AF110" t="str">
        <f>AA110&amp;", "&amp;Configurações!$C$4&amp;", "&amp;Configurações!$C$5&amp;", Brazil"</f>
        <v>Avenida Coelho da Rocha, Banco de Areia, Mesquita, RJ, Brazil</v>
      </c>
      <c r="AG110" t="str">
        <f>RIGHT(AA110,LEN(AA110)-FIND(",",AA110,1)-1)&amp;", "&amp;Configurações!$C$4&amp;", "&amp;Configurações!$C$5</f>
        <v>Banco de Areia, Mesquita, RJ</v>
      </c>
      <c r="AH110">
        <f>Configurações!$C$6</f>
        <v>0</v>
      </c>
    </row>
    <row r="111" spans="2:34" x14ac:dyDescent="0.3">
      <c r="B111">
        <f>IF(OR(ISNUMBER(FIND(Configurações!$B$8,Base!B111)),ISNUMBER(FIND(Configurações!$B$9,Base!B111)),ISNUMBER(FIND(Configurações!$B$10,Base!B111)),ISNUMBER(FIND(Configurações!$B$11,Base!B111)))=TRUE,Base!B111,0)</f>
        <v>0</v>
      </c>
      <c r="C111" t="str">
        <f>SUBSTITUTE(SUBSTITUTE(IF(ISNUMBER(FIND("R$",Base!B111))=TRUE,Base!B111,IF(OR(ISNUMBER(FIND("condo",Base!C111)),ISNUMBER(FIND("IPTU",Base!C111)))=TRUE,Base!B111,Base!C111)),"R$",""),".","")</f>
        <v xml:space="preserve"> 370000</v>
      </c>
      <c r="D111" t="str">
        <f>SUBSTITUTE(IF(TRIM(SUBSTITUTE(SUBSTITUTE(IF(AND(ISNUMBER(FIND("condo",Base!C111)),ISNUMBER(FIND("IPTU",Base!C111)))=TRUE,MID(Base!C111,FIND("$",Base!C111)+1,6),0),"I",""),"P",""))="0",TRIM(SUBSTITUTE(SUBSTITUTE(IF(AND(ISNUMBER(FIND("condo",Base!D111)),ISNUMBER(FIND("IPTU",Base!D111)))=TRUE,MID(Base!D111,FIND("$",Base!D111)+1,6),0),"I",""),"P","")),TRIM(SUBSTITUTE(SUBSTITUTE(IF(AND(ISNUMBER(FIND("condo",Base!C111)),ISNUMBER(FIND("IPTU",Base!C111)))=TRUE,MID(Base!C111,FIND("$",Base!C111)+1,6),0),"I",""),"P",""))),".","")</f>
        <v>0</v>
      </c>
      <c r="E111" t="str">
        <f>SUBSTITUTE(IF(TRIM(SUBSTITUTE(SUBSTITUTE(IF(OR(ISNUMBER(FIND("IPTU",Base!C111)),ISNUMBER(FIND("iptu",Base!C111)))=TRUE,RIGHT(Base!C111,5),0),"R$",""),"$",""))="0",TRIM(SUBSTITUTE(SUBSTITUTE(IF(OR(ISNUMBER(FIND("IPTU",Base!D111)),ISNUMBER(FIND("iptu",Base!D111)))=TRUE,RIGHT(Base!D111,5),0),"R$",""),"$","")),TRIM(SUBSTITUTE(SUBSTITUTE(IF(OR(ISNUMBER(FIND("iptu",Base!C111)),ISNUMBER(FIND("IPTU",Base!C111)))=TRUE,RIGHT(Base!C111,5),0),"R$",""),"$",""))),".","")</f>
        <v>0</v>
      </c>
      <c r="F111" s="3" t="str" cm="1">
        <f t="array" ref="F111">INDEX(Base!111:111,MATCH(MAX(LEN(Base!111:111)),LEN(Base!111:111),0))</f>
        <v>Cond. Beija-Flor IV, 3 quartos com Suíte e Varanda Gourmet</v>
      </c>
      <c r="J111" t="str">
        <f>TRIM((IF(OR(ISNUMBER(FIND("Avenida",Base!B111)),ISNUMBER(FIND("Rua",Base!B111)),ISNUMBER(FIND("Estrada",Base!B111)),ISNUMBER(FIND(",",Base!B111)))=TRUE,Base!B111,"")))</f>
        <v/>
      </c>
      <c r="K111" t="str">
        <f>TRIM((IF(OR(ISNUMBER(FIND("Avenida",Base!C111)),ISNUMBER(FIND("Rua",Base!C111)),ISNUMBER(FIND("Estrada",Base!C111)),ISNUMBER(FIND(",",Base!C111)))=TRUE,Base!C111,"")))</f>
        <v/>
      </c>
      <c r="L111" t="str">
        <f>TRIM((IF(OR(ISNUMBER(FIND("Avenida",Base!D111)),ISNUMBER(FIND("Rua",Base!D111)),ISNUMBER(FIND("Estrada",Base!D111)),ISNUMBER(FIND(",",Base!D111)))=TRUE,Base!D111,"")))</f>
        <v>Cond. Beija-Flor IV, 3 quartos com Suíte e Varanda Gourmet</v>
      </c>
      <c r="M111" t="str">
        <f>TRIM((IF(OR(ISNUMBER(FIND("Avenida",Base!E111)),ISNUMBER(FIND("Rua",Base!E111)),ISNUMBER(FIND("Estrada",Base!E111)),ISNUMBER(FIND(",",Base!E111)))=TRUE,Base!E111,"")))</f>
        <v/>
      </c>
      <c r="N111" t="str">
        <f>TRIM((IF(OR(ISNUMBER(FIND("Avenida",Base!F111)),ISNUMBER(FIND("Rua",Base!F111)),ISNUMBER(FIND("Estrada",Base!F111)),ISNUMBER(FIND(",",Base!F111)))=TRUE,Base!F111,"")))</f>
        <v/>
      </c>
      <c r="O111" t="str">
        <f>TRIM((IF(OR(ISNUMBER(FIND("Avenida",Base!G111)),ISNUMBER(FIND("Rua",Base!G111)),ISNUMBER(FIND("Estrada",Base!G111)),ISNUMBER(FIND(",",Base!G111)))=TRUE,Base!G111,"")))</f>
        <v/>
      </c>
      <c r="P111" t="str">
        <f>TRIM((IF(OR(ISNUMBER(FIND("Avenida",Base!H111)),ISNUMBER(FIND("Rua",Base!H111)),ISNUMBER(FIND("Estrada",Base!H111)),ISNUMBER(FIND(",",Base!H111)))=TRUE,Base!H111,"")))</f>
        <v/>
      </c>
      <c r="Q111" t="str">
        <f>TRIM((IF(OR(ISNUMBER(FIND("Avenida",Base!I111)),ISNUMBER(FIND("Rua",Base!I111)),ISNUMBER(FIND("Estrada",Base!I111)),ISNUMBER(FIND(",",Base!I111)))=TRUE,Base!I111,"")))</f>
        <v/>
      </c>
      <c r="R111" t="str">
        <f>TRIM((IF(OR(ISNUMBER(FIND("Avenida",Base!J111)),ISNUMBER(FIND("Rua",Base!J111)),ISNUMBER(FIND("Estrada",Base!J111)),ISNUMBER(FIND(",",Base!J111)))=TRUE,Base!J111,"")))</f>
        <v/>
      </c>
      <c r="S111" t="str">
        <f>TRIM((IF(OR(ISNUMBER(FIND("Avenida",Base!K111)),ISNUMBER(FIND("Rua",Base!K111)),ISNUMBER(FIND("Estrada",Base!K111)),ISNUMBER(FIND(",",Base!K111)))=TRUE,Base!K111,"")))</f>
        <v/>
      </c>
      <c r="T111" t="str">
        <f>TRIM((IF(OR(ISNUMBER(FIND("Avenida",Base!L111)),ISNUMBER(FIND("Rua",Base!L111)),ISNUMBER(FIND("Estrada",Base!L111)),ISNUMBER(FIND(",",Base!L111)))=TRUE,Base!L111,"")))</f>
        <v>Rua Rodolpho Pessoa, Cosmorama</v>
      </c>
      <c r="U111" t="str">
        <f>TRIM((IF(OR(ISNUMBER(FIND("Avenida",Base!M111)),ISNUMBER(FIND("Rua",Base!M111)),ISNUMBER(FIND("Estrada",Base!M111)),ISNUMBER(FIND(",",Base!M111)))=TRUE,Base!M111,"")))</f>
        <v/>
      </c>
      <c r="V111" t="str">
        <f>TRIM((IF(OR(ISNUMBER(FIND("Avenida",Base!N111)),ISNUMBER(FIND("Rua",Base!N111)),ISNUMBER(FIND("Estrada",Base!N111)),ISNUMBER(FIND(",",Base!N111)))=TRUE,Base!N111,"")))</f>
        <v/>
      </c>
      <c r="W111" t="str">
        <f>TRIM((IF(OR(ISNUMBER(FIND("Avenida",Base!O111)),ISNUMBER(FIND("Rua",Base!O111)),ISNUMBER(FIND("Estrada",Base!O111)),ISNUMBER(FIND(",",Base!O111)))=TRUE,Base!O111,"")))</f>
        <v/>
      </c>
      <c r="X111" t="str">
        <f>TRIM((IF(OR(ISNUMBER(FIND("Avenida",Base!P111)),ISNUMBER(FIND("Rua",Base!P111)),ISNUMBER(FIND("Estrada",Base!P111)),ISNUMBER(FIND(",",Base!P111)))=TRUE,Base!P111,"")))</f>
        <v/>
      </c>
      <c r="Y111" t="str">
        <f>TRIM((IF(OR(ISNUMBER(FIND("Avenida",Base!Q111)),ISNUMBER(FIND("Rua",Base!Q111)),ISNUMBER(FIND("Estrada",Base!Q111)),ISNUMBER(FIND(",",Base!Q111)))=TRUE,Base!Q111,"")))</f>
        <v/>
      </c>
      <c r="Z111" t="str">
        <f>TRIM((IF(OR(ISNUMBER(FIND("Avenida",Base!R111)),ISNUMBER(FIND("Rua",Base!R111)),ISNUMBER(FIND("Estrada",Base!R111)),ISNUMBER(FIND(",",Base!R111)))=TRUE,Base!R111,"")))</f>
        <v/>
      </c>
      <c r="AA111" s="3" t="str" cm="1">
        <f t="array" ref="AA111">LOOKUP(2,1/(F111:Z111&lt;&gt;""),F111:Z111)</f>
        <v>Rua Rodolpho Pessoa, Cosmorama</v>
      </c>
      <c r="AB111" t="str" cm="1">
        <f t="array" ref="AB111">IFERROR(IF(LEN(TRIM(SUBSTITUTE(INDEX(Base!111:111,0,MATCH(Planilha2!$AA111,Base!111:111,0)+1),"m²",""))&gt;5),LEFT(TRIM(SUBSTITUTE(INDEX(Base!111:111,0,MATCH(Planilha2!$AA111,Base!111:111,0)+1),"m²","")),3),TRIM(SUBSTITUTE(INDEX(Base!111:111,0,MATCH(Planilha2!$AA111,Base!111:111,0)+1),"m²",""))),0)</f>
        <v>120</v>
      </c>
      <c r="AC111" t="str" cm="1">
        <f t="array" ref="AC111">IFERROR(IF(LEN(INDEX(Base!111:111,0,MATCH(Planilha2!$AA111,Base!111:111,0)+2))&gt;2,LEFT(INDEX(Base!111:111,0,MATCH(Planilha2!$AA111,Base!111:111,0)+2),1),INDEX(Base!111:111,0,MATCH(Planilha2!$AA111,Base!111:111,0)+2)),0)</f>
        <v>3</v>
      </c>
      <c r="AD111" t="str" cm="1">
        <f t="array" ref="AD111">IFERROR(IF(LEN(INDEX(Base!111:111,0,MATCH(Planilha2!$AA111,Base!111:111,0)+3))&gt;2,LEFT(INDEX(Base!111:111,0,MATCH(Planilha2!$AA111,Base!111:111,0)+3),1),INDEX(Base!111:111,0,MATCH(Planilha2!$AA111,Base!111:111,0)+3)),0)</f>
        <v>2</v>
      </c>
      <c r="AE111" t="str" cm="1">
        <f t="array" ref="AE111">IFERROR(IF(LEN(INDEX(Base!111:111,0,MATCH(Planilha2!$AA111,Base!111:111,0)+4))&gt;2,LEFT(INDEX(Base!111:111,0,MATCH(Planilha2!$AA111,Base!111:111,0)+4),1),INDEX(Base!111:111,0,MATCH(Planilha2!$AA111,Base!111:111,0)+4)),0)</f>
        <v>2</v>
      </c>
      <c r="AF111" t="str">
        <f>AA111&amp;", "&amp;Configurações!$C$4&amp;", "&amp;Configurações!$C$5&amp;", Brazil"</f>
        <v>Rua Rodolpho Pessoa, Cosmorama, Mesquita, RJ, Brazil</v>
      </c>
      <c r="AG111" t="str">
        <f>RIGHT(AA111,LEN(AA111)-FIND(",",AA111,1)-1)&amp;", "&amp;Configurações!$C$4&amp;", "&amp;Configurações!$C$5</f>
        <v>Cosmorama, Mesquita, RJ</v>
      </c>
      <c r="AH111">
        <f>Configurações!$C$6</f>
        <v>0</v>
      </c>
    </row>
    <row r="112" spans="2:34" x14ac:dyDescent="0.3">
      <c r="B112">
        <f>IF(OR(ISNUMBER(FIND(Configurações!$B$8,Base!B112)),ISNUMBER(FIND(Configurações!$B$9,Base!B112)),ISNUMBER(FIND(Configurações!$B$10,Base!B112)),ISNUMBER(FIND(Configurações!$B$11,Base!B112)))=TRUE,Base!B112,0)</f>
        <v>0</v>
      </c>
      <c r="C112" t="str">
        <f>SUBSTITUTE(SUBSTITUTE(IF(ISNUMBER(FIND("R$",Base!B112))=TRUE,Base!B112,IF(OR(ISNUMBER(FIND("condo",Base!C112)),ISNUMBER(FIND("IPTU",Base!C112)))=TRUE,Base!B112,Base!C112)),"R$",""),".","")</f>
        <v xml:space="preserve"> 140000</v>
      </c>
      <c r="D112" t="str">
        <f>SUBSTITUTE(IF(TRIM(SUBSTITUTE(SUBSTITUTE(IF(AND(ISNUMBER(FIND("condo",Base!C112)),ISNUMBER(FIND("IPTU",Base!C112)))=TRUE,MID(Base!C112,FIND("$",Base!C112)+1,6),0),"I",""),"P",""))="0",TRIM(SUBSTITUTE(SUBSTITUTE(IF(AND(ISNUMBER(FIND("condo",Base!D112)),ISNUMBER(FIND("IPTU",Base!D112)))=TRUE,MID(Base!D112,FIND("$",Base!D112)+1,6),0),"I",""),"P","")),TRIM(SUBSTITUTE(SUBSTITUTE(IF(AND(ISNUMBER(FIND("condo",Base!C112)),ISNUMBER(FIND("IPTU",Base!C112)))=TRUE,MID(Base!C112,FIND("$",Base!C112)+1,6),0),"I",""),"P",""))),".","")</f>
        <v>0</v>
      </c>
      <c r="E112" t="str">
        <f>SUBSTITUTE(IF(TRIM(SUBSTITUTE(SUBSTITUTE(IF(OR(ISNUMBER(FIND("IPTU",Base!C112)),ISNUMBER(FIND("iptu",Base!C112)))=TRUE,RIGHT(Base!C112,5),0),"R$",""),"$",""))="0",TRIM(SUBSTITUTE(SUBSTITUTE(IF(OR(ISNUMBER(FIND("IPTU",Base!D112)),ISNUMBER(FIND("iptu",Base!D112)))=TRUE,RIGHT(Base!D112,5),0),"R$",""),"$","")),TRIM(SUBSTITUTE(SUBSTITUTE(IF(OR(ISNUMBER(FIND("iptu",Base!C112)),ISNUMBER(FIND("IPTU",Base!C112)))=TRUE,RIGHT(Base!C112,5),0),"R$",""),"$",""))),".","")</f>
        <v>0</v>
      </c>
      <c r="F112" s="3" t="str" cm="1">
        <f t="array" ref="F112">INDEX(Base!112:112,MATCH(MAX(LEN(Base!112:112)),LEN(Base!112:112),0))</f>
        <v>Cosmorama - Apartamento no Bloco 24 – 3º Andar (2 lances de escada) – Composto por: Sala, cozinha, banheiro, 2 quartos e serviço. Com Documentação ok. Aceita carta de crédito.</v>
      </c>
      <c r="J112" t="str">
        <f>TRIM((IF(OR(ISNUMBER(FIND("Avenida",Base!B112)),ISNUMBER(FIND("Rua",Base!B112)),ISNUMBER(FIND("Estrada",Base!B112)),ISNUMBER(FIND(",",Base!B112)))=TRUE,Base!B112,"")))</f>
        <v/>
      </c>
      <c r="K112" t="str">
        <f>TRIM((IF(OR(ISNUMBER(FIND("Avenida",Base!C112)),ISNUMBER(FIND("Rua",Base!C112)),ISNUMBER(FIND("Estrada",Base!C112)),ISNUMBER(FIND(",",Base!C112)))=TRUE,Base!C112,"")))</f>
        <v/>
      </c>
      <c r="L112" t="str">
        <f>TRIM((IF(OR(ISNUMBER(FIND("Avenida",Base!D112)),ISNUMBER(FIND("Rua",Base!D112)),ISNUMBER(FIND("Estrada",Base!D112)),ISNUMBER(FIND(",",Base!D112)))=TRUE,Base!D112,"")))</f>
        <v>Cosmorama - Apartamento no Bloco 24 – 3º Andar (2 lances de escada) – Composto por: Sala, cozinha, banheiro, 2 quartos e serviço. Com Documentação ok. Aceita carta de crédito.</v>
      </c>
      <c r="M112" t="str">
        <f>TRIM((IF(OR(ISNUMBER(FIND("Avenida",Base!E112)),ISNUMBER(FIND("Rua",Base!E112)),ISNUMBER(FIND("Estrada",Base!E112)),ISNUMBER(FIND(",",Base!E112)))=TRUE,Base!E112,"")))</f>
        <v/>
      </c>
      <c r="N112" t="str">
        <f>TRIM((IF(OR(ISNUMBER(FIND("Avenida",Base!F112)),ISNUMBER(FIND("Rua",Base!F112)),ISNUMBER(FIND("Estrada",Base!F112)),ISNUMBER(FIND(",",Base!F112)))=TRUE,Base!F112,"")))</f>
        <v>Rua Arnaldo dos Santos, Cosmorama</v>
      </c>
      <c r="O112" t="str">
        <f>TRIM((IF(OR(ISNUMBER(FIND("Avenida",Base!G112)),ISNUMBER(FIND("Rua",Base!G112)),ISNUMBER(FIND("Estrada",Base!G112)),ISNUMBER(FIND(",",Base!G112)))=TRUE,Base!G112,"")))</f>
        <v/>
      </c>
      <c r="P112" t="str">
        <f>TRIM((IF(OR(ISNUMBER(FIND("Avenida",Base!H112)),ISNUMBER(FIND("Rua",Base!H112)),ISNUMBER(FIND("Estrada",Base!H112)),ISNUMBER(FIND(",",Base!H112)))=TRUE,Base!H112,"")))</f>
        <v/>
      </c>
      <c r="Q112" t="str">
        <f>TRIM((IF(OR(ISNUMBER(FIND("Avenida",Base!I112)),ISNUMBER(FIND("Rua",Base!I112)),ISNUMBER(FIND("Estrada",Base!I112)),ISNUMBER(FIND(",",Base!I112)))=TRUE,Base!I112,"")))</f>
        <v/>
      </c>
      <c r="R112" t="str">
        <f>TRIM((IF(OR(ISNUMBER(FIND("Avenida",Base!J112)),ISNUMBER(FIND("Rua",Base!J112)),ISNUMBER(FIND("Estrada",Base!J112)),ISNUMBER(FIND(",",Base!J112)))=TRUE,Base!J112,"")))</f>
        <v/>
      </c>
      <c r="S112" t="str">
        <f>TRIM((IF(OR(ISNUMBER(FIND("Avenida",Base!K112)),ISNUMBER(FIND("Rua",Base!K112)),ISNUMBER(FIND("Estrada",Base!K112)),ISNUMBER(FIND(",",Base!K112)))=TRUE,Base!K112,"")))</f>
        <v/>
      </c>
      <c r="T112" t="str">
        <f>TRIM((IF(OR(ISNUMBER(FIND("Avenida",Base!L112)),ISNUMBER(FIND("Rua",Base!L112)),ISNUMBER(FIND("Estrada",Base!L112)),ISNUMBER(FIND(",",Base!L112)))=TRUE,Base!L112,"")))</f>
        <v/>
      </c>
      <c r="U112" t="str">
        <f>TRIM((IF(OR(ISNUMBER(FIND("Avenida",Base!M112)),ISNUMBER(FIND("Rua",Base!M112)),ISNUMBER(FIND("Estrada",Base!M112)),ISNUMBER(FIND(",",Base!M112)))=TRUE,Base!M112,"")))</f>
        <v/>
      </c>
      <c r="V112" t="str">
        <f>TRIM((IF(OR(ISNUMBER(FIND("Avenida",Base!N112)),ISNUMBER(FIND("Rua",Base!N112)),ISNUMBER(FIND("Estrada",Base!N112)),ISNUMBER(FIND(",",Base!N112)))=TRUE,Base!N112,"")))</f>
        <v/>
      </c>
      <c r="W112" t="str">
        <f>TRIM((IF(OR(ISNUMBER(FIND("Avenida",Base!O112)),ISNUMBER(FIND("Rua",Base!O112)),ISNUMBER(FIND("Estrada",Base!O112)),ISNUMBER(FIND(",",Base!O112)))=TRUE,Base!O112,"")))</f>
        <v/>
      </c>
      <c r="X112" t="str">
        <f>TRIM((IF(OR(ISNUMBER(FIND("Avenida",Base!P112)),ISNUMBER(FIND("Rua",Base!P112)),ISNUMBER(FIND("Estrada",Base!P112)),ISNUMBER(FIND(",",Base!P112)))=TRUE,Base!P112,"")))</f>
        <v/>
      </c>
      <c r="Y112" t="str">
        <f>TRIM((IF(OR(ISNUMBER(FIND("Avenida",Base!Q112)),ISNUMBER(FIND("Rua",Base!Q112)),ISNUMBER(FIND("Estrada",Base!Q112)),ISNUMBER(FIND(",",Base!Q112)))=TRUE,Base!Q112,"")))</f>
        <v/>
      </c>
      <c r="Z112" t="str">
        <f>TRIM((IF(OR(ISNUMBER(FIND("Avenida",Base!R112)),ISNUMBER(FIND("Rua",Base!R112)),ISNUMBER(FIND("Estrada",Base!R112)),ISNUMBER(FIND(",",Base!R112)))=TRUE,Base!R112,"")))</f>
        <v/>
      </c>
      <c r="AA112" s="3" t="str" cm="1">
        <f t="array" ref="AA112">LOOKUP(2,1/(F112:Z112&lt;&gt;""),F112:Z112)</f>
        <v>Rua Arnaldo dos Santos, Cosmorama</v>
      </c>
      <c r="AB112" t="str" cm="1">
        <f t="array" ref="AB112">IFERROR(IF(LEN(TRIM(SUBSTITUTE(INDEX(Base!112:112,0,MATCH(Planilha2!$AA112,Base!112:112,0)+1),"m²",""))&gt;5),LEFT(TRIM(SUBSTITUTE(INDEX(Base!112:112,0,MATCH(Planilha2!$AA112,Base!112:112,0)+1),"m²","")),3),TRIM(SUBSTITUTE(INDEX(Base!112:112,0,MATCH(Planilha2!$AA112,Base!112:112,0)+1),"m²",""))),0)</f>
        <v>63</v>
      </c>
      <c r="AC112" t="str" cm="1">
        <f t="array" ref="AC112">IFERROR(IF(LEN(INDEX(Base!112:112,0,MATCH(Planilha2!$AA112,Base!112:112,0)+2))&gt;2,LEFT(INDEX(Base!112:112,0,MATCH(Planilha2!$AA112,Base!112:112,0)+2),1),INDEX(Base!112:112,0,MATCH(Planilha2!$AA112,Base!112:112,0)+2)),0)</f>
        <v>2</v>
      </c>
      <c r="AD112" t="str" cm="1">
        <f t="array" ref="AD112">IFERROR(IF(LEN(INDEX(Base!112:112,0,MATCH(Planilha2!$AA112,Base!112:112,0)+3))&gt;2,LEFT(INDEX(Base!112:112,0,MATCH(Planilha2!$AA112,Base!112:112,0)+3),1),INDEX(Base!112:112,0,MATCH(Planilha2!$AA112,Base!112:112,0)+3)),0)</f>
        <v>1</v>
      </c>
      <c r="AE112" cm="1">
        <f t="array" ref="AE112">IFERROR(IF(LEN(INDEX(Base!112:112,0,MATCH(Planilha2!$AA112,Base!112:112,0)+4))&gt;2,LEFT(INDEX(Base!112:112,0,MATCH(Planilha2!$AA112,Base!112:112,0)+4),1),INDEX(Base!112:112,0,MATCH(Planilha2!$AA112,Base!112:112,0)+4)),0)</f>
        <v>0</v>
      </c>
      <c r="AF112" t="str">
        <f>AA112&amp;", "&amp;Configurações!$C$4&amp;", "&amp;Configurações!$C$5&amp;", Brazil"</f>
        <v>Rua Arnaldo dos Santos, Cosmorama, Mesquita, RJ, Brazil</v>
      </c>
      <c r="AG112" t="str">
        <f>RIGHT(AA112,LEN(AA112)-FIND(",",AA112,1)-1)&amp;", "&amp;Configurações!$C$4&amp;", "&amp;Configurações!$C$5</f>
        <v>Cosmorama, Mesquita, RJ</v>
      </c>
      <c r="AH112">
        <f>Configurações!$C$6</f>
        <v>0</v>
      </c>
    </row>
    <row r="113" spans="2:34" x14ac:dyDescent="0.3">
      <c r="B113">
        <f>IF(OR(ISNUMBER(FIND(Configurações!$B$8,Base!B113)),ISNUMBER(FIND(Configurações!$B$9,Base!B113)),ISNUMBER(FIND(Configurações!$B$10,Base!B113)),ISNUMBER(FIND(Configurações!$B$11,Base!B113)))=TRUE,Base!B113,0)</f>
        <v>0</v>
      </c>
      <c r="C113" t="str">
        <f>SUBSTITUTE(SUBSTITUTE(IF(ISNUMBER(FIND("R$",Base!B113))=TRUE,Base!B113,IF(OR(ISNUMBER(FIND("condo",Base!C113)),ISNUMBER(FIND("IPTU",Base!C113)))=TRUE,Base!B113,Base!C113)),"R$",""),".","")</f>
        <v xml:space="preserve"> 195000</v>
      </c>
      <c r="D113" t="str">
        <f>SUBSTITUTE(IF(TRIM(SUBSTITUTE(SUBSTITUTE(IF(AND(ISNUMBER(FIND("condo",Base!C113)),ISNUMBER(FIND("IPTU",Base!C113)))=TRUE,MID(Base!C113,FIND("$",Base!C113)+1,6),0),"I",""),"P",""))="0",TRIM(SUBSTITUTE(SUBSTITUTE(IF(AND(ISNUMBER(FIND("condo",Base!D113)),ISNUMBER(FIND("IPTU",Base!D113)))=TRUE,MID(Base!D113,FIND("$",Base!D113)+1,6),0),"I",""),"P","")),TRIM(SUBSTITUTE(SUBSTITUTE(IF(AND(ISNUMBER(FIND("condo",Base!C113)),ISNUMBER(FIND("IPTU",Base!C113)))=TRUE,MID(Base!C113,FIND("$",Base!C113)+1,6),0),"I",""),"P",""))),".","")</f>
        <v>0</v>
      </c>
      <c r="E113" t="str">
        <f>SUBSTITUTE(IF(TRIM(SUBSTITUTE(SUBSTITUTE(IF(OR(ISNUMBER(FIND("IPTU",Base!C113)),ISNUMBER(FIND("iptu",Base!C113)))=TRUE,RIGHT(Base!C113,5),0),"R$",""),"$",""))="0",TRIM(SUBSTITUTE(SUBSTITUTE(IF(OR(ISNUMBER(FIND("IPTU",Base!D113)),ISNUMBER(FIND("iptu",Base!D113)))=TRUE,RIGHT(Base!D113,5),0),"R$",""),"$","")),TRIM(SUBSTITUTE(SUBSTITUTE(IF(OR(ISNUMBER(FIND("iptu",Base!C113)),ISNUMBER(FIND("IPTU",Base!C113)))=TRUE,RIGHT(Base!C113,5),0),"R$",""),"$",""))),".","")</f>
        <v>0</v>
      </c>
      <c r="F113" s="3" t="str" cm="1">
        <f t="array" ref="F113">INDEX(Base!113:113,MATCH(MAX(LEN(Base!113:113)),LEN(Base!113:113),0))</f>
        <v>Rua Nestor, Santo Elias</v>
      </c>
      <c r="J113" t="str">
        <f>TRIM((IF(OR(ISNUMBER(FIND("Avenida",Base!B113)),ISNUMBER(FIND("Rua",Base!B113)),ISNUMBER(FIND("Estrada",Base!B113)),ISNUMBER(FIND(",",Base!B113)))=TRUE,Base!B113,"")))</f>
        <v/>
      </c>
      <c r="K113" t="str">
        <f>TRIM((IF(OR(ISNUMBER(FIND("Avenida",Base!C113)),ISNUMBER(FIND("Rua",Base!C113)),ISNUMBER(FIND("Estrada",Base!C113)),ISNUMBER(FIND(",",Base!C113)))=TRUE,Base!C113,"")))</f>
        <v/>
      </c>
      <c r="L113" t="str">
        <f>TRIM((IF(OR(ISNUMBER(FIND("Avenida",Base!D113)),ISNUMBER(FIND("Rua",Base!D113)),ISNUMBER(FIND("Estrada",Base!D113)),ISNUMBER(FIND(",",Base!D113)))=TRUE,Base!D113,"")))</f>
        <v>Rua Nestor, Santo Elias</v>
      </c>
      <c r="M113" t="str">
        <f>TRIM((IF(OR(ISNUMBER(FIND("Avenida",Base!E113)),ISNUMBER(FIND("Rua",Base!E113)),ISNUMBER(FIND("Estrada",Base!E113)),ISNUMBER(FIND(",",Base!E113)))=TRUE,Base!E113,"")))</f>
        <v/>
      </c>
      <c r="N113" t="str">
        <f>TRIM((IF(OR(ISNUMBER(FIND("Avenida",Base!F113)),ISNUMBER(FIND("Rua",Base!F113)),ISNUMBER(FIND("Estrada",Base!F113)),ISNUMBER(FIND(",",Base!F113)))=TRUE,Base!F113,"")))</f>
        <v/>
      </c>
      <c r="O113" t="str">
        <f>TRIM((IF(OR(ISNUMBER(FIND("Avenida",Base!G113)),ISNUMBER(FIND("Rua",Base!G113)),ISNUMBER(FIND("Estrada",Base!G113)),ISNUMBER(FIND(",",Base!G113)))=TRUE,Base!G113,"")))</f>
        <v/>
      </c>
      <c r="P113" t="str">
        <f>TRIM((IF(OR(ISNUMBER(FIND("Avenida",Base!H113)),ISNUMBER(FIND("Rua",Base!H113)),ISNUMBER(FIND("Estrada",Base!H113)),ISNUMBER(FIND(",",Base!H113)))=TRUE,Base!H113,"")))</f>
        <v/>
      </c>
      <c r="Q113" t="str">
        <f>TRIM((IF(OR(ISNUMBER(FIND("Avenida",Base!I113)),ISNUMBER(FIND("Rua",Base!I113)),ISNUMBER(FIND("Estrada",Base!I113)),ISNUMBER(FIND(",",Base!I113)))=TRUE,Base!I113,"")))</f>
        <v/>
      </c>
      <c r="R113" t="str">
        <f>TRIM((IF(OR(ISNUMBER(FIND("Avenida",Base!J113)),ISNUMBER(FIND("Rua",Base!J113)),ISNUMBER(FIND("Estrada",Base!J113)),ISNUMBER(FIND(",",Base!J113)))=TRUE,Base!J113,"")))</f>
        <v/>
      </c>
      <c r="S113" t="str">
        <f>TRIM((IF(OR(ISNUMBER(FIND("Avenida",Base!K113)),ISNUMBER(FIND("Rua",Base!K113)),ISNUMBER(FIND("Estrada",Base!K113)),ISNUMBER(FIND(",",Base!K113)))=TRUE,Base!K113,"")))</f>
        <v/>
      </c>
      <c r="T113" t="str">
        <f>TRIM((IF(OR(ISNUMBER(FIND("Avenida",Base!L113)),ISNUMBER(FIND("Rua",Base!L113)),ISNUMBER(FIND("Estrada",Base!L113)),ISNUMBER(FIND(",",Base!L113)))=TRUE,Base!L113,"")))</f>
        <v/>
      </c>
      <c r="U113" t="str">
        <f>TRIM((IF(OR(ISNUMBER(FIND("Avenida",Base!M113)),ISNUMBER(FIND("Rua",Base!M113)),ISNUMBER(FIND("Estrada",Base!M113)),ISNUMBER(FIND(",",Base!M113)))=TRUE,Base!M113,"")))</f>
        <v/>
      </c>
      <c r="V113" t="str">
        <f>TRIM((IF(OR(ISNUMBER(FIND("Avenida",Base!N113)),ISNUMBER(FIND("Rua",Base!N113)),ISNUMBER(FIND("Estrada",Base!N113)),ISNUMBER(FIND(",",Base!N113)))=TRUE,Base!N113,"")))</f>
        <v/>
      </c>
      <c r="W113" t="str">
        <f>TRIM((IF(OR(ISNUMBER(FIND("Avenida",Base!O113)),ISNUMBER(FIND("Rua",Base!O113)),ISNUMBER(FIND("Estrada",Base!O113)),ISNUMBER(FIND(",",Base!O113)))=TRUE,Base!O113,"")))</f>
        <v/>
      </c>
      <c r="X113" t="str">
        <f>TRIM((IF(OR(ISNUMBER(FIND("Avenida",Base!P113)),ISNUMBER(FIND("Rua",Base!P113)),ISNUMBER(FIND("Estrada",Base!P113)),ISNUMBER(FIND(",",Base!P113)))=TRUE,Base!P113,"")))</f>
        <v/>
      </c>
      <c r="Y113" t="str">
        <f>TRIM((IF(OR(ISNUMBER(FIND("Avenida",Base!Q113)),ISNUMBER(FIND("Rua",Base!Q113)),ISNUMBER(FIND("Estrada",Base!Q113)),ISNUMBER(FIND(",",Base!Q113)))=TRUE,Base!Q113,"")))</f>
        <v/>
      </c>
      <c r="Z113" t="str">
        <f>TRIM((IF(OR(ISNUMBER(FIND("Avenida",Base!R113)),ISNUMBER(FIND("Rua",Base!R113)),ISNUMBER(FIND("Estrada",Base!R113)),ISNUMBER(FIND(",",Base!R113)))=TRUE,Base!R113,"")))</f>
        <v/>
      </c>
      <c r="AA113" s="3" t="str" cm="1">
        <f t="array" ref="AA113">LOOKUP(2,1/(F113:Z113&lt;&gt;""),F113:Z113)</f>
        <v>Rua Nestor, Santo Elias</v>
      </c>
      <c r="AB113" t="str" cm="1">
        <f t="array" ref="AB113">IFERROR(IF(LEN(TRIM(SUBSTITUTE(INDEX(Base!113:113,0,MATCH(Planilha2!$AA113,Base!113:113,0)+1),"m²",""))&gt;5),LEFT(TRIM(SUBSTITUTE(INDEX(Base!113:113,0,MATCH(Planilha2!$AA113,Base!113:113,0)+1),"m²","")),3),TRIM(SUBSTITUTE(INDEX(Base!113:113,0,MATCH(Planilha2!$AA113,Base!113:113,0)+1),"m²",""))),0)</f>
        <v>70</v>
      </c>
      <c r="AC113" t="str" cm="1">
        <f t="array" ref="AC113">IFERROR(IF(LEN(INDEX(Base!113:113,0,MATCH(Planilha2!$AA113,Base!113:113,0)+2))&gt;2,LEFT(INDEX(Base!113:113,0,MATCH(Planilha2!$AA113,Base!113:113,0)+2),1),INDEX(Base!113:113,0,MATCH(Planilha2!$AA113,Base!113:113,0)+2)),0)</f>
        <v>2</v>
      </c>
      <c r="AD113" t="str" cm="1">
        <f t="array" ref="AD113">IFERROR(IF(LEN(INDEX(Base!113:113,0,MATCH(Planilha2!$AA113,Base!113:113,0)+3))&gt;2,LEFT(INDEX(Base!113:113,0,MATCH(Planilha2!$AA113,Base!113:113,0)+3),1),INDEX(Base!113:113,0,MATCH(Planilha2!$AA113,Base!113:113,0)+3)),0)</f>
        <v>1</v>
      </c>
      <c r="AE113" t="str" cm="1">
        <f t="array" ref="AE113">IFERROR(IF(LEN(INDEX(Base!113:113,0,MATCH(Planilha2!$AA113,Base!113:113,0)+4))&gt;2,LEFT(INDEX(Base!113:113,0,MATCH(Planilha2!$AA113,Base!113:113,0)+4),1),INDEX(Base!113:113,0,MATCH(Planilha2!$AA113,Base!113:113,0)+4)),0)</f>
        <v>1</v>
      </c>
      <c r="AF113" t="str">
        <f>AA113&amp;", "&amp;Configurações!$C$4&amp;", "&amp;Configurações!$C$5&amp;", Brazil"</f>
        <v>Rua Nestor, Santo Elias, Mesquita, RJ, Brazil</v>
      </c>
      <c r="AG113" t="str">
        <f>RIGHT(AA113,LEN(AA113)-FIND(",",AA113,1)-1)&amp;", "&amp;Configurações!$C$4&amp;", "&amp;Configurações!$C$5</f>
        <v>Santo Elias, Mesquita, RJ</v>
      </c>
      <c r="AH113">
        <f>Configurações!$C$6</f>
        <v>0</v>
      </c>
    </row>
    <row r="114" spans="2:34" x14ac:dyDescent="0.3">
      <c r="B114">
        <f>IF(OR(ISNUMBER(FIND(Configurações!$B$8,Base!B114)),ISNUMBER(FIND(Configurações!$B$9,Base!B114)),ISNUMBER(FIND(Configurações!$B$10,Base!B114)),ISNUMBER(FIND(Configurações!$B$11,Base!B114)))=TRUE,Base!B114,0)</f>
        <v>0</v>
      </c>
      <c r="C114" t="str">
        <f>SUBSTITUTE(SUBSTITUTE(IF(ISNUMBER(FIND("R$",Base!B114))=TRUE,Base!B114,IF(OR(ISNUMBER(FIND("condo",Base!C114)),ISNUMBER(FIND("IPTU",Base!C114)))=TRUE,Base!B114,Base!C114)),"R$",""),".","")</f>
        <v xml:space="preserve"> 210000</v>
      </c>
      <c r="D114" t="str">
        <f>SUBSTITUTE(IF(TRIM(SUBSTITUTE(SUBSTITUTE(IF(AND(ISNUMBER(FIND("condo",Base!C114)),ISNUMBER(FIND("IPTU",Base!C114)))=TRUE,MID(Base!C114,FIND("$",Base!C114)+1,6),0),"I",""),"P",""))="0",TRIM(SUBSTITUTE(SUBSTITUTE(IF(AND(ISNUMBER(FIND("condo",Base!D114)),ISNUMBER(FIND("IPTU",Base!D114)))=TRUE,MID(Base!D114,FIND("$",Base!D114)+1,6),0),"I",""),"P","")),TRIM(SUBSTITUTE(SUBSTITUTE(IF(AND(ISNUMBER(FIND("condo",Base!C114)),ISNUMBER(FIND("IPTU",Base!C114)))=TRUE,MID(Base!C114,FIND("$",Base!C114)+1,6),0),"I",""),"P",""))),".","")</f>
        <v>100</v>
      </c>
      <c r="E114" t="str">
        <f>SUBSTITUTE(IF(TRIM(SUBSTITUTE(SUBSTITUTE(IF(OR(ISNUMBER(FIND("IPTU",Base!C114)),ISNUMBER(FIND("iptu",Base!C114)))=TRUE,RIGHT(Base!C114,5),0),"R$",""),"$",""))="0",TRIM(SUBSTITUTE(SUBSTITUTE(IF(OR(ISNUMBER(FIND("IPTU",Base!D114)),ISNUMBER(FIND("iptu",Base!D114)))=TRUE,RIGHT(Base!D114,5),0),"R$",""),"$","")),TRIM(SUBSTITUTE(SUBSTITUTE(IF(OR(ISNUMBER(FIND("iptu",Base!C114)),ISNUMBER(FIND("IPTU",Base!C114)))=TRUE,RIGHT(Base!C114,5),0),"R$",""),"$",""))),".","")</f>
        <v>600</v>
      </c>
      <c r="F114" s="3" t="str" cm="1">
        <f t="array" ref="F114">INDEX(Base!114:114,MATCH(MAX(LEN(Base!114:114)),LEN(Base!114:114),0))</f>
        <v>Imóvel situado no centro de Cosmorama, com rápido acesso a Via Light, próximo ao Estádio do América F.C, ao comércio, farta condução de transportes, escolas e diversas opções de en...</v>
      </c>
      <c r="J114" t="str">
        <f>TRIM((IF(OR(ISNUMBER(FIND("Avenida",Base!B114)),ISNUMBER(FIND("Rua",Base!B114)),ISNUMBER(FIND("Estrada",Base!B114)),ISNUMBER(FIND(",",Base!B114)))=TRUE,Base!B114,"")))</f>
        <v/>
      </c>
      <c r="K114" t="str">
        <f>TRIM((IF(OR(ISNUMBER(FIND("Avenida",Base!C114)),ISNUMBER(FIND("Rua",Base!C114)),ISNUMBER(FIND("Estrada",Base!C114)),ISNUMBER(FIND(",",Base!C114)))=TRUE,Base!C114,"")))</f>
        <v/>
      </c>
      <c r="L114" t="str">
        <f>TRIM((IF(OR(ISNUMBER(FIND("Avenida",Base!D114)),ISNUMBER(FIND("Rua",Base!D114)),ISNUMBER(FIND("Estrada",Base!D114)),ISNUMBER(FIND(",",Base!D114)))=TRUE,Base!D114,"")))</f>
        <v>Imóvel situado no centro de Cosmorama, com rápido acesso a Via Light, próximo ao Estádio do América F.C, ao comércio, farta condução de transportes, escolas e diversas opções de en...</v>
      </c>
      <c r="M114" t="str">
        <f>TRIM((IF(OR(ISNUMBER(FIND("Avenida",Base!E114)),ISNUMBER(FIND("Rua",Base!E114)),ISNUMBER(FIND("Estrada",Base!E114)),ISNUMBER(FIND(",",Base!E114)))=TRUE,Base!E114,"")))</f>
        <v/>
      </c>
      <c r="N114" t="str">
        <f>TRIM((IF(OR(ISNUMBER(FIND("Avenida",Base!F114)),ISNUMBER(FIND("Rua",Base!F114)),ISNUMBER(FIND("Estrada",Base!F114)),ISNUMBER(FIND(",",Base!F114)))=TRUE,Base!F114,"")))</f>
        <v>Rua Alfredo Schwartz, Cosmorama</v>
      </c>
      <c r="O114" t="str">
        <f>TRIM((IF(OR(ISNUMBER(FIND("Avenida",Base!G114)),ISNUMBER(FIND("Rua",Base!G114)),ISNUMBER(FIND("Estrada",Base!G114)),ISNUMBER(FIND(",",Base!G114)))=TRUE,Base!G114,"")))</f>
        <v/>
      </c>
      <c r="P114" t="str">
        <f>TRIM((IF(OR(ISNUMBER(FIND("Avenida",Base!H114)),ISNUMBER(FIND("Rua",Base!H114)),ISNUMBER(FIND("Estrada",Base!H114)),ISNUMBER(FIND(",",Base!H114)))=TRUE,Base!H114,"")))</f>
        <v/>
      </c>
      <c r="Q114" t="str">
        <f>TRIM((IF(OR(ISNUMBER(FIND("Avenida",Base!I114)),ISNUMBER(FIND("Rua",Base!I114)),ISNUMBER(FIND("Estrada",Base!I114)),ISNUMBER(FIND(",",Base!I114)))=TRUE,Base!I114,"")))</f>
        <v/>
      </c>
      <c r="R114" t="str">
        <f>TRIM((IF(OR(ISNUMBER(FIND("Avenida",Base!J114)),ISNUMBER(FIND("Rua",Base!J114)),ISNUMBER(FIND("Estrada",Base!J114)),ISNUMBER(FIND(",",Base!J114)))=TRUE,Base!J114,"")))</f>
        <v/>
      </c>
      <c r="S114" t="str">
        <f>TRIM((IF(OR(ISNUMBER(FIND("Avenida",Base!K114)),ISNUMBER(FIND("Rua",Base!K114)),ISNUMBER(FIND("Estrada",Base!K114)),ISNUMBER(FIND(",",Base!K114)))=TRUE,Base!K114,"")))</f>
        <v/>
      </c>
      <c r="T114" t="str">
        <f>TRIM((IF(OR(ISNUMBER(FIND("Avenida",Base!L114)),ISNUMBER(FIND("Rua",Base!L114)),ISNUMBER(FIND("Estrada",Base!L114)),ISNUMBER(FIND(",",Base!L114)))=TRUE,Base!L114,"")))</f>
        <v/>
      </c>
      <c r="U114" t="str">
        <f>TRIM((IF(OR(ISNUMBER(FIND("Avenida",Base!M114)),ISNUMBER(FIND("Rua",Base!M114)),ISNUMBER(FIND("Estrada",Base!M114)),ISNUMBER(FIND(",",Base!M114)))=TRUE,Base!M114,"")))</f>
        <v/>
      </c>
      <c r="V114" t="str">
        <f>TRIM((IF(OR(ISNUMBER(FIND("Avenida",Base!N114)),ISNUMBER(FIND("Rua",Base!N114)),ISNUMBER(FIND("Estrada",Base!N114)),ISNUMBER(FIND(",",Base!N114)))=TRUE,Base!N114,"")))</f>
        <v/>
      </c>
      <c r="W114" t="str">
        <f>TRIM((IF(OR(ISNUMBER(FIND("Avenida",Base!O114)),ISNUMBER(FIND("Rua",Base!O114)),ISNUMBER(FIND("Estrada",Base!O114)),ISNUMBER(FIND(",",Base!O114)))=TRUE,Base!O114,"")))</f>
        <v/>
      </c>
      <c r="X114" t="str">
        <f>TRIM((IF(OR(ISNUMBER(FIND("Avenida",Base!P114)),ISNUMBER(FIND("Rua",Base!P114)),ISNUMBER(FIND("Estrada",Base!P114)),ISNUMBER(FIND(",",Base!P114)))=TRUE,Base!P114,"")))</f>
        <v/>
      </c>
      <c r="Y114" t="str">
        <f>TRIM((IF(OR(ISNUMBER(FIND("Avenida",Base!Q114)),ISNUMBER(FIND("Rua",Base!Q114)),ISNUMBER(FIND("Estrada",Base!Q114)),ISNUMBER(FIND(",",Base!Q114)))=TRUE,Base!Q114,"")))</f>
        <v/>
      </c>
      <c r="Z114" t="str">
        <f>TRIM((IF(OR(ISNUMBER(FIND("Avenida",Base!R114)),ISNUMBER(FIND("Rua",Base!R114)),ISNUMBER(FIND("Estrada",Base!R114)),ISNUMBER(FIND(",",Base!R114)))=TRUE,Base!R114,"")))</f>
        <v/>
      </c>
      <c r="AA114" s="3" t="str" cm="1">
        <f t="array" ref="AA114">LOOKUP(2,1/(F114:Z114&lt;&gt;""),F114:Z114)</f>
        <v>Rua Alfredo Schwartz, Cosmorama</v>
      </c>
      <c r="AB114" t="str" cm="1">
        <f t="array" ref="AB114">IFERROR(IF(LEN(TRIM(SUBSTITUTE(INDEX(Base!114:114,0,MATCH(Planilha2!$AA114,Base!114:114,0)+1),"m²",""))&gt;5),LEFT(TRIM(SUBSTITUTE(INDEX(Base!114:114,0,MATCH(Planilha2!$AA114,Base!114:114,0)+1),"m²","")),3),TRIM(SUBSTITUTE(INDEX(Base!114:114,0,MATCH(Planilha2!$AA114,Base!114:114,0)+1),"m²",""))),0)</f>
        <v>75</v>
      </c>
      <c r="AC114" t="str" cm="1">
        <f t="array" ref="AC114">IFERROR(IF(LEN(INDEX(Base!114:114,0,MATCH(Planilha2!$AA114,Base!114:114,0)+2))&gt;2,LEFT(INDEX(Base!114:114,0,MATCH(Planilha2!$AA114,Base!114:114,0)+2),1),INDEX(Base!114:114,0,MATCH(Planilha2!$AA114,Base!114:114,0)+2)),0)</f>
        <v>2</v>
      </c>
      <c r="AD114" t="str" cm="1">
        <f t="array" ref="AD114">IFERROR(IF(LEN(INDEX(Base!114:114,0,MATCH(Planilha2!$AA114,Base!114:114,0)+3))&gt;2,LEFT(INDEX(Base!114:114,0,MATCH(Planilha2!$AA114,Base!114:114,0)+3),1),INDEX(Base!114:114,0,MATCH(Planilha2!$AA114,Base!114:114,0)+3)),0)</f>
        <v>1</v>
      </c>
      <c r="AE114" t="str" cm="1">
        <f t="array" ref="AE114">IFERROR(IF(LEN(INDEX(Base!114:114,0,MATCH(Planilha2!$AA114,Base!114:114,0)+4))&gt;2,LEFT(INDEX(Base!114:114,0,MATCH(Planilha2!$AA114,Base!114:114,0)+4),1),INDEX(Base!114:114,0,MATCH(Planilha2!$AA114,Base!114:114,0)+4)),0)</f>
        <v>1</v>
      </c>
      <c r="AF114" t="str">
        <f>AA114&amp;", "&amp;Configurações!$C$4&amp;", "&amp;Configurações!$C$5&amp;", Brazil"</f>
        <v>Rua Alfredo Schwartz, Cosmorama, Mesquita, RJ, Brazil</v>
      </c>
      <c r="AG114" t="str">
        <f>RIGHT(AA114,LEN(AA114)-FIND(",",AA114,1)-1)&amp;", "&amp;Configurações!$C$4&amp;", "&amp;Configurações!$C$5</f>
        <v>Cosmorama, Mesquita, RJ</v>
      </c>
      <c r="AH114">
        <f>Configurações!$C$6</f>
        <v>0</v>
      </c>
    </row>
    <row r="115" spans="2:34" x14ac:dyDescent="0.3">
      <c r="B115">
        <f>IF(OR(ISNUMBER(FIND(Configurações!$B$8,Base!B115)),ISNUMBER(FIND(Configurações!$B$9,Base!B115)),ISNUMBER(FIND(Configurações!$B$10,Base!B115)),ISNUMBER(FIND(Configurações!$B$11,Base!B115)))=TRUE,Base!B115,0)</f>
        <v>0</v>
      </c>
      <c r="C115" t="str">
        <f>SUBSTITUTE(SUBSTITUTE(IF(ISNUMBER(FIND("R$",Base!B115))=TRUE,Base!B115,IF(OR(ISNUMBER(FIND("condo",Base!C115)),ISNUMBER(FIND("IPTU",Base!C115)))=TRUE,Base!B115,Base!C115)),"R$",""),".","")</f>
        <v xml:space="preserve"> 319000</v>
      </c>
      <c r="D115" t="str">
        <f>SUBSTITUTE(IF(TRIM(SUBSTITUTE(SUBSTITUTE(IF(AND(ISNUMBER(FIND("condo",Base!C115)),ISNUMBER(FIND("IPTU",Base!C115)))=TRUE,MID(Base!C115,FIND("$",Base!C115)+1,6),0),"I",""),"P",""))="0",TRIM(SUBSTITUTE(SUBSTITUTE(IF(AND(ISNUMBER(FIND("condo",Base!D115)),ISNUMBER(FIND("IPTU",Base!D115)))=TRUE,MID(Base!D115,FIND("$",Base!D115)+1,6),0),"I",""),"P","")),TRIM(SUBSTITUTE(SUBSTITUTE(IF(AND(ISNUMBER(FIND("condo",Base!C115)),ISNUMBER(FIND("IPTU",Base!C115)))=TRUE,MID(Base!C115,FIND("$",Base!C115)+1,6),0),"I",""),"P",""))),".","")</f>
        <v>0</v>
      </c>
      <c r="E115" t="str">
        <f>SUBSTITUTE(IF(TRIM(SUBSTITUTE(SUBSTITUTE(IF(OR(ISNUMBER(FIND("IPTU",Base!C115)),ISNUMBER(FIND("iptu",Base!C115)))=TRUE,RIGHT(Base!C115,5),0),"R$",""),"$",""))="0",TRIM(SUBSTITUTE(SUBSTITUTE(IF(OR(ISNUMBER(FIND("IPTU",Base!D115)),ISNUMBER(FIND("iptu",Base!D115)))=TRUE,RIGHT(Base!D115,5),0),"R$",""),"$","")),TRIM(SUBSTITUTE(SUBSTITUTE(IF(OR(ISNUMBER(FIND("iptu",Base!C115)),ISNUMBER(FIND("IPTU",Base!C115)))=TRUE,RIGHT(Base!C115,5),0),"R$",""),"$",""))),".","")</f>
        <v>0</v>
      </c>
      <c r="F115" s="3" t="str" cm="1">
        <f t="array" ref="F115">INDEX(Base!115:115,MATCH(MAX(LEN(Base!115:115)),LEN(Base!115:115),0))</f>
        <v>CENTRO/MESQUITA. Excelente cobertura com 2 suítes, sala, cozinha, banheiro social, varanda com área gourmet e vaga de garagem.Ótima localidade com comércio ao redor. ACEITA FINANCI...</v>
      </c>
      <c r="J115" t="str">
        <f>TRIM((IF(OR(ISNUMBER(FIND("Avenida",Base!B115)),ISNUMBER(FIND("Rua",Base!B115)),ISNUMBER(FIND("Estrada",Base!B115)),ISNUMBER(FIND(",",Base!B115)))=TRUE,Base!B115,"")))</f>
        <v/>
      </c>
      <c r="K115" t="str">
        <f>TRIM((IF(OR(ISNUMBER(FIND("Avenida",Base!C115)),ISNUMBER(FIND("Rua",Base!C115)),ISNUMBER(FIND("Estrada",Base!C115)),ISNUMBER(FIND(",",Base!C115)))=TRUE,Base!C115,"")))</f>
        <v>CENTRO/MESQUITA. Excelente cobertura com 2 suítes, sala, cozinha, banheiro social, varanda com área gourmet e vaga de garagem.Ótima localidade com comércio ao redor. ACEITA FINANCI...</v>
      </c>
      <c r="L115" t="str">
        <f>TRIM((IF(OR(ISNUMBER(FIND("Avenida",Base!D115)),ISNUMBER(FIND("Rua",Base!D115)),ISNUMBER(FIND("Estrada",Base!D115)),ISNUMBER(FIND(",",Base!D115)))=TRUE,Base!D115,"")))</f>
        <v/>
      </c>
      <c r="M115" t="str">
        <f>TRIM((IF(OR(ISNUMBER(FIND("Avenida",Base!E115)),ISNUMBER(FIND("Rua",Base!E115)),ISNUMBER(FIND("Estrada",Base!E115)),ISNUMBER(FIND(",",Base!E115)))=TRUE,Base!E115,"")))</f>
        <v>Estrada Feliciano Sodré, Centro</v>
      </c>
      <c r="N115" t="str">
        <f>TRIM((IF(OR(ISNUMBER(FIND("Avenida",Base!F115)),ISNUMBER(FIND("Rua",Base!F115)),ISNUMBER(FIND("Estrada",Base!F115)),ISNUMBER(FIND(",",Base!F115)))=TRUE,Base!F115,"")))</f>
        <v/>
      </c>
      <c r="O115" t="str">
        <f>TRIM((IF(OR(ISNUMBER(FIND("Avenida",Base!G115)),ISNUMBER(FIND("Rua",Base!G115)),ISNUMBER(FIND("Estrada",Base!G115)),ISNUMBER(FIND(",",Base!G115)))=TRUE,Base!G115,"")))</f>
        <v/>
      </c>
      <c r="P115" t="str">
        <f>TRIM((IF(OR(ISNUMBER(FIND("Avenida",Base!H115)),ISNUMBER(FIND("Rua",Base!H115)),ISNUMBER(FIND("Estrada",Base!H115)),ISNUMBER(FIND(",",Base!H115)))=TRUE,Base!H115,"")))</f>
        <v/>
      </c>
      <c r="Q115" t="str">
        <f>TRIM((IF(OR(ISNUMBER(FIND("Avenida",Base!I115)),ISNUMBER(FIND("Rua",Base!I115)),ISNUMBER(FIND("Estrada",Base!I115)),ISNUMBER(FIND(",",Base!I115)))=TRUE,Base!I115,"")))</f>
        <v/>
      </c>
      <c r="R115" t="str">
        <f>TRIM((IF(OR(ISNUMBER(FIND("Avenida",Base!J115)),ISNUMBER(FIND("Rua",Base!J115)),ISNUMBER(FIND("Estrada",Base!J115)),ISNUMBER(FIND(",",Base!J115)))=TRUE,Base!J115,"")))</f>
        <v/>
      </c>
      <c r="S115" t="str">
        <f>TRIM((IF(OR(ISNUMBER(FIND("Avenida",Base!K115)),ISNUMBER(FIND("Rua",Base!K115)),ISNUMBER(FIND("Estrada",Base!K115)),ISNUMBER(FIND(",",Base!K115)))=TRUE,Base!K115,"")))</f>
        <v/>
      </c>
      <c r="T115" t="str">
        <f>TRIM((IF(OR(ISNUMBER(FIND("Avenida",Base!L115)),ISNUMBER(FIND("Rua",Base!L115)),ISNUMBER(FIND("Estrada",Base!L115)),ISNUMBER(FIND(",",Base!L115)))=TRUE,Base!L115,"")))</f>
        <v/>
      </c>
      <c r="U115" t="str">
        <f>TRIM((IF(OR(ISNUMBER(FIND("Avenida",Base!M115)),ISNUMBER(FIND("Rua",Base!M115)),ISNUMBER(FIND("Estrada",Base!M115)),ISNUMBER(FIND(",",Base!M115)))=TRUE,Base!M115,"")))</f>
        <v/>
      </c>
      <c r="V115" t="str">
        <f>TRIM((IF(OR(ISNUMBER(FIND("Avenida",Base!N115)),ISNUMBER(FIND("Rua",Base!N115)),ISNUMBER(FIND("Estrada",Base!N115)),ISNUMBER(FIND(",",Base!N115)))=TRUE,Base!N115,"")))</f>
        <v/>
      </c>
      <c r="W115" t="str">
        <f>TRIM((IF(OR(ISNUMBER(FIND("Avenida",Base!O115)),ISNUMBER(FIND("Rua",Base!O115)),ISNUMBER(FIND("Estrada",Base!O115)),ISNUMBER(FIND(",",Base!O115)))=TRUE,Base!O115,"")))</f>
        <v/>
      </c>
      <c r="X115" t="str">
        <f>TRIM((IF(OR(ISNUMBER(FIND("Avenida",Base!P115)),ISNUMBER(FIND("Rua",Base!P115)),ISNUMBER(FIND("Estrada",Base!P115)),ISNUMBER(FIND(",",Base!P115)))=TRUE,Base!P115,"")))</f>
        <v/>
      </c>
      <c r="Y115" t="str">
        <f>TRIM((IF(OR(ISNUMBER(FIND("Avenida",Base!Q115)),ISNUMBER(FIND("Rua",Base!Q115)),ISNUMBER(FIND("Estrada",Base!Q115)),ISNUMBER(FIND(",",Base!Q115)))=TRUE,Base!Q115,"")))</f>
        <v/>
      </c>
      <c r="Z115" t="str">
        <f>TRIM((IF(OR(ISNUMBER(FIND("Avenida",Base!R115)),ISNUMBER(FIND("Rua",Base!R115)),ISNUMBER(FIND("Estrada",Base!R115)),ISNUMBER(FIND(",",Base!R115)))=TRUE,Base!R115,"")))</f>
        <v/>
      </c>
      <c r="AA115" s="3" t="str" cm="1">
        <f t="array" ref="AA115">LOOKUP(2,1/(F115:Z115&lt;&gt;""),F115:Z115)</f>
        <v>Estrada Feliciano Sodré, Centro</v>
      </c>
      <c r="AB115" t="str" cm="1">
        <f t="array" ref="AB115">IFERROR(IF(LEN(TRIM(SUBSTITUTE(INDEX(Base!115:115,0,MATCH(Planilha2!$AA115,Base!115:115,0)+1),"m²",""))&gt;5),LEFT(TRIM(SUBSTITUTE(INDEX(Base!115:115,0,MATCH(Planilha2!$AA115,Base!115:115,0)+1),"m²","")),3),TRIM(SUBSTITUTE(INDEX(Base!115:115,0,MATCH(Planilha2!$AA115,Base!115:115,0)+1),"m²",""))),0)</f>
        <v>135</v>
      </c>
      <c r="AC115" t="str" cm="1">
        <f t="array" ref="AC115">IFERROR(IF(LEN(INDEX(Base!115:115,0,MATCH(Planilha2!$AA115,Base!115:115,0)+2))&gt;2,LEFT(INDEX(Base!115:115,0,MATCH(Planilha2!$AA115,Base!115:115,0)+2),1),INDEX(Base!115:115,0,MATCH(Planilha2!$AA115,Base!115:115,0)+2)),0)</f>
        <v>2</v>
      </c>
      <c r="AD115" t="str" cm="1">
        <f t="array" ref="AD115">IFERROR(IF(LEN(INDEX(Base!115:115,0,MATCH(Planilha2!$AA115,Base!115:115,0)+3))&gt;2,LEFT(INDEX(Base!115:115,0,MATCH(Planilha2!$AA115,Base!115:115,0)+3),1),INDEX(Base!115:115,0,MATCH(Planilha2!$AA115,Base!115:115,0)+3)),0)</f>
        <v>1</v>
      </c>
      <c r="AE115" t="str" cm="1">
        <f t="array" ref="AE115">IFERROR(IF(LEN(INDEX(Base!115:115,0,MATCH(Planilha2!$AA115,Base!115:115,0)+4))&gt;2,LEFT(INDEX(Base!115:115,0,MATCH(Planilha2!$AA115,Base!115:115,0)+4),1),INDEX(Base!115:115,0,MATCH(Planilha2!$AA115,Base!115:115,0)+4)),0)</f>
        <v>3</v>
      </c>
      <c r="AF115" t="str">
        <f>AA115&amp;", "&amp;Configurações!$C$4&amp;", "&amp;Configurações!$C$5&amp;", Brazil"</f>
        <v>Estrada Feliciano Sodré, Centro, Mesquita, RJ, Brazil</v>
      </c>
      <c r="AG115" t="str">
        <f>RIGHT(AA115,LEN(AA115)-FIND(",",AA115,1)-1)&amp;", "&amp;Configurações!$C$4&amp;", "&amp;Configurações!$C$5</f>
        <v>Centro, Mesquita, RJ</v>
      </c>
      <c r="AH115">
        <f>Configurações!$C$6</f>
        <v>0</v>
      </c>
    </row>
    <row r="116" spans="2:34" x14ac:dyDescent="0.3">
      <c r="B116">
        <f>IF(OR(ISNUMBER(FIND(Configurações!$B$8,Base!B116)),ISNUMBER(FIND(Configurações!$B$9,Base!B116)),ISNUMBER(FIND(Configurações!$B$10,Base!B116)),ISNUMBER(FIND(Configurações!$B$11,Base!B116)))=TRUE,Base!B116,0)</f>
        <v>0</v>
      </c>
      <c r="C116" t="str">
        <f>SUBSTITUTE(SUBSTITUTE(IF(ISNUMBER(FIND("R$",Base!B116))=TRUE,Base!B116,IF(OR(ISNUMBER(FIND("condo",Base!C116)),ISNUMBER(FIND("IPTU",Base!C116)))=TRUE,Base!B116,Base!C116)),"R$",""),".","")</f>
        <v xml:space="preserve"> 150000</v>
      </c>
      <c r="D116" t="str">
        <f>SUBSTITUTE(IF(TRIM(SUBSTITUTE(SUBSTITUTE(IF(AND(ISNUMBER(FIND("condo",Base!C116)),ISNUMBER(FIND("IPTU",Base!C116)))=TRUE,MID(Base!C116,FIND("$",Base!C116)+1,6),0),"I",""),"P",""))="0",TRIM(SUBSTITUTE(SUBSTITUTE(IF(AND(ISNUMBER(FIND("condo",Base!D116)),ISNUMBER(FIND("IPTU",Base!D116)))=TRUE,MID(Base!D116,FIND("$",Base!D116)+1,6),0),"I",""),"P","")),TRIM(SUBSTITUTE(SUBSTITUTE(IF(AND(ISNUMBER(FIND("condo",Base!C116)),ISNUMBER(FIND("IPTU",Base!C116)))=TRUE,MID(Base!C116,FIND("$",Base!C116)+1,6),0),"I",""),"P",""))),".","")</f>
        <v>0</v>
      </c>
      <c r="E116" t="str">
        <f>SUBSTITUTE(IF(TRIM(SUBSTITUTE(SUBSTITUTE(IF(OR(ISNUMBER(FIND("IPTU",Base!C116)),ISNUMBER(FIND("iptu",Base!C116)))=TRUE,RIGHT(Base!C116,5),0),"R$",""),"$",""))="0",TRIM(SUBSTITUTE(SUBSTITUTE(IF(OR(ISNUMBER(FIND("IPTU",Base!D116)),ISNUMBER(FIND("iptu",Base!D116)))=TRUE,RIGHT(Base!D116,5),0),"R$",""),"$","")),TRIM(SUBSTITUTE(SUBSTITUTE(IF(OR(ISNUMBER(FIND("iptu",Base!C116)),ISNUMBER(FIND("IPTU",Base!C116)))=TRUE,RIGHT(Base!C116,5),0),"R$",""),"$",""))),".","")</f>
        <v>0</v>
      </c>
      <c r="F116" s="3" t="str" cm="1">
        <f t="array" ref="F116">INDEX(Base!116:116,MATCH(MAX(LEN(Base!116:116)),LEN(Base!116:116),0))</f>
        <v>Ampla sala, 2 quartos, cozinha, banheiro e serviço.</v>
      </c>
      <c r="J116" t="str">
        <f>TRIM((IF(OR(ISNUMBER(FIND("Avenida",Base!B116)),ISNUMBER(FIND("Rua",Base!B116)),ISNUMBER(FIND("Estrada",Base!B116)),ISNUMBER(FIND(",",Base!B116)))=TRUE,Base!B116,"")))</f>
        <v/>
      </c>
      <c r="K116" t="str">
        <f>TRIM((IF(OR(ISNUMBER(FIND("Avenida",Base!C116)),ISNUMBER(FIND("Rua",Base!C116)),ISNUMBER(FIND("Estrada",Base!C116)),ISNUMBER(FIND(",",Base!C116)))=TRUE,Base!C116,"")))</f>
        <v/>
      </c>
      <c r="L116" t="str">
        <f>TRIM((IF(OR(ISNUMBER(FIND("Avenida",Base!D116)),ISNUMBER(FIND("Rua",Base!D116)),ISNUMBER(FIND("Estrada",Base!D116)),ISNUMBER(FIND(",",Base!D116)))=TRUE,Base!D116,"")))</f>
        <v/>
      </c>
      <c r="M116" t="str">
        <f>TRIM((IF(OR(ISNUMBER(FIND("Avenida",Base!E116)),ISNUMBER(FIND("Rua",Base!E116)),ISNUMBER(FIND("Estrada",Base!E116)),ISNUMBER(FIND(",",Base!E116)))=TRUE,Base!E116,"")))</f>
        <v/>
      </c>
      <c r="N116" t="str">
        <f>TRIM((IF(OR(ISNUMBER(FIND("Avenida",Base!F116)),ISNUMBER(FIND("Rua",Base!F116)),ISNUMBER(FIND("Estrada",Base!F116)),ISNUMBER(FIND(",",Base!F116)))=TRUE,Base!F116,"")))</f>
        <v/>
      </c>
      <c r="O116" t="str">
        <f>TRIM((IF(OR(ISNUMBER(FIND("Avenida",Base!G116)),ISNUMBER(FIND("Rua",Base!G116)),ISNUMBER(FIND("Estrada",Base!G116)),ISNUMBER(FIND(",",Base!G116)))=TRUE,Base!G116,"")))</f>
        <v/>
      </c>
      <c r="P116" t="str">
        <f>TRIM((IF(OR(ISNUMBER(FIND("Avenida",Base!H116)),ISNUMBER(FIND("Rua",Base!H116)),ISNUMBER(FIND("Estrada",Base!H116)),ISNUMBER(FIND(",",Base!H116)))=TRUE,Base!H116,"")))</f>
        <v/>
      </c>
      <c r="Q116" t="str">
        <f>TRIM((IF(OR(ISNUMBER(FIND("Avenida",Base!I116)),ISNUMBER(FIND("Rua",Base!I116)),ISNUMBER(FIND("Estrada",Base!I116)),ISNUMBER(FIND(",",Base!I116)))=TRUE,Base!I116,"")))</f>
        <v/>
      </c>
      <c r="R116" t="str">
        <f>TRIM((IF(OR(ISNUMBER(FIND("Avenida",Base!J116)),ISNUMBER(FIND("Rua",Base!J116)),ISNUMBER(FIND("Estrada",Base!J116)),ISNUMBER(FIND(",",Base!J116)))=TRUE,Base!J116,"")))</f>
        <v>Ampla sala, 2 quartos, cozinha, banheiro e serviço.</v>
      </c>
      <c r="S116" t="str">
        <f>TRIM((IF(OR(ISNUMBER(FIND("Avenida",Base!K116)),ISNUMBER(FIND("Rua",Base!K116)),ISNUMBER(FIND("Estrada",Base!K116)),ISNUMBER(FIND(",",Base!K116)))=TRUE,Base!K116,"")))</f>
        <v/>
      </c>
      <c r="T116" t="str">
        <f>TRIM((IF(OR(ISNUMBER(FIND("Avenida",Base!L116)),ISNUMBER(FIND("Rua",Base!L116)),ISNUMBER(FIND("Estrada",Base!L116)),ISNUMBER(FIND(",",Base!L116)))=TRUE,Base!L116,"")))</f>
        <v/>
      </c>
      <c r="U116" t="str">
        <f>TRIM((IF(OR(ISNUMBER(FIND("Avenida",Base!M116)),ISNUMBER(FIND("Rua",Base!M116)),ISNUMBER(FIND("Estrada",Base!M116)),ISNUMBER(FIND(",",Base!M116)))=TRUE,Base!M116,"")))</f>
        <v/>
      </c>
      <c r="V116" t="str">
        <f>TRIM((IF(OR(ISNUMBER(FIND("Avenida",Base!N116)),ISNUMBER(FIND("Rua",Base!N116)),ISNUMBER(FIND("Estrada",Base!N116)),ISNUMBER(FIND(",",Base!N116)))=TRUE,Base!N116,"")))</f>
        <v>Rua Arnaldo dos Santos, Cosmorama</v>
      </c>
      <c r="W116" t="str">
        <f>TRIM((IF(OR(ISNUMBER(FIND("Avenida",Base!O116)),ISNUMBER(FIND("Rua",Base!O116)),ISNUMBER(FIND("Estrada",Base!O116)),ISNUMBER(FIND(",",Base!O116)))=TRUE,Base!O116,"")))</f>
        <v/>
      </c>
      <c r="X116" t="str">
        <f>TRIM((IF(OR(ISNUMBER(FIND("Avenida",Base!P116)),ISNUMBER(FIND("Rua",Base!P116)),ISNUMBER(FIND("Estrada",Base!P116)),ISNUMBER(FIND(",",Base!P116)))=TRUE,Base!P116,"")))</f>
        <v/>
      </c>
      <c r="Y116" t="str">
        <f>TRIM((IF(OR(ISNUMBER(FIND("Avenida",Base!Q116)),ISNUMBER(FIND("Rua",Base!Q116)),ISNUMBER(FIND("Estrada",Base!Q116)),ISNUMBER(FIND(",",Base!Q116)))=TRUE,Base!Q116,"")))</f>
        <v/>
      </c>
      <c r="Z116" t="str">
        <f>TRIM((IF(OR(ISNUMBER(FIND("Avenida",Base!R116)),ISNUMBER(FIND("Rua",Base!R116)),ISNUMBER(FIND("Estrada",Base!R116)),ISNUMBER(FIND(",",Base!R116)))=TRUE,Base!R116,"")))</f>
        <v/>
      </c>
      <c r="AA116" s="3" t="str" cm="1">
        <f t="array" ref="AA116">LOOKUP(2,1/(F116:Z116&lt;&gt;""),F116:Z116)</f>
        <v>Rua Arnaldo dos Santos, Cosmorama</v>
      </c>
      <c r="AB116" t="str" cm="1">
        <f t="array" ref="AB116">IFERROR(IF(LEN(TRIM(SUBSTITUTE(INDEX(Base!116:116,0,MATCH(Planilha2!$AA116,Base!116:116,0)+1),"m²",""))&gt;5),LEFT(TRIM(SUBSTITUTE(INDEX(Base!116:116,0,MATCH(Planilha2!$AA116,Base!116:116,0)+1),"m²","")),3),TRIM(SUBSTITUTE(INDEX(Base!116:116,0,MATCH(Planilha2!$AA116,Base!116:116,0)+1),"m²",""))),0)</f>
        <v>63</v>
      </c>
      <c r="AC116" t="str" cm="1">
        <f t="array" ref="AC116">IFERROR(IF(LEN(INDEX(Base!116:116,0,MATCH(Planilha2!$AA116,Base!116:116,0)+2))&gt;2,LEFT(INDEX(Base!116:116,0,MATCH(Planilha2!$AA116,Base!116:116,0)+2),1),INDEX(Base!116:116,0,MATCH(Planilha2!$AA116,Base!116:116,0)+2)),0)</f>
        <v>2</v>
      </c>
      <c r="AD116" t="str" cm="1">
        <f t="array" ref="AD116">IFERROR(IF(LEN(INDEX(Base!116:116,0,MATCH(Planilha2!$AA116,Base!116:116,0)+3))&gt;2,LEFT(INDEX(Base!116:116,0,MATCH(Planilha2!$AA116,Base!116:116,0)+3),1),INDEX(Base!116:116,0,MATCH(Planilha2!$AA116,Base!116:116,0)+3)),0)</f>
        <v>1</v>
      </c>
      <c r="AE116" t="str" cm="1">
        <f t="array" ref="AE116">IFERROR(IF(LEN(INDEX(Base!116:116,0,MATCH(Planilha2!$AA116,Base!116:116,0)+4))&gt;2,LEFT(INDEX(Base!116:116,0,MATCH(Planilha2!$AA116,Base!116:116,0)+4),1),INDEX(Base!116:116,0,MATCH(Planilha2!$AA116,Base!116:116,0)+4)),0)</f>
        <v>1</v>
      </c>
      <c r="AF116" t="str">
        <f>AA116&amp;", "&amp;Configurações!$C$4&amp;", "&amp;Configurações!$C$5&amp;", Brazil"</f>
        <v>Rua Arnaldo dos Santos, Cosmorama, Mesquita, RJ, Brazil</v>
      </c>
      <c r="AG116" t="str">
        <f>RIGHT(AA116,LEN(AA116)-FIND(",",AA116,1)-1)&amp;", "&amp;Configurações!$C$4&amp;", "&amp;Configurações!$C$5</f>
        <v>Cosmorama, Mesquita, RJ</v>
      </c>
      <c r="AH116">
        <f>Configurações!$C$6</f>
        <v>0</v>
      </c>
    </row>
    <row r="117" spans="2:34" x14ac:dyDescent="0.3">
      <c r="B117">
        <f>IF(OR(ISNUMBER(FIND(Configurações!$B$8,Base!B117)),ISNUMBER(FIND(Configurações!$B$9,Base!B117)),ISNUMBER(FIND(Configurações!$B$10,Base!B117)),ISNUMBER(FIND(Configurações!$B$11,Base!B117)))=TRUE,Base!B117,0)</f>
        <v>0</v>
      </c>
      <c r="C117" t="str">
        <f>SUBSTITUTE(SUBSTITUTE(IF(ISNUMBER(FIND("R$",Base!B117))=TRUE,Base!B117,IF(OR(ISNUMBER(FIND("condo",Base!C117)),ISNUMBER(FIND("IPTU",Base!C117)))=TRUE,Base!B117,Base!C117)),"R$",""),".","")</f>
        <v xml:space="preserve"> 550000</v>
      </c>
      <c r="D117" t="str">
        <f>SUBSTITUTE(IF(TRIM(SUBSTITUTE(SUBSTITUTE(IF(AND(ISNUMBER(FIND("condo",Base!C117)),ISNUMBER(FIND("IPTU",Base!C117)))=TRUE,MID(Base!C117,FIND("$",Base!C117)+1,6),0),"I",""),"P",""))="0",TRIM(SUBSTITUTE(SUBSTITUTE(IF(AND(ISNUMBER(FIND("condo",Base!D117)),ISNUMBER(FIND("IPTU",Base!D117)))=TRUE,MID(Base!D117,FIND("$",Base!D117)+1,6),0),"I",""),"P","")),TRIM(SUBSTITUTE(SUBSTITUTE(IF(AND(ISNUMBER(FIND("condo",Base!C117)),ISNUMBER(FIND("IPTU",Base!C117)))=TRUE,MID(Base!C117,FIND("$",Base!C117)+1,6),0),"I",""),"P",""))),".","")</f>
        <v>0</v>
      </c>
      <c r="E117" t="str">
        <f>SUBSTITUTE(IF(TRIM(SUBSTITUTE(SUBSTITUTE(IF(OR(ISNUMBER(FIND("IPTU",Base!C117)),ISNUMBER(FIND("iptu",Base!C117)))=TRUE,RIGHT(Base!C117,5),0),"R$",""),"$",""))="0",TRIM(SUBSTITUTE(SUBSTITUTE(IF(OR(ISNUMBER(FIND("IPTU",Base!D117)),ISNUMBER(FIND("iptu",Base!D117)))=TRUE,RIGHT(Base!D117,5),0),"R$",""),"$","")),TRIM(SUBSTITUTE(SUBSTITUTE(IF(OR(ISNUMBER(FIND("iptu",Base!C117)),ISNUMBER(FIND("IPTU",Base!C117)))=TRUE,RIGHT(Base!C117,5),0),"R$",""),"$",""))),".","")</f>
        <v>0</v>
      </c>
      <c r="F117" s="3" t="str" cm="1">
        <f t="array" ref="F117">INDEX(Base!117:117,MATCH(MAX(LEN(Base!117:117)),LEN(Base!117:117),0))</f>
        <v>MESQUITA/CENTRO, EXCELENTE OPORTUNIDADE. Terreno com 2 casas e quintal bem amplo. Casa frente com 2 quartos, sala, escritório, 1 banheiro social, copa/cozinha e lavanderia. Rebaixa...</v>
      </c>
      <c r="J117" t="str">
        <f>TRIM((IF(OR(ISNUMBER(FIND("Avenida",Base!B117)),ISNUMBER(FIND("Rua",Base!B117)),ISNUMBER(FIND("Estrada",Base!B117)),ISNUMBER(FIND(",",Base!B117)))=TRUE,Base!B117,"")))</f>
        <v/>
      </c>
      <c r="K117" t="str">
        <f>TRIM((IF(OR(ISNUMBER(FIND("Avenida",Base!C117)),ISNUMBER(FIND("Rua",Base!C117)),ISNUMBER(FIND("Estrada",Base!C117)),ISNUMBER(FIND(",",Base!C117)))=TRUE,Base!C117,"")))</f>
        <v>MESQUITA/CENTRO, EXCELENTE OPORTUNIDADE. Terreno com 2 casas e quintal bem amplo. Casa frente com 2 quartos, sala, escritório, 1 banheiro social, copa/cozinha e lavanderia. Rebaixa...</v>
      </c>
      <c r="L117" t="str">
        <f>TRIM((IF(OR(ISNUMBER(FIND("Avenida",Base!D117)),ISNUMBER(FIND("Rua",Base!D117)),ISNUMBER(FIND("Estrada",Base!D117)),ISNUMBER(FIND(",",Base!D117)))=TRUE,Base!D117,"")))</f>
        <v/>
      </c>
      <c r="M117" t="str">
        <f>TRIM((IF(OR(ISNUMBER(FIND("Avenida",Base!E117)),ISNUMBER(FIND("Rua",Base!E117)),ISNUMBER(FIND("Estrada",Base!E117)),ISNUMBER(FIND(",",Base!E117)))=TRUE,Base!E117,"")))</f>
        <v>Rua Engenheiro Henrique Lussack, Centro</v>
      </c>
      <c r="N117" t="str">
        <f>TRIM((IF(OR(ISNUMBER(FIND("Avenida",Base!F117)),ISNUMBER(FIND("Rua",Base!F117)),ISNUMBER(FIND("Estrada",Base!F117)),ISNUMBER(FIND(",",Base!F117)))=TRUE,Base!F117,"")))</f>
        <v/>
      </c>
      <c r="O117" t="str">
        <f>TRIM((IF(OR(ISNUMBER(FIND("Avenida",Base!G117)),ISNUMBER(FIND("Rua",Base!G117)),ISNUMBER(FIND("Estrada",Base!G117)),ISNUMBER(FIND(",",Base!G117)))=TRUE,Base!G117,"")))</f>
        <v/>
      </c>
      <c r="P117" t="str">
        <f>TRIM((IF(OR(ISNUMBER(FIND("Avenida",Base!H117)),ISNUMBER(FIND("Rua",Base!H117)),ISNUMBER(FIND("Estrada",Base!H117)),ISNUMBER(FIND(",",Base!H117)))=TRUE,Base!H117,"")))</f>
        <v/>
      </c>
      <c r="Q117" t="str">
        <f>TRIM((IF(OR(ISNUMBER(FIND("Avenida",Base!I117)),ISNUMBER(FIND("Rua",Base!I117)),ISNUMBER(FIND("Estrada",Base!I117)),ISNUMBER(FIND(",",Base!I117)))=TRUE,Base!I117,"")))</f>
        <v/>
      </c>
      <c r="R117" t="str">
        <f>TRIM((IF(OR(ISNUMBER(FIND("Avenida",Base!J117)),ISNUMBER(FIND("Rua",Base!J117)),ISNUMBER(FIND("Estrada",Base!J117)),ISNUMBER(FIND(",",Base!J117)))=TRUE,Base!J117,"")))</f>
        <v/>
      </c>
      <c r="S117" t="str">
        <f>TRIM((IF(OR(ISNUMBER(FIND("Avenida",Base!K117)),ISNUMBER(FIND("Rua",Base!K117)),ISNUMBER(FIND("Estrada",Base!K117)),ISNUMBER(FIND(",",Base!K117)))=TRUE,Base!K117,"")))</f>
        <v/>
      </c>
      <c r="T117" t="str">
        <f>TRIM((IF(OR(ISNUMBER(FIND("Avenida",Base!L117)),ISNUMBER(FIND("Rua",Base!L117)),ISNUMBER(FIND("Estrada",Base!L117)),ISNUMBER(FIND(",",Base!L117)))=TRUE,Base!L117,"")))</f>
        <v/>
      </c>
      <c r="U117" t="str">
        <f>TRIM((IF(OR(ISNUMBER(FIND("Avenida",Base!M117)),ISNUMBER(FIND("Rua",Base!M117)),ISNUMBER(FIND("Estrada",Base!M117)),ISNUMBER(FIND(",",Base!M117)))=TRUE,Base!M117,"")))</f>
        <v/>
      </c>
      <c r="V117" t="str">
        <f>TRIM((IF(OR(ISNUMBER(FIND("Avenida",Base!N117)),ISNUMBER(FIND("Rua",Base!N117)),ISNUMBER(FIND("Estrada",Base!N117)),ISNUMBER(FIND(",",Base!N117)))=TRUE,Base!N117,"")))</f>
        <v/>
      </c>
      <c r="W117" t="str">
        <f>TRIM((IF(OR(ISNUMBER(FIND("Avenida",Base!O117)),ISNUMBER(FIND("Rua",Base!O117)),ISNUMBER(FIND("Estrada",Base!O117)),ISNUMBER(FIND(",",Base!O117)))=TRUE,Base!O117,"")))</f>
        <v/>
      </c>
      <c r="X117" t="str">
        <f>TRIM((IF(OR(ISNUMBER(FIND("Avenida",Base!P117)),ISNUMBER(FIND("Rua",Base!P117)),ISNUMBER(FIND("Estrada",Base!P117)),ISNUMBER(FIND(",",Base!P117)))=TRUE,Base!P117,"")))</f>
        <v/>
      </c>
      <c r="Y117" t="str">
        <f>TRIM((IF(OR(ISNUMBER(FIND("Avenida",Base!Q117)),ISNUMBER(FIND("Rua",Base!Q117)),ISNUMBER(FIND("Estrada",Base!Q117)),ISNUMBER(FIND(",",Base!Q117)))=TRUE,Base!Q117,"")))</f>
        <v/>
      </c>
      <c r="Z117" t="str">
        <f>TRIM((IF(OR(ISNUMBER(FIND("Avenida",Base!R117)),ISNUMBER(FIND("Rua",Base!R117)),ISNUMBER(FIND("Estrada",Base!R117)),ISNUMBER(FIND(",",Base!R117)))=TRUE,Base!R117,"")))</f>
        <v/>
      </c>
      <c r="AA117" s="3" t="str" cm="1">
        <f t="array" ref="AA117">LOOKUP(2,1/(F117:Z117&lt;&gt;""),F117:Z117)</f>
        <v>Rua Engenheiro Henrique Lussack, Centro</v>
      </c>
      <c r="AB117" t="str" cm="1">
        <f t="array" ref="AB117">IFERROR(IF(LEN(TRIM(SUBSTITUTE(INDEX(Base!117:117,0,MATCH(Planilha2!$AA117,Base!117:117,0)+1),"m²",""))&gt;5),LEFT(TRIM(SUBSTITUTE(INDEX(Base!117:117,0,MATCH(Planilha2!$AA117,Base!117:117,0)+1),"m²","")),3),TRIM(SUBSTITUTE(INDEX(Base!117:117,0,MATCH(Planilha2!$AA117,Base!117:117,0)+1),"m²",""))),0)</f>
        <v>72</v>
      </c>
      <c r="AC117" t="str" cm="1">
        <f t="array" ref="AC117">IFERROR(IF(LEN(INDEX(Base!117:117,0,MATCH(Planilha2!$AA117,Base!117:117,0)+2))&gt;2,LEFT(INDEX(Base!117:117,0,MATCH(Planilha2!$AA117,Base!117:117,0)+2),1),INDEX(Base!117:117,0,MATCH(Planilha2!$AA117,Base!117:117,0)+2)),0)</f>
        <v>3</v>
      </c>
      <c r="AD117" t="str" cm="1">
        <f t="array" ref="AD117">IFERROR(IF(LEN(INDEX(Base!117:117,0,MATCH(Planilha2!$AA117,Base!117:117,0)+3))&gt;2,LEFT(INDEX(Base!117:117,0,MATCH(Planilha2!$AA117,Base!117:117,0)+3),1),INDEX(Base!117:117,0,MATCH(Planilha2!$AA117,Base!117:117,0)+3)),0)</f>
        <v>4</v>
      </c>
      <c r="AE117" t="str" cm="1">
        <f t="array" ref="AE117">IFERROR(IF(LEN(INDEX(Base!117:117,0,MATCH(Planilha2!$AA117,Base!117:117,0)+4))&gt;2,LEFT(INDEX(Base!117:117,0,MATCH(Planilha2!$AA117,Base!117:117,0)+4),1),INDEX(Base!117:117,0,MATCH(Planilha2!$AA117,Base!117:117,0)+4)),0)</f>
        <v>2</v>
      </c>
      <c r="AF117" t="str">
        <f>AA117&amp;", "&amp;Configurações!$C$4&amp;", "&amp;Configurações!$C$5&amp;", Brazil"</f>
        <v>Rua Engenheiro Henrique Lussack, Centro, Mesquita, RJ, Brazil</v>
      </c>
      <c r="AG117" t="str">
        <f>RIGHT(AA117,LEN(AA117)-FIND(",",AA117,1)-1)&amp;", "&amp;Configurações!$C$4&amp;", "&amp;Configurações!$C$5</f>
        <v>Centro, Mesquita, RJ</v>
      </c>
      <c r="AH117">
        <f>Configurações!$C$6</f>
        <v>0</v>
      </c>
    </row>
    <row r="118" spans="2:34" x14ac:dyDescent="0.3">
      <c r="B118">
        <f>IF(OR(ISNUMBER(FIND(Configurações!$B$8,Base!B118)),ISNUMBER(FIND(Configurações!$B$9,Base!B118)),ISNUMBER(FIND(Configurações!$B$10,Base!B118)),ISNUMBER(FIND(Configurações!$B$11,Base!B118)))=TRUE,Base!B118,0)</f>
        <v>0</v>
      </c>
      <c r="C118" t="str">
        <f>SUBSTITUTE(SUBSTITUTE(IF(ISNUMBER(FIND("R$",Base!B118))=TRUE,Base!B118,IF(OR(ISNUMBER(FIND("condo",Base!C118)),ISNUMBER(FIND("IPTU",Base!C118)))=TRUE,Base!B118,Base!C118)),"R$",""),".","")</f>
        <v xml:space="preserve"> 160000</v>
      </c>
      <c r="D118" t="str">
        <f>SUBSTITUTE(IF(TRIM(SUBSTITUTE(SUBSTITUTE(IF(AND(ISNUMBER(FIND("condo",Base!C118)),ISNUMBER(FIND("IPTU",Base!C118)))=TRUE,MID(Base!C118,FIND("$",Base!C118)+1,6),0),"I",""),"P",""))="0",TRIM(SUBSTITUTE(SUBSTITUTE(IF(AND(ISNUMBER(FIND("condo",Base!D118)),ISNUMBER(FIND("IPTU",Base!D118)))=TRUE,MID(Base!D118,FIND("$",Base!D118)+1,6),0),"I",""),"P","")),TRIM(SUBSTITUTE(SUBSTITUTE(IF(AND(ISNUMBER(FIND("condo",Base!C118)),ISNUMBER(FIND("IPTU",Base!C118)))=TRUE,MID(Base!C118,FIND("$",Base!C118)+1,6),0),"I",""),"P",""))),".","")</f>
        <v>0</v>
      </c>
      <c r="E118" t="str">
        <f>SUBSTITUTE(IF(TRIM(SUBSTITUTE(SUBSTITUTE(IF(OR(ISNUMBER(FIND("IPTU",Base!C118)),ISNUMBER(FIND("iptu",Base!C118)))=TRUE,RIGHT(Base!C118,5),0),"R$",""),"$",""))="0",TRIM(SUBSTITUTE(SUBSTITUTE(IF(OR(ISNUMBER(FIND("IPTU",Base!D118)),ISNUMBER(FIND("iptu",Base!D118)))=TRUE,RIGHT(Base!D118,5),0),"R$",""),"$","")),TRIM(SUBSTITUTE(SUBSTITUTE(IF(OR(ISNUMBER(FIND("iptu",Base!C118)),ISNUMBER(FIND("IPTU",Base!C118)))=TRUE,RIGHT(Base!C118,5),0),"R$",""),"$",""))),".","")</f>
        <v>0</v>
      </c>
      <c r="F118" s="3" t="str" cm="1">
        <f t="array" ref="F118">INDEX(Base!118:118,MATCH(MAX(LEN(Base!118:118)),LEN(Base!118:118),0))</f>
        <v>Casa Duplex na segurança de um condomínio fechado. Casa composta por: Sala, 2 quartos, cozinha, 2 banheiros sociais, serviço coberto e vaga garagem. Excelente acabamento -- documen...</v>
      </c>
      <c r="J118" t="str">
        <f>TRIM((IF(OR(ISNUMBER(FIND("Avenida",Base!B118)),ISNUMBER(FIND("Rua",Base!B118)),ISNUMBER(FIND("Estrada",Base!B118)),ISNUMBER(FIND(",",Base!B118)))=TRUE,Base!B118,"")))</f>
        <v/>
      </c>
      <c r="K118" t="str">
        <f>TRIM((IF(OR(ISNUMBER(FIND("Avenida",Base!C118)),ISNUMBER(FIND("Rua",Base!C118)),ISNUMBER(FIND("Estrada",Base!C118)),ISNUMBER(FIND(",",Base!C118)))=TRUE,Base!C118,"")))</f>
        <v>Casa Duplex na segurança de um condomínio fechado. Casa composta por: Sala, 2 quartos, cozinha, 2 banheiros sociais, serviço coberto e vaga garagem. Excelente acabamento -- documen...</v>
      </c>
      <c r="L118" t="str">
        <f>TRIM((IF(OR(ISNUMBER(FIND("Avenida",Base!D118)),ISNUMBER(FIND("Rua",Base!D118)),ISNUMBER(FIND("Estrada",Base!D118)),ISNUMBER(FIND(",",Base!D118)))=TRUE,Base!D118,"")))</f>
        <v/>
      </c>
      <c r="M118" t="str">
        <f>TRIM((IF(OR(ISNUMBER(FIND("Avenida",Base!E118)),ISNUMBER(FIND("Rua",Base!E118)),ISNUMBER(FIND("Estrada",Base!E118)),ISNUMBER(FIND(",",Base!E118)))=TRUE,Base!E118,"")))</f>
        <v>Rua Barros Peixoto, Banco de Areia</v>
      </c>
      <c r="N118" t="str">
        <f>TRIM((IF(OR(ISNUMBER(FIND("Avenida",Base!F118)),ISNUMBER(FIND("Rua",Base!F118)),ISNUMBER(FIND("Estrada",Base!F118)),ISNUMBER(FIND(",",Base!F118)))=TRUE,Base!F118,"")))</f>
        <v/>
      </c>
      <c r="O118" t="str">
        <f>TRIM((IF(OR(ISNUMBER(FIND("Avenida",Base!G118)),ISNUMBER(FIND("Rua",Base!G118)),ISNUMBER(FIND("Estrada",Base!G118)),ISNUMBER(FIND(",",Base!G118)))=TRUE,Base!G118,"")))</f>
        <v/>
      </c>
      <c r="P118" t="str">
        <f>TRIM((IF(OR(ISNUMBER(FIND("Avenida",Base!H118)),ISNUMBER(FIND("Rua",Base!H118)),ISNUMBER(FIND("Estrada",Base!H118)),ISNUMBER(FIND(",",Base!H118)))=TRUE,Base!H118,"")))</f>
        <v/>
      </c>
      <c r="Q118" t="str">
        <f>TRIM((IF(OR(ISNUMBER(FIND("Avenida",Base!I118)),ISNUMBER(FIND("Rua",Base!I118)),ISNUMBER(FIND("Estrada",Base!I118)),ISNUMBER(FIND(",",Base!I118)))=TRUE,Base!I118,"")))</f>
        <v/>
      </c>
      <c r="R118" t="str">
        <f>TRIM((IF(OR(ISNUMBER(FIND("Avenida",Base!J118)),ISNUMBER(FIND("Rua",Base!J118)),ISNUMBER(FIND("Estrada",Base!J118)),ISNUMBER(FIND(",",Base!J118)))=TRUE,Base!J118,"")))</f>
        <v/>
      </c>
      <c r="S118" t="str">
        <f>TRIM((IF(OR(ISNUMBER(FIND("Avenida",Base!K118)),ISNUMBER(FIND("Rua",Base!K118)),ISNUMBER(FIND("Estrada",Base!K118)),ISNUMBER(FIND(",",Base!K118)))=TRUE,Base!K118,"")))</f>
        <v/>
      </c>
      <c r="T118" t="str">
        <f>TRIM((IF(OR(ISNUMBER(FIND("Avenida",Base!L118)),ISNUMBER(FIND("Rua",Base!L118)),ISNUMBER(FIND("Estrada",Base!L118)),ISNUMBER(FIND(",",Base!L118)))=TRUE,Base!L118,"")))</f>
        <v/>
      </c>
      <c r="U118" t="str">
        <f>TRIM((IF(OR(ISNUMBER(FIND("Avenida",Base!M118)),ISNUMBER(FIND("Rua",Base!M118)),ISNUMBER(FIND("Estrada",Base!M118)),ISNUMBER(FIND(",",Base!M118)))=TRUE,Base!M118,"")))</f>
        <v/>
      </c>
      <c r="V118" t="str">
        <f>TRIM((IF(OR(ISNUMBER(FIND("Avenida",Base!N118)),ISNUMBER(FIND("Rua",Base!N118)),ISNUMBER(FIND("Estrada",Base!N118)),ISNUMBER(FIND(",",Base!N118)))=TRUE,Base!N118,"")))</f>
        <v/>
      </c>
      <c r="W118" t="str">
        <f>TRIM((IF(OR(ISNUMBER(FIND("Avenida",Base!O118)),ISNUMBER(FIND("Rua",Base!O118)),ISNUMBER(FIND("Estrada",Base!O118)),ISNUMBER(FIND(",",Base!O118)))=TRUE,Base!O118,"")))</f>
        <v/>
      </c>
      <c r="X118" t="str">
        <f>TRIM((IF(OR(ISNUMBER(FIND("Avenida",Base!P118)),ISNUMBER(FIND("Rua",Base!P118)),ISNUMBER(FIND("Estrada",Base!P118)),ISNUMBER(FIND(",",Base!P118)))=TRUE,Base!P118,"")))</f>
        <v/>
      </c>
      <c r="Y118" t="str">
        <f>TRIM((IF(OR(ISNUMBER(FIND("Avenida",Base!Q118)),ISNUMBER(FIND("Rua",Base!Q118)),ISNUMBER(FIND("Estrada",Base!Q118)),ISNUMBER(FIND(",",Base!Q118)))=TRUE,Base!Q118,"")))</f>
        <v/>
      </c>
      <c r="Z118" t="str">
        <f>TRIM((IF(OR(ISNUMBER(FIND("Avenida",Base!R118)),ISNUMBER(FIND("Rua",Base!R118)),ISNUMBER(FIND("Estrada",Base!R118)),ISNUMBER(FIND(",",Base!R118)))=TRUE,Base!R118,"")))</f>
        <v/>
      </c>
      <c r="AA118" s="3" t="str" cm="1">
        <f t="array" ref="AA118">LOOKUP(2,1/(F118:Z118&lt;&gt;""),F118:Z118)</f>
        <v>Rua Barros Peixoto, Banco de Areia</v>
      </c>
      <c r="AB118" t="str" cm="1">
        <f t="array" ref="AB118">IFERROR(IF(LEN(TRIM(SUBSTITUTE(INDEX(Base!118:118,0,MATCH(Planilha2!$AA118,Base!118:118,0)+1),"m²",""))&gt;5),LEFT(TRIM(SUBSTITUTE(INDEX(Base!118:118,0,MATCH(Planilha2!$AA118,Base!118:118,0)+1),"m²","")),3),TRIM(SUBSTITUTE(INDEX(Base!118:118,0,MATCH(Planilha2!$AA118,Base!118:118,0)+1),"m²",""))),0)</f>
        <v>65</v>
      </c>
      <c r="AC118" t="str" cm="1">
        <f t="array" ref="AC118">IFERROR(IF(LEN(INDEX(Base!118:118,0,MATCH(Planilha2!$AA118,Base!118:118,0)+2))&gt;2,LEFT(INDEX(Base!118:118,0,MATCH(Planilha2!$AA118,Base!118:118,0)+2),1),INDEX(Base!118:118,0,MATCH(Planilha2!$AA118,Base!118:118,0)+2)),0)</f>
        <v>2</v>
      </c>
      <c r="AD118" t="str" cm="1">
        <f t="array" ref="AD118">IFERROR(IF(LEN(INDEX(Base!118:118,0,MATCH(Planilha2!$AA118,Base!118:118,0)+3))&gt;2,LEFT(INDEX(Base!118:118,0,MATCH(Planilha2!$AA118,Base!118:118,0)+3),1),INDEX(Base!118:118,0,MATCH(Planilha2!$AA118,Base!118:118,0)+3)),0)</f>
        <v>1</v>
      </c>
      <c r="AE118" t="str" cm="1">
        <f t="array" ref="AE118">IFERROR(IF(LEN(INDEX(Base!118:118,0,MATCH(Planilha2!$AA118,Base!118:118,0)+4))&gt;2,LEFT(INDEX(Base!118:118,0,MATCH(Planilha2!$AA118,Base!118:118,0)+4),1),INDEX(Base!118:118,0,MATCH(Planilha2!$AA118,Base!118:118,0)+4)),0)</f>
        <v>2</v>
      </c>
      <c r="AF118" t="str">
        <f>AA118&amp;", "&amp;Configurações!$C$4&amp;", "&amp;Configurações!$C$5&amp;", Brazil"</f>
        <v>Rua Barros Peixoto, Banco de Areia, Mesquita, RJ, Brazil</v>
      </c>
      <c r="AG118" t="str">
        <f>RIGHT(AA118,LEN(AA118)-FIND(",",AA118,1)-1)&amp;", "&amp;Configurações!$C$4&amp;", "&amp;Configurações!$C$5</f>
        <v>Banco de Areia, Mesquita, RJ</v>
      </c>
      <c r="AH118">
        <f>Configurações!$C$6</f>
        <v>0</v>
      </c>
    </row>
    <row r="119" spans="2:34" x14ac:dyDescent="0.3">
      <c r="B119">
        <f>IF(OR(ISNUMBER(FIND(Configurações!$B$8,Base!B119)),ISNUMBER(FIND(Configurações!$B$9,Base!B119)),ISNUMBER(FIND(Configurações!$B$10,Base!B119)),ISNUMBER(FIND(Configurações!$B$11,Base!B119)))=TRUE,Base!B119,0)</f>
        <v>0</v>
      </c>
      <c r="C119" t="str">
        <f>SUBSTITUTE(SUBSTITUTE(IF(ISNUMBER(FIND("R$",Base!B119))=TRUE,Base!B119,IF(OR(ISNUMBER(FIND("condo",Base!C119)),ISNUMBER(FIND("IPTU",Base!C119)))=TRUE,Base!B119,Base!C119)),"R$",""),".","")</f>
        <v xml:space="preserve"> 160000</v>
      </c>
      <c r="D119" t="str">
        <f>SUBSTITUTE(IF(TRIM(SUBSTITUTE(SUBSTITUTE(IF(AND(ISNUMBER(FIND("condo",Base!C119)),ISNUMBER(FIND("IPTU",Base!C119)))=TRUE,MID(Base!C119,FIND("$",Base!C119)+1,6),0),"I",""),"P",""))="0",TRIM(SUBSTITUTE(SUBSTITUTE(IF(AND(ISNUMBER(FIND("condo",Base!D119)),ISNUMBER(FIND("IPTU",Base!D119)))=TRUE,MID(Base!D119,FIND("$",Base!D119)+1,6),0),"I",""),"P","")),TRIM(SUBSTITUTE(SUBSTITUTE(IF(AND(ISNUMBER(FIND("condo",Base!C119)),ISNUMBER(FIND("IPTU",Base!C119)))=TRUE,MID(Base!C119,FIND("$",Base!C119)+1,6),0),"I",""),"P",""))),".","")</f>
        <v>0</v>
      </c>
      <c r="E119" t="str">
        <f>SUBSTITUTE(IF(TRIM(SUBSTITUTE(SUBSTITUTE(IF(OR(ISNUMBER(FIND("IPTU",Base!C119)),ISNUMBER(FIND("iptu",Base!C119)))=TRUE,RIGHT(Base!C119,5),0),"R$",""),"$",""))="0",TRIM(SUBSTITUTE(SUBSTITUTE(IF(OR(ISNUMBER(FIND("IPTU",Base!D119)),ISNUMBER(FIND("iptu",Base!D119)))=TRUE,RIGHT(Base!D119,5),0),"R$",""),"$","")),TRIM(SUBSTITUTE(SUBSTITUTE(IF(OR(ISNUMBER(FIND("iptu",Base!C119)),ISNUMBER(FIND("IPTU",Base!C119)))=TRUE,RIGHT(Base!C119,5),0),"R$",""),"$",""))),".","")</f>
        <v>500</v>
      </c>
      <c r="F119" s="3" t="str" cm="1">
        <f t="array" ref="F119">INDEX(Base!119:119,MATCH(MAX(LEN(Base!119:119)),LEN(Base!119:119),0))</f>
        <v>1° pavimento composto de sala, cozinha, lavabo, dispensa, garagem áre...</v>
      </c>
      <c r="J119" t="str">
        <f>TRIM((IF(OR(ISNUMBER(FIND("Avenida",Base!B119)),ISNUMBER(FIND("Rua",Base!B119)),ISNUMBER(FIND("Estrada",Base!B119)),ISNUMBER(FIND(",",Base!B119)))=TRUE,Base!B119,"")))</f>
        <v/>
      </c>
      <c r="K119" t="str">
        <f>TRIM((IF(OR(ISNUMBER(FIND("Avenida",Base!C119)),ISNUMBER(FIND("Rua",Base!C119)),ISNUMBER(FIND("Estrada",Base!C119)),ISNUMBER(FIND(",",Base!C119)))=TRUE,Base!C119,"")))</f>
        <v/>
      </c>
      <c r="L119" t="str">
        <f>TRIM((IF(OR(ISNUMBER(FIND("Avenida",Base!D119)),ISNUMBER(FIND("Rua",Base!D119)),ISNUMBER(FIND("Estrada",Base!D119)),ISNUMBER(FIND(",",Base!D119)))=TRUE,Base!D119,"")))</f>
        <v/>
      </c>
      <c r="M119" t="str">
        <f>TRIM((IF(OR(ISNUMBER(FIND("Avenida",Base!E119)),ISNUMBER(FIND("Rua",Base!E119)),ISNUMBER(FIND("Estrada",Base!E119)),ISNUMBER(FIND(",",Base!E119)))=TRUE,Base!E119,"")))</f>
        <v/>
      </c>
      <c r="N119" t="str">
        <f>TRIM((IF(OR(ISNUMBER(FIND("Avenida",Base!F119)),ISNUMBER(FIND("Rua",Base!F119)),ISNUMBER(FIND("Estrada",Base!F119)),ISNUMBER(FIND(",",Base!F119)))=TRUE,Base!F119,"")))</f>
        <v>Rua Barros Peixoto.</v>
      </c>
      <c r="O119" t="str">
        <f>TRIM((IF(OR(ISNUMBER(FIND("Avenida",Base!G119)),ISNUMBER(FIND("Rua",Base!G119)),ISNUMBER(FIND("Estrada",Base!G119)),ISNUMBER(FIND(",",Base!G119)))=TRUE,Base!G119,"")))</f>
        <v/>
      </c>
      <c r="P119" t="str">
        <f>TRIM((IF(OR(ISNUMBER(FIND("Avenida",Base!H119)),ISNUMBER(FIND("Rua",Base!H119)),ISNUMBER(FIND("Estrada",Base!H119)),ISNUMBER(FIND(",",Base!H119)))=TRUE,Base!H119,"")))</f>
        <v>1° pavimento composto de sala, cozinha, lavabo, dispensa, garagem áre...</v>
      </c>
      <c r="Q119" t="str">
        <f>TRIM((IF(OR(ISNUMBER(FIND("Avenida",Base!I119)),ISNUMBER(FIND("Rua",Base!I119)),ISNUMBER(FIND("Estrada",Base!I119)),ISNUMBER(FIND(",",Base!I119)))=TRUE,Base!I119,"")))</f>
        <v/>
      </c>
      <c r="R119" t="str">
        <f>TRIM((IF(OR(ISNUMBER(FIND("Avenida",Base!J119)),ISNUMBER(FIND("Rua",Base!J119)),ISNUMBER(FIND("Estrada",Base!J119)),ISNUMBER(FIND(",",Base!J119)))=TRUE,Base!J119,"")))</f>
        <v>Rua Barros Peixoto, Banco de Areia</v>
      </c>
      <c r="S119" t="str">
        <f>TRIM((IF(OR(ISNUMBER(FIND("Avenida",Base!K119)),ISNUMBER(FIND("Rua",Base!K119)),ISNUMBER(FIND("Estrada",Base!K119)),ISNUMBER(FIND(",",Base!K119)))=TRUE,Base!K119,"")))</f>
        <v/>
      </c>
      <c r="T119" t="str">
        <f>TRIM((IF(OR(ISNUMBER(FIND("Avenida",Base!L119)),ISNUMBER(FIND("Rua",Base!L119)),ISNUMBER(FIND("Estrada",Base!L119)),ISNUMBER(FIND(",",Base!L119)))=TRUE,Base!L119,"")))</f>
        <v/>
      </c>
      <c r="U119" t="str">
        <f>TRIM((IF(OR(ISNUMBER(FIND("Avenida",Base!M119)),ISNUMBER(FIND("Rua",Base!M119)),ISNUMBER(FIND("Estrada",Base!M119)),ISNUMBER(FIND(",",Base!M119)))=TRUE,Base!M119,"")))</f>
        <v/>
      </c>
      <c r="V119" t="str">
        <f>TRIM((IF(OR(ISNUMBER(FIND("Avenida",Base!N119)),ISNUMBER(FIND("Rua",Base!N119)),ISNUMBER(FIND("Estrada",Base!N119)),ISNUMBER(FIND(",",Base!N119)))=TRUE,Base!N119,"")))</f>
        <v/>
      </c>
      <c r="W119" t="str">
        <f>TRIM((IF(OR(ISNUMBER(FIND("Avenida",Base!O119)),ISNUMBER(FIND("Rua",Base!O119)),ISNUMBER(FIND("Estrada",Base!O119)),ISNUMBER(FIND(",",Base!O119)))=TRUE,Base!O119,"")))</f>
        <v/>
      </c>
      <c r="X119" t="str">
        <f>TRIM((IF(OR(ISNUMBER(FIND("Avenida",Base!P119)),ISNUMBER(FIND("Rua",Base!P119)),ISNUMBER(FIND("Estrada",Base!P119)),ISNUMBER(FIND(",",Base!P119)))=TRUE,Base!P119,"")))</f>
        <v/>
      </c>
      <c r="Y119" t="str">
        <f>TRIM((IF(OR(ISNUMBER(FIND("Avenida",Base!Q119)),ISNUMBER(FIND("Rua",Base!Q119)),ISNUMBER(FIND("Estrada",Base!Q119)),ISNUMBER(FIND(",",Base!Q119)))=TRUE,Base!Q119,"")))</f>
        <v/>
      </c>
      <c r="Z119" t="str">
        <f>TRIM((IF(OR(ISNUMBER(FIND("Avenida",Base!R119)),ISNUMBER(FIND("Rua",Base!R119)),ISNUMBER(FIND("Estrada",Base!R119)),ISNUMBER(FIND(",",Base!R119)))=TRUE,Base!R119,"")))</f>
        <v/>
      </c>
      <c r="AA119" s="3" t="str" cm="1">
        <f t="array" ref="AA119">LOOKUP(2,1/(F119:Z119&lt;&gt;""),F119:Z119)</f>
        <v>Rua Barros Peixoto, Banco de Areia</v>
      </c>
      <c r="AB119" t="str" cm="1">
        <f t="array" ref="AB119">IFERROR(IF(LEN(TRIM(SUBSTITUTE(INDEX(Base!119:119,0,MATCH(Planilha2!$AA119,Base!119:119,0)+1),"m²",""))&gt;5),LEFT(TRIM(SUBSTITUTE(INDEX(Base!119:119,0,MATCH(Planilha2!$AA119,Base!119:119,0)+1),"m²","")),3),TRIM(SUBSTITUTE(INDEX(Base!119:119,0,MATCH(Planilha2!$AA119,Base!119:119,0)+1),"m²",""))),0)</f>
        <v>70</v>
      </c>
      <c r="AC119" t="str" cm="1">
        <f t="array" ref="AC119">IFERROR(IF(LEN(INDEX(Base!119:119,0,MATCH(Planilha2!$AA119,Base!119:119,0)+2))&gt;2,LEFT(INDEX(Base!119:119,0,MATCH(Planilha2!$AA119,Base!119:119,0)+2),1),INDEX(Base!119:119,0,MATCH(Planilha2!$AA119,Base!119:119,0)+2)),0)</f>
        <v>2</v>
      </c>
      <c r="AD119" t="str" cm="1">
        <f t="array" ref="AD119">IFERROR(IF(LEN(INDEX(Base!119:119,0,MATCH(Planilha2!$AA119,Base!119:119,0)+3))&gt;2,LEFT(INDEX(Base!119:119,0,MATCH(Planilha2!$AA119,Base!119:119,0)+3),1),INDEX(Base!119:119,0,MATCH(Planilha2!$AA119,Base!119:119,0)+3)),0)</f>
        <v>1</v>
      </c>
      <c r="AE119" t="str" cm="1">
        <f t="array" ref="AE119">IFERROR(IF(LEN(INDEX(Base!119:119,0,MATCH(Planilha2!$AA119,Base!119:119,0)+4))&gt;2,LEFT(INDEX(Base!119:119,0,MATCH(Planilha2!$AA119,Base!119:119,0)+4),1),INDEX(Base!119:119,0,MATCH(Planilha2!$AA119,Base!119:119,0)+4)),0)</f>
        <v>1</v>
      </c>
      <c r="AF119" t="str">
        <f>AA119&amp;", "&amp;Configurações!$C$4&amp;", "&amp;Configurações!$C$5&amp;", Brazil"</f>
        <v>Rua Barros Peixoto, Banco de Areia, Mesquita, RJ, Brazil</v>
      </c>
      <c r="AG119" t="str">
        <f>RIGHT(AA119,LEN(AA119)-FIND(",",AA119,1)-1)&amp;", "&amp;Configurações!$C$4&amp;", "&amp;Configurações!$C$5</f>
        <v>Banco de Areia, Mesquita, RJ</v>
      </c>
      <c r="AH119">
        <f>Configurações!$C$6</f>
        <v>0</v>
      </c>
    </row>
    <row r="120" spans="2:34" x14ac:dyDescent="0.3">
      <c r="B120">
        <f>IF(OR(ISNUMBER(FIND(Configurações!$B$8,Base!B120)),ISNUMBER(FIND(Configurações!$B$9,Base!B120)),ISNUMBER(FIND(Configurações!$B$10,Base!B120)),ISNUMBER(FIND(Configurações!$B$11,Base!B120)))=TRUE,Base!B120,0)</f>
        <v>0</v>
      </c>
      <c r="C120" t="str">
        <f>SUBSTITUTE(SUBSTITUTE(IF(ISNUMBER(FIND("R$",Base!B120))=TRUE,Base!B120,IF(OR(ISNUMBER(FIND("condo",Base!C120)),ISNUMBER(FIND("IPTU",Base!C120)))=TRUE,Base!B120,Base!C120)),"R$",""),".","")</f>
        <v xml:space="preserve"> 146000</v>
      </c>
      <c r="D120" t="str">
        <f>SUBSTITUTE(IF(TRIM(SUBSTITUTE(SUBSTITUTE(IF(AND(ISNUMBER(FIND("condo",Base!C120)),ISNUMBER(FIND("IPTU",Base!C120)))=TRUE,MID(Base!C120,FIND("$",Base!C120)+1,6),0),"I",""),"P",""))="0",TRIM(SUBSTITUTE(SUBSTITUTE(IF(AND(ISNUMBER(FIND("condo",Base!D120)),ISNUMBER(FIND("IPTU",Base!D120)))=TRUE,MID(Base!D120,FIND("$",Base!D120)+1,6),0),"I",""),"P","")),TRIM(SUBSTITUTE(SUBSTITUTE(IF(AND(ISNUMBER(FIND("condo",Base!C120)),ISNUMBER(FIND("IPTU",Base!C120)))=TRUE,MID(Base!C120,FIND("$",Base!C120)+1,6),0),"I",""),"P",""))),".","")</f>
        <v>0</v>
      </c>
      <c r="E120" t="str">
        <f>SUBSTITUTE(IF(TRIM(SUBSTITUTE(SUBSTITUTE(IF(OR(ISNUMBER(FIND("IPTU",Base!C120)),ISNUMBER(FIND("iptu",Base!C120)))=TRUE,RIGHT(Base!C120,5),0),"R$",""),"$",""))="0",TRIM(SUBSTITUTE(SUBSTITUTE(IF(OR(ISNUMBER(FIND("IPTU",Base!D120)),ISNUMBER(FIND("iptu",Base!D120)))=TRUE,RIGHT(Base!D120,5),0),"R$",""),"$","")),TRIM(SUBSTITUTE(SUBSTITUTE(IF(OR(ISNUMBER(FIND("iptu",Base!C120)),ISNUMBER(FIND("IPTU",Base!C120)))=TRUE,RIGHT(Base!C120,5),0),"R$",""),"$",""))),".","")</f>
        <v>600</v>
      </c>
      <c r="F120" s="3" t="str" cm="1">
        <f t="array" ref="F120">INDEX(Base!120:120,MATCH(MAX(LEN(Base!120:120)),LEN(Base!120:120),0))</f>
        <v>Composta de 2 quartos, sala, cozinha, banheiro, área de serviço, varanda.</v>
      </c>
      <c r="J120" t="str">
        <f>TRIM((IF(OR(ISNUMBER(FIND("Avenida",Base!B120)),ISNUMBER(FIND("Rua",Base!B120)),ISNUMBER(FIND("Estrada",Base!B120)),ISNUMBER(FIND(",",Base!B120)))=TRUE,Base!B120,"")))</f>
        <v/>
      </c>
      <c r="K120" t="str">
        <f>TRIM((IF(OR(ISNUMBER(FIND("Avenida",Base!C120)),ISNUMBER(FIND("Rua",Base!C120)),ISNUMBER(FIND("Estrada",Base!C120)),ISNUMBER(FIND(",",Base!C120)))=TRUE,Base!C120,"")))</f>
        <v/>
      </c>
      <c r="L120" t="str">
        <f>TRIM((IF(OR(ISNUMBER(FIND("Avenida",Base!D120)),ISNUMBER(FIND("Rua",Base!D120)),ISNUMBER(FIND("Estrada",Base!D120)),ISNUMBER(FIND(",",Base!D120)))=TRUE,Base!D120,"")))</f>
        <v/>
      </c>
      <c r="M120" t="str">
        <f>TRIM((IF(OR(ISNUMBER(FIND("Avenida",Base!E120)),ISNUMBER(FIND("Rua",Base!E120)),ISNUMBER(FIND("Estrada",Base!E120)),ISNUMBER(FIND(",",Base!E120)))=TRUE,Base!E120,"")))</f>
        <v/>
      </c>
      <c r="N120" t="str">
        <f>TRIM((IF(OR(ISNUMBER(FIND("Avenida",Base!F120)),ISNUMBER(FIND("Rua",Base!F120)),ISNUMBER(FIND("Estrada",Base!F120)),ISNUMBER(FIND(",",Base!F120)))=TRUE,Base!F120,"")))</f>
        <v/>
      </c>
      <c r="O120" t="str">
        <f>TRIM((IF(OR(ISNUMBER(FIND("Avenida",Base!G120)),ISNUMBER(FIND("Rua",Base!G120)),ISNUMBER(FIND("Estrada",Base!G120)),ISNUMBER(FIND(",",Base!G120)))=TRUE,Base!G120,"")))</f>
        <v/>
      </c>
      <c r="P120" t="str">
        <f>TRIM((IF(OR(ISNUMBER(FIND("Avenida",Base!H120)),ISNUMBER(FIND("Rua",Base!H120)),ISNUMBER(FIND("Estrada",Base!H120)),ISNUMBER(FIND(",",Base!H120)))=TRUE,Base!H120,"")))</f>
        <v/>
      </c>
      <c r="Q120" t="str">
        <f>TRIM((IF(OR(ISNUMBER(FIND("Avenida",Base!I120)),ISNUMBER(FIND("Rua",Base!I120)),ISNUMBER(FIND("Estrada",Base!I120)),ISNUMBER(FIND(",",Base!I120)))=TRUE,Base!I120,"")))</f>
        <v/>
      </c>
      <c r="R120" t="str">
        <f>TRIM((IF(OR(ISNUMBER(FIND("Avenida",Base!J120)),ISNUMBER(FIND("Rua",Base!J120)),ISNUMBER(FIND("Estrada",Base!J120)),ISNUMBER(FIND(",",Base!J120)))=TRUE,Base!J120,"")))</f>
        <v>Composta de 2 quartos, sala, cozinha, banheiro, área de serviço, varanda.</v>
      </c>
      <c r="S120" t="str">
        <f>TRIM((IF(OR(ISNUMBER(FIND("Avenida",Base!K120)),ISNUMBER(FIND("Rua",Base!K120)),ISNUMBER(FIND("Estrada",Base!K120)),ISNUMBER(FIND(",",Base!K120)))=TRUE,Base!K120,"")))</f>
        <v/>
      </c>
      <c r="T120" t="str">
        <f>TRIM((IF(OR(ISNUMBER(FIND("Avenida",Base!L120)),ISNUMBER(FIND("Rua",Base!L120)),ISNUMBER(FIND("Estrada",Base!L120)),ISNUMBER(FIND(",",Base!L120)))=TRUE,Base!L120,"")))</f>
        <v/>
      </c>
      <c r="U120" t="str">
        <f>TRIM((IF(OR(ISNUMBER(FIND("Avenida",Base!M120)),ISNUMBER(FIND("Rua",Base!M120)),ISNUMBER(FIND("Estrada",Base!M120)),ISNUMBER(FIND(",",Base!M120)))=TRUE,Base!M120,"")))</f>
        <v>Travessa Piaçava, Banco de Areia</v>
      </c>
      <c r="V120" t="str">
        <f>TRIM((IF(OR(ISNUMBER(FIND("Avenida",Base!N120)),ISNUMBER(FIND("Rua",Base!N120)),ISNUMBER(FIND("Estrada",Base!N120)),ISNUMBER(FIND(",",Base!N120)))=TRUE,Base!N120,"")))</f>
        <v/>
      </c>
      <c r="W120" t="str">
        <f>TRIM((IF(OR(ISNUMBER(FIND("Avenida",Base!O120)),ISNUMBER(FIND("Rua",Base!O120)),ISNUMBER(FIND("Estrada",Base!O120)),ISNUMBER(FIND(",",Base!O120)))=TRUE,Base!O120,"")))</f>
        <v/>
      </c>
      <c r="X120" t="str">
        <f>TRIM((IF(OR(ISNUMBER(FIND("Avenida",Base!P120)),ISNUMBER(FIND("Rua",Base!P120)),ISNUMBER(FIND("Estrada",Base!P120)),ISNUMBER(FIND(",",Base!P120)))=TRUE,Base!P120,"")))</f>
        <v/>
      </c>
      <c r="Y120" t="str">
        <f>TRIM((IF(OR(ISNUMBER(FIND("Avenida",Base!Q120)),ISNUMBER(FIND("Rua",Base!Q120)),ISNUMBER(FIND("Estrada",Base!Q120)),ISNUMBER(FIND(",",Base!Q120)))=TRUE,Base!Q120,"")))</f>
        <v/>
      </c>
      <c r="Z120" t="str">
        <f>TRIM((IF(OR(ISNUMBER(FIND("Avenida",Base!R120)),ISNUMBER(FIND("Rua",Base!R120)),ISNUMBER(FIND("Estrada",Base!R120)),ISNUMBER(FIND(",",Base!R120)))=TRUE,Base!R120,"")))</f>
        <v/>
      </c>
      <c r="AA120" s="3" t="str" cm="1">
        <f t="array" ref="AA120">LOOKUP(2,1/(F120:Z120&lt;&gt;""),F120:Z120)</f>
        <v>Travessa Piaçava, Banco de Areia</v>
      </c>
      <c r="AB120" t="str" cm="1">
        <f t="array" ref="AB120">IFERROR(IF(LEN(TRIM(SUBSTITUTE(INDEX(Base!120:120,0,MATCH(Planilha2!$AA120,Base!120:120,0)+1),"m²",""))&gt;5),LEFT(TRIM(SUBSTITUTE(INDEX(Base!120:120,0,MATCH(Planilha2!$AA120,Base!120:120,0)+1),"m²","")),3),TRIM(SUBSTITUTE(INDEX(Base!120:120,0,MATCH(Planilha2!$AA120,Base!120:120,0)+1),"m²",""))),0)</f>
        <v>60</v>
      </c>
      <c r="AC120" t="str" cm="1">
        <f t="array" ref="AC120">IFERROR(IF(LEN(INDEX(Base!120:120,0,MATCH(Planilha2!$AA120,Base!120:120,0)+2))&gt;2,LEFT(INDEX(Base!120:120,0,MATCH(Planilha2!$AA120,Base!120:120,0)+2),1),INDEX(Base!120:120,0,MATCH(Planilha2!$AA120,Base!120:120,0)+2)),0)</f>
        <v>2</v>
      </c>
      <c r="AD120" t="str" cm="1">
        <f t="array" ref="AD120">IFERROR(IF(LEN(INDEX(Base!120:120,0,MATCH(Planilha2!$AA120,Base!120:120,0)+3))&gt;2,LEFT(INDEX(Base!120:120,0,MATCH(Planilha2!$AA120,Base!120:120,0)+3),1),INDEX(Base!120:120,0,MATCH(Planilha2!$AA120,Base!120:120,0)+3)),0)</f>
        <v>1</v>
      </c>
      <c r="AE120" t="str" cm="1">
        <f t="array" ref="AE120">IFERROR(IF(LEN(INDEX(Base!120:120,0,MATCH(Planilha2!$AA120,Base!120:120,0)+4))&gt;2,LEFT(INDEX(Base!120:120,0,MATCH(Planilha2!$AA120,Base!120:120,0)+4),1),INDEX(Base!120:120,0,MATCH(Planilha2!$AA120,Base!120:120,0)+4)),0)</f>
        <v>1</v>
      </c>
      <c r="AF120" t="str">
        <f>AA120&amp;", "&amp;Configurações!$C$4&amp;", "&amp;Configurações!$C$5&amp;", Brazil"</f>
        <v>Travessa Piaçava, Banco de Areia, Mesquita, RJ, Brazil</v>
      </c>
      <c r="AG120" t="str">
        <f>RIGHT(AA120,LEN(AA120)-FIND(",",AA120,1)-1)&amp;", "&amp;Configurações!$C$4&amp;", "&amp;Configurações!$C$5</f>
        <v>Banco de Areia, Mesquita, RJ</v>
      </c>
      <c r="AH120">
        <f>Configurações!$C$6</f>
        <v>0</v>
      </c>
    </row>
    <row r="121" spans="2:34" x14ac:dyDescent="0.3">
      <c r="B121">
        <f>IF(OR(ISNUMBER(FIND(Configurações!$B$8,Base!B121)),ISNUMBER(FIND(Configurações!$B$9,Base!B121)),ISNUMBER(FIND(Configurações!$B$10,Base!B121)),ISNUMBER(FIND(Configurações!$B$11,Base!B121)))=TRUE,Base!B121,0)</f>
        <v>0</v>
      </c>
      <c r="C121" t="str">
        <f>SUBSTITUTE(SUBSTITUTE(IF(ISNUMBER(FIND("R$",Base!B121))=TRUE,Base!B121,IF(OR(ISNUMBER(FIND("condo",Base!C121)),ISNUMBER(FIND("IPTU",Base!C121)))=TRUE,Base!B121,Base!C121)),"R$",""),".","")</f>
        <v xml:space="preserve"> 190000</v>
      </c>
      <c r="D121" t="str">
        <f>SUBSTITUTE(IF(TRIM(SUBSTITUTE(SUBSTITUTE(IF(AND(ISNUMBER(FIND("condo",Base!C121)),ISNUMBER(FIND("IPTU",Base!C121)))=TRUE,MID(Base!C121,FIND("$",Base!C121)+1,6),0),"I",""),"P",""))="0",TRIM(SUBSTITUTE(SUBSTITUTE(IF(AND(ISNUMBER(FIND("condo",Base!D121)),ISNUMBER(FIND("IPTU",Base!D121)))=TRUE,MID(Base!D121,FIND("$",Base!D121)+1,6),0),"I",""),"P","")),TRIM(SUBSTITUTE(SUBSTITUTE(IF(AND(ISNUMBER(FIND("condo",Base!C121)),ISNUMBER(FIND("IPTU",Base!C121)))=TRUE,MID(Base!C121,FIND("$",Base!C121)+1,6),0),"I",""),"P",""))),".","")</f>
        <v>0</v>
      </c>
      <c r="E121" t="str">
        <f>SUBSTITUTE(IF(TRIM(SUBSTITUTE(SUBSTITUTE(IF(OR(ISNUMBER(FIND("IPTU",Base!C121)),ISNUMBER(FIND("iptu",Base!C121)))=TRUE,RIGHT(Base!C121,5),0),"R$",""),"$",""))="0",TRIM(SUBSTITUTE(SUBSTITUTE(IF(OR(ISNUMBER(FIND("IPTU",Base!D121)),ISNUMBER(FIND("iptu",Base!D121)))=TRUE,RIGHT(Base!D121,5),0),"R$",""),"$","")),TRIM(SUBSTITUTE(SUBSTITUTE(IF(OR(ISNUMBER(FIND("iptu",Base!C121)),ISNUMBER(FIND("IPTU",Base!C121)))=TRUE,RIGHT(Base!C121,5),0),"R$",""),"$",""))),".","")</f>
        <v>230</v>
      </c>
      <c r="F121" s="3" t="str" cm="1">
        <f t="array" ref="F121">INDEX(Base!121:121,MATCH(MAX(LEN(Base!121:121)),LEN(Base!121:121),0))</f>
        <v>Excelente oportunidade em Mesquita/Jacutinga, casa com 2 quartos, sala, cozinha, banheiro social, área externa fundos e garagem. -</v>
      </c>
      <c r="J121" t="str">
        <f>TRIM((IF(OR(ISNUMBER(FIND("Avenida",Base!B121)),ISNUMBER(FIND("Rua",Base!B121)),ISNUMBER(FIND("Estrada",Base!B121)),ISNUMBER(FIND(",",Base!B121)))=TRUE,Base!B121,"")))</f>
        <v/>
      </c>
      <c r="K121" t="str">
        <f>TRIM((IF(OR(ISNUMBER(FIND("Avenida",Base!C121)),ISNUMBER(FIND("Rua",Base!C121)),ISNUMBER(FIND("Estrada",Base!C121)),ISNUMBER(FIND(",",Base!C121)))=TRUE,Base!C121,"")))</f>
        <v/>
      </c>
      <c r="L121" t="str">
        <f>TRIM((IF(OR(ISNUMBER(FIND("Avenida",Base!D121)),ISNUMBER(FIND("Rua",Base!D121)),ISNUMBER(FIND("Estrada",Base!D121)),ISNUMBER(FIND(",",Base!D121)))=TRUE,Base!D121,"")))</f>
        <v>Excelente oportunidade em Mesquita/Jacutinga, casa com 2 quartos, sala, cozinha, banheiro social, área externa fundos e garagem. -</v>
      </c>
      <c r="M121" t="str">
        <f>TRIM((IF(OR(ISNUMBER(FIND("Avenida",Base!E121)),ISNUMBER(FIND("Rua",Base!E121)),ISNUMBER(FIND("Estrada",Base!E121)),ISNUMBER(FIND(",",Base!E121)))=TRUE,Base!E121,"")))</f>
        <v/>
      </c>
      <c r="N121" t="str">
        <f>TRIM((IF(OR(ISNUMBER(FIND("Avenida",Base!F121)),ISNUMBER(FIND("Rua",Base!F121)),ISNUMBER(FIND("Estrada",Base!F121)),ISNUMBER(FIND(",",Base!F121)))=TRUE,Base!F121,"")))</f>
        <v>Rua Barros Peixoto, Jacutinga</v>
      </c>
      <c r="O121" t="str">
        <f>TRIM((IF(OR(ISNUMBER(FIND("Avenida",Base!G121)),ISNUMBER(FIND("Rua",Base!G121)),ISNUMBER(FIND("Estrada",Base!G121)),ISNUMBER(FIND(",",Base!G121)))=TRUE,Base!G121,"")))</f>
        <v/>
      </c>
      <c r="P121" t="str">
        <f>TRIM((IF(OR(ISNUMBER(FIND("Avenida",Base!H121)),ISNUMBER(FIND("Rua",Base!H121)),ISNUMBER(FIND("Estrada",Base!H121)),ISNUMBER(FIND(",",Base!H121)))=TRUE,Base!H121,"")))</f>
        <v/>
      </c>
      <c r="Q121" t="str">
        <f>TRIM((IF(OR(ISNUMBER(FIND("Avenida",Base!I121)),ISNUMBER(FIND("Rua",Base!I121)),ISNUMBER(FIND("Estrada",Base!I121)),ISNUMBER(FIND(",",Base!I121)))=TRUE,Base!I121,"")))</f>
        <v/>
      </c>
      <c r="R121" t="str">
        <f>TRIM((IF(OR(ISNUMBER(FIND("Avenida",Base!J121)),ISNUMBER(FIND("Rua",Base!J121)),ISNUMBER(FIND("Estrada",Base!J121)),ISNUMBER(FIND(",",Base!J121)))=TRUE,Base!J121,"")))</f>
        <v/>
      </c>
      <c r="S121" t="str">
        <f>TRIM((IF(OR(ISNUMBER(FIND("Avenida",Base!K121)),ISNUMBER(FIND("Rua",Base!K121)),ISNUMBER(FIND("Estrada",Base!K121)),ISNUMBER(FIND(",",Base!K121)))=TRUE,Base!K121,"")))</f>
        <v/>
      </c>
      <c r="T121" t="str">
        <f>TRIM((IF(OR(ISNUMBER(FIND("Avenida",Base!L121)),ISNUMBER(FIND("Rua",Base!L121)),ISNUMBER(FIND("Estrada",Base!L121)),ISNUMBER(FIND(",",Base!L121)))=TRUE,Base!L121,"")))</f>
        <v/>
      </c>
      <c r="U121" t="str">
        <f>TRIM((IF(OR(ISNUMBER(FIND("Avenida",Base!M121)),ISNUMBER(FIND("Rua",Base!M121)),ISNUMBER(FIND("Estrada",Base!M121)),ISNUMBER(FIND(",",Base!M121)))=TRUE,Base!M121,"")))</f>
        <v/>
      </c>
      <c r="V121" t="str">
        <f>TRIM((IF(OR(ISNUMBER(FIND("Avenida",Base!N121)),ISNUMBER(FIND("Rua",Base!N121)),ISNUMBER(FIND("Estrada",Base!N121)),ISNUMBER(FIND(",",Base!N121)))=TRUE,Base!N121,"")))</f>
        <v/>
      </c>
      <c r="W121" t="str">
        <f>TRIM((IF(OR(ISNUMBER(FIND("Avenida",Base!O121)),ISNUMBER(FIND("Rua",Base!O121)),ISNUMBER(FIND("Estrada",Base!O121)),ISNUMBER(FIND(",",Base!O121)))=TRUE,Base!O121,"")))</f>
        <v/>
      </c>
      <c r="X121" t="str">
        <f>TRIM((IF(OR(ISNUMBER(FIND("Avenida",Base!P121)),ISNUMBER(FIND("Rua",Base!P121)),ISNUMBER(FIND("Estrada",Base!P121)),ISNUMBER(FIND(",",Base!P121)))=TRUE,Base!P121,"")))</f>
        <v/>
      </c>
      <c r="Y121" t="str">
        <f>TRIM((IF(OR(ISNUMBER(FIND("Avenida",Base!Q121)),ISNUMBER(FIND("Rua",Base!Q121)),ISNUMBER(FIND("Estrada",Base!Q121)),ISNUMBER(FIND(",",Base!Q121)))=TRUE,Base!Q121,"")))</f>
        <v/>
      </c>
      <c r="Z121" t="str">
        <f>TRIM((IF(OR(ISNUMBER(FIND("Avenida",Base!R121)),ISNUMBER(FIND("Rua",Base!R121)),ISNUMBER(FIND("Estrada",Base!R121)),ISNUMBER(FIND(",",Base!R121)))=TRUE,Base!R121,"")))</f>
        <v/>
      </c>
      <c r="AA121" s="3" t="str" cm="1">
        <f t="array" ref="AA121">LOOKUP(2,1/(F121:Z121&lt;&gt;""),F121:Z121)</f>
        <v>Rua Barros Peixoto, Jacutinga</v>
      </c>
      <c r="AB121" t="str" cm="1">
        <f t="array" ref="AB121">IFERROR(IF(LEN(TRIM(SUBSTITUTE(INDEX(Base!121:121,0,MATCH(Planilha2!$AA121,Base!121:121,0)+1),"m²",""))&gt;5),LEFT(TRIM(SUBSTITUTE(INDEX(Base!121:121,0,MATCH(Planilha2!$AA121,Base!121:121,0)+1),"m²","")),3),TRIM(SUBSTITUTE(INDEX(Base!121:121,0,MATCH(Planilha2!$AA121,Base!121:121,0)+1),"m²",""))),0)</f>
        <v>60</v>
      </c>
      <c r="AC121" t="str" cm="1">
        <f t="array" ref="AC121">IFERROR(IF(LEN(INDEX(Base!121:121,0,MATCH(Planilha2!$AA121,Base!121:121,0)+2))&gt;2,LEFT(INDEX(Base!121:121,0,MATCH(Planilha2!$AA121,Base!121:121,0)+2),1),INDEX(Base!121:121,0,MATCH(Planilha2!$AA121,Base!121:121,0)+2)),0)</f>
        <v>2</v>
      </c>
      <c r="AD121" t="str" cm="1">
        <f t="array" ref="AD121">IFERROR(IF(LEN(INDEX(Base!121:121,0,MATCH(Planilha2!$AA121,Base!121:121,0)+3))&gt;2,LEFT(INDEX(Base!121:121,0,MATCH(Planilha2!$AA121,Base!121:121,0)+3),1),INDEX(Base!121:121,0,MATCH(Planilha2!$AA121,Base!121:121,0)+3)),0)</f>
        <v>1</v>
      </c>
      <c r="AE121" t="str" cm="1">
        <f t="array" ref="AE121">IFERROR(IF(LEN(INDEX(Base!121:121,0,MATCH(Planilha2!$AA121,Base!121:121,0)+4))&gt;2,LEFT(INDEX(Base!121:121,0,MATCH(Planilha2!$AA121,Base!121:121,0)+4),1),INDEX(Base!121:121,0,MATCH(Planilha2!$AA121,Base!121:121,0)+4)),0)</f>
        <v>1</v>
      </c>
      <c r="AF121" t="str">
        <f>AA121&amp;", "&amp;Configurações!$C$4&amp;", "&amp;Configurações!$C$5&amp;", Brazil"</f>
        <v>Rua Barros Peixoto, Jacutinga, Mesquita, RJ, Brazil</v>
      </c>
      <c r="AG121" t="str">
        <f>RIGHT(AA121,LEN(AA121)-FIND(",",AA121,1)-1)&amp;", "&amp;Configurações!$C$4&amp;", "&amp;Configurações!$C$5</f>
        <v>Jacutinga, Mesquita, RJ</v>
      </c>
      <c r="AH121">
        <f>Configurações!$C$6</f>
        <v>0</v>
      </c>
    </row>
    <row r="122" spans="2:34" x14ac:dyDescent="0.3">
      <c r="B122" t="str">
        <f>IF(OR(ISNUMBER(FIND(Configurações!$B$8,Base!B122)),ISNUMBER(FIND(Configurações!$B$9,Base!B122)),ISNUMBER(FIND(Configurações!$B$10,Base!B122)),ISNUMBER(FIND(Configurações!$B$11,Base!B122)))=TRUE,Base!B122,0)</f>
        <v>na planta</v>
      </c>
      <c r="C122" t="str">
        <f>SUBSTITUTE(SUBSTITUTE(IF(ISNUMBER(FIND("R$",Base!B122))=TRUE,Base!B122,IF(OR(ISNUMBER(FIND("condo",Base!C122)),ISNUMBER(FIND("IPTU",Base!C122)))=TRUE,Base!B122,Base!C122)),"R$",""),".","")</f>
        <v xml:space="preserve"> 149900</v>
      </c>
      <c r="D122" t="str">
        <f>SUBSTITUTE(IF(TRIM(SUBSTITUTE(SUBSTITUTE(IF(AND(ISNUMBER(FIND("condo",Base!C122)),ISNUMBER(FIND("IPTU",Base!C122)))=TRUE,MID(Base!C122,FIND("$",Base!C122)+1,6),0),"I",""),"P",""))="0",TRIM(SUBSTITUTE(SUBSTITUTE(IF(AND(ISNUMBER(FIND("condo",Base!D122)),ISNUMBER(FIND("IPTU",Base!D122)))=TRUE,MID(Base!D122,FIND("$",Base!D122)+1,6),0),"I",""),"P","")),TRIM(SUBSTITUTE(SUBSTITUTE(IF(AND(ISNUMBER(FIND("condo",Base!C122)),ISNUMBER(FIND("IPTU",Base!C122)))=TRUE,MID(Base!C122,FIND("$",Base!C122)+1,6),0),"I",""),"P",""))),".","")</f>
        <v>0</v>
      </c>
      <c r="E122" t="str">
        <f>SUBSTITUTE(IF(TRIM(SUBSTITUTE(SUBSTITUTE(IF(OR(ISNUMBER(FIND("IPTU",Base!C122)),ISNUMBER(FIND("iptu",Base!C122)))=TRUE,RIGHT(Base!C122,5),0),"R$",""),"$",""))="0",TRIM(SUBSTITUTE(SUBSTITUTE(IF(OR(ISNUMBER(FIND("IPTU",Base!D122)),ISNUMBER(FIND("iptu",Base!D122)))=TRUE,RIGHT(Base!D122,5),0),"R$",""),"$","")),TRIM(SUBSTITUTE(SUBSTITUTE(IF(OR(ISNUMBER(FIND("iptu",Base!C122)),ISNUMBER(FIND("IPTU",Base!C122)))=TRUE,RIGHT(Base!C122,5),0),"R$",""),"$",""))),".","")</f>
        <v>0</v>
      </c>
      <c r="F122" s="3" t="str" cm="1">
        <f t="array" ref="F122">INDEX(Base!122:122,MATCH(MAX(LEN(Base!122:122)),LEN(Base!122:122),0))</f>
        <v>Condomínio fechado com apartamentos de 2 quartos na Região Jardim Alvorada, com opção de vaga de garagem. Tudo o que você sempre quis em um só lugar: conforto, tranquilidade, segur...</v>
      </c>
      <c r="J122" t="str">
        <f>TRIM((IF(OR(ISNUMBER(FIND("Avenida",Base!B122)),ISNUMBER(FIND("Rua",Base!B122)),ISNUMBER(FIND("Estrada",Base!B122)),ISNUMBER(FIND(",",Base!B122)))=TRUE,Base!B122,"")))</f>
        <v/>
      </c>
      <c r="K122" t="str">
        <f>TRIM((IF(OR(ISNUMBER(FIND("Avenida",Base!C122)),ISNUMBER(FIND("Rua",Base!C122)),ISNUMBER(FIND("Estrada",Base!C122)),ISNUMBER(FIND(",",Base!C122)))=TRUE,Base!C122,"")))</f>
        <v/>
      </c>
      <c r="L122" t="str">
        <f>TRIM((IF(OR(ISNUMBER(FIND("Avenida",Base!D122)),ISNUMBER(FIND("Rua",Base!D122)),ISNUMBER(FIND("Estrada",Base!D122)),ISNUMBER(FIND(",",Base!D122)))=TRUE,Base!D122,"")))</f>
        <v/>
      </c>
      <c r="M122" t="str">
        <f>TRIM((IF(OR(ISNUMBER(FIND("Avenida",Base!E122)),ISNUMBER(FIND("Rua",Base!E122)),ISNUMBER(FIND("Estrada",Base!E122)),ISNUMBER(FIND(",",Base!E122)))=TRUE,Base!E122,"")))</f>
        <v>Condomínio fechado com apartamentos de 2 quartos na Região Jardim Alvorada, com opção de vaga de garagem. Tudo o que você sempre quis em um só lugar: conforto, tranquilidade, segur...</v>
      </c>
      <c r="N122" t="str">
        <f>TRIM((IF(OR(ISNUMBER(FIND("Avenida",Base!F122)),ISNUMBER(FIND("Rua",Base!F122)),ISNUMBER(FIND("Estrada",Base!F122)),ISNUMBER(FIND(",",Base!F122)))=TRUE,Base!F122,"")))</f>
        <v/>
      </c>
      <c r="O122" t="str">
        <f>TRIM((IF(OR(ISNUMBER(FIND("Avenida",Base!G122)),ISNUMBER(FIND("Rua",Base!G122)),ISNUMBER(FIND("Estrada",Base!G122)),ISNUMBER(FIND(",",Base!G122)))=TRUE,Base!G122,"")))</f>
        <v>Avenida Abílio Augusto Távora, Jardim Alvorada</v>
      </c>
      <c r="P122" t="str">
        <f>TRIM((IF(OR(ISNUMBER(FIND("Avenida",Base!H122)),ISNUMBER(FIND("Rua",Base!H122)),ISNUMBER(FIND("Estrada",Base!H122)),ISNUMBER(FIND(",",Base!H122)))=TRUE,Base!H122,"")))</f>
        <v/>
      </c>
      <c r="Q122" t="str">
        <f>TRIM((IF(OR(ISNUMBER(FIND("Avenida",Base!I122)),ISNUMBER(FIND("Rua",Base!I122)),ISNUMBER(FIND("Estrada",Base!I122)),ISNUMBER(FIND(",",Base!I122)))=TRUE,Base!I122,"")))</f>
        <v/>
      </c>
      <c r="R122" t="str">
        <f>TRIM((IF(OR(ISNUMBER(FIND("Avenida",Base!J122)),ISNUMBER(FIND("Rua",Base!J122)),ISNUMBER(FIND("Estrada",Base!J122)),ISNUMBER(FIND(",",Base!J122)))=TRUE,Base!J122,"")))</f>
        <v/>
      </c>
      <c r="S122" t="str">
        <f>TRIM((IF(OR(ISNUMBER(FIND("Avenida",Base!K122)),ISNUMBER(FIND("Rua",Base!K122)),ISNUMBER(FIND("Estrada",Base!K122)),ISNUMBER(FIND(",",Base!K122)))=TRUE,Base!K122,"")))</f>
        <v/>
      </c>
      <c r="T122" t="str">
        <f>TRIM((IF(OR(ISNUMBER(FIND("Avenida",Base!L122)),ISNUMBER(FIND("Rua",Base!L122)),ISNUMBER(FIND("Estrada",Base!L122)),ISNUMBER(FIND(",",Base!L122)))=TRUE,Base!L122,"")))</f>
        <v/>
      </c>
      <c r="U122" t="str">
        <f>TRIM((IF(OR(ISNUMBER(FIND("Avenida",Base!M122)),ISNUMBER(FIND("Rua",Base!M122)),ISNUMBER(FIND("Estrada",Base!M122)),ISNUMBER(FIND(",",Base!M122)))=TRUE,Base!M122,"")))</f>
        <v/>
      </c>
      <c r="V122" t="str">
        <f>TRIM((IF(OR(ISNUMBER(FIND("Avenida",Base!N122)),ISNUMBER(FIND("Rua",Base!N122)),ISNUMBER(FIND("Estrada",Base!N122)),ISNUMBER(FIND(",",Base!N122)))=TRUE,Base!N122,"")))</f>
        <v/>
      </c>
      <c r="W122" t="str">
        <f>TRIM((IF(OR(ISNUMBER(FIND("Avenida",Base!O122)),ISNUMBER(FIND("Rua",Base!O122)),ISNUMBER(FIND("Estrada",Base!O122)),ISNUMBER(FIND(",",Base!O122)))=TRUE,Base!O122,"")))</f>
        <v/>
      </c>
      <c r="X122" t="str">
        <f>TRIM((IF(OR(ISNUMBER(FIND("Avenida",Base!P122)),ISNUMBER(FIND("Rua",Base!P122)),ISNUMBER(FIND("Estrada",Base!P122)),ISNUMBER(FIND(",",Base!P122)))=TRUE,Base!P122,"")))</f>
        <v/>
      </c>
      <c r="Y122" t="str">
        <f>TRIM((IF(OR(ISNUMBER(FIND("Avenida",Base!Q122)),ISNUMBER(FIND("Rua",Base!Q122)),ISNUMBER(FIND("Estrada",Base!Q122)),ISNUMBER(FIND(",",Base!Q122)))=TRUE,Base!Q122,"")))</f>
        <v/>
      </c>
      <c r="Z122" t="str">
        <f>TRIM((IF(OR(ISNUMBER(FIND("Avenida",Base!R122)),ISNUMBER(FIND("Rua",Base!R122)),ISNUMBER(FIND("Estrada",Base!R122)),ISNUMBER(FIND(",",Base!R122)))=TRUE,Base!R122,"")))</f>
        <v/>
      </c>
      <c r="AA122" s="3" t="str" cm="1">
        <f t="array" ref="AA122">LOOKUP(2,1/(F122:Z122&lt;&gt;""),F122:Z122)</f>
        <v>Avenida Abílio Augusto Távora, Jardim Alvorada</v>
      </c>
      <c r="AB122" t="str" cm="1">
        <f t="array" ref="AB122">IFERROR(IF(LEN(TRIM(SUBSTITUTE(INDEX(Base!122:122,0,MATCH(Planilha2!$AA122,Base!122:122,0)+1),"m²",""))&gt;5),LEFT(TRIM(SUBSTITUTE(INDEX(Base!122:122,0,MATCH(Planilha2!$AA122,Base!122:122,0)+1),"m²","")),3),TRIM(SUBSTITUTE(INDEX(Base!122:122,0,MATCH(Planilha2!$AA122,Base!122:122,0)+1),"m²",""))),0)</f>
        <v xml:space="preserve">40 </v>
      </c>
      <c r="AC122" t="str" cm="1">
        <f t="array" ref="AC122">IFERROR(IF(LEN(INDEX(Base!122:122,0,MATCH(Planilha2!$AA122,Base!122:122,0)+2))&gt;2,LEFT(INDEX(Base!122:122,0,MATCH(Planilha2!$AA122,Base!122:122,0)+2),1),INDEX(Base!122:122,0,MATCH(Planilha2!$AA122,Base!122:122,0)+2)),0)</f>
        <v>2</v>
      </c>
      <c r="AD122" t="str" cm="1">
        <f t="array" ref="AD122">IFERROR(IF(LEN(INDEX(Base!122:122,0,MATCH(Planilha2!$AA122,Base!122:122,0)+3))&gt;2,LEFT(INDEX(Base!122:122,0,MATCH(Planilha2!$AA122,Base!122:122,0)+3),1),INDEX(Base!122:122,0,MATCH(Planilha2!$AA122,Base!122:122,0)+3)),0)</f>
        <v>1</v>
      </c>
      <c r="AE122" cm="1">
        <f t="array" ref="AE122">IFERROR(IF(LEN(INDEX(Base!122:122,0,MATCH(Planilha2!$AA122,Base!122:122,0)+4))&gt;2,LEFT(INDEX(Base!122:122,0,MATCH(Planilha2!$AA122,Base!122:122,0)+4),1),INDEX(Base!122:122,0,MATCH(Planilha2!$AA122,Base!122:122,0)+4)),0)</f>
        <v>0</v>
      </c>
      <c r="AF122" t="str">
        <f>AA122&amp;", "&amp;Configurações!$C$4&amp;", "&amp;Configurações!$C$5&amp;", Brazil"</f>
        <v>Avenida Abílio Augusto Távora, Jardim Alvorada, Mesquita, RJ, Brazil</v>
      </c>
      <c r="AG122" t="str">
        <f>RIGHT(AA122,LEN(AA122)-FIND(",",AA122,1)-1)&amp;", "&amp;Configurações!$C$4&amp;", "&amp;Configurações!$C$5</f>
        <v>Jardim Alvorada, Mesquita, RJ</v>
      </c>
      <c r="AH122">
        <f>Configurações!$C$6</f>
        <v>0</v>
      </c>
    </row>
    <row r="123" spans="2:34" x14ac:dyDescent="0.3">
      <c r="B123">
        <f>IF(OR(ISNUMBER(FIND(Configurações!$B$8,Base!B123)),ISNUMBER(FIND(Configurações!$B$9,Base!B123)),ISNUMBER(FIND(Configurações!$B$10,Base!B123)),ISNUMBER(FIND(Configurações!$B$11,Base!B123)))=TRUE,Base!B123,0)</f>
        <v>0</v>
      </c>
      <c r="C123" t="str">
        <f>SUBSTITUTE(SUBSTITUTE(IF(ISNUMBER(FIND("R$",Base!B123))=TRUE,Base!B123,IF(OR(ISNUMBER(FIND("condo",Base!C123)),ISNUMBER(FIND("IPTU",Base!C123)))=TRUE,Base!B123,Base!C123)),"R$",""),".","")</f>
        <v>Sob consulta</v>
      </c>
      <c r="D123" t="str">
        <f>SUBSTITUTE(IF(TRIM(SUBSTITUTE(SUBSTITUTE(IF(AND(ISNUMBER(FIND("condo",Base!C123)),ISNUMBER(FIND("IPTU",Base!C123)))=TRUE,MID(Base!C123,FIND("$",Base!C123)+1,6),0),"I",""),"P",""))="0",TRIM(SUBSTITUTE(SUBSTITUTE(IF(AND(ISNUMBER(FIND("condo",Base!D123)),ISNUMBER(FIND("IPTU",Base!D123)))=TRUE,MID(Base!D123,FIND("$",Base!D123)+1,6),0),"I",""),"P","")),TRIM(SUBSTITUTE(SUBSTITUTE(IF(AND(ISNUMBER(FIND("condo",Base!C123)),ISNUMBER(FIND("IPTU",Base!C123)))=TRUE,MID(Base!C123,FIND("$",Base!C123)+1,6),0),"I",""),"P",""))),".","")</f>
        <v>0</v>
      </c>
      <c r="E123" t="str">
        <f>SUBSTITUTE(IF(TRIM(SUBSTITUTE(SUBSTITUTE(IF(OR(ISNUMBER(FIND("IPTU",Base!C123)),ISNUMBER(FIND("iptu",Base!C123)))=TRUE,RIGHT(Base!C123,5),0),"R$",""),"$",""))="0",TRIM(SUBSTITUTE(SUBSTITUTE(IF(OR(ISNUMBER(FIND("IPTU",Base!D123)),ISNUMBER(FIND("iptu",Base!D123)))=TRUE,RIGHT(Base!D123,5),0),"R$",""),"$","")),TRIM(SUBSTITUTE(SUBSTITUTE(IF(OR(ISNUMBER(FIND("iptu",Base!C123)),ISNUMBER(FIND("IPTU",Base!C123)))=TRUE,RIGHT(Base!C123,5),0),"R$",""),"$",""))),".","")</f>
        <v>0</v>
      </c>
      <c r="F123" s="3" t="str" cm="1">
        <f t="array" ref="F123">INDEX(Base!123:123,MATCH(MAX(LEN(Base!123:123)),LEN(Base!123:123),0))</f>
        <v>Venha conhecer os diferenciais incríveis desse empreendimento. Fale com nossa equipe de corretores</v>
      </c>
      <c r="J123" t="str">
        <f>TRIM((IF(OR(ISNUMBER(FIND("Avenida",Base!B123)),ISNUMBER(FIND("Rua",Base!B123)),ISNUMBER(FIND("Estrada",Base!B123)),ISNUMBER(FIND(",",Base!B123)))=TRUE,Base!B123,"")))</f>
        <v/>
      </c>
      <c r="K123" t="str">
        <f>TRIM((IF(OR(ISNUMBER(FIND("Avenida",Base!C123)),ISNUMBER(FIND("Rua",Base!C123)),ISNUMBER(FIND("Estrada",Base!C123)),ISNUMBER(FIND(",",Base!C123)))=TRUE,Base!C123,"")))</f>
        <v/>
      </c>
      <c r="L123" t="str">
        <f>TRIM((IF(OR(ISNUMBER(FIND("Avenida",Base!D123)),ISNUMBER(FIND("Rua",Base!D123)),ISNUMBER(FIND("Estrada",Base!D123)),ISNUMBER(FIND(",",Base!D123)))=TRUE,Base!D123,"")))</f>
        <v/>
      </c>
      <c r="M123" t="str">
        <f>TRIM((IF(OR(ISNUMBER(FIND("Avenida",Base!E123)),ISNUMBER(FIND("Rua",Base!E123)),ISNUMBER(FIND("Estrada",Base!E123)),ISNUMBER(FIND(",",Base!E123)))=TRUE,Base!E123,"")))</f>
        <v/>
      </c>
      <c r="N123" t="str">
        <f>TRIM((IF(OR(ISNUMBER(FIND("Avenida",Base!F123)),ISNUMBER(FIND("Rua",Base!F123)),ISNUMBER(FIND("Estrada",Base!F123)),ISNUMBER(FIND(",",Base!F123)))=TRUE,Base!F123,"")))</f>
        <v>Rua Nascente, Jardim Nova Era</v>
      </c>
      <c r="O123" t="str">
        <f>TRIM((IF(OR(ISNUMBER(FIND("Avenida",Base!G123)),ISNUMBER(FIND("Rua",Base!G123)),ISNUMBER(FIND("Estrada",Base!G123)),ISNUMBER(FIND(",",Base!G123)))=TRUE,Base!G123,"")))</f>
        <v/>
      </c>
      <c r="P123" t="str">
        <f>TRIM((IF(OR(ISNUMBER(FIND("Avenida",Base!H123)),ISNUMBER(FIND("Rua",Base!H123)),ISNUMBER(FIND("Estrada",Base!H123)),ISNUMBER(FIND(",",Base!H123)))=TRUE,Base!H123,"")))</f>
        <v/>
      </c>
      <c r="Q123" t="str">
        <f>TRIM((IF(OR(ISNUMBER(FIND("Avenida",Base!I123)),ISNUMBER(FIND("Rua",Base!I123)),ISNUMBER(FIND("Estrada",Base!I123)),ISNUMBER(FIND(",",Base!I123)))=TRUE,Base!I123,"")))</f>
        <v/>
      </c>
      <c r="R123" t="str">
        <f>TRIM((IF(OR(ISNUMBER(FIND("Avenida",Base!J123)),ISNUMBER(FIND("Rua",Base!J123)),ISNUMBER(FIND("Estrada",Base!J123)),ISNUMBER(FIND(",",Base!J123)))=TRUE,Base!J123,"")))</f>
        <v/>
      </c>
      <c r="S123" t="str">
        <f>TRIM((IF(OR(ISNUMBER(FIND("Avenida",Base!K123)),ISNUMBER(FIND("Rua",Base!K123)),ISNUMBER(FIND("Estrada",Base!K123)),ISNUMBER(FIND(",",Base!K123)))=TRUE,Base!K123,"")))</f>
        <v/>
      </c>
      <c r="T123" t="str">
        <f>TRIM((IF(OR(ISNUMBER(FIND("Avenida",Base!L123)),ISNUMBER(FIND("Rua",Base!L123)),ISNUMBER(FIND("Estrada",Base!L123)),ISNUMBER(FIND(",",Base!L123)))=TRUE,Base!L123,"")))</f>
        <v/>
      </c>
      <c r="U123" t="str">
        <f>TRIM((IF(OR(ISNUMBER(FIND("Avenida",Base!M123)),ISNUMBER(FIND("Rua",Base!M123)),ISNUMBER(FIND("Estrada",Base!M123)),ISNUMBER(FIND(",",Base!M123)))=TRUE,Base!M123,"")))</f>
        <v/>
      </c>
      <c r="V123" t="str">
        <f>TRIM((IF(OR(ISNUMBER(FIND("Avenida",Base!N123)),ISNUMBER(FIND("Rua",Base!N123)),ISNUMBER(FIND("Estrada",Base!N123)),ISNUMBER(FIND(",",Base!N123)))=TRUE,Base!N123,"")))</f>
        <v/>
      </c>
      <c r="W123" t="str">
        <f>TRIM((IF(OR(ISNUMBER(FIND("Avenida",Base!O123)),ISNUMBER(FIND("Rua",Base!O123)),ISNUMBER(FIND("Estrada",Base!O123)),ISNUMBER(FIND(",",Base!O123)))=TRUE,Base!O123,"")))</f>
        <v/>
      </c>
      <c r="X123" t="str">
        <f>TRIM((IF(OR(ISNUMBER(FIND("Avenida",Base!P123)),ISNUMBER(FIND("Rua",Base!P123)),ISNUMBER(FIND("Estrada",Base!P123)),ISNUMBER(FIND(",",Base!P123)))=TRUE,Base!P123,"")))</f>
        <v/>
      </c>
      <c r="Y123" t="str">
        <f>TRIM((IF(OR(ISNUMBER(FIND("Avenida",Base!Q123)),ISNUMBER(FIND("Rua",Base!Q123)),ISNUMBER(FIND("Estrada",Base!Q123)),ISNUMBER(FIND(",",Base!Q123)))=TRUE,Base!Q123,"")))</f>
        <v/>
      </c>
      <c r="Z123" t="str">
        <f>TRIM((IF(OR(ISNUMBER(FIND("Avenida",Base!R123)),ISNUMBER(FIND("Rua",Base!R123)),ISNUMBER(FIND("Estrada",Base!R123)),ISNUMBER(FIND(",",Base!R123)))=TRUE,Base!R123,"")))</f>
        <v/>
      </c>
      <c r="AA123" s="3" t="str" cm="1">
        <f t="array" ref="AA123">LOOKUP(2,1/(F123:Z123&lt;&gt;""),F123:Z123)</f>
        <v>Rua Nascente, Jardim Nova Era</v>
      </c>
      <c r="AB123" t="str" cm="1">
        <f t="array" ref="AB123">IFERROR(IF(LEN(TRIM(SUBSTITUTE(INDEX(Base!123:123,0,MATCH(Planilha2!$AA123,Base!123:123,0)+1),"m²",""))&gt;5),LEFT(TRIM(SUBSTITUTE(INDEX(Base!123:123,0,MATCH(Planilha2!$AA123,Base!123:123,0)+1),"m²","")),3),TRIM(SUBSTITUTE(INDEX(Base!123:123,0,MATCH(Planilha2!$AA123,Base!123:123,0)+1),"m²",""))),0)</f>
        <v xml:space="preserve">55 </v>
      </c>
      <c r="AC123" t="str" cm="1">
        <f t="array" ref="AC123">IFERROR(IF(LEN(INDEX(Base!123:123,0,MATCH(Planilha2!$AA123,Base!123:123,0)+2))&gt;2,LEFT(INDEX(Base!123:123,0,MATCH(Planilha2!$AA123,Base!123:123,0)+2),1),INDEX(Base!123:123,0,MATCH(Planilha2!$AA123,Base!123:123,0)+2)),0)</f>
        <v>1</v>
      </c>
      <c r="AD123" t="str" cm="1">
        <f t="array" ref="AD123">IFERROR(IF(LEN(INDEX(Base!123:123,0,MATCH(Planilha2!$AA123,Base!123:123,0)+3))&gt;2,LEFT(INDEX(Base!123:123,0,MATCH(Planilha2!$AA123,Base!123:123,0)+3),1),INDEX(Base!123:123,0,MATCH(Planilha2!$AA123,Base!123:123,0)+3)),0)</f>
        <v>1</v>
      </c>
      <c r="AE123" t="str" cm="1">
        <f t="array" ref="AE123">IFERROR(IF(LEN(INDEX(Base!123:123,0,MATCH(Planilha2!$AA123,Base!123:123,0)+4))&gt;2,LEFT(INDEX(Base!123:123,0,MATCH(Planilha2!$AA123,Base!123:123,0)+4),1),INDEX(Base!123:123,0,MATCH(Planilha2!$AA123,Base!123:123,0)+4)),0)</f>
        <v>1</v>
      </c>
      <c r="AF123" t="str">
        <f>AA123&amp;", "&amp;Configurações!$C$4&amp;", "&amp;Configurações!$C$5&amp;", Brazil"</f>
        <v>Rua Nascente, Jardim Nova Era, Mesquita, RJ, Brazil</v>
      </c>
      <c r="AG123" t="str">
        <f>RIGHT(AA123,LEN(AA123)-FIND(",",AA123,1)-1)&amp;", "&amp;Configurações!$C$4&amp;", "&amp;Configurações!$C$5</f>
        <v>Jardim Nova Era, Mesquita, RJ</v>
      </c>
      <c r="AH123">
        <f>Configurações!$C$6</f>
        <v>0</v>
      </c>
    </row>
    <row r="124" spans="2:34" x14ac:dyDescent="0.3">
      <c r="B124" t="str">
        <f>IF(OR(ISNUMBER(FIND(Configurações!$B$8,Base!B124)),ISNUMBER(FIND(Configurações!$B$9,Base!B124)),ISNUMBER(FIND(Configurações!$B$10,Base!B124)),ISNUMBER(FIND(Configurações!$B$11,Base!B124)))=TRUE,Base!B124,0)</f>
        <v>em construção</v>
      </c>
      <c r="C124" t="str">
        <f>SUBSTITUTE(SUBSTITUTE(IF(ISNUMBER(FIND("R$",Base!B124))=TRUE,Base!B124,IF(OR(ISNUMBER(FIND("condo",Base!C124)),ISNUMBER(FIND("IPTU",Base!C124)))=TRUE,Base!B124,Base!C124)),"R$",""),".","")</f>
        <v>Sob consulta</v>
      </c>
      <c r="D124" t="str">
        <f>SUBSTITUTE(IF(TRIM(SUBSTITUTE(SUBSTITUTE(IF(AND(ISNUMBER(FIND("condo",Base!C124)),ISNUMBER(FIND("IPTU",Base!C124)))=TRUE,MID(Base!C124,FIND("$",Base!C124)+1,6),0),"I",""),"P",""))="0",TRIM(SUBSTITUTE(SUBSTITUTE(IF(AND(ISNUMBER(FIND("condo",Base!D124)),ISNUMBER(FIND("IPTU",Base!D124)))=TRUE,MID(Base!D124,FIND("$",Base!D124)+1,6),0),"I",""),"P","")),TRIM(SUBSTITUTE(SUBSTITUTE(IF(AND(ISNUMBER(FIND("condo",Base!C124)),ISNUMBER(FIND("IPTU",Base!C124)))=TRUE,MID(Base!C124,FIND("$",Base!C124)+1,6),0),"I",""),"P",""))),".","")</f>
        <v>0</v>
      </c>
      <c r="E124" t="str">
        <f>SUBSTITUTE(IF(TRIM(SUBSTITUTE(SUBSTITUTE(IF(OR(ISNUMBER(FIND("IPTU",Base!C124)),ISNUMBER(FIND("iptu",Base!C124)))=TRUE,RIGHT(Base!C124,5),0),"R$",""),"$",""))="0",TRIM(SUBSTITUTE(SUBSTITUTE(IF(OR(ISNUMBER(FIND("IPTU",Base!D124)),ISNUMBER(FIND("iptu",Base!D124)))=TRUE,RIGHT(Base!D124,5),0),"R$",""),"$","")),TRIM(SUBSTITUTE(SUBSTITUTE(IF(OR(ISNUMBER(FIND("iptu",Base!C124)),ISNUMBER(FIND("IPTU",Base!C124)))=TRUE,RIGHT(Base!C124,5),0),"R$",""),"$",""))),".","")</f>
        <v>0</v>
      </c>
      <c r="F124" s="3" t="str" cm="1">
        <f t="array" ref="F124">INDEX(Base!124:124,MATCH(MAX(LEN(Base!124:124)),LEN(Base!124:124),0))</f>
        <v>Venha conhecer os diferenciais incríveis desse empreendimento. Fale com nossa equipe de corretores</v>
      </c>
      <c r="J124" t="str">
        <f>TRIM((IF(OR(ISNUMBER(FIND("Avenida",Base!B124)),ISNUMBER(FIND("Rua",Base!B124)),ISNUMBER(FIND("Estrada",Base!B124)),ISNUMBER(FIND(",",Base!B124)))=TRUE,Base!B124,"")))</f>
        <v/>
      </c>
      <c r="K124" t="str">
        <f>TRIM((IF(OR(ISNUMBER(FIND("Avenida",Base!C124)),ISNUMBER(FIND("Rua",Base!C124)),ISNUMBER(FIND("Estrada",Base!C124)),ISNUMBER(FIND(",",Base!C124)))=TRUE,Base!C124,"")))</f>
        <v/>
      </c>
      <c r="L124" t="str">
        <f>TRIM((IF(OR(ISNUMBER(FIND("Avenida",Base!D124)),ISNUMBER(FIND("Rua",Base!D124)),ISNUMBER(FIND("Estrada",Base!D124)),ISNUMBER(FIND(",",Base!D124)))=TRUE,Base!D124,"")))</f>
        <v/>
      </c>
      <c r="M124" t="str">
        <f>TRIM((IF(OR(ISNUMBER(FIND("Avenida",Base!E124)),ISNUMBER(FIND("Rua",Base!E124)),ISNUMBER(FIND("Estrada",Base!E124)),ISNUMBER(FIND(",",Base!E124)))=TRUE,Base!E124,"")))</f>
        <v/>
      </c>
      <c r="N124" t="str">
        <f>TRIM((IF(OR(ISNUMBER(FIND("Avenida",Base!F124)),ISNUMBER(FIND("Rua",Base!F124)),ISNUMBER(FIND("Estrada",Base!F124)),ISNUMBER(FIND(",",Base!F124)))=TRUE,Base!F124,"")))</f>
        <v>Avenida Cardoso Martins, Bom Pastor</v>
      </c>
      <c r="O124" t="str">
        <f>TRIM((IF(OR(ISNUMBER(FIND("Avenida",Base!G124)),ISNUMBER(FIND("Rua",Base!G124)),ISNUMBER(FIND("Estrada",Base!G124)),ISNUMBER(FIND(",",Base!G124)))=TRUE,Base!G124,"")))</f>
        <v/>
      </c>
      <c r="P124" t="str">
        <f>TRIM((IF(OR(ISNUMBER(FIND("Avenida",Base!H124)),ISNUMBER(FIND("Rua",Base!H124)),ISNUMBER(FIND("Estrada",Base!H124)),ISNUMBER(FIND(",",Base!H124)))=TRUE,Base!H124,"")))</f>
        <v/>
      </c>
      <c r="Q124" t="str">
        <f>TRIM((IF(OR(ISNUMBER(FIND("Avenida",Base!I124)),ISNUMBER(FIND("Rua",Base!I124)),ISNUMBER(FIND("Estrada",Base!I124)),ISNUMBER(FIND(",",Base!I124)))=TRUE,Base!I124,"")))</f>
        <v/>
      </c>
      <c r="R124" t="str">
        <f>TRIM((IF(OR(ISNUMBER(FIND("Avenida",Base!J124)),ISNUMBER(FIND("Rua",Base!J124)),ISNUMBER(FIND("Estrada",Base!J124)),ISNUMBER(FIND(",",Base!J124)))=TRUE,Base!J124,"")))</f>
        <v/>
      </c>
      <c r="S124" t="str">
        <f>TRIM((IF(OR(ISNUMBER(FIND("Avenida",Base!K124)),ISNUMBER(FIND("Rua",Base!K124)),ISNUMBER(FIND("Estrada",Base!K124)),ISNUMBER(FIND(",",Base!K124)))=TRUE,Base!K124,"")))</f>
        <v/>
      </c>
      <c r="T124" t="str">
        <f>TRIM((IF(OR(ISNUMBER(FIND("Avenida",Base!L124)),ISNUMBER(FIND("Rua",Base!L124)),ISNUMBER(FIND("Estrada",Base!L124)),ISNUMBER(FIND(",",Base!L124)))=TRUE,Base!L124,"")))</f>
        <v/>
      </c>
      <c r="U124" t="str">
        <f>TRIM((IF(OR(ISNUMBER(FIND("Avenida",Base!M124)),ISNUMBER(FIND("Rua",Base!M124)),ISNUMBER(FIND("Estrada",Base!M124)),ISNUMBER(FIND(",",Base!M124)))=TRUE,Base!M124,"")))</f>
        <v/>
      </c>
      <c r="V124" t="str">
        <f>TRIM((IF(OR(ISNUMBER(FIND("Avenida",Base!N124)),ISNUMBER(FIND("Rua",Base!N124)),ISNUMBER(FIND("Estrada",Base!N124)),ISNUMBER(FIND(",",Base!N124)))=TRUE,Base!N124,"")))</f>
        <v/>
      </c>
      <c r="W124" t="str">
        <f>TRIM((IF(OR(ISNUMBER(FIND("Avenida",Base!O124)),ISNUMBER(FIND("Rua",Base!O124)),ISNUMBER(FIND("Estrada",Base!O124)),ISNUMBER(FIND(",",Base!O124)))=TRUE,Base!O124,"")))</f>
        <v/>
      </c>
      <c r="X124" t="str">
        <f>TRIM((IF(OR(ISNUMBER(FIND("Avenida",Base!P124)),ISNUMBER(FIND("Rua",Base!P124)),ISNUMBER(FIND("Estrada",Base!P124)),ISNUMBER(FIND(",",Base!P124)))=TRUE,Base!P124,"")))</f>
        <v/>
      </c>
      <c r="Y124" t="str">
        <f>TRIM((IF(OR(ISNUMBER(FIND("Avenida",Base!Q124)),ISNUMBER(FIND("Rua",Base!Q124)),ISNUMBER(FIND("Estrada",Base!Q124)),ISNUMBER(FIND(",",Base!Q124)))=TRUE,Base!Q124,"")))</f>
        <v/>
      </c>
      <c r="Z124" t="str">
        <f>TRIM((IF(OR(ISNUMBER(FIND("Avenida",Base!R124)),ISNUMBER(FIND("Rua",Base!R124)),ISNUMBER(FIND("Estrada",Base!R124)),ISNUMBER(FIND(",",Base!R124)))=TRUE,Base!R124,"")))</f>
        <v/>
      </c>
      <c r="AA124" s="3" t="str" cm="1">
        <f t="array" ref="AA124">LOOKUP(2,1/(F124:Z124&lt;&gt;""),F124:Z124)</f>
        <v>Avenida Cardoso Martins, Bom Pastor</v>
      </c>
      <c r="AB124" t="str" cm="1">
        <f t="array" ref="AB124">IFERROR(IF(LEN(TRIM(SUBSTITUTE(INDEX(Base!124:124,0,MATCH(Planilha2!$AA124,Base!124:124,0)+1),"m²",""))&gt;5),LEFT(TRIM(SUBSTITUTE(INDEX(Base!124:124,0,MATCH(Planilha2!$AA124,Base!124:124,0)+1),"m²","")),3),TRIM(SUBSTITUTE(INDEX(Base!124:124,0,MATCH(Planilha2!$AA124,Base!124:124,0)+1),"m²",""))),0)</f>
        <v>52</v>
      </c>
      <c r="AC124" t="str" cm="1">
        <f t="array" ref="AC124">IFERROR(IF(LEN(INDEX(Base!124:124,0,MATCH(Planilha2!$AA124,Base!124:124,0)+2))&gt;2,LEFT(INDEX(Base!124:124,0,MATCH(Planilha2!$AA124,Base!124:124,0)+2),1),INDEX(Base!124:124,0,MATCH(Planilha2!$AA124,Base!124:124,0)+2)),0)</f>
        <v>2</v>
      </c>
      <c r="AD124" t="str" cm="1">
        <f t="array" ref="AD124">IFERROR(IF(LEN(INDEX(Base!124:124,0,MATCH(Planilha2!$AA124,Base!124:124,0)+3))&gt;2,LEFT(INDEX(Base!124:124,0,MATCH(Planilha2!$AA124,Base!124:124,0)+3),1),INDEX(Base!124:124,0,MATCH(Planilha2!$AA124,Base!124:124,0)+3)),0)</f>
        <v>1</v>
      </c>
      <c r="AE124" t="str" cm="1">
        <f t="array" ref="AE124">IFERROR(IF(LEN(INDEX(Base!124:124,0,MATCH(Planilha2!$AA124,Base!124:124,0)+4))&gt;2,LEFT(INDEX(Base!124:124,0,MATCH(Planilha2!$AA124,Base!124:124,0)+4),1),INDEX(Base!124:124,0,MATCH(Planilha2!$AA124,Base!124:124,0)+4)),0)</f>
        <v>1</v>
      </c>
      <c r="AF124" t="str">
        <f>AA124&amp;", "&amp;Configurações!$C$4&amp;", "&amp;Configurações!$C$5&amp;", Brazil"</f>
        <v>Avenida Cardoso Martins, Bom Pastor, Mesquita, RJ, Brazil</v>
      </c>
      <c r="AG124" t="str">
        <f>RIGHT(AA124,LEN(AA124)-FIND(",",AA124,1)-1)&amp;", "&amp;Configurações!$C$4&amp;", "&amp;Configurações!$C$5</f>
        <v>Bom Pastor, Mesquita, RJ</v>
      </c>
      <c r="AH124">
        <f>Configurações!$C$6</f>
        <v>0</v>
      </c>
    </row>
    <row r="125" spans="2:34" x14ac:dyDescent="0.3">
      <c r="B125">
        <f>IF(OR(ISNUMBER(FIND(Configurações!$B$8,Base!B125)),ISNUMBER(FIND(Configurações!$B$9,Base!B125)),ISNUMBER(FIND(Configurações!$B$10,Base!B125)),ISNUMBER(FIND(Configurações!$B$11,Base!B125)))=TRUE,Base!B125,0)</f>
        <v>0</v>
      </c>
      <c r="C125" t="str">
        <f>SUBSTITUTE(SUBSTITUTE(IF(ISNUMBER(FIND("R$",Base!B125))=TRUE,Base!B125,IF(OR(ISNUMBER(FIND("condo",Base!C125)),ISNUMBER(FIND("IPTU",Base!C125)))=TRUE,Base!B125,Base!C125)),"R$",""),".","")</f>
        <v xml:space="preserve"> 270000</v>
      </c>
      <c r="D125" t="str">
        <f>SUBSTITUTE(IF(TRIM(SUBSTITUTE(SUBSTITUTE(IF(AND(ISNUMBER(FIND("condo",Base!C125)),ISNUMBER(FIND("IPTU",Base!C125)))=TRUE,MID(Base!C125,FIND("$",Base!C125)+1,6),0),"I",""),"P",""))="0",TRIM(SUBSTITUTE(SUBSTITUTE(IF(AND(ISNUMBER(FIND("condo",Base!D125)),ISNUMBER(FIND("IPTU",Base!D125)))=TRUE,MID(Base!D125,FIND("$",Base!D125)+1,6),0),"I",""),"P","")),TRIM(SUBSTITUTE(SUBSTITUTE(IF(AND(ISNUMBER(FIND("condo",Base!C125)),ISNUMBER(FIND("IPTU",Base!C125)))=TRUE,MID(Base!C125,FIND("$",Base!C125)+1,6),0),"I",""),"P",""))),".","")</f>
        <v>0</v>
      </c>
      <c r="E125" t="str">
        <f>SUBSTITUTE(IF(TRIM(SUBSTITUTE(SUBSTITUTE(IF(OR(ISNUMBER(FIND("IPTU",Base!C125)),ISNUMBER(FIND("iptu",Base!C125)))=TRUE,RIGHT(Base!C125,5),0),"R$",""),"$",""))="0",TRIM(SUBSTITUTE(SUBSTITUTE(IF(OR(ISNUMBER(FIND("IPTU",Base!D125)),ISNUMBER(FIND("iptu",Base!D125)))=TRUE,RIGHT(Base!D125,5),0),"R$",""),"$","")),TRIM(SUBSTITUTE(SUBSTITUTE(IF(OR(ISNUMBER(FIND("iptu",Base!C125)),ISNUMBER(FIND("IPTU",Base!C125)))=TRUE,RIGHT(Base!C125,5),0),"R$",""),"$",""))),".","")</f>
        <v>0</v>
      </c>
      <c r="F125" s="3" t="str" cm="1">
        <f t="array" ref="F125">INDEX(Base!125:125,MATCH(MAX(LEN(Base!125:125)),LEN(Base!125:125),0))</f>
        <v>JUSCELINO/MESQUITA. Terreno com 3 casas. No total de 7 quartos, 4 salas, 5 banheiros, 2 cozinhas e garagem. Àrea total 360 m². Localidade com fácil acesso ao Mercado Costa Azul, Un...</v>
      </c>
      <c r="J125" t="str">
        <f>TRIM((IF(OR(ISNUMBER(FIND("Avenida",Base!B125)),ISNUMBER(FIND("Rua",Base!B125)),ISNUMBER(FIND("Estrada",Base!B125)),ISNUMBER(FIND(",",Base!B125)))=TRUE,Base!B125,"")))</f>
        <v/>
      </c>
      <c r="K125" t="str">
        <f>TRIM((IF(OR(ISNUMBER(FIND("Avenida",Base!C125)),ISNUMBER(FIND("Rua",Base!C125)),ISNUMBER(FIND("Estrada",Base!C125)),ISNUMBER(FIND(",",Base!C125)))=TRUE,Base!C125,"")))</f>
        <v>JUSCELINO/MESQUITA. Terreno com 3 casas. No total de 7 quartos, 4 salas, 5 banheiros, 2 cozinhas e garagem. Àrea total 360 m². Localidade com fácil acesso ao Mercado Costa Azul, Un...</v>
      </c>
      <c r="L125" t="str">
        <f>TRIM((IF(OR(ISNUMBER(FIND("Avenida",Base!D125)),ISNUMBER(FIND("Rua",Base!D125)),ISNUMBER(FIND("Estrada",Base!D125)),ISNUMBER(FIND(",",Base!D125)))=TRUE,Base!D125,"")))</f>
        <v/>
      </c>
      <c r="M125" t="str">
        <f>TRIM((IF(OR(ISNUMBER(FIND("Avenida",Base!E125)),ISNUMBER(FIND("Rua",Base!E125)),ISNUMBER(FIND("Estrada",Base!E125)),ISNUMBER(FIND(",",Base!E125)))=TRUE,Base!E125,"")))</f>
        <v>Rua Itabuçu, Juscelino</v>
      </c>
      <c r="N125" t="str">
        <f>TRIM((IF(OR(ISNUMBER(FIND("Avenida",Base!F125)),ISNUMBER(FIND("Rua",Base!F125)),ISNUMBER(FIND("Estrada",Base!F125)),ISNUMBER(FIND(",",Base!F125)))=TRUE,Base!F125,"")))</f>
        <v/>
      </c>
      <c r="O125" t="str">
        <f>TRIM((IF(OR(ISNUMBER(FIND("Avenida",Base!G125)),ISNUMBER(FIND("Rua",Base!G125)),ISNUMBER(FIND("Estrada",Base!G125)),ISNUMBER(FIND(",",Base!G125)))=TRUE,Base!G125,"")))</f>
        <v/>
      </c>
      <c r="P125" t="str">
        <f>TRIM((IF(OR(ISNUMBER(FIND("Avenida",Base!H125)),ISNUMBER(FIND("Rua",Base!H125)),ISNUMBER(FIND("Estrada",Base!H125)),ISNUMBER(FIND(",",Base!H125)))=TRUE,Base!H125,"")))</f>
        <v/>
      </c>
      <c r="Q125" t="str">
        <f>TRIM((IF(OR(ISNUMBER(FIND("Avenida",Base!I125)),ISNUMBER(FIND("Rua",Base!I125)),ISNUMBER(FIND("Estrada",Base!I125)),ISNUMBER(FIND(",",Base!I125)))=TRUE,Base!I125,"")))</f>
        <v/>
      </c>
      <c r="R125" t="str">
        <f>TRIM((IF(OR(ISNUMBER(FIND("Avenida",Base!J125)),ISNUMBER(FIND("Rua",Base!J125)),ISNUMBER(FIND("Estrada",Base!J125)),ISNUMBER(FIND(",",Base!J125)))=TRUE,Base!J125,"")))</f>
        <v/>
      </c>
      <c r="S125" t="str">
        <f>TRIM((IF(OR(ISNUMBER(FIND("Avenida",Base!K125)),ISNUMBER(FIND("Rua",Base!K125)),ISNUMBER(FIND("Estrada",Base!K125)),ISNUMBER(FIND(",",Base!K125)))=TRUE,Base!K125,"")))</f>
        <v/>
      </c>
      <c r="T125" t="str">
        <f>TRIM((IF(OR(ISNUMBER(FIND("Avenida",Base!L125)),ISNUMBER(FIND("Rua",Base!L125)),ISNUMBER(FIND("Estrada",Base!L125)),ISNUMBER(FIND(",",Base!L125)))=TRUE,Base!L125,"")))</f>
        <v/>
      </c>
      <c r="U125" t="str">
        <f>TRIM((IF(OR(ISNUMBER(FIND("Avenida",Base!M125)),ISNUMBER(FIND("Rua",Base!M125)),ISNUMBER(FIND("Estrada",Base!M125)),ISNUMBER(FIND(",",Base!M125)))=TRUE,Base!M125,"")))</f>
        <v/>
      </c>
      <c r="V125" t="str">
        <f>TRIM((IF(OR(ISNUMBER(FIND("Avenida",Base!N125)),ISNUMBER(FIND("Rua",Base!N125)),ISNUMBER(FIND("Estrada",Base!N125)),ISNUMBER(FIND(",",Base!N125)))=TRUE,Base!N125,"")))</f>
        <v/>
      </c>
      <c r="W125" t="str">
        <f>TRIM((IF(OR(ISNUMBER(FIND("Avenida",Base!O125)),ISNUMBER(FIND("Rua",Base!O125)),ISNUMBER(FIND("Estrada",Base!O125)),ISNUMBER(FIND(",",Base!O125)))=TRUE,Base!O125,"")))</f>
        <v/>
      </c>
      <c r="X125" t="str">
        <f>TRIM((IF(OR(ISNUMBER(FIND("Avenida",Base!P125)),ISNUMBER(FIND("Rua",Base!P125)),ISNUMBER(FIND("Estrada",Base!P125)),ISNUMBER(FIND(",",Base!P125)))=TRUE,Base!P125,"")))</f>
        <v/>
      </c>
      <c r="Y125" t="str">
        <f>TRIM((IF(OR(ISNUMBER(FIND("Avenida",Base!Q125)),ISNUMBER(FIND("Rua",Base!Q125)),ISNUMBER(FIND("Estrada",Base!Q125)),ISNUMBER(FIND(",",Base!Q125)))=TRUE,Base!Q125,"")))</f>
        <v/>
      </c>
      <c r="Z125" t="str">
        <f>TRIM((IF(OR(ISNUMBER(FIND("Avenida",Base!R125)),ISNUMBER(FIND("Rua",Base!R125)),ISNUMBER(FIND("Estrada",Base!R125)),ISNUMBER(FIND(",",Base!R125)))=TRUE,Base!R125,"")))</f>
        <v/>
      </c>
      <c r="AA125" s="3" t="str" cm="1">
        <f t="array" ref="AA125">LOOKUP(2,1/(F125:Z125&lt;&gt;""),F125:Z125)</f>
        <v>Rua Itabuçu, Juscelino</v>
      </c>
      <c r="AB125" t="str" cm="1">
        <f t="array" ref="AB125">IFERROR(IF(LEN(TRIM(SUBSTITUTE(INDEX(Base!125:125,0,MATCH(Planilha2!$AA125,Base!125:125,0)+1),"m²",""))&gt;5),LEFT(TRIM(SUBSTITUTE(INDEX(Base!125:125,0,MATCH(Planilha2!$AA125,Base!125:125,0)+1),"m²","")),3),TRIM(SUBSTITUTE(INDEX(Base!125:125,0,MATCH(Planilha2!$AA125,Base!125:125,0)+1),"m²",""))),0)</f>
        <v>360</v>
      </c>
      <c r="AC125" t="str" cm="1">
        <f t="array" ref="AC125">IFERROR(IF(LEN(INDEX(Base!125:125,0,MATCH(Planilha2!$AA125,Base!125:125,0)+2))&gt;2,LEFT(INDEX(Base!125:125,0,MATCH(Planilha2!$AA125,Base!125:125,0)+2),1),INDEX(Base!125:125,0,MATCH(Planilha2!$AA125,Base!125:125,0)+2)),0)</f>
        <v>7</v>
      </c>
      <c r="AD125" t="str" cm="1">
        <f t="array" ref="AD125">IFERROR(IF(LEN(INDEX(Base!125:125,0,MATCH(Planilha2!$AA125,Base!125:125,0)+3))&gt;2,LEFT(INDEX(Base!125:125,0,MATCH(Planilha2!$AA125,Base!125:125,0)+3),1),INDEX(Base!125:125,0,MATCH(Planilha2!$AA125,Base!125:125,0)+3)),0)</f>
        <v>2</v>
      </c>
      <c r="AE125" cm="1">
        <f t="array" ref="AE125">IFERROR(IF(LEN(INDEX(Base!125:125,0,MATCH(Planilha2!$AA125,Base!125:125,0)+4))&gt;2,LEFT(INDEX(Base!125:125,0,MATCH(Planilha2!$AA125,Base!125:125,0)+4),1),INDEX(Base!125:125,0,MATCH(Planilha2!$AA125,Base!125:125,0)+4)),0)</f>
        <v>0</v>
      </c>
      <c r="AF125" t="str">
        <f>AA125&amp;", "&amp;Configurações!$C$4&amp;", "&amp;Configurações!$C$5&amp;", Brazil"</f>
        <v>Rua Itabuçu, Juscelino, Mesquita, RJ, Brazil</v>
      </c>
      <c r="AG125" t="str">
        <f>RIGHT(AA125,LEN(AA125)-FIND(",",AA125,1)-1)&amp;", "&amp;Configurações!$C$4&amp;", "&amp;Configurações!$C$5</f>
        <v>Juscelino, Mesquita, RJ</v>
      </c>
      <c r="AH125">
        <f>Configurações!$C$6</f>
        <v>0</v>
      </c>
    </row>
    <row r="126" spans="2:34" x14ac:dyDescent="0.3">
      <c r="B126">
        <f>IF(OR(ISNUMBER(FIND(Configurações!$B$8,Base!B126)),ISNUMBER(FIND(Configurações!$B$9,Base!B126)),ISNUMBER(FIND(Configurações!$B$10,Base!B126)),ISNUMBER(FIND(Configurações!$B$11,Base!B126)))=TRUE,Base!B126,0)</f>
        <v>0</v>
      </c>
      <c r="C126" t="str">
        <f>SUBSTITUTE(SUBSTITUTE(IF(ISNUMBER(FIND("R$",Base!B126))=TRUE,Base!B126,IF(OR(ISNUMBER(FIND("condo",Base!C126)),ISNUMBER(FIND("IPTU",Base!C126)))=TRUE,Base!B126,Base!C126)),"R$",""),".","")</f>
        <v xml:space="preserve"> 150000</v>
      </c>
      <c r="D126" t="str">
        <f>SUBSTITUTE(IF(TRIM(SUBSTITUTE(SUBSTITUTE(IF(AND(ISNUMBER(FIND("condo",Base!C126)),ISNUMBER(FIND("IPTU",Base!C126)))=TRUE,MID(Base!C126,FIND("$",Base!C126)+1,6),0),"I",""),"P",""))="0",TRIM(SUBSTITUTE(SUBSTITUTE(IF(AND(ISNUMBER(FIND("condo",Base!D126)),ISNUMBER(FIND("IPTU",Base!D126)))=TRUE,MID(Base!D126,FIND("$",Base!D126)+1,6),0),"I",""),"P","")),TRIM(SUBSTITUTE(SUBSTITUTE(IF(AND(ISNUMBER(FIND("condo",Base!C126)),ISNUMBER(FIND("IPTU",Base!C126)))=TRUE,MID(Base!C126,FIND("$",Base!C126)+1,6),0),"I",""),"P",""))),".","")</f>
        <v>0</v>
      </c>
      <c r="E126" t="str">
        <f>SUBSTITUTE(IF(TRIM(SUBSTITUTE(SUBSTITUTE(IF(OR(ISNUMBER(FIND("IPTU",Base!C126)),ISNUMBER(FIND("iptu",Base!C126)))=TRUE,RIGHT(Base!C126,5),0),"R$",""),"$",""))="0",TRIM(SUBSTITUTE(SUBSTITUTE(IF(OR(ISNUMBER(FIND("IPTU",Base!D126)),ISNUMBER(FIND("iptu",Base!D126)))=TRUE,RIGHT(Base!D126,5),0),"R$",""),"$","")),TRIM(SUBSTITUTE(SUBSTITUTE(IF(OR(ISNUMBER(FIND("iptu",Base!C126)),ISNUMBER(FIND("IPTU",Base!C126)))=TRUE,RIGHT(Base!C126,5),0),"R$",""),"$",""))),".","")</f>
        <v>0</v>
      </c>
      <c r="F126" s="3" t="str" cm="1">
        <f t="array" ref="F126">INDEX(Base!126:126,MATCH(MAX(LEN(Base!126:126)),LEN(Base!126:126),0))</f>
        <v>Casa de Vila em rua tranquila -- Vila com apenas 3 casas -- 2 salas, 3 quartos, cozinha, 2 banheiros sociais, serviço, quintal e terraço -- Pode ser desmembrada em 2 casas -- docum...</v>
      </c>
      <c r="J126" t="str">
        <f>TRIM((IF(OR(ISNUMBER(FIND("Avenida",Base!B126)),ISNUMBER(FIND("Rua",Base!B126)),ISNUMBER(FIND("Estrada",Base!B126)),ISNUMBER(FIND(",",Base!B126)))=TRUE,Base!B126,"")))</f>
        <v/>
      </c>
      <c r="K126" t="str">
        <f>TRIM((IF(OR(ISNUMBER(FIND("Avenida",Base!C126)),ISNUMBER(FIND("Rua",Base!C126)),ISNUMBER(FIND("Estrada",Base!C126)),ISNUMBER(FIND(",",Base!C126)))=TRUE,Base!C126,"")))</f>
        <v>Casa de Vila em rua tranquila -- Vila com apenas 3 casas -- 2 salas, 3 quartos, cozinha, 2 banheiros sociais, serviço, quintal e terraço -- Pode ser desmembrada em 2 casas -- docum...</v>
      </c>
      <c r="L126" t="str">
        <f>TRIM((IF(OR(ISNUMBER(FIND("Avenida",Base!D126)),ISNUMBER(FIND("Rua",Base!D126)),ISNUMBER(FIND("Estrada",Base!D126)),ISNUMBER(FIND(",",Base!D126)))=TRUE,Base!D126,"")))</f>
        <v/>
      </c>
      <c r="M126" t="str">
        <f>TRIM((IF(OR(ISNUMBER(FIND("Avenida",Base!E126)),ISNUMBER(FIND("Rua",Base!E126)),ISNUMBER(FIND("Estrada",Base!E126)),ISNUMBER(FIND(",",Base!E126)))=TRUE,Base!E126,"")))</f>
        <v>Rua Eugênio Soares, Juscelino</v>
      </c>
      <c r="N126" t="str">
        <f>TRIM((IF(OR(ISNUMBER(FIND("Avenida",Base!F126)),ISNUMBER(FIND("Rua",Base!F126)),ISNUMBER(FIND("Estrada",Base!F126)),ISNUMBER(FIND(",",Base!F126)))=TRUE,Base!F126,"")))</f>
        <v/>
      </c>
      <c r="O126" t="str">
        <f>TRIM((IF(OR(ISNUMBER(FIND("Avenida",Base!G126)),ISNUMBER(FIND("Rua",Base!G126)),ISNUMBER(FIND("Estrada",Base!G126)),ISNUMBER(FIND(",",Base!G126)))=TRUE,Base!G126,"")))</f>
        <v/>
      </c>
      <c r="P126" t="str">
        <f>TRIM((IF(OR(ISNUMBER(FIND("Avenida",Base!H126)),ISNUMBER(FIND("Rua",Base!H126)),ISNUMBER(FIND("Estrada",Base!H126)),ISNUMBER(FIND(",",Base!H126)))=TRUE,Base!H126,"")))</f>
        <v/>
      </c>
      <c r="Q126" t="str">
        <f>TRIM((IF(OR(ISNUMBER(FIND("Avenida",Base!I126)),ISNUMBER(FIND("Rua",Base!I126)),ISNUMBER(FIND("Estrada",Base!I126)),ISNUMBER(FIND(",",Base!I126)))=TRUE,Base!I126,"")))</f>
        <v/>
      </c>
      <c r="R126" t="str">
        <f>TRIM((IF(OR(ISNUMBER(FIND("Avenida",Base!J126)),ISNUMBER(FIND("Rua",Base!J126)),ISNUMBER(FIND("Estrada",Base!J126)),ISNUMBER(FIND(",",Base!J126)))=TRUE,Base!J126,"")))</f>
        <v/>
      </c>
      <c r="S126" t="str">
        <f>TRIM((IF(OR(ISNUMBER(FIND("Avenida",Base!K126)),ISNUMBER(FIND("Rua",Base!K126)),ISNUMBER(FIND("Estrada",Base!K126)),ISNUMBER(FIND(",",Base!K126)))=TRUE,Base!K126,"")))</f>
        <v/>
      </c>
      <c r="T126" t="str">
        <f>TRIM((IF(OR(ISNUMBER(FIND("Avenida",Base!L126)),ISNUMBER(FIND("Rua",Base!L126)),ISNUMBER(FIND("Estrada",Base!L126)),ISNUMBER(FIND(",",Base!L126)))=TRUE,Base!L126,"")))</f>
        <v/>
      </c>
      <c r="U126" t="str">
        <f>TRIM((IF(OR(ISNUMBER(FIND("Avenida",Base!M126)),ISNUMBER(FIND("Rua",Base!M126)),ISNUMBER(FIND("Estrada",Base!M126)),ISNUMBER(FIND(",",Base!M126)))=TRUE,Base!M126,"")))</f>
        <v/>
      </c>
      <c r="V126" t="str">
        <f>TRIM((IF(OR(ISNUMBER(FIND("Avenida",Base!N126)),ISNUMBER(FIND("Rua",Base!N126)),ISNUMBER(FIND("Estrada",Base!N126)),ISNUMBER(FIND(",",Base!N126)))=TRUE,Base!N126,"")))</f>
        <v/>
      </c>
      <c r="W126" t="str">
        <f>TRIM((IF(OR(ISNUMBER(FIND("Avenida",Base!O126)),ISNUMBER(FIND("Rua",Base!O126)),ISNUMBER(FIND("Estrada",Base!O126)),ISNUMBER(FIND(",",Base!O126)))=TRUE,Base!O126,"")))</f>
        <v/>
      </c>
      <c r="X126" t="str">
        <f>TRIM((IF(OR(ISNUMBER(FIND("Avenida",Base!P126)),ISNUMBER(FIND("Rua",Base!P126)),ISNUMBER(FIND("Estrada",Base!P126)),ISNUMBER(FIND(",",Base!P126)))=TRUE,Base!P126,"")))</f>
        <v/>
      </c>
      <c r="Y126" t="str">
        <f>TRIM((IF(OR(ISNUMBER(FIND("Avenida",Base!Q126)),ISNUMBER(FIND("Rua",Base!Q126)),ISNUMBER(FIND("Estrada",Base!Q126)),ISNUMBER(FIND(",",Base!Q126)))=TRUE,Base!Q126,"")))</f>
        <v/>
      </c>
      <c r="Z126" t="str">
        <f>TRIM((IF(OR(ISNUMBER(FIND("Avenida",Base!R126)),ISNUMBER(FIND("Rua",Base!R126)),ISNUMBER(FIND("Estrada",Base!R126)),ISNUMBER(FIND(",",Base!R126)))=TRUE,Base!R126,"")))</f>
        <v/>
      </c>
      <c r="AA126" s="3" t="str" cm="1">
        <f t="array" ref="AA126">LOOKUP(2,1/(F126:Z126&lt;&gt;""),F126:Z126)</f>
        <v>Rua Eugênio Soares, Juscelino</v>
      </c>
      <c r="AB126" t="str" cm="1">
        <f t="array" ref="AB126">IFERROR(IF(LEN(TRIM(SUBSTITUTE(INDEX(Base!126:126,0,MATCH(Planilha2!$AA126,Base!126:126,0)+1),"m²",""))&gt;5),LEFT(TRIM(SUBSTITUTE(INDEX(Base!126:126,0,MATCH(Planilha2!$AA126,Base!126:126,0)+1),"m²","")),3),TRIM(SUBSTITUTE(INDEX(Base!126:126,0,MATCH(Planilha2!$AA126,Base!126:126,0)+1),"m²",""))),0)</f>
        <v>110</v>
      </c>
      <c r="AC126" t="str" cm="1">
        <f t="array" ref="AC126">IFERROR(IF(LEN(INDEX(Base!126:126,0,MATCH(Planilha2!$AA126,Base!126:126,0)+2))&gt;2,LEFT(INDEX(Base!126:126,0,MATCH(Planilha2!$AA126,Base!126:126,0)+2),1),INDEX(Base!126:126,0,MATCH(Planilha2!$AA126,Base!126:126,0)+2)),0)</f>
        <v>3</v>
      </c>
      <c r="AD126" t="str" cm="1">
        <f t="array" ref="AD126">IFERROR(IF(LEN(INDEX(Base!126:126,0,MATCH(Planilha2!$AA126,Base!126:126,0)+3))&gt;2,LEFT(INDEX(Base!126:126,0,MATCH(Planilha2!$AA126,Base!126:126,0)+3),1),INDEX(Base!126:126,0,MATCH(Planilha2!$AA126,Base!126:126,0)+3)),0)</f>
        <v>23</v>
      </c>
      <c r="AE126" cm="1">
        <f t="array" ref="AE126">IFERROR(IF(LEN(INDEX(Base!126:126,0,MATCH(Planilha2!$AA126,Base!126:126,0)+4))&gt;2,LEFT(INDEX(Base!126:126,0,MATCH(Planilha2!$AA126,Base!126:126,0)+4),1),INDEX(Base!126:126,0,MATCH(Planilha2!$AA126,Base!126:126,0)+4)),0)</f>
        <v>0</v>
      </c>
      <c r="AF126" t="str">
        <f>AA126&amp;", "&amp;Configurações!$C$4&amp;", "&amp;Configurações!$C$5&amp;", Brazil"</f>
        <v>Rua Eugênio Soares, Juscelino, Mesquita, RJ, Brazil</v>
      </c>
      <c r="AG126" t="str">
        <f>RIGHT(AA126,LEN(AA126)-FIND(",",AA126,1)-1)&amp;", "&amp;Configurações!$C$4&amp;", "&amp;Configurações!$C$5</f>
        <v>Juscelino, Mesquita, RJ</v>
      </c>
      <c r="AH126">
        <f>Configurações!$C$6</f>
        <v>0</v>
      </c>
    </row>
    <row r="127" spans="2:34" x14ac:dyDescent="0.3">
      <c r="B127">
        <f>IF(OR(ISNUMBER(FIND(Configurações!$B$8,Base!B127)),ISNUMBER(FIND(Configurações!$B$9,Base!B127)),ISNUMBER(FIND(Configurações!$B$10,Base!B127)),ISNUMBER(FIND(Configurações!$B$11,Base!B127)))=TRUE,Base!B127,0)</f>
        <v>0</v>
      </c>
      <c r="C127" t="str">
        <f>SUBSTITUTE(SUBSTITUTE(IF(ISNUMBER(FIND("R$",Base!B127))=TRUE,Base!B127,IF(OR(ISNUMBER(FIND("condo",Base!C127)),ISNUMBER(FIND("IPTU",Base!C127)))=TRUE,Base!B127,Base!C127)),"R$",""),".","")</f>
        <v xml:space="preserve"> 25000</v>
      </c>
      <c r="D127" t="str">
        <f>SUBSTITUTE(IF(TRIM(SUBSTITUTE(SUBSTITUTE(IF(AND(ISNUMBER(FIND("condo",Base!C127)),ISNUMBER(FIND("IPTU",Base!C127)))=TRUE,MID(Base!C127,FIND("$",Base!C127)+1,6),0),"I",""),"P",""))="0",TRIM(SUBSTITUTE(SUBSTITUTE(IF(AND(ISNUMBER(FIND("condo",Base!D127)),ISNUMBER(FIND("IPTU",Base!D127)))=TRUE,MID(Base!D127,FIND("$",Base!D127)+1,6),0),"I",""),"P","")),TRIM(SUBSTITUTE(SUBSTITUTE(IF(AND(ISNUMBER(FIND("condo",Base!C127)),ISNUMBER(FIND("IPTU",Base!C127)))=TRUE,MID(Base!C127,FIND("$",Base!C127)+1,6),0),"I",""),"P",""))),".","")</f>
        <v>0</v>
      </c>
      <c r="E127" t="str">
        <f>SUBSTITUTE(IF(TRIM(SUBSTITUTE(SUBSTITUTE(IF(OR(ISNUMBER(FIND("IPTU",Base!C127)),ISNUMBER(FIND("iptu",Base!C127)))=TRUE,RIGHT(Base!C127,5),0),"R$",""),"$",""))="0",TRIM(SUBSTITUTE(SUBSTITUTE(IF(OR(ISNUMBER(FIND("IPTU",Base!D127)),ISNUMBER(FIND("iptu",Base!D127)))=TRUE,RIGHT(Base!D127,5),0),"R$",""),"$","")),TRIM(SUBSTITUTE(SUBSTITUTE(IF(OR(ISNUMBER(FIND("iptu",Base!C127)),ISNUMBER(FIND("IPTU",Base!C127)))=TRUE,RIGHT(Base!C127,5),0),"R$",""),"$",""))),".","")</f>
        <v>400</v>
      </c>
      <c r="F127" s="3" t="str" cm="1">
        <f t="array" ref="F127">INDEX(Base!127:127,MATCH(MAX(LEN(Base!127:127)),LEN(Base!127:127),0))</f>
        <v>Casa composta de 2 quartos, sala, cozinha, banheiro, área de serviço, varanda.</v>
      </c>
      <c r="J127" t="str">
        <f>TRIM((IF(OR(ISNUMBER(FIND("Avenida",Base!B127)),ISNUMBER(FIND("Rua",Base!B127)),ISNUMBER(FIND("Estrada",Base!B127)),ISNUMBER(FIND(",",Base!B127)))=TRUE,Base!B127,"")))</f>
        <v/>
      </c>
      <c r="K127" t="str">
        <f>TRIM((IF(OR(ISNUMBER(FIND("Avenida",Base!C127)),ISNUMBER(FIND("Rua",Base!C127)),ISNUMBER(FIND("Estrada",Base!C127)),ISNUMBER(FIND(",",Base!C127)))=TRUE,Base!C127,"")))</f>
        <v/>
      </c>
      <c r="L127" t="str">
        <f>TRIM((IF(OR(ISNUMBER(FIND("Avenida",Base!D127)),ISNUMBER(FIND("Rua",Base!D127)),ISNUMBER(FIND("Estrada",Base!D127)),ISNUMBER(FIND(",",Base!D127)))=TRUE,Base!D127,"")))</f>
        <v/>
      </c>
      <c r="M127" t="str">
        <f>TRIM((IF(OR(ISNUMBER(FIND("Avenida",Base!E127)),ISNUMBER(FIND("Rua",Base!E127)),ISNUMBER(FIND("Estrada",Base!E127)),ISNUMBER(FIND(",",Base!E127)))=TRUE,Base!E127,"")))</f>
        <v/>
      </c>
      <c r="N127" t="str">
        <f>TRIM((IF(OR(ISNUMBER(FIND("Avenida",Base!F127)),ISNUMBER(FIND("Rua",Base!F127)),ISNUMBER(FIND("Estrada",Base!F127)),ISNUMBER(FIND(",",Base!F127)))=TRUE,Base!F127,"")))</f>
        <v>Casa composta de 2 quartos, sala, cozinha, banheiro, área de serviço, varanda.</v>
      </c>
      <c r="O127" t="str">
        <f>TRIM((IF(OR(ISNUMBER(FIND("Avenida",Base!G127)),ISNUMBER(FIND("Rua",Base!G127)),ISNUMBER(FIND("Estrada",Base!G127)),ISNUMBER(FIND(",",Base!G127)))=TRUE,Base!G127,"")))</f>
        <v/>
      </c>
      <c r="P127" t="str">
        <f>TRIM((IF(OR(ISNUMBER(FIND("Avenida",Base!H127)),ISNUMBER(FIND("Rua",Base!H127)),ISNUMBER(FIND("Estrada",Base!H127)),ISNUMBER(FIND(",",Base!H127)))=TRUE,Base!H127,"")))</f>
        <v/>
      </c>
      <c r="Q127" t="str">
        <f>TRIM((IF(OR(ISNUMBER(FIND("Avenida",Base!I127)),ISNUMBER(FIND("Rua",Base!I127)),ISNUMBER(FIND("Estrada",Base!I127)),ISNUMBER(FIND(",",Base!I127)))=TRUE,Base!I127,"")))</f>
        <v/>
      </c>
      <c r="R127" t="str">
        <f>TRIM((IF(OR(ISNUMBER(FIND("Avenida",Base!J127)),ISNUMBER(FIND("Rua",Base!J127)),ISNUMBER(FIND("Estrada",Base!J127)),ISNUMBER(FIND(",",Base!J127)))=TRUE,Base!J127,"")))</f>
        <v>Em boa localização, perto d...</v>
      </c>
      <c r="S127" t="str">
        <f>TRIM((IF(OR(ISNUMBER(FIND("Avenida",Base!K127)),ISNUMBER(FIND("Rua",Base!K127)),ISNUMBER(FIND("Estrada",Base!K127)),ISNUMBER(FIND(",",Base!K127)))=TRUE,Base!K127,"")))</f>
        <v/>
      </c>
      <c r="T127" t="str">
        <f>TRIM((IF(OR(ISNUMBER(FIND("Avenida",Base!L127)),ISNUMBER(FIND("Rua",Base!L127)),ISNUMBER(FIND("Estrada",Base!L127)),ISNUMBER(FIND(",",Base!L127)))=TRUE,Base!L127,"")))</f>
        <v>Rua Itapemirim, Banco de Areia</v>
      </c>
      <c r="U127" t="str">
        <f>TRIM((IF(OR(ISNUMBER(FIND("Avenida",Base!M127)),ISNUMBER(FIND("Rua",Base!M127)),ISNUMBER(FIND("Estrada",Base!M127)),ISNUMBER(FIND(",",Base!M127)))=TRUE,Base!M127,"")))</f>
        <v/>
      </c>
      <c r="V127" t="str">
        <f>TRIM((IF(OR(ISNUMBER(FIND("Avenida",Base!N127)),ISNUMBER(FIND("Rua",Base!N127)),ISNUMBER(FIND("Estrada",Base!N127)),ISNUMBER(FIND(",",Base!N127)))=TRUE,Base!N127,"")))</f>
        <v/>
      </c>
      <c r="W127" t="str">
        <f>TRIM((IF(OR(ISNUMBER(FIND("Avenida",Base!O127)),ISNUMBER(FIND("Rua",Base!O127)),ISNUMBER(FIND("Estrada",Base!O127)),ISNUMBER(FIND(",",Base!O127)))=TRUE,Base!O127,"")))</f>
        <v/>
      </c>
      <c r="X127" t="str">
        <f>TRIM((IF(OR(ISNUMBER(FIND("Avenida",Base!P127)),ISNUMBER(FIND("Rua",Base!P127)),ISNUMBER(FIND("Estrada",Base!P127)),ISNUMBER(FIND(",",Base!P127)))=TRUE,Base!P127,"")))</f>
        <v/>
      </c>
      <c r="Y127" t="str">
        <f>TRIM((IF(OR(ISNUMBER(FIND("Avenida",Base!Q127)),ISNUMBER(FIND("Rua",Base!Q127)),ISNUMBER(FIND("Estrada",Base!Q127)),ISNUMBER(FIND(",",Base!Q127)))=TRUE,Base!Q127,"")))</f>
        <v/>
      </c>
      <c r="Z127" t="str">
        <f>TRIM((IF(OR(ISNUMBER(FIND("Avenida",Base!R127)),ISNUMBER(FIND("Rua",Base!R127)),ISNUMBER(FIND("Estrada",Base!R127)),ISNUMBER(FIND(",",Base!R127)))=TRUE,Base!R127,"")))</f>
        <v/>
      </c>
      <c r="AA127" s="3" t="str" cm="1">
        <f t="array" ref="AA127">LOOKUP(2,1/(F127:Z127&lt;&gt;""),F127:Z127)</f>
        <v>Rua Itapemirim, Banco de Areia</v>
      </c>
      <c r="AB127" t="str" cm="1">
        <f t="array" ref="AB127">IFERROR(IF(LEN(TRIM(SUBSTITUTE(INDEX(Base!127:127,0,MATCH(Planilha2!$AA127,Base!127:127,0)+1),"m²",""))&gt;5),LEFT(TRIM(SUBSTITUTE(INDEX(Base!127:127,0,MATCH(Planilha2!$AA127,Base!127:127,0)+1),"m²","")),3),TRIM(SUBSTITUTE(INDEX(Base!127:127,0,MATCH(Planilha2!$AA127,Base!127:127,0)+1),"m²",""))),0)</f>
        <v>70</v>
      </c>
      <c r="AC127" t="str" cm="1">
        <f t="array" ref="AC127">IFERROR(IF(LEN(INDEX(Base!127:127,0,MATCH(Planilha2!$AA127,Base!127:127,0)+2))&gt;2,LEFT(INDEX(Base!127:127,0,MATCH(Planilha2!$AA127,Base!127:127,0)+2),1),INDEX(Base!127:127,0,MATCH(Planilha2!$AA127,Base!127:127,0)+2)),0)</f>
        <v>2</v>
      </c>
      <c r="AD127" t="str" cm="1">
        <f t="array" ref="AD127">IFERROR(IF(LEN(INDEX(Base!127:127,0,MATCH(Planilha2!$AA127,Base!127:127,0)+3))&gt;2,LEFT(INDEX(Base!127:127,0,MATCH(Planilha2!$AA127,Base!127:127,0)+3),1),INDEX(Base!127:127,0,MATCH(Planilha2!$AA127,Base!127:127,0)+3)),0)</f>
        <v>1</v>
      </c>
      <c r="AE127" cm="1">
        <f t="array" ref="AE127">IFERROR(IF(LEN(INDEX(Base!127:127,0,MATCH(Planilha2!$AA127,Base!127:127,0)+4))&gt;2,LEFT(INDEX(Base!127:127,0,MATCH(Planilha2!$AA127,Base!127:127,0)+4),1),INDEX(Base!127:127,0,MATCH(Planilha2!$AA127,Base!127:127,0)+4)),0)</f>
        <v>0</v>
      </c>
      <c r="AF127" t="str">
        <f>AA127&amp;", "&amp;Configurações!$C$4&amp;", "&amp;Configurações!$C$5&amp;", Brazil"</f>
        <v>Rua Itapemirim, Banco de Areia, Mesquita, RJ, Brazil</v>
      </c>
      <c r="AG127" t="str">
        <f>RIGHT(AA127,LEN(AA127)-FIND(",",AA127,1)-1)&amp;", "&amp;Configurações!$C$4&amp;", "&amp;Configurações!$C$5</f>
        <v>Banco de Areia, Mesquita, RJ</v>
      </c>
      <c r="AH127">
        <f>Configurações!$C$6</f>
        <v>0</v>
      </c>
    </row>
    <row r="128" spans="2:34" x14ac:dyDescent="0.3">
      <c r="B128">
        <f>IF(OR(ISNUMBER(FIND(Configurações!$B$8,Base!B128)),ISNUMBER(FIND(Configurações!$B$9,Base!B128)),ISNUMBER(FIND(Configurações!$B$10,Base!B128)),ISNUMBER(FIND(Configurações!$B$11,Base!B128)))=TRUE,Base!B128,0)</f>
        <v>0</v>
      </c>
      <c r="C128" t="str">
        <f>SUBSTITUTE(SUBSTITUTE(IF(ISNUMBER(FIND("R$",Base!B128))=TRUE,Base!B128,IF(OR(ISNUMBER(FIND("condo",Base!C128)),ISNUMBER(FIND("IPTU",Base!C128)))=TRUE,Base!B128,Base!C128)),"R$",""),".","")</f>
        <v xml:space="preserve"> 220000</v>
      </c>
      <c r="D128" t="str">
        <f>SUBSTITUTE(IF(TRIM(SUBSTITUTE(SUBSTITUTE(IF(AND(ISNUMBER(FIND("condo",Base!C128)),ISNUMBER(FIND("IPTU",Base!C128)))=TRUE,MID(Base!C128,FIND("$",Base!C128)+1,6),0),"I",""),"P",""))="0",TRIM(SUBSTITUTE(SUBSTITUTE(IF(AND(ISNUMBER(FIND("condo",Base!D128)),ISNUMBER(FIND("IPTU",Base!D128)))=TRUE,MID(Base!D128,FIND("$",Base!D128)+1,6),0),"I",""),"P","")),TRIM(SUBSTITUTE(SUBSTITUTE(IF(AND(ISNUMBER(FIND("condo",Base!C128)),ISNUMBER(FIND("IPTU",Base!C128)))=TRUE,MID(Base!C128,FIND("$",Base!C128)+1,6),0),"I",""),"P",""))),".","")</f>
        <v>0</v>
      </c>
      <c r="E128" t="str">
        <f>SUBSTITUTE(IF(TRIM(SUBSTITUTE(SUBSTITUTE(IF(OR(ISNUMBER(FIND("IPTU",Base!C128)),ISNUMBER(FIND("iptu",Base!C128)))=TRUE,RIGHT(Base!C128,5),0),"R$",""),"$",""))="0",TRIM(SUBSTITUTE(SUBSTITUTE(IF(OR(ISNUMBER(FIND("IPTU",Base!D128)),ISNUMBER(FIND("iptu",Base!D128)))=TRUE,RIGHT(Base!D128,5),0),"R$",""),"$","")),TRIM(SUBSTITUTE(SUBSTITUTE(IF(OR(ISNUMBER(FIND("iptu",Base!C128)),ISNUMBER(FIND("IPTU",Base!C128)))=TRUE,RIGHT(Base!C128,5),0),"R$",""),"$",""))),".","")</f>
        <v>500</v>
      </c>
      <c r="F128" s="3" t="str" cm="1">
        <f t="array" ref="F128">INDEX(Base!128:128,MATCH(MAX(LEN(Base!128:128)),LEN(Base!128:128),0))</f>
        <v>EXCELENTE CASA EM JUSCELINO/MESQUITA - 2 quartos sendo 1 suíte com sacada, sala, cozinha, banheiro social, lavanderia e garagem. DOCUMENTAÇÃO INCLUSA NO MINHA CASA, MINHA VIDA. ACE...</v>
      </c>
      <c r="J128" t="str">
        <f>TRIM((IF(OR(ISNUMBER(FIND("Avenida",Base!B128)),ISNUMBER(FIND("Rua",Base!B128)),ISNUMBER(FIND("Estrada",Base!B128)),ISNUMBER(FIND(",",Base!B128)))=TRUE,Base!B128,"")))</f>
        <v/>
      </c>
      <c r="K128" t="str">
        <f>TRIM((IF(OR(ISNUMBER(FIND("Avenida",Base!C128)),ISNUMBER(FIND("Rua",Base!C128)),ISNUMBER(FIND("Estrada",Base!C128)),ISNUMBER(FIND(",",Base!C128)))=TRUE,Base!C128,"")))</f>
        <v/>
      </c>
      <c r="L128" t="str">
        <f>TRIM((IF(OR(ISNUMBER(FIND("Avenida",Base!D128)),ISNUMBER(FIND("Rua",Base!D128)),ISNUMBER(FIND("Estrada",Base!D128)),ISNUMBER(FIND(",",Base!D128)))=TRUE,Base!D128,"")))</f>
        <v>EXCELENTE CASA EM JUSCELINO/MESQUITA - 2 quartos sendo 1 suíte com sacada, sala, cozinha, banheiro social, lavanderia e garagem. DOCUMENTAÇÃO INCLUSA NO MINHA CASA, MINHA VIDA. ACE...</v>
      </c>
      <c r="M128" t="str">
        <f>TRIM((IF(OR(ISNUMBER(FIND("Avenida",Base!E128)),ISNUMBER(FIND("Rua",Base!E128)),ISNUMBER(FIND("Estrada",Base!E128)),ISNUMBER(FIND(",",Base!E128)))=TRUE,Base!E128,"")))</f>
        <v/>
      </c>
      <c r="N128" t="str">
        <f>TRIM((IF(OR(ISNUMBER(FIND("Avenida",Base!F128)),ISNUMBER(FIND("Rua",Base!F128)),ISNUMBER(FIND("Estrada",Base!F128)),ISNUMBER(FIND(",",Base!F128)))=TRUE,Base!F128,"")))</f>
        <v>Rua João Teles, Juscelino</v>
      </c>
      <c r="O128" t="str">
        <f>TRIM((IF(OR(ISNUMBER(FIND("Avenida",Base!G128)),ISNUMBER(FIND("Rua",Base!G128)),ISNUMBER(FIND("Estrada",Base!G128)),ISNUMBER(FIND(",",Base!G128)))=TRUE,Base!G128,"")))</f>
        <v/>
      </c>
      <c r="P128" t="str">
        <f>TRIM((IF(OR(ISNUMBER(FIND("Avenida",Base!H128)),ISNUMBER(FIND("Rua",Base!H128)),ISNUMBER(FIND("Estrada",Base!H128)),ISNUMBER(FIND(",",Base!H128)))=TRUE,Base!H128,"")))</f>
        <v/>
      </c>
      <c r="Q128" t="str">
        <f>TRIM((IF(OR(ISNUMBER(FIND("Avenida",Base!I128)),ISNUMBER(FIND("Rua",Base!I128)),ISNUMBER(FIND("Estrada",Base!I128)),ISNUMBER(FIND(",",Base!I128)))=TRUE,Base!I128,"")))</f>
        <v/>
      </c>
      <c r="R128" t="str">
        <f>TRIM((IF(OR(ISNUMBER(FIND("Avenida",Base!J128)),ISNUMBER(FIND("Rua",Base!J128)),ISNUMBER(FIND("Estrada",Base!J128)),ISNUMBER(FIND(",",Base!J128)))=TRUE,Base!J128,"")))</f>
        <v/>
      </c>
      <c r="S128" t="str">
        <f>TRIM((IF(OR(ISNUMBER(FIND("Avenida",Base!K128)),ISNUMBER(FIND("Rua",Base!K128)),ISNUMBER(FIND("Estrada",Base!K128)),ISNUMBER(FIND(",",Base!K128)))=TRUE,Base!K128,"")))</f>
        <v/>
      </c>
      <c r="T128" t="str">
        <f>TRIM((IF(OR(ISNUMBER(FIND("Avenida",Base!L128)),ISNUMBER(FIND("Rua",Base!L128)),ISNUMBER(FIND("Estrada",Base!L128)),ISNUMBER(FIND(",",Base!L128)))=TRUE,Base!L128,"")))</f>
        <v/>
      </c>
      <c r="U128" t="str">
        <f>TRIM((IF(OR(ISNUMBER(FIND("Avenida",Base!M128)),ISNUMBER(FIND("Rua",Base!M128)),ISNUMBER(FIND("Estrada",Base!M128)),ISNUMBER(FIND(",",Base!M128)))=TRUE,Base!M128,"")))</f>
        <v/>
      </c>
      <c r="V128" t="str">
        <f>TRIM((IF(OR(ISNUMBER(FIND("Avenida",Base!N128)),ISNUMBER(FIND("Rua",Base!N128)),ISNUMBER(FIND("Estrada",Base!N128)),ISNUMBER(FIND(",",Base!N128)))=TRUE,Base!N128,"")))</f>
        <v/>
      </c>
      <c r="W128" t="str">
        <f>TRIM((IF(OR(ISNUMBER(FIND("Avenida",Base!O128)),ISNUMBER(FIND("Rua",Base!O128)),ISNUMBER(FIND("Estrada",Base!O128)),ISNUMBER(FIND(",",Base!O128)))=TRUE,Base!O128,"")))</f>
        <v/>
      </c>
      <c r="X128" t="str">
        <f>TRIM((IF(OR(ISNUMBER(FIND("Avenida",Base!P128)),ISNUMBER(FIND("Rua",Base!P128)),ISNUMBER(FIND("Estrada",Base!P128)),ISNUMBER(FIND(",",Base!P128)))=TRUE,Base!P128,"")))</f>
        <v/>
      </c>
      <c r="Y128" t="str">
        <f>TRIM((IF(OR(ISNUMBER(FIND("Avenida",Base!Q128)),ISNUMBER(FIND("Rua",Base!Q128)),ISNUMBER(FIND("Estrada",Base!Q128)),ISNUMBER(FIND(",",Base!Q128)))=TRUE,Base!Q128,"")))</f>
        <v/>
      </c>
      <c r="Z128" t="str">
        <f>TRIM((IF(OR(ISNUMBER(FIND("Avenida",Base!R128)),ISNUMBER(FIND("Rua",Base!R128)),ISNUMBER(FIND("Estrada",Base!R128)),ISNUMBER(FIND(",",Base!R128)))=TRUE,Base!R128,"")))</f>
        <v/>
      </c>
      <c r="AA128" s="3" t="str" cm="1">
        <f t="array" ref="AA128">LOOKUP(2,1/(F128:Z128&lt;&gt;""),F128:Z128)</f>
        <v>Rua João Teles, Juscelino</v>
      </c>
      <c r="AB128" t="str" cm="1">
        <f t="array" ref="AB128">IFERROR(IF(LEN(TRIM(SUBSTITUTE(INDEX(Base!128:128,0,MATCH(Planilha2!$AA128,Base!128:128,0)+1),"m²",""))&gt;5),LEFT(TRIM(SUBSTITUTE(INDEX(Base!128:128,0,MATCH(Planilha2!$AA128,Base!128:128,0)+1),"m²","")),3),TRIM(SUBSTITUTE(INDEX(Base!128:128,0,MATCH(Planilha2!$AA128,Base!128:128,0)+1),"m²",""))),0)</f>
        <v>48</v>
      </c>
      <c r="AC128" t="str" cm="1">
        <f t="array" ref="AC128">IFERROR(IF(LEN(INDEX(Base!128:128,0,MATCH(Planilha2!$AA128,Base!128:128,0)+2))&gt;2,LEFT(INDEX(Base!128:128,0,MATCH(Planilha2!$AA128,Base!128:128,0)+2),1),INDEX(Base!128:128,0,MATCH(Planilha2!$AA128,Base!128:128,0)+2)),0)</f>
        <v>2</v>
      </c>
      <c r="AD128" t="str" cm="1">
        <f t="array" ref="AD128">IFERROR(IF(LEN(INDEX(Base!128:128,0,MATCH(Planilha2!$AA128,Base!128:128,0)+3))&gt;2,LEFT(INDEX(Base!128:128,0,MATCH(Planilha2!$AA128,Base!128:128,0)+3),1),INDEX(Base!128:128,0,MATCH(Planilha2!$AA128,Base!128:128,0)+3)),0)</f>
        <v>1</v>
      </c>
      <c r="AE128" t="str" cm="1">
        <f t="array" ref="AE128">IFERROR(IF(LEN(INDEX(Base!128:128,0,MATCH(Planilha2!$AA128,Base!128:128,0)+4))&gt;2,LEFT(INDEX(Base!128:128,0,MATCH(Planilha2!$AA128,Base!128:128,0)+4),1),INDEX(Base!128:128,0,MATCH(Planilha2!$AA128,Base!128:128,0)+4)),0)</f>
        <v>2</v>
      </c>
      <c r="AF128" t="str">
        <f>AA128&amp;", "&amp;Configurações!$C$4&amp;", "&amp;Configurações!$C$5&amp;", Brazil"</f>
        <v>Rua João Teles, Juscelino, Mesquita, RJ, Brazil</v>
      </c>
      <c r="AG128" t="str">
        <f>RIGHT(AA128,LEN(AA128)-FIND(",",AA128,1)-1)&amp;", "&amp;Configurações!$C$4&amp;", "&amp;Configurações!$C$5</f>
        <v>Juscelino, Mesquita, RJ</v>
      </c>
      <c r="AH128">
        <f>Configurações!$C$6</f>
        <v>0</v>
      </c>
    </row>
    <row r="129" spans="2:34" x14ac:dyDescent="0.3">
      <c r="B129">
        <f>IF(OR(ISNUMBER(FIND(Configurações!$B$8,Base!B129)),ISNUMBER(FIND(Configurações!$B$9,Base!B129)),ISNUMBER(FIND(Configurações!$B$10,Base!B129)),ISNUMBER(FIND(Configurações!$B$11,Base!B129)))=TRUE,Base!B129,0)</f>
        <v>0</v>
      </c>
      <c r="C129" t="str">
        <f>SUBSTITUTE(SUBSTITUTE(IF(ISNUMBER(FIND("R$",Base!B129))=TRUE,Base!B129,IF(OR(ISNUMBER(FIND("condo",Base!C129)),ISNUMBER(FIND("IPTU",Base!C129)))=TRUE,Base!B129,Base!C129)),"R$",""),".","")</f>
        <v xml:space="preserve"> 70000</v>
      </c>
      <c r="D129" t="str">
        <f>SUBSTITUTE(IF(TRIM(SUBSTITUTE(SUBSTITUTE(IF(AND(ISNUMBER(FIND("condo",Base!C129)),ISNUMBER(FIND("IPTU",Base!C129)))=TRUE,MID(Base!C129,FIND("$",Base!C129)+1,6),0),"I",""),"P",""))="0",TRIM(SUBSTITUTE(SUBSTITUTE(IF(AND(ISNUMBER(FIND("condo",Base!D129)),ISNUMBER(FIND("IPTU",Base!D129)))=TRUE,MID(Base!D129,FIND("$",Base!D129)+1,6),0),"I",""),"P","")),TRIM(SUBSTITUTE(SUBSTITUTE(IF(AND(ISNUMBER(FIND("condo",Base!C129)),ISNUMBER(FIND("IPTU",Base!C129)))=TRUE,MID(Base!C129,FIND("$",Base!C129)+1,6),0),"I",""),"P",""))),".","")</f>
        <v>0</v>
      </c>
      <c r="E129" t="str">
        <f>SUBSTITUTE(IF(TRIM(SUBSTITUTE(SUBSTITUTE(IF(OR(ISNUMBER(FIND("IPTU",Base!C129)),ISNUMBER(FIND("iptu",Base!C129)))=TRUE,RIGHT(Base!C129,5),0),"R$",""),"$",""))="0",TRIM(SUBSTITUTE(SUBSTITUTE(IF(OR(ISNUMBER(FIND("IPTU",Base!D129)),ISNUMBER(FIND("iptu",Base!D129)))=TRUE,RIGHT(Base!D129,5),0),"R$",""),"$","")),TRIM(SUBSTITUTE(SUBSTITUTE(IF(OR(ISNUMBER(FIND("iptu",Base!C129)),ISNUMBER(FIND("IPTU",Base!C129)))=TRUE,RIGHT(Base!C129,5),0),"R$",""),"$",""))),".","")</f>
        <v>27</v>
      </c>
      <c r="F129" s="3" t="str" cm="1">
        <f t="array" ref="F129">INDEX(Base!129:129,MATCH(MAX(LEN(Base!129:129)),LEN(Base!129:129),0))</f>
        <v>NÃO ACEITO FINANCIAMENTO BANCÁRIO, Apto todo documentado mais não podemos financiar pelos bancos devido ao valor ser abaixo de 100 Mil reais.</v>
      </c>
      <c r="J129" t="str">
        <f>TRIM((IF(OR(ISNUMBER(FIND("Avenida",Base!B129)),ISNUMBER(FIND("Rua",Base!B129)),ISNUMBER(FIND("Estrada",Base!B129)),ISNUMBER(FIND(",",Base!B129)))=TRUE,Base!B129,"")))</f>
        <v/>
      </c>
      <c r="K129" t="str">
        <f>TRIM((IF(OR(ISNUMBER(FIND("Avenida",Base!C129)),ISNUMBER(FIND("Rua",Base!C129)),ISNUMBER(FIND("Estrada",Base!C129)),ISNUMBER(FIND(",",Base!C129)))=TRUE,Base!C129,"")))</f>
        <v/>
      </c>
      <c r="L129" t="str">
        <f>TRIM((IF(OR(ISNUMBER(FIND("Avenida",Base!D129)),ISNUMBER(FIND("Rua",Base!D129)),ISNUMBER(FIND("Estrada",Base!D129)),ISNUMBER(FIND(",",Base!D129)))=TRUE,Base!D129,"")))</f>
        <v/>
      </c>
      <c r="M129" t="str">
        <f>TRIM((IF(OR(ISNUMBER(FIND("Avenida",Base!E129)),ISNUMBER(FIND("Rua",Base!E129)),ISNUMBER(FIND("Estrada",Base!E129)),ISNUMBER(FIND(",",Base!E129)))=TRUE,Base!E129,"")))</f>
        <v>NÃO ACEITO FINANCIAMENTO BANCÁRIO, Apto todo documentado mais não podemos financiar pelos bancos devido ao valor ser abaixo de 100 Mil reais.</v>
      </c>
      <c r="N129" t="str">
        <f>TRIM((IF(OR(ISNUMBER(FIND("Avenida",Base!F129)),ISNUMBER(FIND("Rua",Base!F129)),ISNUMBER(FIND("Estrada",Base!F129)),ISNUMBER(FIND(",",Base!F129)))=TRUE,Base!F129,"")))</f>
        <v/>
      </c>
      <c r="O129" t="str">
        <f>TRIM((IF(OR(ISNUMBER(FIND("Avenida",Base!G129)),ISNUMBER(FIND("Rua",Base!G129)),ISNUMBER(FIND("Estrada",Base!G129)),ISNUMBER(FIND(",",Base!G129)))=TRUE,Base!G129,"")))</f>
        <v/>
      </c>
      <c r="P129" t="str">
        <f>TRIM((IF(OR(ISNUMBER(FIND("Avenida",Base!H129)),ISNUMBER(FIND("Rua",Base!H129)),ISNUMBER(FIND("Estrada",Base!H129)),ISNUMBER(FIND(",",Base!H129)))=TRUE,Base!H129,"")))</f>
        <v>Avenida Marechal Castelo Branco, Edson Passos</v>
      </c>
      <c r="Q129" t="str">
        <f>TRIM((IF(OR(ISNUMBER(FIND("Avenida",Base!I129)),ISNUMBER(FIND("Rua",Base!I129)),ISNUMBER(FIND("Estrada",Base!I129)),ISNUMBER(FIND(",",Base!I129)))=TRUE,Base!I129,"")))</f>
        <v/>
      </c>
      <c r="R129" t="str">
        <f>TRIM((IF(OR(ISNUMBER(FIND("Avenida",Base!J129)),ISNUMBER(FIND("Rua",Base!J129)),ISNUMBER(FIND("Estrada",Base!J129)),ISNUMBER(FIND(",",Base!J129)))=TRUE,Base!J129,"")))</f>
        <v/>
      </c>
      <c r="S129" t="str">
        <f>TRIM((IF(OR(ISNUMBER(FIND("Avenida",Base!K129)),ISNUMBER(FIND("Rua",Base!K129)),ISNUMBER(FIND("Estrada",Base!K129)),ISNUMBER(FIND(",",Base!K129)))=TRUE,Base!K129,"")))</f>
        <v/>
      </c>
      <c r="T129" t="str">
        <f>TRIM((IF(OR(ISNUMBER(FIND("Avenida",Base!L129)),ISNUMBER(FIND("Rua",Base!L129)),ISNUMBER(FIND("Estrada",Base!L129)),ISNUMBER(FIND(",",Base!L129)))=TRUE,Base!L129,"")))</f>
        <v/>
      </c>
      <c r="U129" t="str">
        <f>TRIM((IF(OR(ISNUMBER(FIND("Avenida",Base!M129)),ISNUMBER(FIND("Rua",Base!M129)),ISNUMBER(FIND("Estrada",Base!M129)),ISNUMBER(FIND(",",Base!M129)))=TRUE,Base!M129,"")))</f>
        <v/>
      </c>
      <c r="V129" t="str">
        <f>TRIM((IF(OR(ISNUMBER(FIND("Avenida",Base!N129)),ISNUMBER(FIND("Rua",Base!N129)),ISNUMBER(FIND("Estrada",Base!N129)),ISNUMBER(FIND(",",Base!N129)))=TRUE,Base!N129,"")))</f>
        <v/>
      </c>
      <c r="W129" t="str">
        <f>TRIM((IF(OR(ISNUMBER(FIND("Avenida",Base!O129)),ISNUMBER(FIND("Rua",Base!O129)),ISNUMBER(FIND("Estrada",Base!O129)),ISNUMBER(FIND(",",Base!O129)))=TRUE,Base!O129,"")))</f>
        <v/>
      </c>
      <c r="X129" t="str">
        <f>TRIM((IF(OR(ISNUMBER(FIND("Avenida",Base!P129)),ISNUMBER(FIND("Rua",Base!P129)),ISNUMBER(FIND("Estrada",Base!P129)),ISNUMBER(FIND(",",Base!P129)))=TRUE,Base!P129,"")))</f>
        <v/>
      </c>
      <c r="Y129" t="str">
        <f>TRIM((IF(OR(ISNUMBER(FIND("Avenida",Base!Q129)),ISNUMBER(FIND("Rua",Base!Q129)),ISNUMBER(FIND("Estrada",Base!Q129)),ISNUMBER(FIND(",",Base!Q129)))=TRUE,Base!Q129,"")))</f>
        <v/>
      </c>
      <c r="Z129" t="str">
        <f>TRIM((IF(OR(ISNUMBER(FIND("Avenida",Base!R129)),ISNUMBER(FIND("Rua",Base!R129)),ISNUMBER(FIND("Estrada",Base!R129)),ISNUMBER(FIND(",",Base!R129)))=TRUE,Base!R129,"")))</f>
        <v/>
      </c>
      <c r="AA129" s="3" t="str" cm="1">
        <f t="array" ref="AA129">LOOKUP(2,1/(F129:Z129&lt;&gt;""),F129:Z129)</f>
        <v>Avenida Marechal Castelo Branco, Edson Passos</v>
      </c>
      <c r="AB129" t="str" cm="1">
        <f t="array" ref="AB129">IFERROR(IF(LEN(TRIM(SUBSTITUTE(INDEX(Base!129:129,0,MATCH(Planilha2!$AA129,Base!129:129,0)+1),"m²",""))&gt;5),LEFT(TRIM(SUBSTITUTE(INDEX(Base!129:129,0,MATCH(Planilha2!$AA129,Base!129:129,0)+1),"m²","")),3),TRIM(SUBSTITUTE(INDEX(Base!129:129,0,MATCH(Planilha2!$AA129,Base!129:129,0)+1),"m²",""))),0)</f>
        <v>50</v>
      </c>
      <c r="AC129" t="str" cm="1">
        <f t="array" ref="AC129">IFERROR(IF(LEN(INDEX(Base!129:129,0,MATCH(Planilha2!$AA129,Base!129:129,0)+2))&gt;2,LEFT(INDEX(Base!129:129,0,MATCH(Planilha2!$AA129,Base!129:129,0)+2),1),INDEX(Base!129:129,0,MATCH(Planilha2!$AA129,Base!129:129,0)+2)),0)</f>
        <v>1</v>
      </c>
      <c r="AD129" t="str" cm="1">
        <f t="array" ref="AD129">IFERROR(IF(LEN(INDEX(Base!129:129,0,MATCH(Planilha2!$AA129,Base!129:129,0)+3))&gt;2,LEFT(INDEX(Base!129:129,0,MATCH(Planilha2!$AA129,Base!129:129,0)+3),1),INDEX(Base!129:129,0,MATCH(Planilha2!$AA129,Base!129:129,0)+3)),0)</f>
        <v>1</v>
      </c>
      <c r="AE129" cm="1">
        <f t="array" ref="AE129">IFERROR(IF(LEN(INDEX(Base!129:129,0,MATCH(Planilha2!$AA129,Base!129:129,0)+4))&gt;2,LEFT(INDEX(Base!129:129,0,MATCH(Planilha2!$AA129,Base!129:129,0)+4),1),INDEX(Base!129:129,0,MATCH(Planilha2!$AA129,Base!129:129,0)+4)),0)</f>
        <v>0</v>
      </c>
      <c r="AF129" t="str">
        <f>AA129&amp;", "&amp;Configurações!$C$4&amp;", "&amp;Configurações!$C$5&amp;", Brazil"</f>
        <v>Avenida Marechal Castelo Branco, Edson Passos, Mesquita, RJ, Brazil</v>
      </c>
      <c r="AG129" t="str">
        <f>RIGHT(AA129,LEN(AA129)-FIND(",",AA129,1)-1)&amp;", "&amp;Configurações!$C$4&amp;", "&amp;Configurações!$C$5</f>
        <v>Edson Passos, Mesquita, RJ</v>
      </c>
      <c r="AH129">
        <f>Configurações!$C$6</f>
        <v>0</v>
      </c>
    </row>
    <row r="130" spans="2:34" x14ac:dyDescent="0.3">
      <c r="B130">
        <f>IF(OR(ISNUMBER(FIND(Configurações!$B$8,Base!B130)),ISNUMBER(FIND(Configurações!$B$9,Base!B130)),ISNUMBER(FIND(Configurações!$B$10,Base!B130)),ISNUMBER(FIND(Configurações!$B$11,Base!B130)))=TRUE,Base!B130,0)</f>
        <v>0</v>
      </c>
      <c r="C130" t="str">
        <f>SUBSTITUTE(SUBSTITUTE(IF(ISNUMBER(FIND("R$",Base!B130))=TRUE,Base!B130,IF(OR(ISNUMBER(FIND("condo",Base!C130)),ISNUMBER(FIND("IPTU",Base!C130)))=TRUE,Base!B130,Base!C130)),"R$",""),".","")</f>
        <v xml:space="preserve"> 35700000</v>
      </c>
      <c r="D130" t="str">
        <f>SUBSTITUTE(IF(TRIM(SUBSTITUTE(SUBSTITUTE(IF(AND(ISNUMBER(FIND("condo",Base!C130)),ISNUMBER(FIND("IPTU",Base!C130)))=TRUE,MID(Base!C130,FIND("$",Base!C130)+1,6),0),"I",""),"P",""))="0",TRIM(SUBSTITUTE(SUBSTITUTE(IF(AND(ISNUMBER(FIND("condo",Base!D130)),ISNUMBER(FIND("IPTU",Base!D130)))=TRUE,MID(Base!D130,FIND("$",Base!D130)+1,6),0),"I",""),"P","")),TRIM(SUBSTITUTE(SUBSTITUTE(IF(AND(ISNUMBER(FIND("condo",Base!C130)),ISNUMBER(FIND("IPTU",Base!C130)))=TRUE,MID(Base!C130,FIND("$",Base!C130)+1,6),0),"I",""),"P",""))),".","")</f>
        <v>0</v>
      </c>
      <c r="E130" t="str">
        <f>SUBSTITUTE(IF(TRIM(SUBSTITUTE(SUBSTITUTE(IF(OR(ISNUMBER(FIND("IPTU",Base!C130)),ISNUMBER(FIND("iptu",Base!C130)))=TRUE,RIGHT(Base!C130,5),0),"R$",""),"$",""))="0",TRIM(SUBSTITUTE(SUBSTITUTE(IF(OR(ISNUMBER(FIND("IPTU",Base!D130)),ISNUMBER(FIND("iptu",Base!D130)))=TRUE,RIGHT(Base!D130,5),0),"R$",""),"$","")),TRIM(SUBSTITUTE(SUBSTITUTE(IF(OR(ISNUMBER(FIND("iptu",Base!C130)),ISNUMBER(FIND("IPTU",Base!C130)))=TRUE,RIGHT(Base!C130,5),0),"R$",""),"$",""))),".","")</f>
        <v>0</v>
      </c>
      <c r="F130" s="3" t="str" cm="1">
        <f t="array" ref="F130">INDEX(Base!130:130,MATCH(MAX(LEN(Base!130:130)),LEN(Base!130:130),0))</f>
        <v>Próximo á Rodovia Pres. Dutra e Linha Vermelha. Ideal para Condominio residencial, Centro Logístico, Terminal de Carga, Guarda de...</v>
      </c>
      <c r="J130" t="str">
        <f>TRIM((IF(OR(ISNUMBER(FIND("Avenida",Base!B130)),ISNUMBER(FIND("Rua",Base!B130)),ISNUMBER(FIND("Estrada",Base!B130)),ISNUMBER(FIND(",",Base!B130)))=TRUE,Base!B130,"")))</f>
        <v/>
      </c>
      <c r="K130" t="str">
        <f>TRIM((IF(OR(ISNUMBER(FIND("Avenida",Base!C130)),ISNUMBER(FIND("Rua",Base!C130)),ISNUMBER(FIND("Estrada",Base!C130)),ISNUMBER(FIND(",",Base!C130)))=TRUE,Base!C130,"")))</f>
        <v/>
      </c>
      <c r="L130" t="str">
        <f>TRIM((IF(OR(ISNUMBER(FIND("Avenida",Base!D130)),ISNUMBER(FIND("Rua",Base!D130)),ISNUMBER(FIND("Estrada",Base!D130)),ISNUMBER(FIND(",",Base!D130)))=TRUE,Base!D130,"")))</f>
        <v>Próximo á Rodovia Pres. Dutra e Linha Vermelha. Ideal para Condominio residencial, Centro Logístico, Terminal de Carga, Guarda de...</v>
      </c>
      <c r="M130" t="str">
        <f>TRIM((IF(OR(ISNUMBER(FIND("Avenida",Base!E130)),ISNUMBER(FIND("Rua",Base!E130)),ISNUMBER(FIND("Estrada",Base!E130)),ISNUMBER(FIND(",",Base!E130)))=TRUE,Base!E130,"")))</f>
        <v/>
      </c>
      <c r="N130" t="str">
        <f>TRIM((IF(OR(ISNUMBER(FIND("Avenida",Base!F130)),ISNUMBER(FIND("Rua",Base!F130)),ISNUMBER(FIND("Estrada",Base!F130)),ISNUMBER(FIND(",",Base!F130)))=TRUE,Base!F130,"")))</f>
        <v>Centro, Mesquita</v>
      </c>
      <c r="O130" t="str">
        <f>TRIM((IF(OR(ISNUMBER(FIND("Avenida",Base!G130)),ISNUMBER(FIND("Rua",Base!G130)),ISNUMBER(FIND("Estrada",Base!G130)),ISNUMBER(FIND(",",Base!G130)))=TRUE,Base!G130,"")))</f>
        <v/>
      </c>
      <c r="P130" t="str">
        <f>TRIM((IF(OR(ISNUMBER(FIND("Avenida",Base!H130)),ISNUMBER(FIND("Rua",Base!H130)),ISNUMBER(FIND("Estrada",Base!H130)),ISNUMBER(FIND(",",Base!H130)))=TRUE,Base!H130,"")))</f>
        <v/>
      </c>
      <c r="Q130" t="str">
        <f>TRIM((IF(OR(ISNUMBER(FIND("Avenida",Base!I130)),ISNUMBER(FIND("Rua",Base!I130)),ISNUMBER(FIND("Estrada",Base!I130)),ISNUMBER(FIND(",",Base!I130)))=TRUE,Base!I130,"")))</f>
        <v/>
      </c>
      <c r="R130" t="str">
        <f>TRIM((IF(OR(ISNUMBER(FIND("Avenida",Base!J130)),ISNUMBER(FIND("Rua",Base!J130)),ISNUMBER(FIND("Estrada",Base!J130)),ISNUMBER(FIND(",",Base!J130)))=TRUE,Base!J130,"")))</f>
        <v/>
      </c>
      <c r="S130" t="str">
        <f>TRIM((IF(OR(ISNUMBER(FIND("Avenida",Base!K130)),ISNUMBER(FIND("Rua",Base!K130)),ISNUMBER(FIND("Estrada",Base!K130)),ISNUMBER(FIND(",",Base!K130)))=TRUE,Base!K130,"")))</f>
        <v/>
      </c>
      <c r="T130" t="str">
        <f>TRIM((IF(OR(ISNUMBER(FIND("Avenida",Base!L130)),ISNUMBER(FIND("Rua",Base!L130)),ISNUMBER(FIND("Estrada",Base!L130)),ISNUMBER(FIND(",",Base!L130)))=TRUE,Base!L130,"")))</f>
        <v/>
      </c>
      <c r="U130" t="str">
        <f>TRIM((IF(OR(ISNUMBER(FIND("Avenida",Base!M130)),ISNUMBER(FIND("Rua",Base!M130)),ISNUMBER(FIND("Estrada",Base!M130)),ISNUMBER(FIND(",",Base!M130)))=TRUE,Base!M130,"")))</f>
        <v/>
      </c>
      <c r="V130" t="str">
        <f>TRIM((IF(OR(ISNUMBER(FIND("Avenida",Base!N130)),ISNUMBER(FIND("Rua",Base!N130)),ISNUMBER(FIND("Estrada",Base!N130)),ISNUMBER(FIND(",",Base!N130)))=TRUE,Base!N130,"")))</f>
        <v/>
      </c>
      <c r="W130" t="str">
        <f>TRIM((IF(OR(ISNUMBER(FIND("Avenida",Base!O130)),ISNUMBER(FIND("Rua",Base!O130)),ISNUMBER(FIND("Estrada",Base!O130)),ISNUMBER(FIND(",",Base!O130)))=TRUE,Base!O130,"")))</f>
        <v/>
      </c>
      <c r="X130" t="str">
        <f>TRIM((IF(OR(ISNUMBER(FIND("Avenida",Base!P130)),ISNUMBER(FIND("Rua",Base!P130)),ISNUMBER(FIND("Estrada",Base!P130)),ISNUMBER(FIND(",",Base!P130)))=TRUE,Base!P130,"")))</f>
        <v/>
      </c>
      <c r="Y130" t="str">
        <f>TRIM((IF(OR(ISNUMBER(FIND("Avenida",Base!Q130)),ISNUMBER(FIND("Rua",Base!Q130)),ISNUMBER(FIND("Estrada",Base!Q130)),ISNUMBER(FIND(",",Base!Q130)))=TRUE,Base!Q130,"")))</f>
        <v/>
      </c>
      <c r="Z130" t="str">
        <f>TRIM((IF(OR(ISNUMBER(FIND("Avenida",Base!R130)),ISNUMBER(FIND("Rua",Base!R130)),ISNUMBER(FIND("Estrada",Base!R130)),ISNUMBER(FIND(",",Base!R130)))=TRUE,Base!R130,"")))</f>
        <v/>
      </c>
      <c r="AA130" s="3" t="str" cm="1">
        <f t="array" ref="AA130">LOOKUP(2,1/(F130:Z130&lt;&gt;""),F130:Z130)</f>
        <v>Centro, Mesquita</v>
      </c>
      <c r="AB130" t="str" cm="1">
        <f t="array" ref="AB130">IFERROR(IF(LEN(TRIM(SUBSTITUTE(INDEX(Base!130:130,0,MATCH(Planilha2!$AA130,Base!130:130,0)+1),"m²",""))&gt;5),LEFT(TRIM(SUBSTITUTE(INDEX(Base!130:130,0,MATCH(Planilha2!$AA130,Base!130:130,0)+1),"m²","")),3),TRIM(SUBSTITUTE(INDEX(Base!130:130,0,MATCH(Planilha2!$AA130,Base!130:130,0)+1),"m²",""))),0)</f>
        <v>510</v>
      </c>
      <c r="AC130" cm="1">
        <f t="array" ref="AC130">IFERROR(IF(LEN(INDEX(Base!130:130,0,MATCH(Planilha2!$AA130,Base!130:130,0)+2))&gt;2,LEFT(INDEX(Base!130:130,0,MATCH(Planilha2!$AA130,Base!130:130,0)+2),1),INDEX(Base!130:130,0,MATCH(Planilha2!$AA130,Base!130:130,0)+2)),0)</f>
        <v>0</v>
      </c>
      <c r="AD130" cm="1">
        <f t="array" ref="AD130">IFERROR(IF(LEN(INDEX(Base!130:130,0,MATCH(Planilha2!$AA130,Base!130:130,0)+3))&gt;2,LEFT(INDEX(Base!130:130,0,MATCH(Planilha2!$AA130,Base!130:130,0)+3),1),INDEX(Base!130:130,0,MATCH(Planilha2!$AA130,Base!130:130,0)+3)),0)</f>
        <v>0</v>
      </c>
      <c r="AE130" cm="1">
        <f t="array" ref="AE130">IFERROR(IF(LEN(INDEX(Base!130:130,0,MATCH(Planilha2!$AA130,Base!130:130,0)+4))&gt;2,LEFT(INDEX(Base!130:130,0,MATCH(Planilha2!$AA130,Base!130:130,0)+4),1),INDEX(Base!130:130,0,MATCH(Planilha2!$AA130,Base!130:130,0)+4)),0)</f>
        <v>0</v>
      </c>
      <c r="AF130" t="str">
        <f>AA130&amp;", "&amp;Configurações!$C$4&amp;", "&amp;Configurações!$C$5&amp;", Brazil"</f>
        <v>Centro, Mesquita, Mesquita, RJ, Brazil</v>
      </c>
      <c r="AG130" t="str">
        <f>RIGHT(AA130,LEN(AA130)-FIND(",",AA130,1)-1)&amp;", "&amp;Configurações!$C$4&amp;", "&amp;Configurações!$C$5</f>
        <v>Mesquita, Mesquita, RJ</v>
      </c>
      <c r="AH130">
        <f>Configurações!$C$6</f>
        <v>0</v>
      </c>
    </row>
    <row r="131" spans="2:34" x14ac:dyDescent="0.3">
      <c r="B131">
        <f>IF(OR(ISNUMBER(FIND(Configurações!$B$8,Base!B131)),ISNUMBER(FIND(Configurações!$B$9,Base!B131)),ISNUMBER(FIND(Configurações!$B$10,Base!B131)),ISNUMBER(FIND(Configurações!$B$11,Base!B131)))=TRUE,Base!B131,0)</f>
        <v>0</v>
      </c>
      <c r="C131" t="str">
        <f>SUBSTITUTE(SUBSTITUTE(IF(ISNUMBER(FIND("R$",Base!B131))=TRUE,Base!B131,IF(OR(ISNUMBER(FIND("condo",Base!C131)),ISNUMBER(FIND("IPTU",Base!C131)))=TRUE,Base!B131,Base!C131)),"R$",""),".","")</f>
        <v xml:space="preserve"> 360000</v>
      </c>
      <c r="D131" t="str">
        <f>SUBSTITUTE(IF(TRIM(SUBSTITUTE(SUBSTITUTE(IF(AND(ISNUMBER(FIND("condo",Base!C131)),ISNUMBER(FIND("IPTU",Base!C131)))=TRUE,MID(Base!C131,FIND("$",Base!C131)+1,6),0),"I",""),"P",""))="0",TRIM(SUBSTITUTE(SUBSTITUTE(IF(AND(ISNUMBER(FIND("condo",Base!D131)),ISNUMBER(FIND("IPTU",Base!D131)))=TRUE,MID(Base!D131,FIND("$",Base!D131)+1,6),0),"I",""),"P","")),TRIM(SUBSTITUTE(SUBSTITUTE(IF(AND(ISNUMBER(FIND("condo",Base!C131)),ISNUMBER(FIND("IPTU",Base!C131)))=TRUE,MID(Base!C131,FIND("$",Base!C131)+1,6),0),"I",""),"P",""))),".","")</f>
        <v>0</v>
      </c>
      <c r="E131" t="str">
        <f>SUBSTITUTE(IF(TRIM(SUBSTITUTE(SUBSTITUTE(IF(OR(ISNUMBER(FIND("IPTU",Base!C131)),ISNUMBER(FIND("iptu",Base!C131)))=TRUE,RIGHT(Base!C131,5),0),"R$",""),"$",""))="0",TRIM(SUBSTITUTE(SUBSTITUTE(IF(OR(ISNUMBER(FIND("IPTU",Base!D131)),ISNUMBER(FIND("iptu",Base!D131)))=TRUE,RIGHT(Base!D131,5),0),"R$",""),"$","")),TRIM(SUBSTITUTE(SUBSTITUTE(IF(OR(ISNUMBER(FIND("iptu",Base!C131)),ISNUMBER(FIND("IPTU",Base!C131)))=TRUE,RIGHT(Base!C131,5),0),"R$",""),"$",""))),".","")</f>
        <v>0</v>
      </c>
      <c r="F131" s="3" t="str" cm="1">
        <f t="array" ref="F131">INDEX(Base!131:131,MATCH(MAX(LEN(Base!131:131)),LEN(Base!131:131),0))</f>
        <v>Condomínio Beija-Flor III, 2 suítes e terraço – Casa em Condomínio Fechado com portaria 24h, Lazer com parquinho, quadra esportiva e salão de festas – casa composta por: Sala ampla...</v>
      </c>
      <c r="J131" t="str">
        <f>TRIM((IF(OR(ISNUMBER(FIND("Avenida",Base!B131)),ISNUMBER(FIND("Rua",Base!B131)),ISNUMBER(FIND("Estrada",Base!B131)),ISNUMBER(FIND(",",Base!B131)))=TRUE,Base!B131,"")))</f>
        <v/>
      </c>
      <c r="K131" t="str">
        <f>TRIM((IF(OR(ISNUMBER(FIND("Avenida",Base!C131)),ISNUMBER(FIND("Rua",Base!C131)),ISNUMBER(FIND("Estrada",Base!C131)),ISNUMBER(FIND(",",Base!C131)))=TRUE,Base!C131,"")))</f>
        <v/>
      </c>
      <c r="L131" t="str">
        <f>TRIM((IF(OR(ISNUMBER(FIND("Avenida",Base!D131)),ISNUMBER(FIND("Rua",Base!D131)),ISNUMBER(FIND("Estrada",Base!D131)),ISNUMBER(FIND(",",Base!D131)))=TRUE,Base!D131,"")))</f>
        <v>Condomínio Beija-Flor III, 2 suítes e terraço – Casa em Condomínio Fechado com portaria 24h, Lazer com parquinho, quadra esportiva e salão de festas – casa composta por: Sala ampla...</v>
      </c>
      <c r="M131" t="str">
        <f>TRIM((IF(OR(ISNUMBER(FIND("Avenida",Base!E131)),ISNUMBER(FIND("Rua",Base!E131)),ISNUMBER(FIND("Estrada",Base!E131)),ISNUMBER(FIND(",",Base!E131)))=TRUE,Base!E131,"")))</f>
        <v/>
      </c>
      <c r="N131" t="str">
        <f>TRIM((IF(OR(ISNUMBER(FIND("Avenida",Base!F131)),ISNUMBER(FIND("Rua",Base!F131)),ISNUMBER(FIND("Estrada",Base!F131)),ISNUMBER(FIND(",",Base!F131)))=TRUE,Base!F131,"")))</f>
        <v>Rua Rodolpho Pessoa, Cosmorama</v>
      </c>
      <c r="O131" t="str">
        <f>TRIM((IF(OR(ISNUMBER(FIND("Avenida",Base!G131)),ISNUMBER(FIND("Rua",Base!G131)),ISNUMBER(FIND("Estrada",Base!G131)),ISNUMBER(FIND(",",Base!G131)))=TRUE,Base!G131,"")))</f>
        <v/>
      </c>
      <c r="P131" t="str">
        <f>TRIM((IF(OR(ISNUMBER(FIND("Avenida",Base!H131)),ISNUMBER(FIND("Rua",Base!H131)),ISNUMBER(FIND("Estrada",Base!H131)),ISNUMBER(FIND(",",Base!H131)))=TRUE,Base!H131,"")))</f>
        <v/>
      </c>
      <c r="Q131" t="str">
        <f>TRIM((IF(OR(ISNUMBER(FIND("Avenida",Base!I131)),ISNUMBER(FIND("Rua",Base!I131)),ISNUMBER(FIND("Estrada",Base!I131)),ISNUMBER(FIND(",",Base!I131)))=TRUE,Base!I131,"")))</f>
        <v/>
      </c>
      <c r="R131" t="str">
        <f>TRIM((IF(OR(ISNUMBER(FIND("Avenida",Base!J131)),ISNUMBER(FIND("Rua",Base!J131)),ISNUMBER(FIND("Estrada",Base!J131)),ISNUMBER(FIND(",",Base!J131)))=TRUE,Base!J131,"")))</f>
        <v/>
      </c>
      <c r="S131" t="str">
        <f>TRIM((IF(OR(ISNUMBER(FIND("Avenida",Base!K131)),ISNUMBER(FIND("Rua",Base!K131)),ISNUMBER(FIND("Estrada",Base!K131)),ISNUMBER(FIND(",",Base!K131)))=TRUE,Base!K131,"")))</f>
        <v/>
      </c>
      <c r="T131" t="str">
        <f>TRIM((IF(OR(ISNUMBER(FIND("Avenida",Base!L131)),ISNUMBER(FIND("Rua",Base!L131)),ISNUMBER(FIND("Estrada",Base!L131)),ISNUMBER(FIND(",",Base!L131)))=TRUE,Base!L131,"")))</f>
        <v/>
      </c>
      <c r="U131" t="str">
        <f>TRIM((IF(OR(ISNUMBER(FIND("Avenida",Base!M131)),ISNUMBER(FIND("Rua",Base!M131)),ISNUMBER(FIND("Estrada",Base!M131)),ISNUMBER(FIND(",",Base!M131)))=TRUE,Base!M131,"")))</f>
        <v/>
      </c>
      <c r="V131" t="str">
        <f>TRIM((IF(OR(ISNUMBER(FIND("Avenida",Base!N131)),ISNUMBER(FIND("Rua",Base!N131)),ISNUMBER(FIND("Estrada",Base!N131)),ISNUMBER(FIND(",",Base!N131)))=TRUE,Base!N131,"")))</f>
        <v/>
      </c>
      <c r="W131" t="str">
        <f>TRIM((IF(OR(ISNUMBER(FIND("Avenida",Base!O131)),ISNUMBER(FIND("Rua",Base!O131)),ISNUMBER(FIND("Estrada",Base!O131)),ISNUMBER(FIND(",",Base!O131)))=TRUE,Base!O131,"")))</f>
        <v/>
      </c>
      <c r="X131" t="str">
        <f>TRIM((IF(OR(ISNUMBER(FIND("Avenida",Base!P131)),ISNUMBER(FIND("Rua",Base!P131)),ISNUMBER(FIND("Estrada",Base!P131)),ISNUMBER(FIND(",",Base!P131)))=TRUE,Base!P131,"")))</f>
        <v/>
      </c>
      <c r="Y131" t="str">
        <f>TRIM((IF(OR(ISNUMBER(FIND("Avenida",Base!Q131)),ISNUMBER(FIND("Rua",Base!Q131)),ISNUMBER(FIND("Estrada",Base!Q131)),ISNUMBER(FIND(",",Base!Q131)))=TRUE,Base!Q131,"")))</f>
        <v/>
      </c>
      <c r="Z131" t="str">
        <f>TRIM((IF(OR(ISNUMBER(FIND("Avenida",Base!R131)),ISNUMBER(FIND("Rua",Base!R131)),ISNUMBER(FIND("Estrada",Base!R131)),ISNUMBER(FIND(",",Base!R131)))=TRUE,Base!R131,"")))</f>
        <v/>
      </c>
      <c r="AA131" s="3" t="str" cm="1">
        <f t="array" ref="AA131">LOOKUP(2,1/(F131:Z131&lt;&gt;""),F131:Z131)</f>
        <v>Rua Rodolpho Pessoa, Cosmorama</v>
      </c>
      <c r="AB131" t="str" cm="1">
        <f t="array" ref="AB131">IFERROR(IF(LEN(TRIM(SUBSTITUTE(INDEX(Base!131:131,0,MATCH(Planilha2!$AA131,Base!131:131,0)+1),"m²",""))&gt;5),LEFT(TRIM(SUBSTITUTE(INDEX(Base!131:131,0,MATCH(Planilha2!$AA131,Base!131:131,0)+1),"m²","")),3),TRIM(SUBSTITUTE(INDEX(Base!131:131,0,MATCH(Planilha2!$AA131,Base!131:131,0)+1),"m²",""))),0)</f>
        <v>165</v>
      </c>
      <c r="AC131" t="str" cm="1">
        <f t="array" ref="AC131">IFERROR(IF(LEN(INDEX(Base!131:131,0,MATCH(Planilha2!$AA131,Base!131:131,0)+2))&gt;2,LEFT(INDEX(Base!131:131,0,MATCH(Planilha2!$AA131,Base!131:131,0)+2),1),INDEX(Base!131:131,0,MATCH(Planilha2!$AA131,Base!131:131,0)+2)),0)</f>
        <v>2</v>
      </c>
      <c r="AD131" t="str" cm="1">
        <f t="array" ref="AD131">IFERROR(IF(LEN(INDEX(Base!131:131,0,MATCH(Planilha2!$AA131,Base!131:131,0)+3))&gt;2,LEFT(INDEX(Base!131:131,0,MATCH(Planilha2!$AA131,Base!131:131,0)+3),1),INDEX(Base!131:131,0,MATCH(Planilha2!$AA131,Base!131:131,0)+3)),0)</f>
        <v>1</v>
      </c>
      <c r="AE131" t="str" cm="1">
        <f t="array" ref="AE131">IFERROR(IF(LEN(INDEX(Base!131:131,0,MATCH(Planilha2!$AA131,Base!131:131,0)+4))&gt;2,LEFT(INDEX(Base!131:131,0,MATCH(Planilha2!$AA131,Base!131:131,0)+4),1),INDEX(Base!131:131,0,MATCH(Planilha2!$AA131,Base!131:131,0)+4)),0)</f>
        <v>3</v>
      </c>
      <c r="AF131" t="str">
        <f>AA131&amp;", "&amp;Configurações!$C$4&amp;", "&amp;Configurações!$C$5&amp;", Brazil"</f>
        <v>Rua Rodolpho Pessoa, Cosmorama, Mesquita, RJ, Brazil</v>
      </c>
      <c r="AG131" t="str">
        <f>RIGHT(AA131,LEN(AA131)-FIND(",",AA131,1)-1)&amp;", "&amp;Configurações!$C$4&amp;", "&amp;Configurações!$C$5</f>
        <v>Cosmorama, Mesquita, RJ</v>
      </c>
      <c r="AH131">
        <f>Configurações!$C$6</f>
        <v>0</v>
      </c>
    </row>
    <row r="132" spans="2:34" x14ac:dyDescent="0.3">
      <c r="B132">
        <f>IF(OR(ISNUMBER(FIND(Configurações!$B$8,Base!B132)),ISNUMBER(FIND(Configurações!$B$9,Base!B132)),ISNUMBER(FIND(Configurações!$B$10,Base!B132)),ISNUMBER(FIND(Configurações!$B$11,Base!B132)))=TRUE,Base!B132,0)</f>
        <v>0</v>
      </c>
      <c r="C132" t="str">
        <f>SUBSTITUTE(SUBSTITUTE(IF(ISNUMBER(FIND("R$",Base!B132))=TRUE,Base!B132,IF(OR(ISNUMBER(FIND("condo",Base!C132)),ISNUMBER(FIND("IPTU",Base!C132)))=TRUE,Base!B132,Base!C132)),"R$",""),".","")</f>
        <v xml:space="preserve"> 205000</v>
      </c>
      <c r="D132" t="str">
        <f>SUBSTITUTE(IF(TRIM(SUBSTITUTE(SUBSTITUTE(IF(AND(ISNUMBER(FIND("condo",Base!C132)),ISNUMBER(FIND("IPTU",Base!C132)))=TRUE,MID(Base!C132,FIND("$",Base!C132)+1,6),0),"I",""),"P",""))="0",TRIM(SUBSTITUTE(SUBSTITUTE(IF(AND(ISNUMBER(FIND("condo",Base!D132)),ISNUMBER(FIND("IPTU",Base!D132)))=TRUE,MID(Base!D132,FIND("$",Base!D132)+1,6),0),"I",""),"P","")),TRIM(SUBSTITUTE(SUBSTITUTE(IF(AND(ISNUMBER(FIND("condo",Base!C132)),ISNUMBER(FIND("IPTU",Base!C132)))=TRUE,MID(Base!C132,FIND("$",Base!C132)+1,6),0),"I",""),"P",""))),".","")</f>
        <v>0</v>
      </c>
      <c r="E132" t="str">
        <f>SUBSTITUTE(IF(TRIM(SUBSTITUTE(SUBSTITUTE(IF(OR(ISNUMBER(FIND("IPTU",Base!C132)),ISNUMBER(FIND("iptu",Base!C132)))=TRUE,RIGHT(Base!C132,5),0),"R$",""),"$",""))="0",TRIM(SUBSTITUTE(SUBSTITUTE(IF(OR(ISNUMBER(FIND("IPTU",Base!D132)),ISNUMBER(FIND("iptu",Base!D132)))=TRUE,RIGHT(Base!D132,5),0),"R$",""),"$","")),TRIM(SUBSTITUTE(SUBSTITUTE(IF(OR(ISNUMBER(FIND("iptu",Base!C132)),ISNUMBER(FIND("IPTU",Base!C132)))=TRUE,RIGHT(Base!C132,5),0),"R$",""),"$",""))),".","")</f>
        <v>0</v>
      </c>
      <c r="F132" s="3" t="str" cm="1">
        <f t="array" ref="F132">INDEX(Base!132:132,MATCH(MAX(LEN(Base!132:132)),LEN(Base!132:132),0))</f>
        <v>Casa de frente com área de garagem privativa e ainda ampla varanda. O imóvel fica pertinho de tudo com amplo comércio próximo e oferece dois quartos amplos, banheiros revestidos, c...</v>
      </c>
      <c r="J132" t="str">
        <f>TRIM((IF(OR(ISNUMBER(FIND("Avenida",Base!B132)),ISNUMBER(FIND("Rua",Base!B132)),ISNUMBER(FIND("Estrada",Base!B132)),ISNUMBER(FIND(",",Base!B132)))=TRUE,Base!B132,"")))</f>
        <v/>
      </c>
      <c r="K132" t="str">
        <f>TRIM((IF(OR(ISNUMBER(FIND("Avenida",Base!C132)),ISNUMBER(FIND("Rua",Base!C132)),ISNUMBER(FIND("Estrada",Base!C132)),ISNUMBER(FIND(",",Base!C132)))=TRUE,Base!C132,"")))</f>
        <v>Casa de frente com área de garagem privativa e ainda ampla varanda. O imóvel fica pertinho de tudo com amplo comércio próximo e oferece dois quartos amplos, banheiros revestidos, c...</v>
      </c>
      <c r="L132" t="str">
        <f>TRIM((IF(OR(ISNUMBER(FIND("Avenida",Base!D132)),ISNUMBER(FIND("Rua",Base!D132)),ISNUMBER(FIND("Estrada",Base!D132)),ISNUMBER(FIND(",",Base!D132)))=TRUE,Base!D132,"")))</f>
        <v/>
      </c>
      <c r="M132" t="str">
        <f>TRIM((IF(OR(ISNUMBER(FIND("Avenida",Base!E132)),ISNUMBER(FIND("Rua",Base!E132)),ISNUMBER(FIND("Estrada",Base!E132)),ISNUMBER(FIND(",",Base!E132)))=TRUE,Base!E132,"")))</f>
        <v>Rua Amazonas, Coréia</v>
      </c>
      <c r="N132" t="str">
        <f>TRIM((IF(OR(ISNUMBER(FIND("Avenida",Base!F132)),ISNUMBER(FIND("Rua",Base!F132)),ISNUMBER(FIND("Estrada",Base!F132)),ISNUMBER(FIND(",",Base!F132)))=TRUE,Base!F132,"")))</f>
        <v/>
      </c>
      <c r="O132" t="str">
        <f>TRIM((IF(OR(ISNUMBER(FIND("Avenida",Base!G132)),ISNUMBER(FIND("Rua",Base!G132)),ISNUMBER(FIND("Estrada",Base!G132)),ISNUMBER(FIND(",",Base!G132)))=TRUE,Base!G132,"")))</f>
        <v/>
      </c>
      <c r="P132" t="str">
        <f>TRIM((IF(OR(ISNUMBER(FIND("Avenida",Base!H132)),ISNUMBER(FIND("Rua",Base!H132)),ISNUMBER(FIND("Estrada",Base!H132)),ISNUMBER(FIND(",",Base!H132)))=TRUE,Base!H132,"")))</f>
        <v/>
      </c>
      <c r="Q132" t="str">
        <f>TRIM((IF(OR(ISNUMBER(FIND("Avenida",Base!I132)),ISNUMBER(FIND("Rua",Base!I132)),ISNUMBER(FIND("Estrada",Base!I132)),ISNUMBER(FIND(",",Base!I132)))=TRUE,Base!I132,"")))</f>
        <v/>
      </c>
      <c r="R132" t="str">
        <f>TRIM((IF(OR(ISNUMBER(FIND("Avenida",Base!J132)),ISNUMBER(FIND("Rua",Base!J132)),ISNUMBER(FIND("Estrada",Base!J132)),ISNUMBER(FIND(",",Base!J132)))=TRUE,Base!J132,"")))</f>
        <v/>
      </c>
      <c r="S132" t="str">
        <f>TRIM((IF(OR(ISNUMBER(FIND("Avenida",Base!K132)),ISNUMBER(FIND("Rua",Base!K132)),ISNUMBER(FIND("Estrada",Base!K132)),ISNUMBER(FIND(",",Base!K132)))=TRUE,Base!K132,"")))</f>
        <v/>
      </c>
      <c r="T132" t="str">
        <f>TRIM((IF(OR(ISNUMBER(FIND("Avenida",Base!L132)),ISNUMBER(FIND("Rua",Base!L132)),ISNUMBER(FIND("Estrada",Base!L132)),ISNUMBER(FIND(",",Base!L132)))=TRUE,Base!L132,"")))</f>
        <v/>
      </c>
      <c r="U132" t="str">
        <f>TRIM((IF(OR(ISNUMBER(FIND("Avenida",Base!M132)),ISNUMBER(FIND("Rua",Base!M132)),ISNUMBER(FIND("Estrada",Base!M132)),ISNUMBER(FIND(",",Base!M132)))=TRUE,Base!M132,"")))</f>
        <v/>
      </c>
      <c r="V132" t="str">
        <f>TRIM((IF(OR(ISNUMBER(FIND("Avenida",Base!N132)),ISNUMBER(FIND("Rua",Base!N132)),ISNUMBER(FIND("Estrada",Base!N132)),ISNUMBER(FIND(",",Base!N132)))=TRUE,Base!N132,"")))</f>
        <v/>
      </c>
      <c r="W132" t="str">
        <f>TRIM((IF(OR(ISNUMBER(FIND("Avenida",Base!O132)),ISNUMBER(FIND("Rua",Base!O132)),ISNUMBER(FIND("Estrada",Base!O132)),ISNUMBER(FIND(",",Base!O132)))=TRUE,Base!O132,"")))</f>
        <v/>
      </c>
      <c r="X132" t="str">
        <f>TRIM((IF(OR(ISNUMBER(FIND("Avenida",Base!P132)),ISNUMBER(FIND("Rua",Base!P132)),ISNUMBER(FIND("Estrada",Base!P132)),ISNUMBER(FIND(",",Base!P132)))=TRUE,Base!P132,"")))</f>
        <v/>
      </c>
      <c r="Y132" t="str">
        <f>TRIM((IF(OR(ISNUMBER(FIND("Avenida",Base!Q132)),ISNUMBER(FIND("Rua",Base!Q132)),ISNUMBER(FIND("Estrada",Base!Q132)),ISNUMBER(FIND(",",Base!Q132)))=TRUE,Base!Q132,"")))</f>
        <v/>
      </c>
      <c r="Z132" t="str">
        <f>TRIM((IF(OR(ISNUMBER(FIND("Avenida",Base!R132)),ISNUMBER(FIND("Rua",Base!R132)),ISNUMBER(FIND("Estrada",Base!R132)),ISNUMBER(FIND(",",Base!R132)))=TRUE,Base!R132,"")))</f>
        <v/>
      </c>
      <c r="AA132" s="3" t="str" cm="1">
        <f t="array" ref="AA132">LOOKUP(2,1/(F132:Z132&lt;&gt;""),F132:Z132)</f>
        <v>Rua Amazonas, Coréia</v>
      </c>
      <c r="AB132" t="str" cm="1">
        <f t="array" ref="AB132">IFERROR(IF(LEN(TRIM(SUBSTITUTE(INDEX(Base!132:132,0,MATCH(Planilha2!$AA132,Base!132:132,0)+1),"m²",""))&gt;5),LEFT(TRIM(SUBSTITUTE(INDEX(Base!132:132,0,MATCH(Planilha2!$AA132,Base!132:132,0)+1),"m²","")),3),TRIM(SUBSTITUTE(INDEX(Base!132:132,0,MATCH(Planilha2!$AA132,Base!132:132,0)+1),"m²",""))),0)</f>
        <v>75</v>
      </c>
      <c r="AC132" t="str" cm="1">
        <f t="array" ref="AC132">IFERROR(IF(LEN(INDEX(Base!132:132,0,MATCH(Planilha2!$AA132,Base!132:132,0)+2))&gt;2,LEFT(INDEX(Base!132:132,0,MATCH(Planilha2!$AA132,Base!132:132,0)+2),1),INDEX(Base!132:132,0,MATCH(Planilha2!$AA132,Base!132:132,0)+2)),0)</f>
        <v>2</v>
      </c>
      <c r="AD132" t="str" cm="1">
        <f t="array" ref="AD132">IFERROR(IF(LEN(INDEX(Base!132:132,0,MATCH(Planilha2!$AA132,Base!132:132,0)+3))&gt;2,LEFT(INDEX(Base!132:132,0,MATCH(Planilha2!$AA132,Base!132:132,0)+3),1),INDEX(Base!132:132,0,MATCH(Planilha2!$AA132,Base!132:132,0)+3)),0)</f>
        <v>1</v>
      </c>
      <c r="AE132" t="str" cm="1">
        <f t="array" ref="AE132">IFERROR(IF(LEN(INDEX(Base!132:132,0,MATCH(Planilha2!$AA132,Base!132:132,0)+4))&gt;2,LEFT(INDEX(Base!132:132,0,MATCH(Planilha2!$AA132,Base!132:132,0)+4),1),INDEX(Base!132:132,0,MATCH(Planilha2!$AA132,Base!132:132,0)+4)),0)</f>
        <v>1</v>
      </c>
      <c r="AF132" t="str">
        <f>AA132&amp;", "&amp;Configurações!$C$4&amp;", "&amp;Configurações!$C$5&amp;", Brazil"</f>
        <v>Rua Amazonas, Coréia, Mesquita, RJ, Brazil</v>
      </c>
      <c r="AG132" t="str">
        <f>RIGHT(AA132,LEN(AA132)-FIND(",",AA132,1)-1)&amp;", "&amp;Configurações!$C$4&amp;", "&amp;Configurações!$C$5</f>
        <v>Coréia, Mesquita, RJ</v>
      </c>
      <c r="AH132">
        <f>Configurações!$C$6</f>
        <v>0</v>
      </c>
    </row>
    <row r="133" spans="2:34" x14ac:dyDescent="0.3">
      <c r="B133">
        <f>IF(OR(ISNUMBER(FIND(Configurações!$B$8,Base!B133)),ISNUMBER(FIND(Configurações!$B$9,Base!B133)),ISNUMBER(FIND(Configurações!$B$10,Base!B133)),ISNUMBER(FIND(Configurações!$B$11,Base!B133)))=TRUE,Base!B133,0)</f>
        <v>0</v>
      </c>
      <c r="C133" t="str">
        <f>SUBSTITUTE(SUBSTITUTE(IF(ISNUMBER(FIND("R$",Base!B133))=TRUE,Base!B133,IF(OR(ISNUMBER(FIND("condo",Base!C133)),ISNUMBER(FIND("IPTU",Base!C133)))=TRUE,Base!B133,Base!C133)),"R$",""),".","")</f>
        <v xml:space="preserve"> 300000</v>
      </c>
      <c r="D133" t="str">
        <f>SUBSTITUTE(IF(TRIM(SUBSTITUTE(SUBSTITUTE(IF(AND(ISNUMBER(FIND("condo",Base!C133)),ISNUMBER(FIND("IPTU",Base!C133)))=TRUE,MID(Base!C133,FIND("$",Base!C133)+1,6),0),"I",""),"P",""))="0",TRIM(SUBSTITUTE(SUBSTITUTE(IF(AND(ISNUMBER(FIND("condo",Base!D133)),ISNUMBER(FIND("IPTU",Base!D133)))=TRUE,MID(Base!D133,FIND("$",Base!D133)+1,6),0),"I",""),"P","")),TRIM(SUBSTITUTE(SUBSTITUTE(IF(AND(ISNUMBER(FIND("condo",Base!C133)),ISNUMBER(FIND("IPTU",Base!C133)))=TRUE,MID(Base!C133,FIND("$",Base!C133)+1,6),0),"I",""),"P",""))),".","")</f>
        <v>0</v>
      </c>
      <c r="E133" t="str">
        <f>SUBSTITUTE(IF(TRIM(SUBSTITUTE(SUBSTITUTE(IF(OR(ISNUMBER(FIND("IPTU",Base!C133)),ISNUMBER(FIND("iptu",Base!C133)))=TRUE,RIGHT(Base!C133,5),0),"R$",""),"$",""))="0",TRIM(SUBSTITUTE(SUBSTITUTE(IF(OR(ISNUMBER(FIND("IPTU",Base!D133)),ISNUMBER(FIND("iptu",Base!D133)))=TRUE,RIGHT(Base!D133,5),0),"R$",""),"$","")),TRIM(SUBSTITUTE(SUBSTITUTE(IF(OR(ISNUMBER(FIND("iptu",Base!C133)),ISNUMBER(FIND("IPTU",Base!C133)))=TRUE,RIGHT(Base!C133,5),0),"R$",""),"$",""))),".","")</f>
        <v>493</v>
      </c>
      <c r="F133" s="3" t="str" cm="1">
        <f t="array" ref="F133">INDEX(Base!133:133,MATCH(MAX(LEN(Base!133:133)),LEN(Base!133:133),0))</f>
        <v>SANTO ELIAS/MESQUITA. Casa com 2 quartos, sala ampla, cozinha, 2 banheiros sociais, lavanderia e garagem. Relógio trifásico distribuição elétrica em cx. de djuntor. Sala, quartos e...</v>
      </c>
      <c r="J133" t="str">
        <f>TRIM((IF(OR(ISNUMBER(FIND("Avenida",Base!B133)),ISNUMBER(FIND("Rua",Base!B133)),ISNUMBER(FIND("Estrada",Base!B133)),ISNUMBER(FIND(",",Base!B133)))=TRUE,Base!B133,"")))</f>
        <v/>
      </c>
      <c r="K133" t="str">
        <f>TRIM((IF(OR(ISNUMBER(FIND("Avenida",Base!C133)),ISNUMBER(FIND("Rua",Base!C133)),ISNUMBER(FIND("Estrada",Base!C133)),ISNUMBER(FIND(",",Base!C133)))=TRUE,Base!C133,"")))</f>
        <v/>
      </c>
      <c r="L133" t="str">
        <f>TRIM((IF(OR(ISNUMBER(FIND("Avenida",Base!D133)),ISNUMBER(FIND("Rua",Base!D133)),ISNUMBER(FIND("Estrada",Base!D133)),ISNUMBER(FIND(",",Base!D133)))=TRUE,Base!D133,"")))</f>
        <v>SANTO ELIAS/MESQUITA. Casa com 2 quartos, sala ampla, cozinha, 2 banheiros sociais, lavanderia e garagem. Relógio trifásico distribuição elétrica em cx. de djuntor. Sala, quartos e...</v>
      </c>
      <c r="M133" t="str">
        <f>TRIM((IF(OR(ISNUMBER(FIND("Avenida",Base!E133)),ISNUMBER(FIND("Rua",Base!E133)),ISNUMBER(FIND("Estrada",Base!E133)),ISNUMBER(FIND(",",Base!E133)))=TRUE,Base!E133,"")))</f>
        <v/>
      </c>
      <c r="N133" t="str">
        <f>TRIM((IF(OR(ISNUMBER(FIND("Avenida",Base!F133)),ISNUMBER(FIND("Rua",Base!F133)),ISNUMBER(FIND("Estrada",Base!F133)),ISNUMBER(FIND(",",Base!F133)))=TRUE,Base!F133,"")))</f>
        <v>Rua Ricardo, Santo Elias</v>
      </c>
      <c r="O133" t="str">
        <f>TRIM((IF(OR(ISNUMBER(FIND("Avenida",Base!G133)),ISNUMBER(FIND("Rua",Base!G133)),ISNUMBER(FIND("Estrada",Base!G133)),ISNUMBER(FIND(",",Base!G133)))=TRUE,Base!G133,"")))</f>
        <v/>
      </c>
      <c r="P133" t="str">
        <f>TRIM((IF(OR(ISNUMBER(FIND("Avenida",Base!H133)),ISNUMBER(FIND("Rua",Base!H133)),ISNUMBER(FIND("Estrada",Base!H133)),ISNUMBER(FIND(",",Base!H133)))=TRUE,Base!H133,"")))</f>
        <v/>
      </c>
      <c r="Q133" t="str">
        <f>TRIM((IF(OR(ISNUMBER(FIND("Avenida",Base!I133)),ISNUMBER(FIND("Rua",Base!I133)),ISNUMBER(FIND("Estrada",Base!I133)),ISNUMBER(FIND(",",Base!I133)))=TRUE,Base!I133,"")))</f>
        <v/>
      </c>
      <c r="R133" t="str">
        <f>TRIM((IF(OR(ISNUMBER(FIND("Avenida",Base!J133)),ISNUMBER(FIND("Rua",Base!J133)),ISNUMBER(FIND("Estrada",Base!J133)),ISNUMBER(FIND(",",Base!J133)))=TRUE,Base!J133,"")))</f>
        <v/>
      </c>
      <c r="S133" t="str">
        <f>TRIM((IF(OR(ISNUMBER(FIND("Avenida",Base!K133)),ISNUMBER(FIND("Rua",Base!K133)),ISNUMBER(FIND("Estrada",Base!K133)),ISNUMBER(FIND(",",Base!K133)))=TRUE,Base!K133,"")))</f>
        <v/>
      </c>
      <c r="T133" t="str">
        <f>TRIM((IF(OR(ISNUMBER(FIND("Avenida",Base!L133)),ISNUMBER(FIND("Rua",Base!L133)),ISNUMBER(FIND("Estrada",Base!L133)),ISNUMBER(FIND(",",Base!L133)))=TRUE,Base!L133,"")))</f>
        <v/>
      </c>
      <c r="U133" t="str">
        <f>TRIM((IF(OR(ISNUMBER(FIND("Avenida",Base!M133)),ISNUMBER(FIND("Rua",Base!M133)),ISNUMBER(FIND("Estrada",Base!M133)),ISNUMBER(FIND(",",Base!M133)))=TRUE,Base!M133,"")))</f>
        <v/>
      </c>
      <c r="V133" t="str">
        <f>TRIM((IF(OR(ISNUMBER(FIND("Avenida",Base!N133)),ISNUMBER(FIND("Rua",Base!N133)),ISNUMBER(FIND("Estrada",Base!N133)),ISNUMBER(FIND(",",Base!N133)))=TRUE,Base!N133,"")))</f>
        <v/>
      </c>
      <c r="W133" t="str">
        <f>TRIM((IF(OR(ISNUMBER(FIND("Avenida",Base!O133)),ISNUMBER(FIND("Rua",Base!O133)),ISNUMBER(FIND("Estrada",Base!O133)),ISNUMBER(FIND(",",Base!O133)))=TRUE,Base!O133,"")))</f>
        <v/>
      </c>
      <c r="X133" t="str">
        <f>TRIM((IF(OR(ISNUMBER(FIND("Avenida",Base!P133)),ISNUMBER(FIND("Rua",Base!P133)),ISNUMBER(FIND("Estrada",Base!P133)),ISNUMBER(FIND(",",Base!P133)))=TRUE,Base!P133,"")))</f>
        <v/>
      </c>
      <c r="Y133" t="str">
        <f>TRIM((IF(OR(ISNUMBER(FIND("Avenida",Base!Q133)),ISNUMBER(FIND("Rua",Base!Q133)),ISNUMBER(FIND("Estrada",Base!Q133)),ISNUMBER(FIND(",",Base!Q133)))=TRUE,Base!Q133,"")))</f>
        <v/>
      </c>
      <c r="Z133" t="str">
        <f>TRIM((IF(OR(ISNUMBER(FIND("Avenida",Base!R133)),ISNUMBER(FIND("Rua",Base!R133)),ISNUMBER(FIND("Estrada",Base!R133)),ISNUMBER(FIND(",",Base!R133)))=TRUE,Base!R133,"")))</f>
        <v/>
      </c>
      <c r="AA133" s="3" t="str" cm="1">
        <f t="array" ref="AA133">LOOKUP(2,1/(F133:Z133&lt;&gt;""),F133:Z133)</f>
        <v>Rua Ricardo, Santo Elias</v>
      </c>
      <c r="AB133" t="str" cm="1">
        <f t="array" ref="AB133">IFERROR(IF(LEN(TRIM(SUBSTITUTE(INDEX(Base!133:133,0,MATCH(Planilha2!$AA133,Base!133:133,0)+1),"m²",""))&gt;5),LEFT(TRIM(SUBSTITUTE(INDEX(Base!133:133,0,MATCH(Planilha2!$AA133,Base!133:133,0)+1),"m²","")),3),TRIM(SUBSTITUTE(INDEX(Base!133:133,0,MATCH(Planilha2!$AA133,Base!133:133,0)+1),"m²",""))),0)</f>
        <v>82</v>
      </c>
      <c r="AC133" t="str" cm="1">
        <f t="array" ref="AC133">IFERROR(IF(LEN(INDEX(Base!133:133,0,MATCH(Planilha2!$AA133,Base!133:133,0)+2))&gt;2,LEFT(INDEX(Base!133:133,0,MATCH(Planilha2!$AA133,Base!133:133,0)+2),1),INDEX(Base!133:133,0,MATCH(Planilha2!$AA133,Base!133:133,0)+2)),0)</f>
        <v>2</v>
      </c>
      <c r="AD133" t="str" cm="1">
        <f t="array" ref="AD133">IFERROR(IF(LEN(INDEX(Base!133:133,0,MATCH(Planilha2!$AA133,Base!133:133,0)+3))&gt;2,LEFT(INDEX(Base!133:133,0,MATCH(Planilha2!$AA133,Base!133:133,0)+3),1),INDEX(Base!133:133,0,MATCH(Planilha2!$AA133,Base!133:133,0)+3)),0)</f>
        <v>1</v>
      </c>
      <c r="AE133" t="str" cm="1">
        <f t="array" ref="AE133">IFERROR(IF(LEN(INDEX(Base!133:133,0,MATCH(Planilha2!$AA133,Base!133:133,0)+4))&gt;2,LEFT(INDEX(Base!133:133,0,MATCH(Planilha2!$AA133,Base!133:133,0)+4),1),INDEX(Base!133:133,0,MATCH(Planilha2!$AA133,Base!133:133,0)+4)),0)</f>
        <v>2</v>
      </c>
      <c r="AF133" t="str">
        <f>AA133&amp;", "&amp;Configurações!$C$4&amp;", "&amp;Configurações!$C$5&amp;", Brazil"</f>
        <v>Rua Ricardo, Santo Elias, Mesquita, RJ, Brazil</v>
      </c>
      <c r="AG133" t="str">
        <f>RIGHT(AA133,LEN(AA133)-FIND(",",AA133,1)-1)&amp;", "&amp;Configurações!$C$4&amp;", "&amp;Configurações!$C$5</f>
        <v>Santo Elias, Mesquita, RJ</v>
      </c>
      <c r="AH133">
        <f>Configurações!$C$6</f>
        <v>0</v>
      </c>
    </row>
    <row r="134" spans="2:34" x14ac:dyDescent="0.3">
      <c r="B134">
        <f>IF(OR(ISNUMBER(FIND(Configurações!$B$8,Base!B134)),ISNUMBER(FIND(Configurações!$B$9,Base!B134)),ISNUMBER(FIND(Configurações!$B$10,Base!B134)),ISNUMBER(FIND(Configurações!$B$11,Base!B134)))=TRUE,Base!B134,0)</f>
        <v>0</v>
      </c>
      <c r="C134" t="str">
        <f>SUBSTITUTE(SUBSTITUTE(IF(ISNUMBER(FIND("R$",Base!B134))=TRUE,Base!B134,IF(OR(ISNUMBER(FIND("condo",Base!C134)),ISNUMBER(FIND("IPTU",Base!C134)))=TRUE,Base!B134,Base!C134)),"R$",""),".","")</f>
        <v xml:space="preserve"> 250000</v>
      </c>
      <c r="D134" t="str">
        <f>SUBSTITUTE(IF(TRIM(SUBSTITUTE(SUBSTITUTE(IF(AND(ISNUMBER(FIND("condo",Base!C134)),ISNUMBER(FIND("IPTU",Base!C134)))=TRUE,MID(Base!C134,FIND("$",Base!C134)+1,6),0),"I",""),"P",""))="0",TRIM(SUBSTITUTE(SUBSTITUTE(IF(AND(ISNUMBER(FIND("condo",Base!D134)),ISNUMBER(FIND("IPTU",Base!D134)))=TRUE,MID(Base!D134,FIND("$",Base!D134)+1,6),0),"I",""),"P","")),TRIM(SUBSTITUTE(SUBSTITUTE(IF(AND(ISNUMBER(FIND("condo",Base!C134)),ISNUMBER(FIND("IPTU",Base!C134)))=TRUE,MID(Base!C134,FIND("$",Base!C134)+1,6),0),"I",""),"P",""))),".","")</f>
        <v>0</v>
      </c>
      <c r="E134" t="str">
        <f>SUBSTITUTE(IF(TRIM(SUBSTITUTE(SUBSTITUTE(IF(OR(ISNUMBER(FIND("IPTU",Base!C134)),ISNUMBER(FIND("iptu",Base!C134)))=TRUE,RIGHT(Base!C134,5),0),"R$",""),"$",""))="0",TRIM(SUBSTITUTE(SUBSTITUTE(IF(OR(ISNUMBER(FIND("IPTU",Base!D134)),ISNUMBER(FIND("iptu",Base!D134)))=TRUE,RIGHT(Base!D134,5),0),"R$",""),"$","")),TRIM(SUBSTITUTE(SUBSTITUTE(IF(OR(ISNUMBER(FIND("iptu",Base!C134)),ISNUMBER(FIND("IPTU",Base!C134)))=TRUE,RIGHT(Base!C134,5),0),"R$",""),"$",""))),".","")</f>
        <v>0</v>
      </c>
      <c r="F134" s="3" t="str" cm="1">
        <f t="array" ref="F134">INDEX(Base!134:134,MATCH(MAX(LEN(Base!134:134)),LEN(Base!134:134),0))</f>
        <v>ROCHA SOBRINHO/ MESQUITA. Casa condomínio independente com 2 quartos, sala,varanda, cozinha, banheiro social, lavanderia, quintal com varanda nos fundos e 2 vg. garagem.Com portas...</v>
      </c>
      <c r="J134" t="str">
        <f>TRIM((IF(OR(ISNUMBER(FIND("Avenida",Base!B134)),ISNUMBER(FIND("Rua",Base!B134)),ISNUMBER(FIND("Estrada",Base!B134)),ISNUMBER(FIND(",",Base!B134)))=TRUE,Base!B134,"")))</f>
        <v/>
      </c>
      <c r="K134" t="str">
        <f>TRIM((IF(OR(ISNUMBER(FIND("Avenida",Base!C134)),ISNUMBER(FIND("Rua",Base!C134)),ISNUMBER(FIND("Estrada",Base!C134)),ISNUMBER(FIND(",",Base!C134)))=TRUE,Base!C134,"")))</f>
        <v>ROCHA SOBRINHO/ MESQUITA. Casa condomínio independente com 2 quartos, sala,varanda, cozinha, banheiro social, lavanderia, quintal com varanda nos fundos e 2 vg. garagem.Com portas...</v>
      </c>
      <c r="L134" t="str">
        <f>TRIM((IF(OR(ISNUMBER(FIND("Avenida",Base!D134)),ISNUMBER(FIND("Rua",Base!D134)),ISNUMBER(FIND("Estrada",Base!D134)),ISNUMBER(FIND(",",Base!D134)))=TRUE,Base!D134,"")))</f>
        <v/>
      </c>
      <c r="M134" t="str">
        <f>TRIM((IF(OR(ISNUMBER(FIND("Avenida",Base!E134)),ISNUMBER(FIND("Rua",Base!E134)),ISNUMBER(FIND("Estrada",Base!E134)),ISNUMBER(FIND(",",Base!E134)))=TRUE,Base!E134,"")))</f>
        <v>Rua Meriti, Rocha Sobrinho</v>
      </c>
      <c r="N134" t="str">
        <f>TRIM((IF(OR(ISNUMBER(FIND("Avenida",Base!F134)),ISNUMBER(FIND("Rua",Base!F134)),ISNUMBER(FIND("Estrada",Base!F134)),ISNUMBER(FIND(",",Base!F134)))=TRUE,Base!F134,"")))</f>
        <v/>
      </c>
      <c r="O134" t="str">
        <f>TRIM((IF(OR(ISNUMBER(FIND("Avenida",Base!G134)),ISNUMBER(FIND("Rua",Base!G134)),ISNUMBER(FIND("Estrada",Base!G134)),ISNUMBER(FIND(",",Base!G134)))=TRUE,Base!G134,"")))</f>
        <v/>
      </c>
      <c r="P134" t="str">
        <f>TRIM((IF(OR(ISNUMBER(FIND("Avenida",Base!H134)),ISNUMBER(FIND("Rua",Base!H134)),ISNUMBER(FIND("Estrada",Base!H134)),ISNUMBER(FIND(",",Base!H134)))=TRUE,Base!H134,"")))</f>
        <v/>
      </c>
      <c r="Q134" t="str">
        <f>TRIM((IF(OR(ISNUMBER(FIND("Avenida",Base!I134)),ISNUMBER(FIND("Rua",Base!I134)),ISNUMBER(FIND("Estrada",Base!I134)),ISNUMBER(FIND(",",Base!I134)))=TRUE,Base!I134,"")))</f>
        <v/>
      </c>
      <c r="R134" t="str">
        <f>TRIM((IF(OR(ISNUMBER(FIND("Avenida",Base!J134)),ISNUMBER(FIND("Rua",Base!J134)),ISNUMBER(FIND("Estrada",Base!J134)),ISNUMBER(FIND(",",Base!J134)))=TRUE,Base!J134,"")))</f>
        <v/>
      </c>
      <c r="S134" t="str">
        <f>TRIM((IF(OR(ISNUMBER(FIND("Avenida",Base!K134)),ISNUMBER(FIND("Rua",Base!K134)),ISNUMBER(FIND("Estrada",Base!K134)),ISNUMBER(FIND(",",Base!K134)))=TRUE,Base!K134,"")))</f>
        <v/>
      </c>
      <c r="T134" t="str">
        <f>TRIM((IF(OR(ISNUMBER(FIND("Avenida",Base!L134)),ISNUMBER(FIND("Rua",Base!L134)),ISNUMBER(FIND("Estrada",Base!L134)),ISNUMBER(FIND(",",Base!L134)))=TRUE,Base!L134,"")))</f>
        <v/>
      </c>
      <c r="U134" t="str">
        <f>TRIM((IF(OR(ISNUMBER(FIND("Avenida",Base!M134)),ISNUMBER(FIND("Rua",Base!M134)),ISNUMBER(FIND("Estrada",Base!M134)),ISNUMBER(FIND(",",Base!M134)))=TRUE,Base!M134,"")))</f>
        <v/>
      </c>
      <c r="V134" t="str">
        <f>TRIM((IF(OR(ISNUMBER(FIND("Avenida",Base!N134)),ISNUMBER(FIND("Rua",Base!N134)),ISNUMBER(FIND("Estrada",Base!N134)),ISNUMBER(FIND(",",Base!N134)))=TRUE,Base!N134,"")))</f>
        <v/>
      </c>
      <c r="W134" t="str">
        <f>TRIM((IF(OR(ISNUMBER(FIND("Avenida",Base!O134)),ISNUMBER(FIND("Rua",Base!O134)),ISNUMBER(FIND("Estrada",Base!O134)),ISNUMBER(FIND(",",Base!O134)))=TRUE,Base!O134,"")))</f>
        <v/>
      </c>
      <c r="X134" t="str">
        <f>TRIM((IF(OR(ISNUMBER(FIND("Avenida",Base!P134)),ISNUMBER(FIND("Rua",Base!P134)),ISNUMBER(FIND("Estrada",Base!P134)),ISNUMBER(FIND(",",Base!P134)))=TRUE,Base!P134,"")))</f>
        <v/>
      </c>
      <c r="Y134" t="str">
        <f>TRIM((IF(OR(ISNUMBER(FIND("Avenida",Base!Q134)),ISNUMBER(FIND("Rua",Base!Q134)),ISNUMBER(FIND("Estrada",Base!Q134)),ISNUMBER(FIND(",",Base!Q134)))=TRUE,Base!Q134,"")))</f>
        <v/>
      </c>
      <c r="Z134" t="str">
        <f>TRIM((IF(OR(ISNUMBER(FIND("Avenida",Base!R134)),ISNUMBER(FIND("Rua",Base!R134)),ISNUMBER(FIND("Estrada",Base!R134)),ISNUMBER(FIND(",",Base!R134)))=TRUE,Base!R134,"")))</f>
        <v/>
      </c>
      <c r="AA134" s="3" t="str" cm="1">
        <f t="array" ref="AA134">LOOKUP(2,1/(F134:Z134&lt;&gt;""),F134:Z134)</f>
        <v>Rua Meriti, Rocha Sobrinho</v>
      </c>
      <c r="AB134" t="str" cm="1">
        <f t="array" ref="AB134">IFERROR(IF(LEN(TRIM(SUBSTITUTE(INDEX(Base!134:134,0,MATCH(Planilha2!$AA134,Base!134:134,0)+1),"m²",""))&gt;5),LEFT(TRIM(SUBSTITUTE(INDEX(Base!134:134,0,MATCH(Planilha2!$AA134,Base!134:134,0)+1),"m²","")),3),TRIM(SUBSTITUTE(INDEX(Base!134:134,0,MATCH(Planilha2!$AA134,Base!134:134,0)+1),"m²",""))),0)</f>
        <v>47</v>
      </c>
      <c r="AC134" t="str" cm="1">
        <f t="array" ref="AC134">IFERROR(IF(LEN(INDEX(Base!134:134,0,MATCH(Planilha2!$AA134,Base!134:134,0)+2))&gt;2,LEFT(INDEX(Base!134:134,0,MATCH(Planilha2!$AA134,Base!134:134,0)+2),1),INDEX(Base!134:134,0,MATCH(Planilha2!$AA134,Base!134:134,0)+2)),0)</f>
        <v>2</v>
      </c>
      <c r="AD134" t="str" cm="1">
        <f t="array" ref="AD134">IFERROR(IF(LEN(INDEX(Base!134:134,0,MATCH(Planilha2!$AA134,Base!134:134,0)+3))&gt;2,LEFT(INDEX(Base!134:134,0,MATCH(Planilha2!$AA134,Base!134:134,0)+3),1),INDEX(Base!134:134,0,MATCH(Planilha2!$AA134,Base!134:134,0)+3)),0)</f>
        <v>2</v>
      </c>
      <c r="AE134" t="str" cm="1">
        <f t="array" ref="AE134">IFERROR(IF(LEN(INDEX(Base!134:134,0,MATCH(Planilha2!$AA134,Base!134:134,0)+4))&gt;2,LEFT(INDEX(Base!134:134,0,MATCH(Planilha2!$AA134,Base!134:134,0)+4),1),INDEX(Base!134:134,0,MATCH(Planilha2!$AA134,Base!134:134,0)+4)),0)</f>
        <v>1</v>
      </c>
      <c r="AF134" t="str">
        <f>AA134&amp;", "&amp;Configurações!$C$4&amp;", "&amp;Configurações!$C$5&amp;", Brazil"</f>
        <v>Rua Meriti, Rocha Sobrinho, Mesquita, RJ, Brazil</v>
      </c>
      <c r="AG134" t="str">
        <f>RIGHT(AA134,LEN(AA134)-FIND(",",AA134,1)-1)&amp;", "&amp;Configurações!$C$4&amp;", "&amp;Configurações!$C$5</f>
        <v>Rocha Sobrinho, Mesquita, RJ</v>
      </c>
      <c r="AH134">
        <f>Configurações!$C$6</f>
        <v>0</v>
      </c>
    </row>
    <row r="135" spans="2:34" x14ac:dyDescent="0.3">
      <c r="B135">
        <f>IF(OR(ISNUMBER(FIND(Configurações!$B$8,Base!B135)),ISNUMBER(FIND(Configurações!$B$9,Base!B135)),ISNUMBER(FIND(Configurações!$B$10,Base!B135)),ISNUMBER(FIND(Configurações!$B$11,Base!B135)))=TRUE,Base!B135,0)</f>
        <v>0</v>
      </c>
      <c r="C135" t="str">
        <f>SUBSTITUTE(SUBSTITUTE(IF(ISNUMBER(FIND("R$",Base!B135))=TRUE,Base!B135,IF(OR(ISNUMBER(FIND("condo",Base!C135)),ISNUMBER(FIND("IPTU",Base!C135)))=TRUE,Base!B135,Base!C135)),"R$",""),".","")</f>
        <v xml:space="preserve"> 130000</v>
      </c>
      <c r="D135" t="str">
        <f>SUBSTITUTE(IF(TRIM(SUBSTITUTE(SUBSTITUTE(IF(AND(ISNUMBER(FIND("condo",Base!C135)),ISNUMBER(FIND("IPTU",Base!C135)))=TRUE,MID(Base!C135,FIND("$",Base!C135)+1,6),0),"I",""),"P",""))="0",TRIM(SUBSTITUTE(SUBSTITUTE(IF(AND(ISNUMBER(FIND("condo",Base!D135)),ISNUMBER(FIND("IPTU",Base!D135)))=TRUE,MID(Base!D135,FIND("$",Base!D135)+1,6),0),"I",""),"P","")),TRIM(SUBSTITUTE(SUBSTITUTE(IF(AND(ISNUMBER(FIND("condo",Base!C135)),ISNUMBER(FIND("IPTU",Base!C135)))=TRUE,MID(Base!C135,FIND("$",Base!C135)+1,6),0),"I",""),"P",""))),".","")</f>
        <v>0</v>
      </c>
      <c r="E135" t="str">
        <f>SUBSTITUTE(IF(TRIM(SUBSTITUTE(SUBSTITUTE(IF(OR(ISNUMBER(FIND("IPTU",Base!C135)),ISNUMBER(FIND("iptu",Base!C135)))=TRUE,RIGHT(Base!C135,5),0),"R$",""),"$",""))="0",TRIM(SUBSTITUTE(SUBSTITUTE(IF(OR(ISNUMBER(FIND("IPTU",Base!D135)),ISNUMBER(FIND("iptu",Base!D135)))=TRUE,RIGHT(Base!D135,5),0),"R$",""),"$","")),TRIM(SUBSTITUTE(SUBSTITUTE(IF(OR(ISNUMBER(FIND("iptu",Base!C135)),ISNUMBER(FIND("IPTU",Base!C135)))=TRUE,RIGHT(Base!C135,5),0),"R$",""),"$",""))),".","")</f>
        <v>600</v>
      </c>
      <c r="F135" s="3" t="str" cm="1">
        <f t="array" ref="F135">INDEX(Base!135:135,MATCH(MAX(LEN(Base!135:135)),LEN(Base!135:135),0))</f>
        <v>1° com 1 quarto, sala, cozinha, banheiro, área de serviço;</v>
      </c>
      <c r="J135" t="str">
        <f>TRIM((IF(OR(ISNUMBER(FIND("Avenida",Base!B135)),ISNUMBER(FIND("Rua",Base!B135)),ISNUMBER(FIND("Estrada",Base!B135)),ISNUMBER(FIND(",",Base!B135)))=TRUE,Base!B135,"")))</f>
        <v/>
      </c>
      <c r="K135" t="str">
        <f>TRIM((IF(OR(ISNUMBER(FIND("Avenida",Base!C135)),ISNUMBER(FIND("Rua",Base!C135)),ISNUMBER(FIND("Estrada",Base!C135)),ISNUMBER(FIND(",",Base!C135)))=TRUE,Base!C135,"")))</f>
        <v/>
      </c>
      <c r="L135" t="str">
        <f>TRIM((IF(OR(ISNUMBER(FIND("Avenida",Base!D135)),ISNUMBER(FIND("Rua",Base!D135)),ISNUMBER(FIND("Estrada",Base!D135)),ISNUMBER(FIND(",",Base!D135)))=TRUE,Base!D135,"")))</f>
        <v>VENDO 2 CASAS EM MESQUITA - CENTRO. Rua Chalet.</v>
      </c>
      <c r="M135" t="str">
        <f>TRIM((IF(OR(ISNUMBER(FIND("Avenida",Base!E135)),ISNUMBER(FIND("Rua",Base!E135)),ISNUMBER(FIND("Estrada",Base!E135)),ISNUMBER(FIND(",",Base!E135)))=TRUE,Base!E135,"")))</f>
        <v/>
      </c>
      <c r="N135" t="str">
        <f>TRIM((IF(OR(ISNUMBER(FIND("Avenida",Base!F135)),ISNUMBER(FIND("Rua",Base!F135)),ISNUMBER(FIND("Estrada",Base!F135)),ISNUMBER(FIND(",",Base!F135)))=TRUE,Base!F135,"")))</f>
        <v>1° com 1 quarto, sala, cozinha, banheiro, área de serviço;</v>
      </c>
      <c r="O135" t="str">
        <f>TRIM((IF(OR(ISNUMBER(FIND("Avenida",Base!G135)),ISNUMBER(FIND("Rua",Base!G135)),ISNUMBER(FIND("Estrada",Base!G135)),ISNUMBER(FIND(",",Base!G135)))=TRUE,Base!G135,"")))</f>
        <v>2° com quarto, sala, cozinha, banheiro, área de serviço.</v>
      </c>
      <c r="P135" t="str">
        <f>TRIM((IF(OR(ISNUMBER(FIND("Avenida",Base!H135)),ISNUMBER(FIND("Rua",Base!H135)),ISNUMBER(FIND("Estrada",Base!H135)),ISNUMBER(FIND(",",Base!H135)))=TRUE,Base!H135,"")))</f>
        <v/>
      </c>
      <c r="Q135" t="str">
        <f>TRIM((IF(OR(ISNUMBER(FIND("Avenida",Base!I135)),ISNUMBER(FIND("Rua",Base!I135)),ISNUMBER(FIND("Estrada",Base!I135)),ISNUMBER(FIND(",",Base!I135)))=TRUE,Base!I135,"")))</f>
        <v>Rua Chalet, Centro</v>
      </c>
      <c r="R135" t="str">
        <f>TRIM((IF(OR(ISNUMBER(FIND("Avenida",Base!J135)),ISNUMBER(FIND("Rua",Base!J135)),ISNUMBER(FIND("Estrada",Base!J135)),ISNUMBER(FIND(",",Base!J135)))=TRUE,Base!J135,"")))</f>
        <v/>
      </c>
      <c r="S135" t="str">
        <f>TRIM((IF(OR(ISNUMBER(FIND("Avenida",Base!K135)),ISNUMBER(FIND("Rua",Base!K135)),ISNUMBER(FIND("Estrada",Base!K135)),ISNUMBER(FIND(",",Base!K135)))=TRUE,Base!K135,"")))</f>
        <v/>
      </c>
      <c r="T135" t="str">
        <f>TRIM((IF(OR(ISNUMBER(FIND("Avenida",Base!L135)),ISNUMBER(FIND("Rua",Base!L135)),ISNUMBER(FIND("Estrada",Base!L135)),ISNUMBER(FIND(",",Base!L135)))=TRUE,Base!L135,"")))</f>
        <v/>
      </c>
      <c r="U135" t="str">
        <f>TRIM((IF(OR(ISNUMBER(FIND("Avenida",Base!M135)),ISNUMBER(FIND("Rua",Base!M135)),ISNUMBER(FIND("Estrada",Base!M135)),ISNUMBER(FIND(",",Base!M135)))=TRUE,Base!M135,"")))</f>
        <v/>
      </c>
      <c r="V135" t="str">
        <f>TRIM((IF(OR(ISNUMBER(FIND("Avenida",Base!N135)),ISNUMBER(FIND("Rua",Base!N135)),ISNUMBER(FIND("Estrada",Base!N135)),ISNUMBER(FIND(",",Base!N135)))=TRUE,Base!N135,"")))</f>
        <v/>
      </c>
      <c r="W135" t="str">
        <f>TRIM((IF(OR(ISNUMBER(FIND("Avenida",Base!O135)),ISNUMBER(FIND("Rua",Base!O135)),ISNUMBER(FIND("Estrada",Base!O135)),ISNUMBER(FIND(",",Base!O135)))=TRUE,Base!O135,"")))</f>
        <v/>
      </c>
      <c r="X135" t="str">
        <f>TRIM((IF(OR(ISNUMBER(FIND("Avenida",Base!P135)),ISNUMBER(FIND("Rua",Base!P135)),ISNUMBER(FIND("Estrada",Base!P135)),ISNUMBER(FIND(",",Base!P135)))=TRUE,Base!P135,"")))</f>
        <v/>
      </c>
      <c r="Y135" t="str">
        <f>TRIM((IF(OR(ISNUMBER(FIND("Avenida",Base!Q135)),ISNUMBER(FIND("Rua",Base!Q135)),ISNUMBER(FIND("Estrada",Base!Q135)),ISNUMBER(FIND(",",Base!Q135)))=TRUE,Base!Q135,"")))</f>
        <v/>
      </c>
      <c r="Z135" t="str">
        <f>TRIM((IF(OR(ISNUMBER(FIND("Avenida",Base!R135)),ISNUMBER(FIND("Rua",Base!R135)),ISNUMBER(FIND("Estrada",Base!R135)),ISNUMBER(FIND(",",Base!R135)))=TRUE,Base!R135,"")))</f>
        <v/>
      </c>
      <c r="AA135" s="3" t="str" cm="1">
        <f t="array" ref="AA135">LOOKUP(2,1/(F135:Z135&lt;&gt;""),F135:Z135)</f>
        <v>Rua Chalet, Centro</v>
      </c>
      <c r="AB135" t="str" cm="1">
        <f t="array" ref="AB135">IFERROR(IF(LEN(TRIM(SUBSTITUTE(INDEX(Base!135:135,0,MATCH(Planilha2!$AA135,Base!135:135,0)+1),"m²",""))&gt;5),LEFT(TRIM(SUBSTITUTE(INDEX(Base!135:135,0,MATCH(Planilha2!$AA135,Base!135:135,0)+1),"m²","")),3),TRIM(SUBSTITUTE(INDEX(Base!135:135,0,MATCH(Planilha2!$AA135,Base!135:135,0)+1),"m²",""))),0)</f>
        <v>150</v>
      </c>
      <c r="AC135" t="str" cm="1">
        <f t="array" ref="AC135">IFERROR(IF(LEN(INDEX(Base!135:135,0,MATCH(Planilha2!$AA135,Base!135:135,0)+2))&gt;2,LEFT(INDEX(Base!135:135,0,MATCH(Planilha2!$AA135,Base!135:135,0)+2),1),INDEX(Base!135:135,0,MATCH(Planilha2!$AA135,Base!135:135,0)+2)),0)</f>
        <v>1</v>
      </c>
      <c r="AD135" t="str" cm="1">
        <f t="array" ref="AD135">IFERROR(IF(LEN(INDEX(Base!135:135,0,MATCH(Planilha2!$AA135,Base!135:135,0)+3))&gt;2,LEFT(INDEX(Base!135:135,0,MATCH(Planilha2!$AA135,Base!135:135,0)+3),1),INDEX(Base!135:135,0,MATCH(Planilha2!$AA135,Base!135:135,0)+3)),0)</f>
        <v>1</v>
      </c>
      <c r="AE135" cm="1">
        <f t="array" ref="AE135">IFERROR(IF(LEN(INDEX(Base!135:135,0,MATCH(Planilha2!$AA135,Base!135:135,0)+4))&gt;2,LEFT(INDEX(Base!135:135,0,MATCH(Planilha2!$AA135,Base!135:135,0)+4),1),INDEX(Base!135:135,0,MATCH(Planilha2!$AA135,Base!135:135,0)+4)),0)</f>
        <v>0</v>
      </c>
      <c r="AF135" t="str">
        <f>AA135&amp;", "&amp;Configurações!$C$4&amp;", "&amp;Configurações!$C$5&amp;", Brazil"</f>
        <v>Rua Chalet, Centro, Mesquita, RJ, Brazil</v>
      </c>
      <c r="AG135" t="str">
        <f>RIGHT(AA135,LEN(AA135)-FIND(",",AA135,1)-1)&amp;", "&amp;Configurações!$C$4&amp;", "&amp;Configurações!$C$5</f>
        <v>Centro, Mesquita, RJ</v>
      </c>
      <c r="AH135">
        <f>Configurações!$C$6</f>
        <v>0</v>
      </c>
    </row>
    <row r="136" spans="2:34" x14ac:dyDescent="0.3">
      <c r="B136">
        <f>IF(OR(ISNUMBER(FIND(Configurações!$B$8,Base!B136)),ISNUMBER(FIND(Configurações!$B$9,Base!B136)),ISNUMBER(FIND(Configurações!$B$10,Base!B136)),ISNUMBER(FIND(Configurações!$B$11,Base!B136)))=TRUE,Base!B136,0)</f>
        <v>0</v>
      </c>
      <c r="C136" t="str">
        <f>SUBSTITUTE(SUBSTITUTE(IF(ISNUMBER(FIND("R$",Base!B136))=TRUE,Base!B136,IF(OR(ISNUMBER(FIND("condo",Base!C136)),ISNUMBER(FIND("IPTU",Base!C136)))=TRUE,Base!B136,Base!C136)),"R$",""),".","")</f>
        <v xml:space="preserve"> 220000</v>
      </c>
      <c r="D136" t="str">
        <f>SUBSTITUTE(IF(TRIM(SUBSTITUTE(SUBSTITUTE(IF(AND(ISNUMBER(FIND("condo",Base!C136)),ISNUMBER(FIND("IPTU",Base!C136)))=TRUE,MID(Base!C136,FIND("$",Base!C136)+1,6),0),"I",""),"P",""))="0",TRIM(SUBSTITUTE(SUBSTITUTE(IF(AND(ISNUMBER(FIND("condo",Base!D136)),ISNUMBER(FIND("IPTU",Base!D136)))=TRUE,MID(Base!D136,FIND("$",Base!D136)+1,6),0),"I",""),"P","")),TRIM(SUBSTITUTE(SUBSTITUTE(IF(AND(ISNUMBER(FIND("condo",Base!C136)),ISNUMBER(FIND("IPTU",Base!C136)))=TRUE,MID(Base!C136,FIND("$",Base!C136)+1,6),0),"I",""),"P",""))),".","")</f>
        <v>0</v>
      </c>
      <c r="E136" t="str">
        <f>SUBSTITUTE(IF(TRIM(SUBSTITUTE(SUBSTITUTE(IF(OR(ISNUMBER(FIND("IPTU",Base!C136)),ISNUMBER(FIND("iptu",Base!C136)))=TRUE,RIGHT(Base!C136,5),0),"R$",""),"$",""))="0",TRIM(SUBSTITUTE(SUBSTITUTE(IF(OR(ISNUMBER(FIND("IPTU",Base!D136)),ISNUMBER(FIND("iptu",Base!D136)))=TRUE,RIGHT(Base!D136,5),0),"R$",""),"$","")),TRIM(SUBSTITUTE(SUBSTITUTE(IF(OR(ISNUMBER(FIND("iptu",Base!C136)),ISNUMBER(FIND("IPTU",Base!C136)))=TRUE,RIGHT(Base!C136,5),0),"R$",""),"$",""))),".","")</f>
        <v>100</v>
      </c>
      <c r="F136" s="3" t="str" cm="1">
        <f t="array" ref="F136">INDEX(Base!136:136,MATCH(MAX(LEN(Base!136:136)),LEN(Base!136:136),0))</f>
        <v>unidades de frente para a rua, com entrada totalmente independente, unidades em construção dentro do condomínio, com entrada...</v>
      </c>
      <c r="J136" t="str">
        <f>TRIM((IF(OR(ISNUMBER(FIND("Avenida",Base!B136)),ISNUMBER(FIND("Rua",Base!B136)),ISNUMBER(FIND("Estrada",Base!B136)),ISNUMBER(FIND(",",Base!B136)))=TRUE,Base!B136,"")))</f>
        <v/>
      </c>
      <c r="K136" t="str">
        <f>TRIM((IF(OR(ISNUMBER(FIND("Avenida",Base!C136)),ISNUMBER(FIND("Rua",Base!C136)),ISNUMBER(FIND("Estrada",Base!C136)),ISNUMBER(FIND(",",Base!C136)))=TRUE,Base!C136,"")))</f>
        <v/>
      </c>
      <c r="L136" t="str">
        <f>TRIM((IF(OR(ISNUMBER(FIND("Avenida",Base!D136)),ISNUMBER(FIND("Rua",Base!D136)),ISNUMBER(FIND("Estrada",Base!D136)),ISNUMBER(FIND(",",Base!D136)))=TRUE,Base!D136,"")))</f>
        <v/>
      </c>
      <c r="M136" t="str">
        <f>TRIM((IF(OR(ISNUMBER(FIND("Avenida",Base!E136)),ISNUMBER(FIND("Rua",Base!E136)),ISNUMBER(FIND("Estrada",Base!E136)),ISNUMBER(FIND(",",Base!E136)))=TRUE,Base!E136,"")))</f>
        <v>unidades de frente para a rua, com entrada totalmente independente, unidades em construção dentro do condomínio, com entrada...</v>
      </c>
      <c r="N136" t="str">
        <f>TRIM((IF(OR(ISNUMBER(FIND("Avenida",Base!F136)),ISNUMBER(FIND("Rua",Base!F136)),ISNUMBER(FIND("Estrada",Base!F136)),ISNUMBER(FIND(",",Base!F136)))=TRUE,Base!F136,"")))</f>
        <v/>
      </c>
      <c r="O136" t="str">
        <f>TRIM((IF(OR(ISNUMBER(FIND("Avenida",Base!G136)),ISNUMBER(FIND("Rua",Base!G136)),ISNUMBER(FIND("Estrada",Base!G136)),ISNUMBER(FIND(",",Base!G136)))=TRUE,Base!G136,"")))</f>
        <v>Rua Barros Peixoto, Jacutinga</v>
      </c>
      <c r="P136" t="str">
        <f>TRIM((IF(OR(ISNUMBER(FIND("Avenida",Base!H136)),ISNUMBER(FIND("Rua",Base!H136)),ISNUMBER(FIND("Estrada",Base!H136)),ISNUMBER(FIND(",",Base!H136)))=TRUE,Base!H136,"")))</f>
        <v/>
      </c>
      <c r="Q136" t="str">
        <f>TRIM((IF(OR(ISNUMBER(FIND("Avenida",Base!I136)),ISNUMBER(FIND("Rua",Base!I136)),ISNUMBER(FIND("Estrada",Base!I136)),ISNUMBER(FIND(",",Base!I136)))=TRUE,Base!I136,"")))</f>
        <v/>
      </c>
      <c r="R136" t="str">
        <f>TRIM((IF(OR(ISNUMBER(FIND("Avenida",Base!J136)),ISNUMBER(FIND("Rua",Base!J136)),ISNUMBER(FIND("Estrada",Base!J136)),ISNUMBER(FIND(",",Base!J136)))=TRUE,Base!J136,"")))</f>
        <v/>
      </c>
      <c r="S136" t="str">
        <f>TRIM((IF(OR(ISNUMBER(FIND("Avenida",Base!K136)),ISNUMBER(FIND("Rua",Base!K136)),ISNUMBER(FIND("Estrada",Base!K136)),ISNUMBER(FIND(",",Base!K136)))=TRUE,Base!K136,"")))</f>
        <v/>
      </c>
      <c r="T136" t="str">
        <f>TRIM((IF(OR(ISNUMBER(FIND("Avenida",Base!L136)),ISNUMBER(FIND("Rua",Base!L136)),ISNUMBER(FIND("Estrada",Base!L136)),ISNUMBER(FIND(",",Base!L136)))=TRUE,Base!L136,"")))</f>
        <v/>
      </c>
      <c r="U136" t="str">
        <f>TRIM((IF(OR(ISNUMBER(FIND("Avenida",Base!M136)),ISNUMBER(FIND("Rua",Base!M136)),ISNUMBER(FIND("Estrada",Base!M136)),ISNUMBER(FIND(",",Base!M136)))=TRUE,Base!M136,"")))</f>
        <v/>
      </c>
      <c r="V136" t="str">
        <f>TRIM((IF(OR(ISNUMBER(FIND("Avenida",Base!N136)),ISNUMBER(FIND("Rua",Base!N136)),ISNUMBER(FIND("Estrada",Base!N136)),ISNUMBER(FIND(",",Base!N136)))=TRUE,Base!N136,"")))</f>
        <v/>
      </c>
      <c r="W136" t="str">
        <f>TRIM((IF(OR(ISNUMBER(FIND("Avenida",Base!O136)),ISNUMBER(FIND("Rua",Base!O136)),ISNUMBER(FIND("Estrada",Base!O136)),ISNUMBER(FIND(",",Base!O136)))=TRUE,Base!O136,"")))</f>
        <v/>
      </c>
      <c r="X136" t="str">
        <f>TRIM((IF(OR(ISNUMBER(FIND("Avenida",Base!P136)),ISNUMBER(FIND("Rua",Base!P136)),ISNUMBER(FIND("Estrada",Base!P136)),ISNUMBER(FIND(",",Base!P136)))=TRUE,Base!P136,"")))</f>
        <v/>
      </c>
      <c r="Y136" t="str">
        <f>TRIM((IF(OR(ISNUMBER(FIND("Avenida",Base!Q136)),ISNUMBER(FIND("Rua",Base!Q136)),ISNUMBER(FIND("Estrada",Base!Q136)),ISNUMBER(FIND(",",Base!Q136)))=TRUE,Base!Q136,"")))</f>
        <v/>
      </c>
      <c r="Z136" t="str">
        <f>TRIM((IF(OR(ISNUMBER(FIND("Avenida",Base!R136)),ISNUMBER(FIND("Rua",Base!R136)),ISNUMBER(FIND("Estrada",Base!R136)),ISNUMBER(FIND(",",Base!R136)))=TRUE,Base!R136,"")))</f>
        <v/>
      </c>
      <c r="AA136" s="3" t="str" cm="1">
        <f t="array" ref="AA136">LOOKUP(2,1/(F136:Z136&lt;&gt;""),F136:Z136)</f>
        <v>Rua Barros Peixoto, Jacutinga</v>
      </c>
      <c r="AB136" t="str" cm="1">
        <f t="array" ref="AB136">IFERROR(IF(LEN(TRIM(SUBSTITUTE(INDEX(Base!136:136,0,MATCH(Planilha2!$AA136,Base!136:136,0)+1),"m²",""))&gt;5),LEFT(TRIM(SUBSTITUTE(INDEX(Base!136:136,0,MATCH(Planilha2!$AA136,Base!136:136,0)+1),"m²","")),3),TRIM(SUBSTITUTE(INDEX(Base!136:136,0,MATCH(Planilha2!$AA136,Base!136:136,0)+1),"m²",""))),0)</f>
        <v>65</v>
      </c>
      <c r="AC136" t="str" cm="1">
        <f t="array" ref="AC136">IFERROR(IF(LEN(INDEX(Base!136:136,0,MATCH(Planilha2!$AA136,Base!136:136,0)+2))&gt;2,LEFT(INDEX(Base!136:136,0,MATCH(Planilha2!$AA136,Base!136:136,0)+2),1),INDEX(Base!136:136,0,MATCH(Planilha2!$AA136,Base!136:136,0)+2)),0)</f>
        <v>2</v>
      </c>
      <c r="AD136" t="str" cm="1">
        <f t="array" ref="AD136">IFERROR(IF(LEN(INDEX(Base!136:136,0,MATCH(Planilha2!$AA136,Base!136:136,0)+3))&gt;2,LEFT(INDEX(Base!136:136,0,MATCH(Planilha2!$AA136,Base!136:136,0)+3),1),INDEX(Base!136:136,0,MATCH(Planilha2!$AA136,Base!136:136,0)+3)),0)</f>
        <v>1</v>
      </c>
      <c r="AE136" t="str" cm="1">
        <f t="array" ref="AE136">IFERROR(IF(LEN(INDEX(Base!136:136,0,MATCH(Planilha2!$AA136,Base!136:136,0)+4))&gt;2,LEFT(INDEX(Base!136:136,0,MATCH(Planilha2!$AA136,Base!136:136,0)+4),1),INDEX(Base!136:136,0,MATCH(Planilha2!$AA136,Base!136:136,0)+4)),0)</f>
        <v>1</v>
      </c>
      <c r="AF136" t="str">
        <f>AA136&amp;", "&amp;Configurações!$C$4&amp;", "&amp;Configurações!$C$5&amp;", Brazil"</f>
        <v>Rua Barros Peixoto, Jacutinga, Mesquita, RJ, Brazil</v>
      </c>
      <c r="AG136" t="str">
        <f>RIGHT(AA136,LEN(AA136)-FIND(",",AA136,1)-1)&amp;", "&amp;Configurações!$C$4&amp;", "&amp;Configurações!$C$5</f>
        <v>Jacutinga, Mesquita, RJ</v>
      </c>
      <c r="AH136">
        <f>Configurações!$C$6</f>
        <v>0</v>
      </c>
    </row>
    <row r="137" spans="2:34" x14ac:dyDescent="0.3">
      <c r="B137">
        <f>IF(OR(ISNUMBER(FIND(Configurações!$B$8,Base!B137)),ISNUMBER(FIND(Configurações!$B$9,Base!B137)),ISNUMBER(FIND(Configurações!$B$10,Base!B137)),ISNUMBER(FIND(Configurações!$B$11,Base!B137)))=TRUE,Base!B137,0)</f>
        <v>0</v>
      </c>
      <c r="C137" t="str">
        <f>SUBSTITUTE(SUBSTITUTE(IF(ISNUMBER(FIND("R$",Base!B137))=TRUE,Base!B137,IF(OR(ISNUMBER(FIND("condo",Base!C137)),ISNUMBER(FIND("IPTU",Base!C137)))=TRUE,Base!B137,Base!C137)),"R$",""),".","")</f>
        <v xml:space="preserve"> 159900</v>
      </c>
      <c r="D137" t="str">
        <f>SUBSTITUTE(IF(TRIM(SUBSTITUTE(SUBSTITUTE(IF(AND(ISNUMBER(FIND("condo",Base!C137)),ISNUMBER(FIND("IPTU",Base!C137)))=TRUE,MID(Base!C137,FIND("$",Base!C137)+1,6),0),"I",""),"P",""))="0",TRIM(SUBSTITUTE(SUBSTITUTE(IF(AND(ISNUMBER(FIND("condo",Base!D137)),ISNUMBER(FIND("IPTU",Base!D137)))=TRUE,MID(Base!D137,FIND("$",Base!D137)+1,6),0),"I",""),"P","")),TRIM(SUBSTITUTE(SUBSTITUTE(IF(AND(ISNUMBER(FIND("condo",Base!C137)),ISNUMBER(FIND("IPTU",Base!C137)))=TRUE,MID(Base!C137,FIND("$",Base!C137)+1,6),0),"I",""),"P",""))),".","")</f>
        <v>0</v>
      </c>
      <c r="E137" t="str">
        <f>SUBSTITUTE(IF(TRIM(SUBSTITUTE(SUBSTITUTE(IF(OR(ISNUMBER(FIND("IPTU",Base!C137)),ISNUMBER(FIND("iptu",Base!C137)))=TRUE,RIGHT(Base!C137,5),0),"R$",""),"$",""))="0",TRIM(SUBSTITUTE(SUBSTITUTE(IF(OR(ISNUMBER(FIND("IPTU",Base!D137)),ISNUMBER(FIND("iptu",Base!D137)))=TRUE,RIGHT(Base!D137,5),0),"R$",""),"$","")),TRIM(SUBSTITUTE(SUBSTITUTE(IF(OR(ISNUMBER(FIND("iptu",Base!C137)),ISNUMBER(FIND("IPTU",Base!C137)))=TRUE,RIGHT(Base!C137,5),0),"R$",""),"$",""))),".","")</f>
        <v>45</v>
      </c>
      <c r="F137" s="3" t="str" cm="1">
        <f t="array" ref="F137">INDEX(Base!137:137,MATCH(MAX(LEN(Base!137:137)),LEN(Base!137:137),0))</f>
        <v>Vendo casa em ótima localização, próximo a comércio (mercado multimarket, lotérica, açougue, padarias entre outros).</v>
      </c>
      <c r="J137" t="str">
        <f>TRIM((IF(OR(ISNUMBER(FIND("Avenida",Base!B137)),ISNUMBER(FIND("Rua",Base!B137)),ISNUMBER(FIND("Estrada",Base!B137)),ISNUMBER(FIND(",",Base!B137)))=TRUE,Base!B137,"")))</f>
        <v/>
      </c>
      <c r="K137" t="str">
        <f>TRIM((IF(OR(ISNUMBER(FIND("Avenida",Base!C137)),ISNUMBER(FIND("Rua",Base!C137)),ISNUMBER(FIND("Estrada",Base!C137)),ISNUMBER(FIND(",",Base!C137)))=TRUE,Base!C137,"")))</f>
        <v/>
      </c>
      <c r="L137" t="str">
        <f>TRIM((IF(OR(ISNUMBER(FIND("Avenida",Base!D137)),ISNUMBER(FIND("Rua",Base!D137)),ISNUMBER(FIND("Estrada",Base!D137)),ISNUMBER(FIND(",",Base!D137)))=TRUE,Base!D137,"")))</f>
        <v>Vendo casa em ótima localização, próximo a comércio (mercado multimarket, lotérica, açougue, padarias entre outros).</v>
      </c>
      <c r="M137" t="str">
        <f>TRIM((IF(OR(ISNUMBER(FIND("Avenida",Base!E137)),ISNUMBER(FIND("Rua",Base!E137)),ISNUMBER(FIND("Estrada",Base!E137)),ISNUMBER(FIND(",",Base!E137)))=TRUE,Base!E137,"")))</f>
        <v/>
      </c>
      <c r="N137" t="str">
        <f>TRIM((IF(OR(ISNUMBER(FIND("Avenida",Base!F137)),ISNUMBER(FIND("Rua",Base!F137)),ISNUMBER(FIND("Estrada",Base!F137)),ISNUMBER(FIND(",",Base!F137)))=TRUE,Base!F137,"")))</f>
        <v>Composta por: Sala, 2 quartos, cozinha, banheiro, área d...</v>
      </c>
      <c r="O137" t="str">
        <f>TRIM((IF(OR(ISNUMBER(FIND("Avenida",Base!G137)),ISNUMBER(FIND("Rua",Base!G137)),ISNUMBER(FIND("Estrada",Base!G137)),ISNUMBER(FIND(",",Base!G137)))=TRUE,Base!G137,"")))</f>
        <v/>
      </c>
      <c r="P137" t="str">
        <f>TRIM((IF(OR(ISNUMBER(FIND("Avenida",Base!H137)),ISNUMBER(FIND("Rua",Base!H137)),ISNUMBER(FIND("Estrada",Base!H137)),ISNUMBER(FIND(",",Base!H137)))=TRUE,Base!H137,"")))</f>
        <v>Travessa Piaçava, Banco de Areia</v>
      </c>
      <c r="Q137" t="str">
        <f>TRIM((IF(OR(ISNUMBER(FIND("Avenida",Base!I137)),ISNUMBER(FIND("Rua",Base!I137)),ISNUMBER(FIND("Estrada",Base!I137)),ISNUMBER(FIND(",",Base!I137)))=TRUE,Base!I137,"")))</f>
        <v/>
      </c>
      <c r="R137" t="str">
        <f>TRIM((IF(OR(ISNUMBER(FIND("Avenida",Base!J137)),ISNUMBER(FIND("Rua",Base!J137)),ISNUMBER(FIND("Estrada",Base!J137)),ISNUMBER(FIND(",",Base!J137)))=TRUE,Base!J137,"")))</f>
        <v/>
      </c>
      <c r="S137" t="str">
        <f>TRIM((IF(OR(ISNUMBER(FIND("Avenida",Base!K137)),ISNUMBER(FIND("Rua",Base!K137)),ISNUMBER(FIND("Estrada",Base!K137)),ISNUMBER(FIND(",",Base!K137)))=TRUE,Base!K137,"")))</f>
        <v/>
      </c>
      <c r="T137" t="str">
        <f>TRIM((IF(OR(ISNUMBER(FIND("Avenida",Base!L137)),ISNUMBER(FIND("Rua",Base!L137)),ISNUMBER(FIND("Estrada",Base!L137)),ISNUMBER(FIND(",",Base!L137)))=TRUE,Base!L137,"")))</f>
        <v/>
      </c>
      <c r="U137" t="str">
        <f>TRIM((IF(OR(ISNUMBER(FIND("Avenida",Base!M137)),ISNUMBER(FIND("Rua",Base!M137)),ISNUMBER(FIND("Estrada",Base!M137)),ISNUMBER(FIND(",",Base!M137)))=TRUE,Base!M137,"")))</f>
        <v/>
      </c>
      <c r="V137" t="str">
        <f>TRIM((IF(OR(ISNUMBER(FIND("Avenida",Base!N137)),ISNUMBER(FIND("Rua",Base!N137)),ISNUMBER(FIND("Estrada",Base!N137)),ISNUMBER(FIND(",",Base!N137)))=TRUE,Base!N137,"")))</f>
        <v/>
      </c>
      <c r="W137" t="str">
        <f>TRIM((IF(OR(ISNUMBER(FIND("Avenida",Base!O137)),ISNUMBER(FIND("Rua",Base!O137)),ISNUMBER(FIND("Estrada",Base!O137)),ISNUMBER(FIND(",",Base!O137)))=TRUE,Base!O137,"")))</f>
        <v/>
      </c>
      <c r="X137" t="str">
        <f>TRIM((IF(OR(ISNUMBER(FIND("Avenida",Base!P137)),ISNUMBER(FIND("Rua",Base!P137)),ISNUMBER(FIND("Estrada",Base!P137)),ISNUMBER(FIND(",",Base!P137)))=TRUE,Base!P137,"")))</f>
        <v/>
      </c>
      <c r="Y137" t="str">
        <f>TRIM((IF(OR(ISNUMBER(FIND("Avenida",Base!Q137)),ISNUMBER(FIND("Rua",Base!Q137)),ISNUMBER(FIND("Estrada",Base!Q137)),ISNUMBER(FIND(",",Base!Q137)))=TRUE,Base!Q137,"")))</f>
        <v/>
      </c>
      <c r="Z137" t="str">
        <f>TRIM((IF(OR(ISNUMBER(FIND("Avenida",Base!R137)),ISNUMBER(FIND("Rua",Base!R137)),ISNUMBER(FIND("Estrada",Base!R137)),ISNUMBER(FIND(",",Base!R137)))=TRUE,Base!R137,"")))</f>
        <v/>
      </c>
      <c r="AA137" s="3" t="str" cm="1">
        <f t="array" ref="AA137">LOOKUP(2,1/(F137:Z137&lt;&gt;""),F137:Z137)</f>
        <v>Travessa Piaçava, Banco de Areia</v>
      </c>
      <c r="AB137" t="str" cm="1">
        <f t="array" ref="AB137">IFERROR(IF(LEN(TRIM(SUBSTITUTE(INDEX(Base!137:137,0,MATCH(Planilha2!$AA137,Base!137:137,0)+1),"m²",""))&gt;5),LEFT(TRIM(SUBSTITUTE(INDEX(Base!137:137,0,MATCH(Planilha2!$AA137,Base!137:137,0)+1),"m²","")),3),TRIM(SUBSTITUTE(INDEX(Base!137:137,0,MATCH(Planilha2!$AA137,Base!137:137,0)+1),"m²",""))),0)</f>
        <v>65</v>
      </c>
      <c r="AC137" t="str" cm="1">
        <f t="array" ref="AC137">IFERROR(IF(LEN(INDEX(Base!137:137,0,MATCH(Planilha2!$AA137,Base!137:137,0)+2))&gt;2,LEFT(INDEX(Base!137:137,0,MATCH(Planilha2!$AA137,Base!137:137,0)+2),1),INDEX(Base!137:137,0,MATCH(Planilha2!$AA137,Base!137:137,0)+2)),0)</f>
        <v>2</v>
      </c>
      <c r="AD137" t="str" cm="1">
        <f t="array" ref="AD137">IFERROR(IF(LEN(INDEX(Base!137:137,0,MATCH(Planilha2!$AA137,Base!137:137,0)+3))&gt;2,LEFT(INDEX(Base!137:137,0,MATCH(Planilha2!$AA137,Base!137:137,0)+3),1),INDEX(Base!137:137,0,MATCH(Planilha2!$AA137,Base!137:137,0)+3)),0)</f>
        <v>1</v>
      </c>
      <c r="AE137" t="str" cm="1">
        <f t="array" ref="AE137">IFERROR(IF(LEN(INDEX(Base!137:137,0,MATCH(Planilha2!$AA137,Base!137:137,0)+4))&gt;2,LEFT(INDEX(Base!137:137,0,MATCH(Planilha2!$AA137,Base!137:137,0)+4),1),INDEX(Base!137:137,0,MATCH(Planilha2!$AA137,Base!137:137,0)+4)),0)</f>
        <v>1</v>
      </c>
      <c r="AF137" t="str">
        <f>AA137&amp;", "&amp;Configurações!$C$4&amp;", "&amp;Configurações!$C$5&amp;", Brazil"</f>
        <v>Travessa Piaçava, Banco de Areia, Mesquita, RJ, Brazil</v>
      </c>
      <c r="AG137" t="str">
        <f>RIGHT(AA137,LEN(AA137)-FIND(",",AA137,1)-1)&amp;", "&amp;Configurações!$C$4&amp;", "&amp;Configurações!$C$5</f>
        <v>Banco de Areia, Mesquita, RJ</v>
      </c>
      <c r="AH137">
        <f>Configurações!$C$6</f>
        <v>0</v>
      </c>
    </row>
    <row r="138" spans="2:34" x14ac:dyDescent="0.3">
      <c r="B138">
        <f>IF(OR(ISNUMBER(FIND(Configurações!$B$8,Base!B138)),ISNUMBER(FIND(Configurações!$B$9,Base!B138)),ISNUMBER(FIND(Configurações!$B$10,Base!B138)),ISNUMBER(FIND(Configurações!$B$11,Base!B138)))=TRUE,Base!B138,0)</f>
        <v>0</v>
      </c>
      <c r="C138" t="str">
        <f>SUBSTITUTE(SUBSTITUTE(IF(ISNUMBER(FIND("R$",Base!B138))=TRUE,Base!B138,IF(OR(ISNUMBER(FIND("condo",Base!C138)),ISNUMBER(FIND("IPTU",Base!C138)))=TRUE,Base!B138,Base!C138)),"R$",""),".","")</f>
        <v xml:space="preserve"> 800000</v>
      </c>
      <c r="D138" t="str">
        <f>SUBSTITUTE(IF(TRIM(SUBSTITUTE(SUBSTITUTE(IF(AND(ISNUMBER(FIND("condo",Base!C138)),ISNUMBER(FIND("IPTU",Base!C138)))=TRUE,MID(Base!C138,FIND("$",Base!C138)+1,6),0),"I",""),"P",""))="0",TRIM(SUBSTITUTE(SUBSTITUTE(IF(AND(ISNUMBER(FIND("condo",Base!D138)),ISNUMBER(FIND("IPTU",Base!D138)))=TRUE,MID(Base!D138,FIND("$",Base!D138)+1,6),0),"I",""),"P","")),TRIM(SUBSTITUTE(SUBSTITUTE(IF(AND(ISNUMBER(FIND("condo",Base!C138)),ISNUMBER(FIND("IPTU",Base!C138)))=TRUE,MID(Base!C138,FIND("$",Base!C138)+1,6),0),"I",""),"P",""))),".","")</f>
        <v>0</v>
      </c>
      <c r="E138" t="str">
        <f>SUBSTITUTE(IF(TRIM(SUBSTITUTE(SUBSTITUTE(IF(OR(ISNUMBER(FIND("IPTU",Base!C138)),ISNUMBER(FIND("iptu",Base!C138)))=TRUE,RIGHT(Base!C138,5),0),"R$",""),"$",""))="0",TRIM(SUBSTITUTE(SUBSTITUTE(IF(OR(ISNUMBER(FIND("IPTU",Base!D138)),ISNUMBER(FIND("iptu",Base!D138)))=TRUE,RIGHT(Base!D138,5),0),"R$",""),"$","")),TRIM(SUBSTITUTE(SUBSTITUTE(IF(OR(ISNUMBER(FIND("iptu",Base!C138)),ISNUMBER(FIND("IPTU",Base!C138)))=TRUE,RIGHT(Base!C138,5),0),"R$",""),"$",""))),".","")</f>
        <v>0</v>
      </c>
      <c r="F138" s="3" t="str" cm="1">
        <f t="array" ref="F138">INDEX(Base!138:138,MATCH(MAX(LEN(Base!138:138)),LEN(Base!138:138),0))</f>
        <v>Excelente casa, ampla e linear na segurança de um pequeno condomínio -- composta por: Salas, 3 quartos, 2 banheiros, copa, cozinha, lavanderia e quintal com área gourmet + anexo co...</v>
      </c>
      <c r="J138" t="str">
        <f>TRIM((IF(OR(ISNUMBER(FIND("Avenida",Base!B138)),ISNUMBER(FIND("Rua",Base!B138)),ISNUMBER(FIND("Estrada",Base!B138)),ISNUMBER(FIND(",",Base!B138)))=TRUE,Base!B138,"")))</f>
        <v/>
      </c>
      <c r="K138" t="str">
        <f>TRIM((IF(OR(ISNUMBER(FIND("Avenida",Base!C138)),ISNUMBER(FIND("Rua",Base!C138)),ISNUMBER(FIND("Estrada",Base!C138)),ISNUMBER(FIND(",",Base!C138)))=TRUE,Base!C138,"")))</f>
        <v>Excelente casa, ampla e linear na segurança de um pequeno condomínio -- composta por: Salas, 3 quartos, 2 banheiros, copa, cozinha, lavanderia e quintal com área gourmet + anexo co...</v>
      </c>
      <c r="L138" t="str">
        <f>TRIM((IF(OR(ISNUMBER(FIND("Avenida",Base!D138)),ISNUMBER(FIND("Rua",Base!D138)),ISNUMBER(FIND("Estrada",Base!D138)),ISNUMBER(FIND(",",Base!D138)))=TRUE,Base!D138,"")))</f>
        <v/>
      </c>
      <c r="M138" t="str">
        <f>TRIM((IF(OR(ISNUMBER(FIND("Avenida",Base!E138)),ISNUMBER(FIND("Rua",Base!E138)),ISNUMBER(FIND("Estrada",Base!E138)),ISNUMBER(FIND(",",Base!E138)))=TRUE,Base!E138,"")))</f>
        <v>Rua Lemos, Centro</v>
      </c>
      <c r="N138" t="str">
        <f>TRIM((IF(OR(ISNUMBER(FIND("Avenida",Base!F138)),ISNUMBER(FIND("Rua",Base!F138)),ISNUMBER(FIND("Estrada",Base!F138)),ISNUMBER(FIND(",",Base!F138)))=TRUE,Base!F138,"")))</f>
        <v/>
      </c>
      <c r="O138" t="str">
        <f>TRIM((IF(OR(ISNUMBER(FIND("Avenida",Base!G138)),ISNUMBER(FIND("Rua",Base!G138)),ISNUMBER(FIND("Estrada",Base!G138)),ISNUMBER(FIND(",",Base!G138)))=TRUE,Base!G138,"")))</f>
        <v/>
      </c>
      <c r="P138" t="str">
        <f>TRIM((IF(OR(ISNUMBER(FIND("Avenida",Base!H138)),ISNUMBER(FIND("Rua",Base!H138)),ISNUMBER(FIND("Estrada",Base!H138)),ISNUMBER(FIND(",",Base!H138)))=TRUE,Base!H138,"")))</f>
        <v/>
      </c>
      <c r="Q138" t="str">
        <f>TRIM((IF(OR(ISNUMBER(FIND("Avenida",Base!I138)),ISNUMBER(FIND("Rua",Base!I138)),ISNUMBER(FIND("Estrada",Base!I138)),ISNUMBER(FIND(",",Base!I138)))=TRUE,Base!I138,"")))</f>
        <v/>
      </c>
      <c r="R138" t="str">
        <f>TRIM((IF(OR(ISNUMBER(FIND("Avenida",Base!J138)),ISNUMBER(FIND("Rua",Base!J138)),ISNUMBER(FIND("Estrada",Base!J138)),ISNUMBER(FIND(",",Base!J138)))=TRUE,Base!J138,"")))</f>
        <v/>
      </c>
      <c r="S138" t="str">
        <f>TRIM((IF(OR(ISNUMBER(FIND("Avenida",Base!K138)),ISNUMBER(FIND("Rua",Base!K138)),ISNUMBER(FIND("Estrada",Base!K138)),ISNUMBER(FIND(",",Base!K138)))=TRUE,Base!K138,"")))</f>
        <v/>
      </c>
      <c r="T138" t="str">
        <f>TRIM((IF(OR(ISNUMBER(FIND("Avenida",Base!L138)),ISNUMBER(FIND("Rua",Base!L138)),ISNUMBER(FIND("Estrada",Base!L138)),ISNUMBER(FIND(",",Base!L138)))=TRUE,Base!L138,"")))</f>
        <v/>
      </c>
      <c r="U138" t="str">
        <f>TRIM((IF(OR(ISNUMBER(FIND("Avenida",Base!M138)),ISNUMBER(FIND("Rua",Base!M138)),ISNUMBER(FIND("Estrada",Base!M138)),ISNUMBER(FIND(",",Base!M138)))=TRUE,Base!M138,"")))</f>
        <v/>
      </c>
      <c r="V138" t="str">
        <f>TRIM((IF(OR(ISNUMBER(FIND("Avenida",Base!N138)),ISNUMBER(FIND("Rua",Base!N138)),ISNUMBER(FIND("Estrada",Base!N138)),ISNUMBER(FIND(",",Base!N138)))=TRUE,Base!N138,"")))</f>
        <v/>
      </c>
      <c r="W138" t="str">
        <f>TRIM((IF(OR(ISNUMBER(FIND("Avenida",Base!O138)),ISNUMBER(FIND("Rua",Base!O138)),ISNUMBER(FIND("Estrada",Base!O138)),ISNUMBER(FIND(",",Base!O138)))=TRUE,Base!O138,"")))</f>
        <v/>
      </c>
      <c r="X138" t="str">
        <f>TRIM((IF(OR(ISNUMBER(FIND("Avenida",Base!P138)),ISNUMBER(FIND("Rua",Base!P138)),ISNUMBER(FIND("Estrada",Base!P138)),ISNUMBER(FIND(",",Base!P138)))=TRUE,Base!P138,"")))</f>
        <v/>
      </c>
      <c r="Y138" t="str">
        <f>TRIM((IF(OR(ISNUMBER(FIND("Avenida",Base!Q138)),ISNUMBER(FIND("Rua",Base!Q138)),ISNUMBER(FIND("Estrada",Base!Q138)),ISNUMBER(FIND(",",Base!Q138)))=TRUE,Base!Q138,"")))</f>
        <v/>
      </c>
      <c r="Z138" t="str">
        <f>TRIM((IF(OR(ISNUMBER(FIND("Avenida",Base!R138)),ISNUMBER(FIND("Rua",Base!R138)),ISNUMBER(FIND("Estrada",Base!R138)),ISNUMBER(FIND(",",Base!R138)))=TRUE,Base!R138,"")))</f>
        <v/>
      </c>
      <c r="AA138" s="3" t="str" cm="1">
        <f t="array" ref="AA138">LOOKUP(2,1/(F138:Z138&lt;&gt;""),F138:Z138)</f>
        <v>Rua Lemos, Centro</v>
      </c>
      <c r="AB138" t="str" cm="1">
        <f t="array" ref="AB138">IFERROR(IF(LEN(TRIM(SUBSTITUTE(INDEX(Base!138:138,0,MATCH(Planilha2!$AA138,Base!138:138,0)+1),"m²",""))&gt;5),LEFT(TRIM(SUBSTITUTE(INDEX(Base!138:138,0,MATCH(Planilha2!$AA138,Base!138:138,0)+1),"m²","")),3),TRIM(SUBSTITUTE(INDEX(Base!138:138,0,MATCH(Planilha2!$AA138,Base!138:138,0)+1),"m²",""))),0)</f>
        <v>180</v>
      </c>
      <c r="AC138" t="str" cm="1">
        <f t="array" ref="AC138">IFERROR(IF(LEN(INDEX(Base!138:138,0,MATCH(Planilha2!$AA138,Base!138:138,0)+2))&gt;2,LEFT(INDEX(Base!138:138,0,MATCH(Planilha2!$AA138,Base!138:138,0)+2),1),INDEX(Base!138:138,0,MATCH(Planilha2!$AA138,Base!138:138,0)+2)),0)</f>
        <v>6</v>
      </c>
      <c r="AD138" t="str" cm="1">
        <f t="array" ref="AD138">IFERROR(IF(LEN(INDEX(Base!138:138,0,MATCH(Planilha2!$AA138,Base!138:138,0)+3))&gt;2,LEFT(INDEX(Base!138:138,0,MATCH(Planilha2!$AA138,Base!138:138,0)+3),1),INDEX(Base!138:138,0,MATCH(Planilha2!$AA138,Base!138:138,0)+3)),0)</f>
        <v>2</v>
      </c>
      <c r="AE138" t="str" cm="1">
        <f t="array" ref="AE138">IFERROR(IF(LEN(INDEX(Base!138:138,0,MATCH(Planilha2!$AA138,Base!138:138,0)+4))&gt;2,LEFT(INDEX(Base!138:138,0,MATCH(Planilha2!$AA138,Base!138:138,0)+4),1),INDEX(Base!138:138,0,MATCH(Planilha2!$AA138,Base!138:138,0)+4)),0)</f>
        <v>4</v>
      </c>
      <c r="AF138" t="str">
        <f>AA138&amp;", "&amp;Configurações!$C$4&amp;", "&amp;Configurações!$C$5&amp;", Brazil"</f>
        <v>Rua Lemos, Centro, Mesquita, RJ, Brazil</v>
      </c>
      <c r="AG138" t="str">
        <f>RIGHT(AA138,LEN(AA138)-FIND(",",AA138,1)-1)&amp;", "&amp;Configurações!$C$4&amp;", "&amp;Configurações!$C$5</f>
        <v>Centro, Mesquita, RJ</v>
      </c>
      <c r="AH138">
        <f>Configurações!$C$6</f>
        <v>0</v>
      </c>
    </row>
    <row r="139" spans="2:34" x14ac:dyDescent="0.3">
      <c r="B139">
        <f>IF(OR(ISNUMBER(FIND(Configurações!$B$8,Base!B139)),ISNUMBER(FIND(Configurações!$B$9,Base!B139)),ISNUMBER(FIND(Configurações!$B$10,Base!B139)),ISNUMBER(FIND(Configurações!$B$11,Base!B139)))=TRUE,Base!B139,0)</f>
        <v>0</v>
      </c>
      <c r="C139" t="str">
        <f>SUBSTITUTE(SUBSTITUTE(IF(ISNUMBER(FIND("R$",Base!B139))=TRUE,Base!B139,IF(OR(ISNUMBER(FIND("condo",Base!C139)),ISNUMBER(FIND("IPTU",Base!C139)))=TRUE,Base!B139,Base!C139)),"R$",""),".","")</f>
        <v xml:space="preserve"> 380000</v>
      </c>
      <c r="D139" t="str">
        <f>SUBSTITUTE(IF(TRIM(SUBSTITUTE(SUBSTITUTE(IF(AND(ISNUMBER(FIND("condo",Base!C139)),ISNUMBER(FIND("IPTU",Base!C139)))=TRUE,MID(Base!C139,FIND("$",Base!C139)+1,6),0),"I",""),"P",""))="0",TRIM(SUBSTITUTE(SUBSTITUTE(IF(AND(ISNUMBER(FIND("condo",Base!D139)),ISNUMBER(FIND("IPTU",Base!D139)))=TRUE,MID(Base!D139,FIND("$",Base!D139)+1,6),0),"I",""),"P","")),TRIM(SUBSTITUTE(SUBSTITUTE(IF(AND(ISNUMBER(FIND("condo",Base!C139)),ISNUMBER(FIND("IPTU",Base!C139)))=TRUE,MID(Base!C139,FIND("$",Base!C139)+1,6),0),"I",""),"P",""))),".","")</f>
        <v>0</v>
      </c>
      <c r="E139" t="str">
        <f>SUBSTITUTE(IF(TRIM(SUBSTITUTE(SUBSTITUTE(IF(OR(ISNUMBER(FIND("IPTU",Base!C139)),ISNUMBER(FIND("iptu",Base!C139)))=TRUE,RIGHT(Base!C139,5),0),"R$",""),"$",""))="0",TRIM(SUBSTITUTE(SUBSTITUTE(IF(OR(ISNUMBER(FIND("IPTU",Base!D139)),ISNUMBER(FIND("iptu",Base!D139)))=TRUE,RIGHT(Base!D139,5),0),"R$",""),"$","")),TRIM(SUBSTITUTE(SUBSTITUTE(IF(OR(ISNUMBER(FIND("iptu",Base!C139)),ISNUMBER(FIND("IPTU",Base!C139)))=TRUE,RIGHT(Base!C139,5),0),"R$",""),"$",""))),".","")</f>
        <v>0</v>
      </c>
      <c r="F139" s="3" t="str" cm="1">
        <f t="array" ref="F139">INDEX(Base!139:139,MATCH(MAX(LEN(Base!139:139)),LEN(Base!139:139),0))</f>
        <v>Lazer com parquinho, piscina e quadra esportiva.</v>
      </c>
      <c r="J139" t="str">
        <f>TRIM((IF(OR(ISNUMBER(FIND("Avenida",Base!B139)),ISNUMBER(FIND("Rua",Base!B139)),ISNUMBER(FIND("Estrada",Base!B139)),ISNUMBER(FIND(",",Base!B139)))=TRUE,Base!B139,"")))</f>
        <v/>
      </c>
      <c r="K139" t="str">
        <f>TRIM((IF(OR(ISNUMBER(FIND("Avenida",Base!C139)),ISNUMBER(FIND("Rua",Base!C139)),ISNUMBER(FIND("Estrada",Base!C139)),ISNUMBER(FIND(",",Base!C139)))=TRUE,Base!C139,"")))</f>
        <v/>
      </c>
      <c r="L139" t="str">
        <f>TRIM((IF(OR(ISNUMBER(FIND("Avenida",Base!D139)),ISNUMBER(FIND("Rua",Base!D139)),ISNUMBER(FIND("Estrada",Base!D139)),ISNUMBER(FIND(",",Base!D139)))=TRUE,Base!D139,"")))</f>
        <v>Cond. Beija-Flor II, casa de 3 quartos</v>
      </c>
      <c r="M139" t="str">
        <f>TRIM((IF(OR(ISNUMBER(FIND("Avenida",Base!E139)),ISNUMBER(FIND("Rua",Base!E139)),ISNUMBER(FIND("Estrada",Base!E139)),ISNUMBER(FIND(",",Base!E139)))=TRUE,Base!E139,"")))</f>
        <v/>
      </c>
      <c r="N139" t="str">
        <f>TRIM((IF(OR(ISNUMBER(FIND("Avenida",Base!F139)),ISNUMBER(FIND("Rua",Base!F139)),ISNUMBER(FIND("Estrada",Base!F139)),ISNUMBER(FIND(",",Base!F139)))=TRUE,Base!F139,"")))</f>
        <v/>
      </c>
      <c r="O139" t="str">
        <f>TRIM((IF(OR(ISNUMBER(FIND("Avenida",Base!G139)),ISNUMBER(FIND("Rua",Base!G139)),ISNUMBER(FIND("Estrada",Base!G139)),ISNUMBER(FIND(",",Base!G139)))=TRUE,Base!G139,"")))</f>
        <v>Lazer com parquinho, piscina e quadra esportiva.</v>
      </c>
      <c r="P139" t="str">
        <f>TRIM((IF(OR(ISNUMBER(FIND("Avenida",Base!H139)),ISNUMBER(FIND("Rua",Base!H139)),ISNUMBER(FIND("Estrada",Base!H139)),ISNUMBER(FIND(",",Base!H139)))=TRUE,Base!H139,"")))</f>
        <v/>
      </c>
      <c r="Q139" t="str">
        <f>TRIM((IF(OR(ISNUMBER(FIND("Avenida",Base!I139)),ISNUMBER(FIND("Rua",Base!I139)),ISNUMBER(FIND("Estrada",Base!I139)),ISNUMBER(FIND(",",Base!I139)))=TRUE,Base!I139,"")))</f>
        <v/>
      </c>
      <c r="R139" t="str">
        <f>TRIM((IF(OR(ISNUMBER(FIND("Avenida",Base!J139)),ISNUMBER(FIND("Rua",Base!J139)),ISNUMBER(FIND("Estrada",Base!J139)),ISNUMBER(FIND(",",Base!J139)))=TRUE,Base!J139,"")))</f>
        <v/>
      </c>
      <c r="S139" t="str">
        <f>TRIM((IF(OR(ISNUMBER(FIND("Avenida",Base!K139)),ISNUMBER(FIND("Rua",Base!K139)),ISNUMBER(FIND("Estrada",Base!K139)),ISNUMBER(FIND(",",Base!K139)))=TRUE,Base!K139,"")))</f>
        <v/>
      </c>
      <c r="T139" t="str">
        <f>TRIM((IF(OR(ISNUMBER(FIND("Avenida",Base!L139)),ISNUMBER(FIND("Rua",Base!L139)),ISNUMBER(FIND("Estrada",Base!L139)),ISNUMBER(FIND(",",Base!L139)))=TRUE,Base!L139,"")))</f>
        <v>Cosmorama, Mesquita</v>
      </c>
      <c r="U139" t="str">
        <f>TRIM((IF(OR(ISNUMBER(FIND("Avenida",Base!M139)),ISNUMBER(FIND("Rua",Base!M139)),ISNUMBER(FIND("Estrada",Base!M139)),ISNUMBER(FIND(",",Base!M139)))=TRUE,Base!M139,"")))</f>
        <v/>
      </c>
      <c r="V139" t="str">
        <f>TRIM((IF(OR(ISNUMBER(FIND("Avenida",Base!N139)),ISNUMBER(FIND("Rua",Base!N139)),ISNUMBER(FIND("Estrada",Base!N139)),ISNUMBER(FIND(",",Base!N139)))=TRUE,Base!N139,"")))</f>
        <v/>
      </c>
      <c r="W139" t="str">
        <f>TRIM((IF(OR(ISNUMBER(FIND("Avenida",Base!O139)),ISNUMBER(FIND("Rua",Base!O139)),ISNUMBER(FIND("Estrada",Base!O139)),ISNUMBER(FIND(",",Base!O139)))=TRUE,Base!O139,"")))</f>
        <v/>
      </c>
      <c r="X139" t="str">
        <f>TRIM((IF(OR(ISNUMBER(FIND("Avenida",Base!P139)),ISNUMBER(FIND("Rua",Base!P139)),ISNUMBER(FIND("Estrada",Base!P139)),ISNUMBER(FIND(",",Base!P139)))=TRUE,Base!P139,"")))</f>
        <v/>
      </c>
      <c r="Y139" t="str">
        <f>TRIM((IF(OR(ISNUMBER(FIND("Avenida",Base!Q139)),ISNUMBER(FIND("Rua",Base!Q139)),ISNUMBER(FIND("Estrada",Base!Q139)),ISNUMBER(FIND(",",Base!Q139)))=TRUE,Base!Q139,"")))</f>
        <v/>
      </c>
      <c r="Z139" t="str">
        <f>TRIM((IF(OR(ISNUMBER(FIND("Avenida",Base!R139)),ISNUMBER(FIND("Rua",Base!R139)),ISNUMBER(FIND("Estrada",Base!R139)),ISNUMBER(FIND(",",Base!R139)))=TRUE,Base!R139,"")))</f>
        <v/>
      </c>
      <c r="AA139" s="3" t="str" cm="1">
        <f t="array" ref="AA139">LOOKUP(2,1/(F139:Z139&lt;&gt;""),F139:Z139)</f>
        <v>Cosmorama, Mesquita</v>
      </c>
      <c r="AB139" t="str" cm="1">
        <f t="array" ref="AB139">IFERROR(IF(LEN(TRIM(SUBSTITUTE(INDEX(Base!139:139,0,MATCH(Planilha2!$AA139,Base!139:139,0)+1),"m²",""))&gt;5),LEFT(TRIM(SUBSTITUTE(INDEX(Base!139:139,0,MATCH(Planilha2!$AA139,Base!139:139,0)+1),"m²","")),3),TRIM(SUBSTITUTE(INDEX(Base!139:139,0,MATCH(Planilha2!$AA139,Base!139:139,0)+1),"m²",""))),0)</f>
        <v>80</v>
      </c>
      <c r="AC139" t="str" cm="1">
        <f t="array" ref="AC139">IFERROR(IF(LEN(INDEX(Base!139:139,0,MATCH(Planilha2!$AA139,Base!139:139,0)+2))&gt;2,LEFT(INDEX(Base!139:139,0,MATCH(Planilha2!$AA139,Base!139:139,0)+2),1),INDEX(Base!139:139,0,MATCH(Planilha2!$AA139,Base!139:139,0)+2)),0)</f>
        <v>3</v>
      </c>
      <c r="AD139" t="str" cm="1">
        <f t="array" ref="AD139">IFERROR(IF(LEN(INDEX(Base!139:139,0,MATCH(Planilha2!$AA139,Base!139:139,0)+3))&gt;2,LEFT(INDEX(Base!139:139,0,MATCH(Planilha2!$AA139,Base!139:139,0)+3),1),INDEX(Base!139:139,0,MATCH(Planilha2!$AA139,Base!139:139,0)+3)),0)</f>
        <v>1</v>
      </c>
      <c r="AE139" t="str" cm="1">
        <f t="array" ref="AE139">IFERROR(IF(LEN(INDEX(Base!139:139,0,MATCH(Planilha2!$AA139,Base!139:139,0)+4))&gt;2,LEFT(INDEX(Base!139:139,0,MATCH(Planilha2!$AA139,Base!139:139,0)+4),1),INDEX(Base!139:139,0,MATCH(Planilha2!$AA139,Base!139:139,0)+4)),0)</f>
        <v>2</v>
      </c>
      <c r="AF139" t="str">
        <f>AA139&amp;", "&amp;Configurações!$C$4&amp;", "&amp;Configurações!$C$5&amp;", Brazil"</f>
        <v>Cosmorama, Mesquita, Mesquita, RJ, Brazil</v>
      </c>
      <c r="AG139" t="str">
        <f>RIGHT(AA139,LEN(AA139)-FIND(",",AA139,1)-1)&amp;", "&amp;Configurações!$C$4&amp;", "&amp;Configurações!$C$5</f>
        <v>Mesquita, Mesquita, RJ</v>
      </c>
      <c r="AH139">
        <f>Configurações!$C$6</f>
        <v>0</v>
      </c>
    </row>
    <row r="140" spans="2:34" x14ac:dyDescent="0.3">
      <c r="B140">
        <f>IF(OR(ISNUMBER(FIND(Configurações!$B$8,Base!B140)),ISNUMBER(FIND(Configurações!$B$9,Base!B140)),ISNUMBER(FIND(Configurações!$B$10,Base!B140)),ISNUMBER(FIND(Configurações!$B$11,Base!B140)))=TRUE,Base!B140,0)</f>
        <v>0</v>
      </c>
      <c r="C140" t="str">
        <f>SUBSTITUTE(SUBSTITUTE(IF(ISNUMBER(FIND("R$",Base!B140))=TRUE,Base!B140,IF(OR(ISNUMBER(FIND("condo",Base!C140)),ISNUMBER(FIND("IPTU",Base!C140)))=TRUE,Base!B140,Base!C140)),"R$",""),".","")</f>
        <v xml:space="preserve"> 230000</v>
      </c>
      <c r="D140" t="str">
        <f>SUBSTITUTE(IF(TRIM(SUBSTITUTE(SUBSTITUTE(IF(AND(ISNUMBER(FIND("condo",Base!C140)),ISNUMBER(FIND("IPTU",Base!C140)))=TRUE,MID(Base!C140,FIND("$",Base!C140)+1,6),0),"I",""),"P",""))="0",TRIM(SUBSTITUTE(SUBSTITUTE(IF(AND(ISNUMBER(FIND("condo",Base!D140)),ISNUMBER(FIND("IPTU",Base!D140)))=TRUE,MID(Base!D140,FIND("$",Base!D140)+1,6),0),"I",""),"P","")),TRIM(SUBSTITUTE(SUBSTITUTE(IF(AND(ISNUMBER(FIND("condo",Base!C140)),ISNUMBER(FIND("IPTU",Base!C140)))=TRUE,MID(Base!C140,FIND("$",Base!C140)+1,6),0),"I",""),"P",""))),".","")</f>
        <v>0</v>
      </c>
      <c r="E140" t="str">
        <f>SUBSTITUTE(IF(TRIM(SUBSTITUTE(SUBSTITUTE(IF(OR(ISNUMBER(FIND("IPTU",Base!C140)),ISNUMBER(FIND("iptu",Base!C140)))=TRUE,RIGHT(Base!C140,5),0),"R$",""),"$",""))="0",TRIM(SUBSTITUTE(SUBSTITUTE(IF(OR(ISNUMBER(FIND("IPTU",Base!D140)),ISNUMBER(FIND("iptu",Base!D140)))=TRUE,RIGHT(Base!D140,5),0),"R$",""),"$","")),TRIM(SUBSTITUTE(SUBSTITUTE(IF(OR(ISNUMBER(FIND("iptu",Base!C140)),ISNUMBER(FIND("IPTU",Base!C140)))=TRUE,RIGHT(Base!C140,5),0),"R$",""),"$",""))),".","")</f>
        <v>0</v>
      </c>
      <c r="F140" s="3" t="str" cm="1">
        <f t="array" ref="F140">INDEX(Base!140:140,MATCH(MAX(LEN(Base!140:140)),LEN(Base!140:140),0))</f>
        <v>Casas a venda financiadas pela caixa econômica documentação inclusa, exceto ITBI, a casas tem 2 quartos, sala, lavabo, banheiro, cozinha ampla e americana... Faça uma simulação!! &lt;...</v>
      </c>
      <c r="J140" t="str">
        <f>TRIM((IF(OR(ISNUMBER(FIND("Avenida",Base!B140)),ISNUMBER(FIND("Rua",Base!B140)),ISNUMBER(FIND("Estrada",Base!B140)),ISNUMBER(FIND(",",Base!B140)))=TRUE,Base!B140,"")))</f>
        <v/>
      </c>
      <c r="K140" t="str">
        <f>TRIM((IF(OR(ISNUMBER(FIND("Avenida",Base!C140)),ISNUMBER(FIND("Rua",Base!C140)),ISNUMBER(FIND("Estrada",Base!C140)),ISNUMBER(FIND(",",Base!C140)))=TRUE,Base!C140,"")))</f>
        <v>Casas a venda financiadas pela caixa econômica documentação inclusa, exceto ITBI, a casas tem 2 quartos, sala, lavabo, banheiro, cozinha ampla e americana... Faça uma simulação!! &lt;...</v>
      </c>
      <c r="L140" t="str">
        <f>TRIM((IF(OR(ISNUMBER(FIND("Avenida",Base!D140)),ISNUMBER(FIND("Rua",Base!D140)),ISNUMBER(FIND("Estrada",Base!D140)),ISNUMBER(FIND(",",Base!D140)))=TRUE,Base!D140,"")))</f>
        <v/>
      </c>
      <c r="M140" t="str">
        <f>TRIM((IF(OR(ISNUMBER(FIND("Avenida",Base!E140)),ISNUMBER(FIND("Rua",Base!E140)),ISNUMBER(FIND("Estrada",Base!E140)),ISNUMBER(FIND(",",Base!E140)))=TRUE,Base!E140,"")))</f>
        <v>Rua Barros Peixoto, Jacutinga</v>
      </c>
      <c r="N140" t="str">
        <f>TRIM((IF(OR(ISNUMBER(FIND("Avenida",Base!F140)),ISNUMBER(FIND("Rua",Base!F140)),ISNUMBER(FIND("Estrada",Base!F140)),ISNUMBER(FIND(",",Base!F140)))=TRUE,Base!F140,"")))</f>
        <v/>
      </c>
      <c r="O140" t="str">
        <f>TRIM((IF(OR(ISNUMBER(FIND("Avenida",Base!G140)),ISNUMBER(FIND("Rua",Base!G140)),ISNUMBER(FIND("Estrada",Base!G140)),ISNUMBER(FIND(",",Base!G140)))=TRUE,Base!G140,"")))</f>
        <v/>
      </c>
      <c r="P140" t="str">
        <f>TRIM((IF(OR(ISNUMBER(FIND("Avenida",Base!H140)),ISNUMBER(FIND("Rua",Base!H140)),ISNUMBER(FIND("Estrada",Base!H140)),ISNUMBER(FIND(",",Base!H140)))=TRUE,Base!H140,"")))</f>
        <v/>
      </c>
      <c r="Q140" t="str">
        <f>TRIM((IF(OR(ISNUMBER(FIND("Avenida",Base!I140)),ISNUMBER(FIND("Rua",Base!I140)),ISNUMBER(FIND("Estrada",Base!I140)),ISNUMBER(FIND(",",Base!I140)))=TRUE,Base!I140,"")))</f>
        <v/>
      </c>
      <c r="R140" t="str">
        <f>TRIM((IF(OR(ISNUMBER(FIND("Avenida",Base!J140)),ISNUMBER(FIND("Rua",Base!J140)),ISNUMBER(FIND("Estrada",Base!J140)),ISNUMBER(FIND(",",Base!J140)))=TRUE,Base!J140,"")))</f>
        <v/>
      </c>
      <c r="S140" t="str">
        <f>TRIM((IF(OR(ISNUMBER(FIND("Avenida",Base!K140)),ISNUMBER(FIND("Rua",Base!K140)),ISNUMBER(FIND("Estrada",Base!K140)),ISNUMBER(FIND(",",Base!K140)))=TRUE,Base!K140,"")))</f>
        <v/>
      </c>
      <c r="T140" t="str">
        <f>TRIM((IF(OR(ISNUMBER(FIND("Avenida",Base!L140)),ISNUMBER(FIND("Rua",Base!L140)),ISNUMBER(FIND("Estrada",Base!L140)),ISNUMBER(FIND(",",Base!L140)))=TRUE,Base!L140,"")))</f>
        <v/>
      </c>
      <c r="U140" t="str">
        <f>TRIM((IF(OR(ISNUMBER(FIND("Avenida",Base!M140)),ISNUMBER(FIND("Rua",Base!M140)),ISNUMBER(FIND("Estrada",Base!M140)),ISNUMBER(FIND(",",Base!M140)))=TRUE,Base!M140,"")))</f>
        <v/>
      </c>
      <c r="V140" t="str">
        <f>TRIM((IF(OR(ISNUMBER(FIND("Avenida",Base!N140)),ISNUMBER(FIND("Rua",Base!N140)),ISNUMBER(FIND("Estrada",Base!N140)),ISNUMBER(FIND(",",Base!N140)))=TRUE,Base!N140,"")))</f>
        <v/>
      </c>
      <c r="W140" t="str">
        <f>TRIM((IF(OR(ISNUMBER(FIND("Avenida",Base!O140)),ISNUMBER(FIND("Rua",Base!O140)),ISNUMBER(FIND("Estrada",Base!O140)),ISNUMBER(FIND(",",Base!O140)))=TRUE,Base!O140,"")))</f>
        <v/>
      </c>
      <c r="X140" t="str">
        <f>TRIM((IF(OR(ISNUMBER(FIND("Avenida",Base!P140)),ISNUMBER(FIND("Rua",Base!P140)),ISNUMBER(FIND("Estrada",Base!P140)),ISNUMBER(FIND(",",Base!P140)))=TRUE,Base!P140,"")))</f>
        <v/>
      </c>
      <c r="Y140" t="str">
        <f>TRIM((IF(OR(ISNUMBER(FIND("Avenida",Base!Q140)),ISNUMBER(FIND("Rua",Base!Q140)),ISNUMBER(FIND("Estrada",Base!Q140)),ISNUMBER(FIND(",",Base!Q140)))=TRUE,Base!Q140,"")))</f>
        <v/>
      </c>
      <c r="Z140" t="str">
        <f>TRIM((IF(OR(ISNUMBER(FIND("Avenida",Base!R140)),ISNUMBER(FIND("Rua",Base!R140)),ISNUMBER(FIND("Estrada",Base!R140)),ISNUMBER(FIND(",",Base!R140)))=TRUE,Base!R140,"")))</f>
        <v/>
      </c>
      <c r="AA140" s="3" t="str" cm="1">
        <f t="array" ref="AA140">LOOKUP(2,1/(F140:Z140&lt;&gt;""),F140:Z140)</f>
        <v>Rua Barros Peixoto, Jacutinga</v>
      </c>
      <c r="AB140" t="str" cm="1">
        <f t="array" ref="AB140">IFERROR(IF(LEN(TRIM(SUBSTITUTE(INDEX(Base!140:140,0,MATCH(Planilha2!$AA140,Base!140:140,0)+1),"m²",""))&gt;5),LEFT(TRIM(SUBSTITUTE(INDEX(Base!140:140,0,MATCH(Planilha2!$AA140,Base!140:140,0)+1),"m²","")),3),TRIM(SUBSTITUTE(INDEX(Base!140:140,0,MATCH(Planilha2!$AA140,Base!140:140,0)+1),"m²",""))),0)</f>
        <v>60</v>
      </c>
      <c r="AC140" t="str" cm="1">
        <f t="array" ref="AC140">IFERROR(IF(LEN(INDEX(Base!140:140,0,MATCH(Planilha2!$AA140,Base!140:140,0)+2))&gt;2,LEFT(INDEX(Base!140:140,0,MATCH(Planilha2!$AA140,Base!140:140,0)+2),1),INDEX(Base!140:140,0,MATCH(Planilha2!$AA140,Base!140:140,0)+2)),0)</f>
        <v>2</v>
      </c>
      <c r="AD140" t="str" cm="1">
        <f t="array" ref="AD140">IFERROR(IF(LEN(INDEX(Base!140:140,0,MATCH(Planilha2!$AA140,Base!140:140,0)+3))&gt;2,LEFT(INDEX(Base!140:140,0,MATCH(Planilha2!$AA140,Base!140:140,0)+3),1),INDEX(Base!140:140,0,MATCH(Planilha2!$AA140,Base!140:140,0)+3)),0)</f>
        <v>1</v>
      </c>
      <c r="AE140" t="str" cm="1">
        <f t="array" ref="AE140">IFERROR(IF(LEN(INDEX(Base!140:140,0,MATCH(Planilha2!$AA140,Base!140:140,0)+4))&gt;2,LEFT(INDEX(Base!140:140,0,MATCH(Planilha2!$AA140,Base!140:140,0)+4),1),INDEX(Base!140:140,0,MATCH(Planilha2!$AA140,Base!140:140,0)+4)),0)</f>
        <v>1</v>
      </c>
      <c r="AF140" t="str">
        <f>AA140&amp;", "&amp;Configurações!$C$4&amp;", "&amp;Configurações!$C$5&amp;", Brazil"</f>
        <v>Rua Barros Peixoto, Jacutinga, Mesquita, RJ, Brazil</v>
      </c>
      <c r="AG140" t="str">
        <f>RIGHT(AA140,LEN(AA140)-FIND(",",AA140,1)-1)&amp;", "&amp;Configurações!$C$4&amp;", "&amp;Configurações!$C$5</f>
        <v>Jacutinga, Mesquita, RJ</v>
      </c>
      <c r="AH140">
        <f>Configurações!$C$6</f>
        <v>0</v>
      </c>
    </row>
    <row r="141" spans="2:34" x14ac:dyDescent="0.3">
      <c r="B141">
        <f>IF(OR(ISNUMBER(FIND(Configurações!$B$8,Base!B141)),ISNUMBER(FIND(Configurações!$B$9,Base!B141)),ISNUMBER(FIND(Configurações!$B$10,Base!B141)),ISNUMBER(FIND(Configurações!$B$11,Base!B141)))=TRUE,Base!B141,0)</f>
        <v>0</v>
      </c>
      <c r="C141" t="str">
        <f>SUBSTITUTE(SUBSTITUTE(IF(ISNUMBER(FIND("R$",Base!B141))=TRUE,Base!B141,IF(OR(ISNUMBER(FIND("condo",Base!C141)),ISNUMBER(FIND("IPTU",Base!C141)))=TRUE,Base!B141,Base!C141)),"R$",""),".","")</f>
        <v xml:space="preserve"> 280000</v>
      </c>
      <c r="D141" t="str">
        <f>SUBSTITUTE(IF(TRIM(SUBSTITUTE(SUBSTITUTE(IF(AND(ISNUMBER(FIND("condo",Base!C141)),ISNUMBER(FIND("IPTU",Base!C141)))=TRUE,MID(Base!C141,FIND("$",Base!C141)+1,6),0),"I",""),"P",""))="0",TRIM(SUBSTITUTE(SUBSTITUTE(IF(AND(ISNUMBER(FIND("condo",Base!D141)),ISNUMBER(FIND("IPTU",Base!D141)))=TRUE,MID(Base!D141,FIND("$",Base!D141)+1,6),0),"I",""),"P","")),TRIM(SUBSTITUTE(SUBSTITUTE(IF(AND(ISNUMBER(FIND("condo",Base!C141)),ISNUMBER(FIND("IPTU",Base!C141)))=TRUE,MID(Base!C141,FIND("$",Base!C141)+1,6),0),"I",""),"P",""))),".","")</f>
        <v>0</v>
      </c>
      <c r="E141" t="str">
        <f>SUBSTITUTE(IF(TRIM(SUBSTITUTE(SUBSTITUTE(IF(OR(ISNUMBER(FIND("IPTU",Base!C141)),ISNUMBER(FIND("iptu",Base!C141)))=TRUE,RIGHT(Base!C141,5),0),"R$",""),"$",""))="0",TRIM(SUBSTITUTE(SUBSTITUTE(IF(OR(ISNUMBER(FIND("IPTU",Base!D141)),ISNUMBER(FIND("iptu",Base!D141)))=TRUE,RIGHT(Base!D141,5),0),"R$",""),"$","")),TRIM(SUBSTITUTE(SUBSTITUTE(IF(OR(ISNUMBER(FIND("iptu",Base!C141)),ISNUMBER(FIND("IPTU",Base!C141)))=TRUE,RIGHT(Base!C141,5),0),"R$",""),"$",""))),".","")</f>
        <v>0</v>
      </c>
      <c r="F141" s="3" t="str" cm="1">
        <f t="array" ref="F141">INDEX(Base!141:141,MATCH(MAX(LEN(Base!141:141)),LEN(Base!141:141),0))</f>
        <v>Sala, 3 Quartos , Cozinha ampliada, B...</v>
      </c>
      <c r="J141" t="str">
        <f>TRIM((IF(OR(ISNUMBER(FIND("Avenida",Base!B141)),ISNUMBER(FIND("Rua",Base!B141)),ISNUMBER(FIND("Estrada",Base!B141)),ISNUMBER(FIND(",",Base!B141)))=TRUE,Base!B141,"")))</f>
        <v/>
      </c>
      <c r="K141" t="str">
        <f>TRIM((IF(OR(ISNUMBER(FIND("Avenida",Base!C141)),ISNUMBER(FIND("Rua",Base!C141)),ISNUMBER(FIND("Estrada",Base!C141)),ISNUMBER(FIND(",",Base!C141)))=TRUE,Base!C141,"")))</f>
        <v/>
      </c>
      <c r="L141" t="str">
        <f>TRIM((IF(OR(ISNUMBER(FIND("Avenida",Base!D141)),ISNUMBER(FIND("Rua",Base!D141)),ISNUMBER(FIND("Estrada",Base!D141)),ISNUMBER(FIND(",",Base!D141)))=TRUE,Base!D141,"")))</f>
        <v/>
      </c>
      <c r="M141" t="str">
        <f>TRIM((IF(OR(ISNUMBER(FIND("Avenida",Base!E141)),ISNUMBER(FIND("Rua",Base!E141)),ISNUMBER(FIND("Estrada",Base!E141)),ISNUMBER(FIND(",",Base!E141)))=TRUE,Base!E141,"")))</f>
        <v/>
      </c>
      <c r="N141" t="str">
        <f>TRIM((IF(OR(ISNUMBER(FIND("Avenida",Base!F141)),ISNUMBER(FIND("Rua",Base!F141)),ISNUMBER(FIND("Estrada",Base!F141)),ISNUMBER(FIND(",",Base!F141)))=TRUE,Base!F141,"")))</f>
        <v/>
      </c>
      <c r="O141" t="str">
        <f>TRIM((IF(OR(ISNUMBER(FIND("Avenida",Base!G141)),ISNUMBER(FIND("Rua",Base!G141)),ISNUMBER(FIND("Estrada",Base!G141)),ISNUMBER(FIND(",",Base!G141)))=TRUE,Base!G141,"")))</f>
        <v/>
      </c>
      <c r="P141" t="str">
        <f>TRIM((IF(OR(ISNUMBER(FIND("Avenida",Base!H141)),ISNUMBER(FIND("Rua",Base!H141)),ISNUMBER(FIND("Estrada",Base!H141)),ISNUMBER(FIND(",",Base!H141)))=TRUE,Base!H141,"")))</f>
        <v/>
      </c>
      <c r="Q141" t="str">
        <f>TRIM((IF(OR(ISNUMBER(FIND("Avenida",Base!I141)),ISNUMBER(FIND("Rua",Base!I141)),ISNUMBER(FIND("Estrada",Base!I141)),ISNUMBER(FIND(",",Base!I141)))=TRUE,Base!I141,"")))</f>
        <v>Sala, 3 Quartos , Cozinha ampliada, B...</v>
      </c>
      <c r="R141" t="str">
        <f>TRIM((IF(OR(ISNUMBER(FIND("Avenida",Base!J141)),ISNUMBER(FIND("Rua",Base!J141)),ISNUMBER(FIND("Estrada",Base!J141)),ISNUMBER(FIND(",",Base!J141)))=TRUE,Base!J141,"")))</f>
        <v/>
      </c>
      <c r="S141" t="str">
        <f>TRIM((IF(OR(ISNUMBER(FIND("Avenida",Base!K141)),ISNUMBER(FIND("Rua",Base!K141)),ISNUMBER(FIND("Estrada",Base!K141)),ISNUMBER(FIND(",",Base!K141)))=TRUE,Base!K141,"")))</f>
        <v>Cosmorama, Mesquita</v>
      </c>
      <c r="T141" t="str">
        <f>TRIM((IF(OR(ISNUMBER(FIND("Avenida",Base!L141)),ISNUMBER(FIND("Rua",Base!L141)),ISNUMBER(FIND("Estrada",Base!L141)),ISNUMBER(FIND(",",Base!L141)))=TRUE,Base!L141,"")))</f>
        <v/>
      </c>
      <c r="U141" t="str">
        <f>TRIM((IF(OR(ISNUMBER(FIND("Avenida",Base!M141)),ISNUMBER(FIND("Rua",Base!M141)),ISNUMBER(FIND("Estrada",Base!M141)),ISNUMBER(FIND(",",Base!M141)))=TRUE,Base!M141,"")))</f>
        <v/>
      </c>
      <c r="V141" t="str">
        <f>TRIM((IF(OR(ISNUMBER(FIND("Avenida",Base!N141)),ISNUMBER(FIND("Rua",Base!N141)),ISNUMBER(FIND("Estrada",Base!N141)),ISNUMBER(FIND(",",Base!N141)))=TRUE,Base!N141,"")))</f>
        <v/>
      </c>
      <c r="W141" t="str">
        <f>TRIM((IF(OR(ISNUMBER(FIND("Avenida",Base!O141)),ISNUMBER(FIND("Rua",Base!O141)),ISNUMBER(FIND("Estrada",Base!O141)),ISNUMBER(FIND(",",Base!O141)))=TRUE,Base!O141,"")))</f>
        <v/>
      </c>
      <c r="X141" t="str">
        <f>TRIM((IF(OR(ISNUMBER(FIND("Avenida",Base!P141)),ISNUMBER(FIND("Rua",Base!P141)),ISNUMBER(FIND("Estrada",Base!P141)),ISNUMBER(FIND(",",Base!P141)))=TRUE,Base!P141,"")))</f>
        <v/>
      </c>
      <c r="Y141" t="str">
        <f>TRIM((IF(OR(ISNUMBER(FIND("Avenida",Base!Q141)),ISNUMBER(FIND("Rua",Base!Q141)),ISNUMBER(FIND("Estrada",Base!Q141)),ISNUMBER(FIND(",",Base!Q141)))=TRUE,Base!Q141,"")))</f>
        <v/>
      </c>
      <c r="Z141" t="str">
        <f>TRIM((IF(OR(ISNUMBER(FIND("Avenida",Base!R141)),ISNUMBER(FIND("Rua",Base!R141)),ISNUMBER(FIND("Estrada",Base!R141)),ISNUMBER(FIND(",",Base!R141)))=TRUE,Base!R141,"")))</f>
        <v/>
      </c>
      <c r="AA141" s="3" t="str" cm="1">
        <f t="array" ref="AA141">LOOKUP(2,1/(F141:Z141&lt;&gt;""),F141:Z141)</f>
        <v>Cosmorama, Mesquita</v>
      </c>
      <c r="AB141" t="str" cm="1">
        <f t="array" ref="AB141">IFERROR(IF(LEN(TRIM(SUBSTITUTE(INDEX(Base!141:141,0,MATCH(Planilha2!$AA141,Base!141:141,0)+1),"m²",""))&gt;5),LEFT(TRIM(SUBSTITUTE(INDEX(Base!141:141,0,MATCH(Planilha2!$AA141,Base!141:141,0)+1),"m²","")),3),TRIM(SUBSTITUTE(INDEX(Base!141:141,0,MATCH(Planilha2!$AA141,Base!141:141,0)+1),"m²",""))),0)</f>
        <v>80</v>
      </c>
      <c r="AC141" t="str" cm="1">
        <f t="array" ref="AC141">IFERROR(IF(LEN(INDEX(Base!141:141,0,MATCH(Planilha2!$AA141,Base!141:141,0)+2))&gt;2,LEFT(INDEX(Base!141:141,0,MATCH(Planilha2!$AA141,Base!141:141,0)+2),1),INDEX(Base!141:141,0,MATCH(Planilha2!$AA141,Base!141:141,0)+2)),0)</f>
        <v>3</v>
      </c>
      <c r="AD141" t="str" cm="1">
        <f t="array" ref="AD141">IFERROR(IF(LEN(INDEX(Base!141:141,0,MATCH(Planilha2!$AA141,Base!141:141,0)+3))&gt;2,LEFT(INDEX(Base!141:141,0,MATCH(Planilha2!$AA141,Base!141:141,0)+3),1),INDEX(Base!141:141,0,MATCH(Planilha2!$AA141,Base!141:141,0)+3)),0)</f>
        <v>1</v>
      </c>
      <c r="AE141" t="str" cm="1">
        <f t="array" ref="AE141">IFERROR(IF(LEN(INDEX(Base!141:141,0,MATCH(Planilha2!$AA141,Base!141:141,0)+4))&gt;2,LEFT(INDEX(Base!141:141,0,MATCH(Planilha2!$AA141,Base!141:141,0)+4),1),INDEX(Base!141:141,0,MATCH(Planilha2!$AA141,Base!141:141,0)+4)),0)</f>
        <v>1</v>
      </c>
      <c r="AF141" t="str">
        <f>AA141&amp;", "&amp;Configurações!$C$4&amp;", "&amp;Configurações!$C$5&amp;", Brazil"</f>
        <v>Cosmorama, Mesquita, Mesquita, RJ, Brazil</v>
      </c>
      <c r="AG141" t="str">
        <f>RIGHT(AA141,LEN(AA141)-FIND(",",AA141,1)-1)&amp;", "&amp;Configurações!$C$4&amp;", "&amp;Configurações!$C$5</f>
        <v>Mesquita, Mesquita, RJ</v>
      </c>
      <c r="AH141">
        <f>Configurações!$C$6</f>
        <v>0</v>
      </c>
    </row>
    <row r="142" spans="2:34" x14ac:dyDescent="0.3">
      <c r="B142">
        <f>IF(OR(ISNUMBER(FIND(Configurações!$B$8,Base!B142)),ISNUMBER(FIND(Configurações!$B$9,Base!B142)),ISNUMBER(FIND(Configurações!$B$10,Base!B142)),ISNUMBER(FIND(Configurações!$B$11,Base!B142)))=TRUE,Base!B142,0)</f>
        <v>0</v>
      </c>
      <c r="C142" t="str">
        <f>SUBSTITUTE(SUBSTITUTE(IF(ISNUMBER(FIND("R$",Base!B142))=TRUE,Base!B142,IF(OR(ISNUMBER(FIND("condo",Base!C142)),ISNUMBER(FIND("IPTU",Base!C142)))=TRUE,Base!B142,Base!C142)),"R$",""),".","")</f>
        <v xml:space="preserve"> 280000</v>
      </c>
      <c r="D142" t="str">
        <f>SUBSTITUTE(IF(TRIM(SUBSTITUTE(SUBSTITUTE(IF(AND(ISNUMBER(FIND("condo",Base!C142)),ISNUMBER(FIND("IPTU",Base!C142)))=TRUE,MID(Base!C142,FIND("$",Base!C142)+1,6),0),"I",""),"P",""))="0",TRIM(SUBSTITUTE(SUBSTITUTE(IF(AND(ISNUMBER(FIND("condo",Base!D142)),ISNUMBER(FIND("IPTU",Base!D142)))=TRUE,MID(Base!D142,FIND("$",Base!D142)+1,6),0),"I",""),"P","")),TRIM(SUBSTITUTE(SUBSTITUTE(IF(AND(ISNUMBER(FIND("condo",Base!C142)),ISNUMBER(FIND("IPTU",Base!C142)))=TRUE,MID(Base!C142,FIND("$",Base!C142)+1,6),0),"I",""),"P",""))),".","")</f>
        <v>0</v>
      </c>
      <c r="E142" t="str">
        <f>SUBSTITUTE(IF(TRIM(SUBSTITUTE(SUBSTITUTE(IF(OR(ISNUMBER(FIND("IPTU",Base!C142)),ISNUMBER(FIND("iptu",Base!C142)))=TRUE,RIGHT(Base!C142,5),0),"R$",""),"$",""))="0",TRIM(SUBSTITUTE(SUBSTITUTE(IF(OR(ISNUMBER(FIND("IPTU",Base!D142)),ISNUMBER(FIND("iptu",Base!D142)))=TRUE,RIGHT(Base!D142,5),0),"R$",""),"$","")),TRIM(SUBSTITUTE(SUBSTITUTE(IF(OR(ISNUMBER(FIND("iptu",Base!C142)),ISNUMBER(FIND("IPTU",Base!C142)))=TRUE,RIGHT(Base!C142,5),0),"R$",""),"$",""))),".","")</f>
        <v>389</v>
      </c>
      <c r="F142" s="3" t="str" cm="1">
        <f t="array" ref="F142">INDEX(Base!142:142,MATCH(MAX(LEN(Base!142:142)),LEN(Base!142:142),0))</f>
        <v>SANTO ELIAS/MESQUITA. Casa duplex independente com 2 quartos sendo 1 com sacada, sala, cozinha, 1 banheiro social, 1 lavabo, área externa fundos com lavanderia e 1 vg. de garagem....</v>
      </c>
      <c r="J142" t="str">
        <f>TRIM((IF(OR(ISNUMBER(FIND("Avenida",Base!B142)),ISNUMBER(FIND("Rua",Base!B142)),ISNUMBER(FIND("Estrada",Base!B142)),ISNUMBER(FIND(",",Base!B142)))=TRUE,Base!B142,"")))</f>
        <v/>
      </c>
      <c r="K142" t="str">
        <f>TRIM((IF(OR(ISNUMBER(FIND("Avenida",Base!C142)),ISNUMBER(FIND("Rua",Base!C142)),ISNUMBER(FIND("Estrada",Base!C142)),ISNUMBER(FIND(",",Base!C142)))=TRUE,Base!C142,"")))</f>
        <v/>
      </c>
      <c r="L142" t="str">
        <f>TRIM((IF(OR(ISNUMBER(FIND("Avenida",Base!D142)),ISNUMBER(FIND("Rua",Base!D142)),ISNUMBER(FIND("Estrada",Base!D142)),ISNUMBER(FIND(",",Base!D142)))=TRUE,Base!D142,"")))</f>
        <v>SANTO ELIAS/MESQUITA. Casa duplex independente com 2 quartos sendo 1 com sacada, sala, cozinha, 1 banheiro social, 1 lavabo, área externa fundos com lavanderia e 1 vg. de garagem....</v>
      </c>
      <c r="M142" t="str">
        <f>TRIM((IF(OR(ISNUMBER(FIND("Avenida",Base!E142)),ISNUMBER(FIND("Rua",Base!E142)),ISNUMBER(FIND("Estrada",Base!E142)),ISNUMBER(FIND(",",Base!E142)))=TRUE,Base!E142,"")))</f>
        <v/>
      </c>
      <c r="N142" t="str">
        <f>TRIM((IF(OR(ISNUMBER(FIND("Avenida",Base!F142)),ISNUMBER(FIND("Rua",Base!F142)),ISNUMBER(FIND("Estrada",Base!F142)),ISNUMBER(FIND(",",Base!F142)))=TRUE,Base!F142,"")))</f>
        <v>Rua Albérico Gomes Pereira, Santo Elias</v>
      </c>
      <c r="O142" t="str">
        <f>TRIM((IF(OR(ISNUMBER(FIND("Avenida",Base!G142)),ISNUMBER(FIND("Rua",Base!G142)),ISNUMBER(FIND("Estrada",Base!G142)),ISNUMBER(FIND(",",Base!G142)))=TRUE,Base!G142,"")))</f>
        <v/>
      </c>
      <c r="P142" t="str">
        <f>TRIM((IF(OR(ISNUMBER(FIND("Avenida",Base!H142)),ISNUMBER(FIND("Rua",Base!H142)),ISNUMBER(FIND("Estrada",Base!H142)),ISNUMBER(FIND(",",Base!H142)))=TRUE,Base!H142,"")))</f>
        <v/>
      </c>
      <c r="Q142" t="str">
        <f>TRIM((IF(OR(ISNUMBER(FIND("Avenida",Base!I142)),ISNUMBER(FIND("Rua",Base!I142)),ISNUMBER(FIND("Estrada",Base!I142)),ISNUMBER(FIND(",",Base!I142)))=TRUE,Base!I142,"")))</f>
        <v/>
      </c>
      <c r="R142" t="str">
        <f>TRIM((IF(OR(ISNUMBER(FIND("Avenida",Base!J142)),ISNUMBER(FIND("Rua",Base!J142)),ISNUMBER(FIND("Estrada",Base!J142)),ISNUMBER(FIND(",",Base!J142)))=TRUE,Base!J142,"")))</f>
        <v/>
      </c>
      <c r="S142" t="str">
        <f>TRIM((IF(OR(ISNUMBER(FIND("Avenida",Base!K142)),ISNUMBER(FIND("Rua",Base!K142)),ISNUMBER(FIND("Estrada",Base!K142)),ISNUMBER(FIND(",",Base!K142)))=TRUE,Base!K142,"")))</f>
        <v/>
      </c>
      <c r="T142" t="str">
        <f>TRIM((IF(OR(ISNUMBER(FIND("Avenida",Base!L142)),ISNUMBER(FIND("Rua",Base!L142)),ISNUMBER(FIND("Estrada",Base!L142)),ISNUMBER(FIND(",",Base!L142)))=TRUE,Base!L142,"")))</f>
        <v/>
      </c>
      <c r="U142" t="str">
        <f>TRIM((IF(OR(ISNUMBER(FIND("Avenida",Base!M142)),ISNUMBER(FIND("Rua",Base!M142)),ISNUMBER(FIND("Estrada",Base!M142)),ISNUMBER(FIND(",",Base!M142)))=TRUE,Base!M142,"")))</f>
        <v/>
      </c>
      <c r="V142" t="str">
        <f>TRIM((IF(OR(ISNUMBER(FIND("Avenida",Base!N142)),ISNUMBER(FIND("Rua",Base!N142)),ISNUMBER(FIND("Estrada",Base!N142)),ISNUMBER(FIND(",",Base!N142)))=TRUE,Base!N142,"")))</f>
        <v/>
      </c>
      <c r="W142" t="str">
        <f>TRIM((IF(OR(ISNUMBER(FIND("Avenida",Base!O142)),ISNUMBER(FIND("Rua",Base!O142)),ISNUMBER(FIND("Estrada",Base!O142)),ISNUMBER(FIND(",",Base!O142)))=TRUE,Base!O142,"")))</f>
        <v/>
      </c>
      <c r="X142" t="str">
        <f>TRIM((IF(OR(ISNUMBER(FIND("Avenida",Base!P142)),ISNUMBER(FIND("Rua",Base!P142)),ISNUMBER(FIND("Estrada",Base!P142)),ISNUMBER(FIND(",",Base!P142)))=TRUE,Base!P142,"")))</f>
        <v/>
      </c>
      <c r="Y142" t="str">
        <f>TRIM((IF(OR(ISNUMBER(FIND("Avenida",Base!Q142)),ISNUMBER(FIND("Rua",Base!Q142)),ISNUMBER(FIND("Estrada",Base!Q142)),ISNUMBER(FIND(",",Base!Q142)))=TRUE,Base!Q142,"")))</f>
        <v/>
      </c>
      <c r="Z142" t="str">
        <f>TRIM((IF(OR(ISNUMBER(FIND("Avenida",Base!R142)),ISNUMBER(FIND("Rua",Base!R142)),ISNUMBER(FIND("Estrada",Base!R142)),ISNUMBER(FIND(",",Base!R142)))=TRUE,Base!R142,"")))</f>
        <v/>
      </c>
      <c r="AA142" s="3" t="str" cm="1">
        <f t="array" ref="AA142">LOOKUP(2,1/(F142:Z142&lt;&gt;""),F142:Z142)</f>
        <v>Rua Albérico Gomes Pereira, Santo Elias</v>
      </c>
      <c r="AB142" t="str" cm="1">
        <f t="array" ref="AB142">IFERROR(IF(LEN(TRIM(SUBSTITUTE(INDEX(Base!142:142,0,MATCH(Planilha2!$AA142,Base!142:142,0)+1),"m²",""))&gt;5),LEFT(TRIM(SUBSTITUTE(INDEX(Base!142:142,0,MATCH(Planilha2!$AA142,Base!142:142,0)+1),"m²","")),3),TRIM(SUBSTITUTE(INDEX(Base!142:142,0,MATCH(Planilha2!$AA142,Base!142:142,0)+1),"m²",""))),0)</f>
        <v>69</v>
      </c>
      <c r="AC142" t="str" cm="1">
        <f t="array" ref="AC142">IFERROR(IF(LEN(INDEX(Base!142:142,0,MATCH(Planilha2!$AA142,Base!142:142,0)+2))&gt;2,LEFT(INDEX(Base!142:142,0,MATCH(Planilha2!$AA142,Base!142:142,0)+2),1),INDEX(Base!142:142,0,MATCH(Planilha2!$AA142,Base!142:142,0)+2)),0)</f>
        <v>2</v>
      </c>
      <c r="AD142" t="str" cm="1">
        <f t="array" ref="AD142">IFERROR(IF(LEN(INDEX(Base!142:142,0,MATCH(Planilha2!$AA142,Base!142:142,0)+3))&gt;2,LEFT(INDEX(Base!142:142,0,MATCH(Planilha2!$AA142,Base!142:142,0)+3),1),INDEX(Base!142:142,0,MATCH(Planilha2!$AA142,Base!142:142,0)+3)),0)</f>
        <v>1</v>
      </c>
      <c r="AE142" t="str" cm="1">
        <f t="array" ref="AE142">IFERROR(IF(LEN(INDEX(Base!142:142,0,MATCH(Planilha2!$AA142,Base!142:142,0)+4))&gt;2,LEFT(INDEX(Base!142:142,0,MATCH(Planilha2!$AA142,Base!142:142,0)+4),1),INDEX(Base!142:142,0,MATCH(Planilha2!$AA142,Base!142:142,0)+4)),0)</f>
        <v>2</v>
      </c>
      <c r="AF142" t="str">
        <f>AA142&amp;", "&amp;Configurações!$C$4&amp;", "&amp;Configurações!$C$5&amp;", Brazil"</f>
        <v>Rua Albérico Gomes Pereira, Santo Elias, Mesquita, RJ, Brazil</v>
      </c>
      <c r="AG142" t="str">
        <f>RIGHT(AA142,LEN(AA142)-FIND(",",AA142,1)-1)&amp;", "&amp;Configurações!$C$4&amp;", "&amp;Configurações!$C$5</f>
        <v>Santo Elias, Mesquita, RJ</v>
      </c>
      <c r="AH142">
        <f>Configurações!$C$6</f>
        <v>0</v>
      </c>
    </row>
    <row r="143" spans="2:34" x14ac:dyDescent="0.3">
      <c r="B143">
        <f>IF(OR(ISNUMBER(FIND(Configurações!$B$8,Base!B143)),ISNUMBER(FIND(Configurações!$B$9,Base!B143)),ISNUMBER(FIND(Configurações!$B$10,Base!B143)),ISNUMBER(FIND(Configurações!$B$11,Base!B143)))=TRUE,Base!B143,0)</f>
        <v>0</v>
      </c>
      <c r="C143" t="str">
        <f>SUBSTITUTE(SUBSTITUTE(IF(ISNUMBER(FIND("R$",Base!B143))=TRUE,Base!B143,IF(OR(ISNUMBER(FIND("condo",Base!C143)),ISNUMBER(FIND("IPTU",Base!C143)))=TRUE,Base!B143,Base!C143)),"R$",""),".","")</f>
        <v xml:space="preserve"> 2965600</v>
      </c>
      <c r="D143" t="str">
        <f>SUBSTITUTE(IF(TRIM(SUBSTITUTE(SUBSTITUTE(IF(AND(ISNUMBER(FIND("condo",Base!C143)),ISNUMBER(FIND("IPTU",Base!C143)))=TRUE,MID(Base!C143,FIND("$",Base!C143)+1,6),0),"I",""),"P",""))="0",TRIM(SUBSTITUTE(SUBSTITUTE(IF(AND(ISNUMBER(FIND("condo",Base!D143)),ISNUMBER(FIND("IPTU",Base!D143)))=TRUE,MID(Base!D143,FIND("$",Base!D143)+1,6),0),"I",""),"P","")),TRIM(SUBSTITUTE(SUBSTITUTE(IF(AND(ISNUMBER(FIND("condo",Base!C143)),ISNUMBER(FIND("IPTU",Base!C143)))=TRUE,MID(Base!C143,FIND("$",Base!C143)+1,6),0),"I",""),"P",""))),".","")</f>
        <v>0</v>
      </c>
      <c r="E143" t="str">
        <f>SUBSTITUTE(IF(TRIM(SUBSTITUTE(SUBSTITUTE(IF(OR(ISNUMBER(FIND("IPTU",Base!C143)),ISNUMBER(FIND("iptu",Base!C143)))=TRUE,RIGHT(Base!C143,5),0),"R$",""),"$",""))="0",TRIM(SUBSTITUTE(SUBSTITUTE(IF(OR(ISNUMBER(FIND("IPTU",Base!D143)),ISNUMBER(FIND("iptu",Base!D143)))=TRUE,RIGHT(Base!D143,5),0),"R$",""),"$","")),TRIM(SUBSTITUTE(SUBSTITUTE(IF(OR(ISNUMBER(FIND("iptu",Base!C143)),ISNUMBER(FIND("IPTU",Base!C143)))=TRUE,RIGHT(Base!C143,5),0),"R$",""),"$",""))),".","")</f>
        <v>0</v>
      </c>
      <c r="F143" s="3" t="str" cm="1">
        <f t="array" ref="F143">INDEX(Base!143:143,MATCH(MAX(LEN(Base!143:143)),LEN(Base!143:143),0))</f>
        <v>Penthouse Duplex de luxo localizada na Ericeira com uma fantástica vista de mar e a escassos 1,4 Km do centro da Vila e a 500 metros da Praia do Sul.Este apartamento Duplex de cons...</v>
      </c>
      <c r="J143" t="str">
        <f>TRIM((IF(OR(ISNUMBER(FIND("Avenida",Base!B143)),ISNUMBER(FIND("Rua",Base!B143)),ISNUMBER(FIND("Estrada",Base!B143)),ISNUMBER(FIND(",",Base!B143)))=TRUE,Base!B143,"")))</f>
        <v/>
      </c>
      <c r="K143" t="str">
        <f>TRIM((IF(OR(ISNUMBER(FIND("Avenida",Base!C143)),ISNUMBER(FIND("Rua",Base!C143)),ISNUMBER(FIND("Estrada",Base!C143)),ISNUMBER(FIND(",",Base!C143)))=TRUE,Base!C143,"")))</f>
        <v/>
      </c>
      <c r="L143" t="str">
        <f>TRIM((IF(OR(ISNUMBER(FIND("Avenida",Base!D143)),ISNUMBER(FIND("Rua",Base!D143)),ISNUMBER(FIND("Estrada",Base!D143)),ISNUMBER(FIND(",",Base!D143)))=TRUE,Base!D143,"")))</f>
        <v>Penthouse Duplex de luxo localizada na Ericeira com uma fantástica vista de mar e a escassos 1,4 Km do centro da Vila e a 500 metros da Praia do Sul.Este apartamento Duplex de cons...</v>
      </c>
      <c r="M143" t="str">
        <f>TRIM((IF(OR(ISNUMBER(FIND("Avenida",Base!E143)),ISNUMBER(FIND("Rua",Base!E143)),ISNUMBER(FIND("Estrada",Base!E143)),ISNUMBER(FIND(",",Base!E143)))=TRUE,Base!E143,"")))</f>
        <v/>
      </c>
      <c r="N143" t="str">
        <f>TRIM((IF(OR(ISNUMBER(FIND("Avenida",Base!F143)),ISNUMBER(FIND("Rua",Base!F143)),ISNUMBER(FIND("Estrada",Base!F143)),ISNUMBER(FIND(",",Base!F143)))=TRUE,Base!F143,"")))</f>
        <v>Rua Góis, Santa Terezinha</v>
      </c>
      <c r="O143" t="str">
        <f>TRIM((IF(OR(ISNUMBER(FIND("Avenida",Base!G143)),ISNUMBER(FIND("Rua",Base!G143)),ISNUMBER(FIND("Estrada",Base!G143)),ISNUMBER(FIND(",",Base!G143)))=TRUE,Base!G143,"")))</f>
        <v/>
      </c>
      <c r="P143" t="str">
        <f>TRIM((IF(OR(ISNUMBER(FIND("Avenida",Base!H143)),ISNUMBER(FIND("Rua",Base!H143)),ISNUMBER(FIND("Estrada",Base!H143)),ISNUMBER(FIND(",",Base!H143)))=TRUE,Base!H143,"")))</f>
        <v/>
      </c>
      <c r="Q143" t="str">
        <f>TRIM((IF(OR(ISNUMBER(FIND("Avenida",Base!I143)),ISNUMBER(FIND("Rua",Base!I143)),ISNUMBER(FIND("Estrada",Base!I143)),ISNUMBER(FIND(",",Base!I143)))=TRUE,Base!I143,"")))</f>
        <v/>
      </c>
      <c r="R143" t="str">
        <f>TRIM((IF(OR(ISNUMBER(FIND("Avenida",Base!J143)),ISNUMBER(FIND("Rua",Base!J143)),ISNUMBER(FIND("Estrada",Base!J143)),ISNUMBER(FIND(",",Base!J143)))=TRUE,Base!J143,"")))</f>
        <v/>
      </c>
      <c r="S143" t="str">
        <f>TRIM((IF(OR(ISNUMBER(FIND("Avenida",Base!K143)),ISNUMBER(FIND("Rua",Base!K143)),ISNUMBER(FIND("Estrada",Base!K143)),ISNUMBER(FIND(",",Base!K143)))=TRUE,Base!K143,"")))</f>
        <v/>
      </c>
      <c r="T143" t="str">
        <f>TRIM((IF(OR(ISNUMBER(FIND("Avenida",Base!L143)),ISNUMBER(FIND("Rua",Base!L143)),ISNUMBER(FIND("Estrada",Base!L143)),ISNUMBER(FIND(",",Base!L143)))=TRUE,Base!L143,"")))</f>
        <v/>
      </c>
      <c r="U143" t="str">
        <f>TRIM((IF(OR(ISNUMBER(FIND("Avenida",Base!M143)),ISNUMBER(FIND("Rua",Base!M143)),ISNUMBER(FIND("Estrada",Base!M143)),ISNUMBER(FIND(",",Base!M143)))=TRUE,Base!M143,"")))</f>
        <v/>
      </c>
      <c r="V143" t="str">
        <f>TRIM((IF(OR(ISNUMBER(FIND("Avenida",Base!N143)),ISNUMBER(FIND("Rua",Base!N143)),ISNUMBER(FIND("Estrada",Base!N143)),ISNUMBER(FIND(",",Base!N143)))=TRUE,Base!N143,"")))</f>
        <v/>
      </c>
      <c r="W143" t="str">
        <f>TRIM((IF(OR(ISNUMBER(FIND("Avenida",Base!O143)),ISNUMBER(FIND("Rua",Base!O143)),ISNUMBER(FIND("Estrada",Base!O143)),ISNUMBER(FIND(",",Base!O143)))=TRUE,Base!O143,"")))</f>
        <v/>
      </c>
      <c r="X143" t="str">
        <f>TRIM((IF(OR(ISNUMBER(FIND("Avenida",Base!P143)),ISNUMBER(FIND("Rua",Base!P143)),ISNUMBER(FIND("Estrada",Base!P143)),ISNUMBER(FIND(",",Base!P143)))=TRUE,Base!P143,"")))</f>
        <v/>
      </c>
      <c r="Y143" t="str">
        <f>TRIM((IF(OR(ISNUMBER(FIND("Avenida",Base!Q143)),ISNUMBER(FIND("Rua",Base!Q143)),ISNUMBER(FIND("Estrada",Base!Q143)),ISNUMBER(FIND(",",Base!Q143)))=TRUE,Base!Q143,"")))</f>
        <v/>
      </c>
      <c r="Z143" t="str">
        <f>TRIM((IF(OR(ISNUMBER(FIND("Avenida",Base!R143)),ISNUMBER(FIND("Rua",Base!R143)),ISNUMBER(FIND("Estrada",Base!R143)),ISNUMBER(FIND(",",Base!R143)))=TRUE,Base!R143,"")))</f>
        <v/>
      </c>
      <c r="AA143" s="3" t="str" cm="1">
        <f t="array" ref="AA143">LOOKUP(2,1/(F143:Z143&lt;&gt;""),F143:Z143)</f>
        <v>Rua Góis, Santa Terezinha</v>
      </c>
      <c r="AB143" t="str" cm="1">
        <f t="array" ref="AB143">IFERROR(IF(LEN(TRIM(SUBSTITUTE(INDEX(Base!143:143,0,MATCH(Planilha2!$AA143,Base!143:143,0)+1),"m²",""))&gt;5),LEFT(TRIM(SUBSTITUTE(INDEX(Base!143:143,0,MATCH(Planilha2!$AA143,Base!143:143,0)+1),"m²","")),3),TRIM(SUBSTITUTE(INDEX(Base!143:143,0,MATCH(Planilha2!$AA143,Base!143:143,0)+1),"m²",""))),0)</f>
        <v>217</v>
      </c>
      <c r="AC143" t="str" cm="1">
        <f t="array" ref="AC143">IFERROR(IF(LEN(INDEX(Base!143:143,0,MATCH(Planilha2!$AA143,Base!143:143,0)+2))&gt;2,LEFT(INDEX(Base!143:143,0,MATCH(Planilha2!$AA143,Base!143:143,0)+2),1),INDEX(Base!143:143,0,MATCH(Planilha2!$AA143,Base!143:143,0)+2)),0)</f>
        <v>3</v>
      </c>
      <c r="AD143" t="str" cm="1">
        <f t="array" ref="AD143">IFERROR(IF(LEN(INDEX(Base!143:143,0,MATCH(Planilha2!$AA143,Base!143:143,0)+3))&gt;2,LEFT(INDEX(Base!143:143,0,MATCH(Planilha2!$AA143,Base!143:143,0)+3),1),INDEX(Base!143:143,0,MATCH(Planilha2!$AA143,Base!143:143,0)+3)),0)</f>
        <v>2</v>
      </c>
      <c r="AE143" t="str" cm="1">
        <f t="array" ref="AE143">IFERROR(IF(LEN(INDEX(Base!143:143,0,MATCH(Planilha2!$AA143,Base!143:143,0)+4))&gt;2,LEFT(INDEX(Base!143:143,0,MATCH(Planilha2!$AA143,Base!143:143,0)+4),1),INDEX(Base!143:143,0,MATCH(Planilha2!$AA143,Base!143:143,0)+4)),0)</f>
        <v>4</v>
      </c>
      <c r="AF143" t="str">
        <f>AA143&amp;", "&amp;Configurações!$C$4&amp;", "&amp;Configurações!$C$5&amp;", Brazil"</f>
        <v>Rua Góis, Santa Terezinha, Mesquita, RJ, Brazil</v>
      </c>
      <c r="AG143" t="str">
        <f>RIGHT(AA143,LEN(AA143)-FIND(",",AA143,1)-1)&amp;", "&amp;Configurações!$C$4&amp;", "&amp;Configurações!$C$5</f>
        <v>Santa Terezinha, Mesquita, RJ</v>
      </c>
      <c r="AH143">
        <f>Configurações!$C$6</f>
        <v>0</v>
      </c>
    </row>
    <row r="144" spans="2:34" x14ac:dyDescent="0.3">
      <c r="B144">
        <f>IF(OR(ISNUMBER(FIND(Configurações!$B$8,Base!B144)),ISNUMBER(FIND(Configurações!$B$9,Base!B144)),ISNUMBER(FIND(Configurações!$B$10,Base!B144)),ISNUMBER(FIND(Configurações!$B$11,Base!B144)))=TRUE,Base!B144,0)</f>
        <v>0</v>
      </c>
      <c r="C144" t="str">
        <f>SUBSTITUTE(SUBSTITUTE(IF(ISNUMBER(FIND("R$",Base!B144))=TRUE,Base!B144,IF(OR(ISNUMBER(FIND("condo",Base!C144)),ISNUMBER(FIND("IPTU",Base!C144)))=TRUE,Base!B144,Base!C144)),"R$",""),".","")</f>
        <v xml:space="preserve"> 600000</v>
      </c>
      <c r="D144" t="str">
        <f>SUBSTITUTE(IF(TRIM(SUBSTITUTE(SUBSTITUTE(IF(AND(ISNUMBER(FIND("condo",Base!C144)),ISNUMBER(FIND("IPTU",Base!C144)))=TRUE,MID(Base!C144,FIND("$",Base!C144)+1,6),0),"I",""),"P",""))="0",TRIM(SUBSTITUTE(SUBSTITUTE(IF(AND(ISNUMBER(FIND("condo",Base!D144)),ISNUMBER(FIND("IPTU",Base!D144)))=TRUE,MID(Base!D144,FIND("$",Base!D144)+1,6),0),"I",""),"P","")),TRIM(SUBSTITUTE(SUBSTITUTE(IF(AND(ISNUMBER(FIND("condo",Base!C144)),ISNUMBER(FIND("IPTU",Base!C144)))=TRUE,MID(Base!C144,FIND("$",Base!C144)+1,6),0),"I",""),"P",""))),".","")</f>
        <v>1 T</v>
      </c>
      <c r="E144" t="str">
        <f>SUBSTITUTE(IF(TRIM(SUBSTITUTE(SUBSTITUTE(IF(OR(ISNUMBER(FIND("IPTU",Base!C144)),ISNUMBER(FIND("iptu",Base!C144)))=TRUE,RIGHT(Base!C144,5),0),"R$",""),"$",""))="0",TRIM(SUBSTITUTE(SUBSTITUTE(IF(OR(ISNUMBER(FIND("IPTU",Base!D144)),ISNUMBER(FIND("iptu",Base!D144)))=TRUE,RIGHT(Base!D144,5),0),"R$",""),"$","")),TRIM(SUBSTITUTE(SUBSTITUTE(IF(OR(ISNUMBER(FIND("iptu",Base!C144)),ISNUMBER(FIND("IPTU",Base!C144)))=TRUE,RIGHT(Base!C144,5),0),"R$",""),"$",""))),".","")</f>
        <v>1</v>
      </c>
      <c r="F144" s="3" t="str" cm="1">
        <f t="array" ref="F144">INDEX(Base!144:144,MATCH(MAX(LEN(Base!144:144)),LEN(Base!144:144),0))</f>
        <v>Faremos á Escritura direto no cartório, escritura de compra e venda. Deposito caução de 03 meses do valor do al...</v>
      </c>
      <c r="J144" t="str">
        <f>TRIM((IF(OR(ISNUMBER(FIND("Avenida",Base!B144)),ISNUMBER(FIND("Rua",Base!B144)),ISNUMBER(FIND("Estrada",Base!B144)),ISNUMBER(FIND(",",Base!B144)))=TRUE,Base!B144,"")))</f>
        <v/>
      </c>
      <c r="K144" t="str">
        <f>TRIM((IF(OR(ISNUMBER(FIND("Avenida",Base!C144)),ISNUMBER(FIND("Rua",Base!C144)),ISNUMBER(FIND("Estrada",Base!C144)),ISNUMBER(FIND(",",Base!C144)))=TRUE,Base!C144,"")))</f>
        <v/>
      </c>
      <c r="L144" t="str">
        <f>TRIM((IF(OR(ISNUMBER(FIND("Avenida",Base!D144)),ISNUMBER(FIND("Rua",Base!D144)),ISNUMBER(FIND("Estrada",Base!D144)),ISNUMBER(FIND(",",Base!D144)))=TRUE,Base!D144,"")))</f>
        <v/>
      </c>
      <c r="M144" t="str">
        <f>TRIM((IF(OR(ISNUMBER(FIND("Avenida",Base!E144)),ISNUMBER(FIND("Rua",Base!E144)),ISNUMBER(FIND("Estrada",Base!E144)),ISNUMBER(FIND(",",Base!E144)))=TRUE,Base!E144,"")))</f>
        <v>NÃO ACEITO FINANCIAMENTO BANCÁRIO,</v>
      </c>
      <c r="N144" t="str">
        <f>TRIM((IF(OR(ISNUMBER(FIND("Avenida",Base!F144)),ISNUMBER(FIND("Rua",Base!F144)),ISNUMBER(FIND("Estrada",Base!F144)),ISNUMBER(FIND(",",Base!F144)))=TRUE,Base!F144,"")))</f>
        <v>Faremos á Escritura direto no cartório, escritura de compra e venda. Deposito caução de 03 meses do valor do al...</v>
      </c>
      <c r="O144" t="str">
        <f>TRIM((IF(OR(ISNUMBER(FIND("Avenida",Base!G144)),ISNUMBER(FIND("Rua",Base!G144)),ISNUMBER(FIND("Estrada",Base!G144)),ISNUMBER(FIND(",",Base!G144)))=TRUE,Base!G144,"")))</f>
        <v/>
      </c>
      <c r="P144" t="str">
        <f>TRIM((IF(OR(ISNUMBER(FIND("Avenida",Base!H144)),ISNUMBER(FIND("Rua",Base!H144)),ISNUMBER(FIND("Estrada",Base!H144)),ISNUMBER(FIND(",",Base!H144)))=TRUE,Base!H144,"")))</f>
        <v>Rua Bráulio, Santo Elias</v>
      </c>
      <c r="Q144" t="str">
        <f>TRIM((IF(OR(ISNUMBER(FIND("Avenida",Base!I144)),ISNUMBER(FIND("Rua",Base!I144)),ISNUMBER(FIND("Estrada",Base!I144)),ISNUMBER(FIND(",",Base!I144)))=TRUE,Base!I144,"")))</f>
        <v/>
      </c>
      <c r="R144" t="str">
        <f>TRIM((IF(OR(ISNUMBER(FIND("Avenida",Base!J144)),ISNUMBER(FIND("Rua",Base!J144)),ISNUMBER(FIND("Estrada",Base!J144)),ISNUMBER(FIND(",",Base!J144)))=TRUE,Base!J144,"")))</f>
        <v/>
      </c>
      <c r="S144" t="str">
        <f>TRIM((IF(OR(ISNUMBER(FIND("Avenida",Base!K144)),ISNUMBER(FIND("Rua",Base!K144)),ISNUMBER(FIND("Estrada",Base!K144)),ISNUMBER(FIND(",",Base!K144)))=TRUE,Base!K144,"")))</f>
        <v/>
      </c>
      <c r="T144" t="str">
        <f>TRIM((IF(OR(ISNUMBER(FIND("Avenida",Base!L144)),ISNUMBER(FIND("Rua",Base!L144)),ISNUMBER(FIND("Estrada",Base!L144)),ISNUMBER(FIND(",",Base!L144)))=TRUE,Base!L144,"")))</f>
        <v/>
      </c>
      <c r="U144" t="str">
        <f>TRIM((IF(OR(ISNUMBER(FIND("Avenida",Base!M144)),ISNUMBER(FIND("Rua",Base!M144)),ISNUMBER(FIND("Estrada",Base!M144)),ISNUMBER(FIND(",",Base!M144)))=TRUE,Base!M144,"")))</f>
        <v/>
      </c>
      <c r="V144" t="str">
        <f>TRIM((IF(OR(ISNUMBER(FIND("Avenida",Base!N144)),ISNUMBER(FIND("Rua",Base!N144)),ISNUMBER(FIND("Estrada",Base!N144)),ISNUMBER(FIND(",",Base!N144)))=TRUE,Base!N144,"")))</f>
        <v/>
      </c>
      <c r="W144" t="str">
        <f>TRIM((IF(OR(ISNUMBER(FIND("Avenida",Base!O144)),ISNUMBER(FIND("Rua",Base!O144)),ISNUMBER(FIND("Estrada",Base!O144)),ISNUMBER(FIND(",",Base!O144)))=TRUE,Base!O144,"")))</f>
        <v/>
      </c>
      <c r="X144" t="str">
        <f>TRIM((IF(OR(ISNUMBER(FIND("Avenida",Base!P144)),ISNUMBER(FIND("Rua",Base!P144)),ISNUMBER(FIND("Estrada",Base!P144)),ISNUMBER(FIND(",",Base!P144)))=TRUE,Base!P144,"")))</f>
        <v/>
      </c>
      <c r="Y144" t="str">
        <f>TRIM((IF(OR(ISNUMBER(FIND("Avenida",Base!Q144)),ISNUMBER(FIND("Rua",Base!Q144)),ISNUMBER(FIND("Estrada",Base!Q144)),ISNUMBER(FIND(",",Base!Q144)))=TRUE,Base!Q144,"")))</f>
        <v/>
      </c>
      <c r="Z144" t="str">
        <f>TRIM((IF(OR(ISNUMBER(FIND("Avenida",Base!R144)),ISNUMBER(FIND("Rua",Base!R144)),ISNUMBER(FIND("Estrada",Base!R144)),ISNUMBER(FIND(",",Base!R144)))=TRUE,Base!R144,"")))</f>
        <v/>
      </c>
      <c r="AA144" s="3" t="str" cm="1">
        <f t="array" ref="AA144">LOOKUP(2,1/(F144:Z144&lt;&gt;""),F144:Z144)</f>
        <v>Rua Bráulio, Santo Elias</v>
      </c>
      <c r="AB144" t="str" cm="1">
        <f t="array" ref="AB144">IFERROR(IF(LEN(TRIM(SUBSTITUTE(INDEX(Base!144:144,0,MATCH(Planilha2!$AA144,Base!144:144,0)+1),"m²",""))&gt;5),LEFT(TRIM(SUBSTITUTE(INDEX(Base!144:144,0,MATCH(Planilha2!$AA144,Base!144:144,0)+1),"m²","")),3),TRIM(SUBSTITUTE(INDEX(Base!144:144,0,MATCH(Planilha2!$AA144,Base!144:144,0)+1),"m²",""))),0)</f>
        <v>800</v>
      </c>
      <c r="AC144" cm="1">
        <f t="array" ref="AC144">IFERROR(IF(LEN(INDEX(Base!144:144,0,MATCH(Planilha2!$AA144,Base!144:144,0)+2))&gt;2,LEFT(INDEX(Base!144:144,0,MATCH(Planilha2!$AA144,Base!144:144,0)+2),1),INDEX(Base!144:144,0,MATCH(Planilha2!$AA144,Base!144:144,0)+2)),0)</f>
        <v>0</v>
      </c>
      <c r="AD144" cm="1">
        <f t="array" ref="AD144">IFERROR(IF(LEN(INDEX(Base!144:144,0,MATCH(Planilha2!$AA144,Base!144:144,0)+3))&gt;2,LEFT(INDEX(Base!144:144,0,MATCH(Planilha2!$AA144,Base!144:144,0)+3),1),INDEX(Base!144:144,0,MATCH(Planilha2!$AA144,Base!144:144,0)+3)),0)</f>
        <v>0</v>
      </c>
      <c r="AE144" cm="1">
        <f t="array" ref="AE144">IFERROR(IF(LEN(INDEX(Base!144:144,0,MATCH(Planilha2!$AA144,Base!144:144,0)+4))&gt;2,LEFT(INDEX(Base!144:144,0,MATCH(Planilha2!$AA144,Base!144:144,0)+4),1),INDEX(Base!144:144,0,MATCH(Planilha2!$AA144,Base!144:144,0)+4)),0)</f>
        <v>0</v>
      </c>
      <c r="AF144" t="str">
        <f>AA144&amp;", "&amp;Configurações!$C$4&amp;", "&amp;Configurações!$C$5&amp;", Brazil"</f>
        <v>Rua Bráulio, Santo Elias, Mesquita, RJ, Brazil</v>
      </c>
      <c r="AG144" t="str">
        <f>RIGHT(AA144,LEN(AA144)-FIND(",",AA144,1)-1)&amp;", "&amp;Configurações!$C$4&amp;", "&amp;Configurações!$C$5</f>
        <v>Santo Elias, Mesquita, RJ</v>
      </c>
      <c r="AH144">
        <f>Configurações!$C$6</f>
        <v>0</v>
      </c>
    </row>
    <row r="145" spans="2:34" x14ac:dyDescent="0.3">
      <c r="B145">
        <f>IF(OR(ISNUMBER(FIND(Configurações!$B$8,Base!B145)),ISNUMBER(FIND(Configurações!$B$9,Base!B145)),ISNUMBER(FIND(Configurações!$B$10,Base!B145)),ISNUMBER(FIND(Configurações!$B$11,Base!B145)))=TRUE,Base!B145,0)</f>
        <v>0</v>
      </c>
      <c r="C145" t="str">
        <f>SUBSTITUTE(SUBSTITUTE(IF(ISNUMBER(FIND("R$",Base!B145))=TRUE,Base!B145,IF(OR(ISNUMBER(FIND("condo",Base!C145)),ISNUMBER(FIND("IPTU",Base!C145)))=TRUE,Base!B145,Base!C145)),"R$",""),".","")</f>
        <v xml:space="preserve"> 8000000</v>
      </c>
      <c r="D145" t="str">
        <f>SUBSTITUTE(IF(TRIM(SUBSTITUTE(SUBSTITUTE(IF(AND(ISNUMBER(FIND("condo",Base!C145)),ISNUMBER(FIND("IPTU",Base!C145)))=TRUE,MID(Base!C145,FIND("$",Base!C145)+1,6),0),"I",""),"P",""))="0",TRIM(SUBSTITUTE(SUBSTITUTE(IF(AND(ISNUMBER(FIND("condo",Base!D145)),ISNUMBER(FIND("IPTU",Base!D145)))=TRUE,MID(Base!D145,FIND("$",Base!D145)+1,6),0),"I",""),"P","")),TRIM(SUBSTITUTE(SUBSTITUTE(IF(AND(ISNUMBER(FIND("condo",Base!C145)),ISNUMBER(FIND("IPTU",Base!C145)))=TRUE,MID(Base!C145,FIND("$",Base!C145)+1,6),0),"I",""),"P",""))),".","")</f>
        <v>0</v>
      </c>
      <c r="E145" t="str">
        <f>SUBSTITUTE(IF(TRIM(SUBSTITUTE(SUBSTITUTE(IF(OR(ISNUMBER(FIND("IPTU",Base!C145)),ISNUMBER(FIND("iptu",Base!C145)))=TRUE,RIGHT(Base!C145,5),0),"R$",""),"$",""))="0",TRIM(SUBSTITUTE(SUBSTITUTE(IF(OR(ISNUMBER(FIND("IPTU",Base!D145)),ISNUMBER(FIND("iptu",Base!D145)))=TRUE,RIGHT(Base!D145,5),0),"R$",""),"$","")),TRIM(SUBSTITUTE(SUBSTITUTE(IF(OR(ISNUMBER(FIND("iptu",Base!C145)),ISNUMBER(FIND("IPTU",Base!C145)))=TRUE,RIGHT(Base!C145,5),0),"R$",""),"$",""))),".","")</f>
        <v>0</v>
      </c>
      <c r="F145" s="3" t="str" cm="1">
        <f t="array" ref="F145">INDEX(Base!145:145,MATCH(MAX(LEN(Base!145:145)),LEN(Base!145:145),0))</f>
        <v>Galpao Comercial, 4900m2, localizado próximo ao viaduto de Mesquita, fácil acesso carros e transportes, possui salas de escritórios, auditório, cozinha, banheiros, área para carga...</v>
      </c>
      <c r="J145" t="str">
        <f>TRIM((IF(OR(ISNUMBER(FIND("Avenida",Base!B145)),ISNUMBER(FIND("Rua",Base!B145)),ISNUMBER(FIND("Estrada",Base!B145)),ISNUMBER(FIND(",",Base!B145)))=TRUE,Base!B145,"")))</f>
        <v/>
      </c>
      <c r="K145" t="str">
        <f>TRIM((IF(OR(ISNUMBER(FIND("Avenida",Base!C145)),ISNUMBER(FIND("Rua",Base!C145)),ISNUMBER(FIND("Estrada",Base!C145)),ISNUMBER(FIND(",",Base!C145)))=TRUE,Base!C145,"")))</f>
        <v>Galpao Comercial, 4900m2, localizado próximo ao viaduto de Mesquita, fácil acesso carros e transportes, possui salas de escritórios, auditório, cozinha, banheiros, área para carga...</v>
      </c>
      <c r="L145" t="str">
        <f>TRIM((IF(OR(ISNUMBER(FIND("Avenida",Base!D145)),ISNUMBER(FIND("Rua",Base!D145)),ISNUMBER(FIND("Estrada",Base!D145)),ISNUMBER(FIND(",",Base!D145)))=TRUE,Base!D145,"")))</f>
        <v/>
      </c>
      <c r="M145" t="str">
        <f>TRIM((IF(OR(ISNUMBER(FIND("Avenida",Base!E145)),ISNUMBER(FIND("Rua",Base!E145)),ISNUMBER(FIND("Estrada",Base!E145)),ISNUMBER(FIND(",",Base!E145)))=TRUE,Base!E145,"")))</f>
        <v>Avenida Getúlio de Moura, Juscelino</v>
      </c>
      <c r="N145" t="str">
        <f>TRIM((IF(OR(ISNUMBER(FIND("Avenida",Base!F145)),ISNUMBER(FIND("Rua",Base!F145)),ISNUMBER(FIND("Estrada",Base!F145)),ISNUMBER(FIND(",",Base!F145)))=TRUE,Base!F145,"")))</f>
        <v/>
      </c>
      <c r="O145" t="str">
        <f>TRIM((IF(OR(ISNUMBER(FIND("Avenida",Base!G145)),ISNUMBER(FIND("Rua",Base!G145)),ISNUMBER(FIND("Estrada",Base!G145)),ISNUMBER(FIND(",",Base!G145)))=TRUE,Base!G145,"")))</f>
        <v/>
      </c>
      <c r="P145" t="str">
        <f>TRIM((IF(OR(ISNUMBER(FIND("Avenida",Base!H145)),ISNUMBER(FIND("Rua",Base!H145)),ISNUMBER(FIND("Estrada",Base!H145)),ISNUMBER(FIND(",",Base!H145)))=TRUE,Base!H145,"")))</f>
        <v/>
      </c>
      <c r="Q145" t="str">
        <f>TRIM((IF(OR(ISNUMBER(FIND("Avenida",Base!I145)),ISNUMBER(FIND("Rua",Base!I145)),ISNUMBER(FIND("Estrada",Base!I145)),ISNUMBER(FIND(",",Base!I145)))=TRUE,Base!I145,"")))</f>
        <v/>
      </c>
      <c r="R145" t="str">
        <f>TRIM((IF(OR(ISNUMBER(FIND("Avenida",Base!J145)),ISNUMBER(FIND("Rua",Base!J145)),ISNUMBER(FIND("Estrada",Base!J145)),ISNUMBER(FIND(",",Base!J145)))=TRUE,Base!J145,"")))</f>
        <v/>
      </c>
      <c r="S145" t="str">
        <f>TRIM((IF(OR(ISNUMBER(FIND("Avenida",Base!K145)),ISNUMBER(FIND("Rua",Base!K145)),ISNUMBER(FIND("Estrada",Base!K145)),ISNUMBER(FIND(",",Base!K145)))=TRUE,Base!K145,"")))</f>
        <v/>
      </c>
      <c r="T145" t="str">
        <f>TRIM((IF(OR(ISNUMBER(FIND("Avenida",Base!L145)),ISNUMBER(FIND("Rua",Base!L145)),ISNUMBER(FIND("Estrada",Base!L145)),ISNUMBER(FIND(",",Base!L145)))=TRUE,Base!L145,"")))</f>
        <v/>
      </c>
      <c r="U145" t="str">
        <f>TRIM((IF(OR(ISNUMBER(FIND("Avenida",Base!M145)),ISNUMBER(FIND("Rua",Base!M145)),ISNUMBER(FIND("Estrada",Base!M145)),ISNUMBER(FIND(",",Base!M145)))=TRUE,Base!M145,"")))</f>
        <v/>
      </c>
      <c r="V145" t="str">
        <f>TRIM((IF(OR(ISNUMBER(FIND("Avenida",Base!N145)),ISNUMBER(FIND("Rua",Base!N145)),ISNUMBER(FIND("Estrada",Base!N145)),ISNUMBER(FIND(",",Base!N145)))=TRUE,Base!N145,"")))</f>
        <v/>
      </c>
      <c r="W145" t="str">
        <f>TRIM((IF(OR(ISNUMBER(FIND("Avenida",Base!O145)),ISNUMBER(FIND("Rua",Base!O145)),ISNUMBER(FIND("Estrada",Base!O145)),ISNUMBER(FIND(",",Base!O145)))=TRUE,Base!O145,"")))</f>
        <v/>
      </c>
      <c r="X145" t="str">
        <f>TRIM((IF(OR(ISNUMBER(FIND("Avenida",Base!P145)),ISNUMBER(FIND("Rua",Base!P145)),ISNUMBER(FIND("Estrada",Base!P145)),ISNUMBER(FIND(",",Base!P145)))=TRUE,Base!P145,"")))</f>
        <v/>
      </c>
      <c r="Y145" t="str">
        <f>TRIM((IF(OR(ISNUMBER(FIND("Avenida",Base!Q145)),ISNUMBER(FIND("Rua",Base!Q145)),ISNUMBER(FIND("Estrada",Base!Q145)),ISNUMBER(FIND(",",Base!Q145)))=TRUE,Base!Q145,"")))</f>
        <v/>
      </c>
      <c r="Z145" t="str">
        <f>TRIM((IF(OR(ISNUMBER(FIND("Avenida",Base!R145)),ISNUMBER(FIND("Rua",Base!R145)),ISNUMBER(FIND("Estrada",Base!R145)),ISNUMBER(FIND(",",Base!R145)))=TRUE,Base!R145,"")))</f>
        <v/>
      </c>
      <c r="AA145" s="3" t="str" cm="1">
        <f t="array" ref="AA145">LOOKUP(2,1/(F145:Z145&lt;&gt;""),F145:Z145)</f>
        <v>Avenida Getúlio de Moura, Juscelino</v>
      </c>
      <c r="AB145" t="str" cm="1">
        <f t="array" ref="AB145">IFERROR(IF(LEN(TRIM(SUBSTITUTE(INDEX(Base!145:145,0,MATCH(Planilha2!$AA145,Base!145:145,0)+1),"m²",""))&gt;5),LEFT(TRIM(SUBSTITUTE(INDEX(Base!145:145,0,MATCH(Planilha2!$AA145,Base!145:145,0)+1),"m²","")),3),TRIM(SUBSTITUTE(INDEX(Base!145:145,0,MATCH(Planilha2!$AA145,Base!145:145,0)+1),"m²",""))),0)</f>
        <v>100</v>
      </c>
      <c r="AC145" t="str" cm="1">
        <f t="array" ref="AC145">IFERROR(IF(LEN(INDEX(Base!145:145,0,MATCH(Planilha2!$AA145,Base!145:145,0)+2))&gt;2,LEFT(INDEX(Base!145:145,0,MATCH(Planilha2!$AA145,Base!145:145,0)+2),1),INDEX(Base!145:145,0,MATCH(Planilha2!$AA145,Base!145:145,0)+2)),0)</f>
        <v>50</v>
      </c>
      <c r="AD145" cm="1">
        <f t="array" ref="AD145">IFERROR(IF(LEN(INDEX(Base!145:145,0,MATCH(Planilha2!$AA145,Base!145:145,0)+3))&gt;2,LEFT(INDEX(Base!145:145,0,MATCH(Planilha2!$AA145,Base!145:145,0)+3),1),INDEX(Base!145:145,0,MATCH(Planilha2!$AA145,Base!145:145,0)+3)),0)</f>
        <v>0</v>
      </c>
      <c r="AE145" cm="1">
        <f t="array" ref="AE145">IFERROR(IF(LEN(INDEX(Base!145:145,0,MATCH(Planilha2!$AA145,Base!145:145,0)+4))&gt;2,LEFT(INDEX(Base!145:145,0,MATCH(Planilha2!$AA145,Base!145:145,0)+4),1),INDEX(Base!145:145,0,MATCH(Planilha2!$AA145,Base!145:145,0)+4)),0)</f>
        <v>0</v>
      </c>
      <c r="AF145" t="str">
        <f>AA145&amp;", "&amp;Configurações!$C$4&amp;", "&amp;Configurações!$C$5&amp;", Brazil"</f>
        <v>Avenida Getúlio de Moura, Juscelino, Mesquita, RJ, Brazil</v>
      </c>
      <c r="AG145" t="str">
        <f>RIGHT(AA145,LEN(AA145)-FIND(",",AA145,1)-1)&amp;", "&amp;Configurações!$C$4&amp;", "&amp;Configurações!$C$5</f>
        <v>Juscelino, Mesquita, RJ</v>
      </c>
      <c r="AH145">
        <f>Configurações!$C$6</f>
        <v>0</v>
      </c>
    </row>
    <row r="146" spans="2:34" x14ac:dyDescent="0.3">
      <c r="B146" t="str">
        <f>IF(OR(ISNUMBER(FIND(Configurações!$B$8,Base!B146)),ISNUMBER(FIND(Configurações!$B$9,Base!B146)),ISNUMBER(FIND(Configurações!$B$10,Base!B146)),ISNUMBER(FIND(Configurações!$B$11,Base!B146)))=TRUE,Base!B146,0)</f>
        <v>em construção</v>
      </c>
      <c r="C146" t="str">
        <f>SUBSTITUTE(SUBSTITUTE(IF(ISNUMBER(FIND("R$",Base!B146))=TRUE,Base!B146,IF(OR(ISNUMBER(FIND("condo",Base!C146)),ISNUMBER(FIND("IPTU",Base!C146)))=TRUE,Base!B146,Base!C146)),"R$",""),".","")</f>
        <v>Sob consulta</v>
      </c>
      <c r="D146" t="str">
        <f>SUBSTITUTE(IF(TRIM(SUBSTITUTE(SUBSTITUTE(IF(AND(ISNUMBER(FIND("condo",Base!C146)),ISNUMBER(FIND("IPTU",Base!C146)))=TRUE,MID(Base!C146,FIND("$",Base!C146)+1,6),0),"I",""),"P",""))="0",TRIM(SUBSTITUTE(SUBSTITUTE(IF(AND(ISNUMBER(FIND("condo",Base!D146)),ISNUMBER(FIND("IPTU",Base!D146)))=TRUE,MID(Base!D146,FIND("$",Base!D146)+1,6),0),"I",""),"P","")),TRIM(SUBSTITUTE(SUBSTITUTE(IF(AND(ISNUMBER(FIND("condo",Base!C146)),ISNUMBER(FIND("IPTU",Base!C146)))=TRUE,MID(Base!C146,FIND("$",Base!C146)+1,6),0),"I",""),"P",""))),".","")</f>
        <v>0</v>
      </c>
      <c r="E146" t="str">
        <f>SUBSTITUTE(IF(TRIM(SUBSTITUTE(SUBSTITUTE(IF(OR(ISNUMBER(FIND("IPTU",Base!C146)),ISNUMBER(FIND("iptu",Base!C146)))=TRUE,RIGHT(Base!C146,5),0),"R$",""),"$",""))="0",TRIM(SUBSTITUTE(SUBSTITUTE(IF(OR(ISNUMBER(FIND("IPTU",Base!D146)),ISNUMBER(FIND("iptu",Base!D146)))=TRUE,RIGHT(Base!D146,5),0),"R$",""),"$","")),TRIM(SUBSTITUTE(SUBSTITUTE(IF(OR(ISNUMBER(FIND("iptu",Base!C146)),ISNUMBER(FIND("IPTU",Base!C146)))=TRUE,RIGHT(Base!C146,5),0),"R$",""),"$",""))),".","")</f>
        <v>0</v>
      </c>
      <c r="F146" s="3" t="str" cm="1">
        <f t="array" ref="F146">INDEX(Base!146:146,MATCH(MAX(LEN(Base!146:146)),LEN(Base!146:146),0))</f>
        <v>No Viva Vida Naturale, você torna o dia a dia da sua família muito mais divertido. Tendo a tranquilidade de saber que, bem pertinho de casa, você e sua família vão ter sempre à dis...</v>
      </c>
      <c r="J146" t="str">
        <f>TRIM((IF(OR(ISNUMBER(FIND("Avenida",Base!B146)),ISNUMBER(FIND("Rua",Base!B146)),ISNUMBER(FIND("Estrada",Base!B146)),ISNUMBER(FIND(",",Base!B146)))=TRUE,Base!B146,"")))</f>
        <v/>
      </c>
      <c r="K146" t="str">
        <f>TRIM((IF(OR(ISNUMBER(FIND("Avenida",Base!C146)),ISNUMBER(FIND("Rua",Base!C146)),ISNUMBER(FIND("Estrada",Base!C146)),ISNUMBER(FIND(",",Base!C146)))=TRUE,Base!C146,"")))</f>
        <v/>
      </c>
      <c r="L146" t="str">
        <f>TRIM((IF(OR(ISNUMBER(FIND("Avenida",Base!D146)),ISNUMBER(FIND("Rua",Base!D146)),ISNUMBER(FIND("Estrada",Base!D146)),ISNUMBER(FIND(",",Base!D146)))=TRUE,Base!D146,"")))</f>
        <v>No Viva Vida Naturale, você torna o dia a dia da sua família muito mais divertido. Tendo a tranquilidade de saber que, bem pertinho de casa, você e sua família vão ter sempre à dis...</v>
      </c>
      <c r="M146" t="str">
        <f>TRIM((IF(OR(ISNUMBER(FIND("Avenida",Base!E146)),ISNUMBER(FIND("Rua",Base!E146)),ISNUMBER(FIND("Estrada",Base!E146)),ISNUMBER(FIND(",",Base!E146)))=TRUE,Base!E146,"")))</f>
        <v/>
      </c>
      <c r="N146" t="str">
        <f>TRIM((IF(OR(ISNUMBER(FIND("Avenida",Base!F146)),ISNUMBER(FIND("Rua",Base!F146)),ISNUMBER(FIND("Estrada",Base!F146)),ISNUMBER(FIND(",",Base!F146)))=TRUE,Base!F146,"")))</f>
        <v>Avenida Subtenente Manoel Henrique da Cunha Rabelo, São Vicente</v>
      </c>
      <c r="O146" t="str">
        <f>TRIM((IF(OR(ISNUMBER(FIND("Avenida",Base!G146)),ISNUMBER(FIND("Rua",Base!G146)),ISNUMBER(FIND("Estrada",Base!G146)),ISNUMBER(FIND(",",Base!G146)))=TRUE,Base!G146,"")))</f>
        <v/>
      </c>
      <c r="P146" t="str">
        <f>TRIM((IF(OR(ISNUMBER(FIND("Avenida",Base!H146)),ISNUMBER(FIND("Rua",Base!H146)),ISNUMBER(FIND("Estrada",Base!H146)),ISNUMBER(FIND(",",Base!H146)))=TRUE,Base!H146,"")))</f>
        <v/>
      </c>
      <c r="Q146" t="str">
        <f>TRIM((IF(OR(ISNUMBER(FIND("Avenida",Base!I146)),ISNUMBER(FIND("Rua",Base!I146)),ISNUMBER(FIND("Estrada",Base!I146)),ISNUMBER(FIND(",",Base!I146)))=TRUE,Base!I146,"")))</f>
        <v/>
      </c>
      <c r="R146" t="str">
        <f>TRIM((IF(OR(ISNUMBER(FIND("Avenida",Base!J146)),ISNUMBER(FIND("Rua",Base!J146)),ISNUMBER(FIND("Estrada",Base!J146)),ISNUMBER(FIND(",",Base!J146)))=TRUE,Base!J146,"")))</f>
        <v/>
      </c>
      <c r="S146" t="str">
        <f>TRIM((IF(OR(ISNUMBER(FIND("Avenida",Base!K146)),ISNUMBER(FIND("Rua",Base!K146)),ISNUMBER(FIND("Estrada",Base!K146)),ISNUMBER(FIND(",",Base!K146)))=TRUE,Base!K146,"")))</f>
        <v/>
      </c>
      <c r="T146" t="str">
        <f>TRIM((IF(OR(ISNUMBER(FIND("Avenida",Base!L146)),ISNUMBER(FIND("Rua",Base!L146)),ISNUMBER(FIND("Estrada",Base!L146)),ISNUMBER(FIND(",",Base!L146)))=TRUE,Base!L146,"")))</f>
        <v/>
      </c>
      <c r="U146" t="str">
        <f>TRIM((IF(OR(ISNUMBER(FIND("Avenida",Base!M146)),ISNUMBER(FIND("Rua",Base!M146)),ISNUMBER(FIND("Estrada",Base!M146)),ISNUMBER(FIND(",",Base!M146)))=TRUE,Base!M146,"")))</f>
        <v/>
      </c>
      <c r="V146" t="str">
        <f>TRIM((IF(OR(ISNUMBER(FIND("Avenida",Base!N146)),ISNUMBER(FIND("Rua",Base!N146)),ISNUMBER(FIND("Estrada",Base!N146)),ISNUMBER(FIND(",",Base!N146)))=TRUE,Base!N146,"")))</f>
        <v/>
      </c>
      <c r="W146" t="str">
        <f>TRIM((IF(OR(ISNUMBER(FIND("Avenida",Base!O146)),ISNUMBER(FIND("Rua",Base!O146)),ISNUMBER(FIND("Estrada",Base!O146)),ISNUMBER(FIND(",",Base!O146)))=TRUE,Base!O146,"")))</f>
        <v/>
      </c>
      <c r="X146" t="str">
        <f>TRIM((IF(OR(ISNUMBER(FIND("Avenida",Base!P146)),ISNUMBER(FIND("Rua",Base!P146)),ISNUMBER(FIND("Estrada",Base!P146)),ISNUMBER(FIND(",",Base!P146)))=TRUE,Base!P146,"")))</f>
        <v/>
      </c>
      <c r="Y146" t="str">
        <f>TRIM((IF(OR(ISNUMBER(FIND("Avenida",Base!Q146)),ISNUMBER(FIND("Rua",Base!Q146)),ISNUMBER(FIND("Estrada",Base!Q146)),ISNUMBER(FIND(",",Base!Q146)))=TRUE,Base!Q146,"")))</f>
        <v/>
      </c>
      <c r="Z146" t="str">
        <f>TRIM((IF(OR(ISNUMBER(FIND("Avenida",Base!R146)),ISNUMBER(FIND("Rua",Base!R146)),ISNUMBER(FIND("Estrada",Base!R146)),ISNUMBER(FIND(",",Base!R146)))=TRUE,Base!R146,"")))</f>
        <v/>
      </c>
      <c r="AA146" s="3" t="str" cm="1">
        <f t="array" ref="AA146">LOOKUP(2,1/(F146:Z146&lt;&gt;""),F146:Z146)</f>
        <v>Avenida Subtenente Manoel Henrique da Cunha Rabelo, São Vicente</v>
      </c>
      <c r="AB146" t="str" cm="1">
        <f t="array" ref="AB146">IFERROR(IF(LEN(TRIM(SUBSTITUTE(INDEX(Base!146:146,0,MATCH(Planilha2!$AA146,Base!146:146,0)+1),"m²",""))&gt;5),LEFT(TRIM(SUBSTITUTE(INDEX(Base!146:146,0,MATCH(Planilha2!$AA146,Base!146:146,0)+1),"m²","")),3),TRIM(SUBSTITUTE(INDEX(Base!146:146,0,MATCH(Planilha2!$AA146,Base!146:146,0)+1),"m²",""))),0)</f>
        <v>50</v>
      </c>
      <c r="AC146" t="str" cm="1">
        <f t="array" ref="AC146">IFERROR(IF(LEN(INDEX(Base!146:146,0,MATCH(Planilha2!$AA146,Base!146:146,0)+2))&gt;2,LEFT(INDEX(Base!146:146,0,MATCH(Planilha2!$AA146,Base!146:146,0)+2),1),INDEX(Base!146:146,0,MATCH(Planilha2!$AA146,Base!146:146,0)+2)),0)</f>
        <v>2</v>
      </c>
      <c r="AD146" t="str" cm="1">
        <f t="array" ref="AD146">IFERROR(IF(LEN(INDEX(Base!146:146,0,MATCH(Planilha2!$AA146,Base!146:146,0)+3))&gt;2,LEFT(INDEX(Base!146:146,0,MATCH(Planilha2!$AA146,Base!146:146,0)+3),1),INDEX(Base!146:146,0,MATCH(Planilha2!$AA146,Base!146:146,0)+3)),0)</f>
        <v>1</v>
      </c>
      <c r="AE146" t="str" cm="1">
        <f t="array" ref="AE146">IFERROR(IF(LEN(INDEX(Base!146:146,0,MATCH(Planilha2!$AA146,Base!146:146,0)+4))&gt;2,LEFT(INDEX(Base!146:146,0,MATCH(Planilha2!$AA146,Base!146:146,0)+4),1),INDEX(Base!146:146,0,MATCH(Planilha2!$AA146,Base!146:146,0)+4)),0)</f>
        <v>1</v>
      </c>
      <c r="AF146" t="str">
        <f>AA146&amp;", "&amp;Configurações!$C$4&amp;", "&amp;Configurações!$C$5&amp;", Brazil"</f>
        <v>Avenida Subtenente Manoel Henrique da Cunha Rabelo, São Vicente, Mesquita, RJ, Brazil</v>
      </c>
      <c r="AG146" t="str">
        <f>RIGHT(AA146,LEN(AA146)-FIND(",",AA146,1)-1)&amp;", "&amp;Configurações!$C$4&amp;", "&amp;Configurações!$C$5</f>
        <v>São Vicente, Mesquita, RJ</v>
      </c>
      <c r="AH146">
        <f>Configurações!$C$6</f>
        <v>0</v>
      </c>
    </row>
    <row r="147" spans="2:34" x14ac:dyDescent="0.3">
      <c r="B147" t="str">
        <f>IF(OR(ISNUMBER(FIND(Configurações!$B$8,Base!B147)),ISNUMBER(FIND(Configurações!$B$9,Base!B147)),ISNUMBER(FIND(Configurações!$B$10,Base!B147)),ISNUMBER(FIND(Configurações!$B$11,Base!B147)))=TRUE,Base!B147,0)</f>
        <v>em construção</v>
      </c>
      <c r="C147" t="str">
        <f>SUBSTITUTE(SUBSTITUTE(IF(ISNUMBER(FIND("R$",Base!B147))=TRUE,Base!B147,IF(OR(ISNUMBER(FIND("condo",Base!C147)),ISNUMBER(FIND("IPTU",Base!C147)))=TRUE,Base!B147,Base!C147)),"R$",""),".","")</f>
        <v>Sob consulta</v>
      </c>
      <c r="D147" t="str">
        <f>SUBSTITUTE(IF(TRIM(SUBSTITUTE(SUBSTITUTE(IF(AND(ISNUMBER(FIND("condo",Base!C147)),ISNUMBER(FIND("IPTU",Base!C147)))=TRUE,MID(Base!C147,FIND("$",Base!C147)+1,6),0),"I",""),"P",""))="0",TRIM(SUBSTITUTE(SUBSTITUTE(IF(AND(ISNUMBER(FIND("condo",Base!D147)),ISNUMBER(FIND("IPTU",Base!D147)))=TRUE,MID(Base!D147,FIND("$",Base!D147)+1,6),0),"I",""),"P","")),TRIM(SUBSTITUTE(SUBSTITUTE(IF(AND(ISNUMBER(FIND("condo",Base!C147)),ISNUMBER(FIND("IPTU",Base!C147)))=TRUE,MID(Base!C147,FIND("$",Base!C147)+1,6),0),"I",""),"P",""))),".","")</f>
        <v>0</v>
      </c>
      <c r="E147" t="str">
        <f>SUBSTITUTE(IF(TRIM(SUBSTITUTE(SUBSTITUTE(IF(OR(ISNUMBER(FIND("IPTU",Base!C147)),ISNUMBER(FIND("iptu",Base!C147)))=TRUE,RIGHT(Base!C147,5),0),"R$",""),"$",""))="0",TRIM(SUBSTITUTE(SUBSTITUTE(IF(OR(ISNUMBER(FIND("IPTU",Base!D147)),ISNUMBER(FIND("iptu",Base!D147)))=TRUE,RIGHT(Base!D147,5),0),"R$",""),"$","")),TRIM(SUBSTITUTE(SUBSTITUTE(IF(OR(ISNUMBER(FIND("iptu",Base!C147)),ISNUMBER(FIND("IPTU",Base!C147)))=TRUE,RIGHT(Base!C147,5),0),"R$",""),"$",""))),".","")</f>
        <v>0</v>
      </c>
      <c r="F147" s="3" t="str" cm="1">
        <f t="array" ref="F147">INDEX(Base!147:147,MATCH(MAX(LEN(Base!147:147)),LEN(Base!147:147),0))</f>
        <v>A CAC Engenharia acaba de lançar um novo empreendimento em Nova Iguaçu. Viva com segurança e lazer em um bairro planejado. Apaixone-se pelo Residencial Morada dos Pássaros.</v>
      </c>
      <c r="J147" t="str">
        <f>TRIM((IF(OR(ISNUMBER(FIND("Avenida",Base!B147)),ISNUMBER(FIND("Rua",Base!B147)),ISNUMBER(FIND("Estrada",Base!B147)),ISNUMBER(FIND(",",Base!B147)))=TRUE,Base!B147,"")))</f>
        <v/>
      </c>
      <c r="K147" t="str">
        <f>TRIM((IF(OR(ISNUMBER(FIND("Avenida",Base!C147)),ISNUMBER(FIND("Rua",Base!C147)),ISNUMBER(FIND("Estrada",Base!C147)),ISNUMBER(FIND(",",Base!C147)))=TRUE,Base!C147,"")))</f>
        <v/>
      </c>
      <c r="L147" t="str">
        <f>TRIM((IF(OR(ISNUMBER(FIND("Avenida",Base!D147)),ISNUMBER(FIND("Rua",Base!D147)),ISNUMBER(FIND("Estrada",Base!D147)),ISNUMBER(FIND(",",Base!D147)))=TRUE,Base!D147,"")))</f>
        <v/>
      </c>
      <c r="M147" t="str">
        <f>TRIM((IF(OR(ISNUMBER(FIND("Avenida",Base!E147)),ISNUMBER(FIND("Rua",Base!E147)),ISNUMBER(FIND("Estrada",Base!E147)),ISNUMBER(FIND(",",Base!E147)))=TRUE,Base!E147,"")))</f>
        <v/>
      </c>
      <c r="N147" t="str">
        <f>TRIM((IF(OR(ISNUMBER(FIND("Avenida",Base!F147)),ISNUMBER(FIND("Rua",Base!F147)),ISNUMBER(FIND("Estrada",Base!F147)),ISNUMBER(FIND(",",Base!F147)))=TRUE,Base!F147,"")))</f>
        <v/>
      </c>
      <c r="O147" t="str">
        <f>TRIM((IF(OR(ISNUMBER(FIND("Avenida",Base!G147)),ISNUMBER(FIND("Rua",Base!G147)),ISNUMBER(FIND("Estrada",Base!G147)),ISNUMBER(FIND(",",Base!G147)))=TRUE,Base!G147,"")))</f>
        <v/>
      </c>
      <c r="P147" t="str">
        <f>TRIM((IF(OR(ISNUMBER(FIND("Avenida",Base!H147)),ISNUMBER(FIND("Rua",Base!H147)),ISNUMBER(FIND("Estrada",Base!H147)),ISNUMBER(FIND(",",Base!H147)))=TRUE,Base!H147,"")))</f>
        <v>Estrada de Adrianópolis, Adrianópolis</v>
      </c>
      <c r="Q147" t="str">
        <f>TRIM((IF(OR(ISNUMBER(FIND("Avenida",Base!I147)),ISNUMBER(FIND("Rua",Base!I147)),ISNUMBER(FIND("Estrada",Base!I147)),ISNUMBER(FIND(",",Base!I147)))=TRUE,Base!I147,"")))</f>
        <v/>
      </c>
      <c r="R147" t="str">
        <f>TRIM((IF(OR(ISNUMBER(FIND("Avenida",Base!J147)),ISNUMBER(FIND("Rua",Base!J147)),ISNUMBER(FIND("Estrada",Base!J147)),ISNUMBER(FIND(",",Base!J147)))=TRUE,Base!J147,"")))</f>
        <v/>
      </c>
      <c r="S147" t="str">
        <f>TRIM((IF(OR(ISNUMBER(FIND("Avenida",Base!K147)),ISNUMBER(FIND("Rua",Base!K147)),ISNUMBER(FIND("Estrada",Base!K147)),ISNUMBER(FIND(",",Base!K147)))=TRUE,Base!K147,"")))</f>
        <v/>
      </c>
      <c r="T147" t="str">
        <f>TRIM((IF(OR(ISNUMBER(FIND("Avenida",Base!L147)),ISNUMBER(FIND("Rua",Base!L147)),ISNUMBER(FIND("Estrada",Base!L147)),ISNUMBER(FIND(",",Base!L147)))=TRUE,Base!L147,"")))</f>
        <v/>
      </c>
      <c r="U147" t="str">
        <f>TRIM((IF(OR(ISNUMBER(FIND("Avenida",Base!M147)),ISNUMBER(FIND("Rua",Base!M147)),ISNUMBER(FIND("Estrada",Base!M147)),ISNUMBER(FIND(",",Base!M147)))=TRUE,Base!M147,"")))</f>
        <v/>
      </c>
      <c r="V147" t="str">
        <f>TRIM((IF(OR(ISNUMBER(FIND("Avenida",Base!N147)),ISNUMBER(FIND("Rua",Base!N147)),ISNUMBER(FIND("Estrada",Base!N147)),ISNUMBER(FIND(",",Base!N147)))=TRUE,Base!N147,"")))</f>
        <v/>
      </c>
      <c r="W147" t="str">
        <f>TRIM((IF(OR(ISNUMBER(FIND("Avenida",Base!O147)),ISNUMBER(FIND("Rua",Base!O147)),ISNUMBER(FIND("Estrada",Base!O147)),ISNUMBER(FIND(",",Base!O147)))=TRUE,Base!O147,"")))</f>
        <v/>
      </c>
      <c r="X147" t="str">
        <f>TRIM((IF(OR(ISNUMBER(FIND("Avenida",Base!P147)),ISNUMBER(FIND("Rua",Base!P147)),ISNUMBER(FIND("Estrada",Base!P147)),ISNUMBER(FIND(",",Base!P147)))=TRUE,Base!P147,"")))</f>
        <v/>
      </c>
      <c r="Y147" t="str">
        <f>TRIM((IF(OR(ISNUMBER(FIND("Avenida",Base!Q147)),ISNUMBER(FIND("Rua",Base!Q147)),ISNUMBER(FIND("Estrada",Base!Q147)),ISNUMBER(FIND(",",Base!Q147)))=TRUE,Base!Q147,"")))</f>
        <v/>
      </c>
      <c r="Z147" t="str">
        <f>TRIM((IF(OR(ISNUMBER(FIND("Avenida",Base!R147)),ISNUMBER(FIND("Rua",Base!R147)),ISNUMBER(FIND("Estrada",Base!R147)),ISNUMBER(FIND(",",Base!R147)))=TRUE,Base!R147,"")))</f>
        <v/>
      </c>
      <c r="AA147" s="3" t="str" cm="1">
        <f t="array" ref="AA147">LOOKUP(2,1/(F147:Z147&lt;&gt;""),F147:Z147)</f>
        <v>Estrada de Adrianópolis, Adrianópolis</v>
      </c>
      <c r="AB147" t="str" cm="1">
        <f t="array" ref="AB147">IFERROR(IF(LEN(TRIM(SUBSTITUTE(INDEX(Base!147:147,0,MATCH(Planilha2!$AA147,Base!147:147,0)+1),"m²",""))&gt;5),LEFT(TRIM(SUBSTITUTE(INDEX(Base!147:147,0,MATCH(Planilha2!$AA147,Base!147:147,0)+1),"m²","")),3),TRIM(SUBSTITUTE(INDEX(Base!147:147,0,MATCH(Planilha2!$AA147,Base!147:147,0)+1),"m²",""))),0)</f>
        <v>116</v>
      </c>
      <c r="AC147" t="str" cm="1">
        <f t="array" ref="AC147">IFERROR(IF(LEN(INDEX(Base!147:147,0,MATCH(Planilha2!$AA147,Base!147:147,0)+2))&gt;2,LEFT(INDEX(Base!147:147,0,MATCH(Planilha2!$AA147,Base!147:147,0)+2),1),INDEX(Base!147:147,0,MATCH(Planilha2!$AA147,Base!147:147,0)+2)),0)</f>
        <v>2</v>
      </c>
      <c r="AD147" t="str" cm="1">
        <f t="array" ref="AD147">IFERROR(IF(LEN(INDEX(Base!147:147,0,MATCH(Planilha2!$AA147,Base!147:147,0)+3))&gt;2,LEFT(INDEX(Base!147:147,0,MATCH(Planilha2!$AA147,Base!147:147,0)+3),1),INDEX(Base!147:147,0,MATCH(Planilha2!$AA147,Base!147:147,0)+3)),0)</f>
        <v>1</v>
      </c>
      <c r="AE147" t="str" cm="1">
        <f t="array" ref="AE147">IFERROR(IF(LEN(INDEX(Base!147:147,0,MATCH(Planilha2!$AA147,Base!147:147,0)+4))&gt;2,LEFT(INDEX(Base!147:147,0,MATCH(Planilha2!$AA147,Base!147:147,0)+4),1),INDEX(Base!147:147,0,MATCH(Planilha2!$AA147,Base!147:147,0)+4)),0)</f>
        <v>1</v>
      </c>
      <c r="AF147" t="str">
        <f>AA147&amp;", "&amp;Configurações!$C$4&amp;", "&amp;Configurações!$C$5&amp;", Brazil"</f>
        <v>Estrada de Adrianópolis, Adrianópolis, Mesquita, RJ, Brazil</v>
      </c>
      <c r="AG147" t="str">
        <f>RIGHT(AA147,LEN(AA147)-FIND(",",AA147,1)-1)&amp;", "&amp;Configurações!$C$4&amp;", "&amp;Configurações!$C$5</f>
        <v>Adrianópolis, Mesquita, RJ</v>
      </c>
      <c r="AH147">
        <f>Configurações!$C$6</f>
        <v>0</v>
      </c>
    </row>
    <row r="148" spans="2:34" x14ac:dyDescent="0.3">
      <c r="B148" t="str">
        <f>IF(OR(ISNUMBER(FIND(Configurações!$B$8,Base!B148)),ISNUMBER(FIND(Configurações!$B$9,Base!B148)),ISNUMBER(FIND(Configurações!$B$10,Base!B148)),ISNUMBER(FIND(Configurações!$B$11,Base!B148)))=TRUE,Base!B148,0)</f>
        <v>em construção</v>
      </c>
      <c r="C148" t="str">
        <f>SUBSTITUTE(SUBSTITUTE(IF(ISNUMBER(FIND("R$",Base!B148))=TRUE,Base!B148,IF(OR(ISNUMBER(FIND("condo",Base!C148)),ISNUMBER(FIND("IPTU",Base!C148)))=TRUE,Base!B148,Base!C148)),"R$",""),".","")</f>
        <v>Sob consulta</v>
      </c>
      <c r="D148" t="str">
        <f>SUBSTITUTE(IF(TRIM(SUBSTITUTE(SUBSTITUTE(IF(AND(ISNUMBER(FIND("condo",Base!C148)),ISNUMBER(FIND("IPTU",Base!C148)))=TRUE,MID(Base!C148,FIND("$",Base!C148)+1,6),0),"I",""),"P",""))="0",TRIM(SUBSTITUTE(SUBSTITUTE(IF(AND(ISNUMBER(FIND("condo",Base!D148)),ISNUMBER(FIND("IPTU",Base!D148)))=TRUE,MID(Base!D148,FIND("$",Base!D148)+1,6),0),"I",""),"P","")),TRIM(SUBSTITUTE(SUBSTITUTE(IF(AND(ISNUMBER(FIND("condo",Base!C148)),ISNUMBER(FIND("IPTU",Base!C148)))=TRUE,MID(Base!C148,FIND("$",Base!C148)+1,6),0),"I",""),"P",""))),".","")</f>
        <v>0</v>
      </c>
      <c r="E148" t="str">
        <f>SUBSTITUTE(IF(TRIM(SUBSTITUTE(SUBSTITUTE(IF(OR(ISNUMBER(FIND("IPTU",Base!C148)),ISNUMBER(FIND("iptu",Base!C148)))=TRUE,RIGHT(Base!C148,5),0),"R$",""),"$",""))="0",TRIM(SUBSTITUTE(SUBSTITUTE(IF(OR(ISNUMBER(FIND("IPTU",Base!D148)),ISNUMBER(FIND("iptu",Base!D148)))=TRUE,RIGHT(Base!D148,5),0),"R$",""),"$","")),TRIM(SUBSTITUTE(SUBSTITUTE(IF(OR(ISNUMBER(FIND("iptu",Base!C148)),ISNUMBER(FIND("IPTU",Base!C148)))=TRUE,RIGHT(Base!C148,5),0),"R$",""),"$",""))),".","")</f>
        <v>0</v>
      </c>
      <c r="F148" s="3" t="str" cm="1">
        <f t="array" ref="F148">INDEX(Base!148:148,MATCH(MAX(LEN(Base!148:148)),LEN(Base!148:148),0))</f>
        <v>Venha conhecer os diferenciais incríveis desse empreendimento. Fale com nossa equipe de corretores</v>
      </c>
      <c r="J148" t="str">
        <f>TRIM((IF(OR(ISNUMBER(FIND("Avenida",Base!B148)),ISNUMBER(FIND("Rua",Base!B148)),ISNUMBER(FIND("Estrada",Base!B148)),ISNUMBER(FIND(",",Base!B148)))=TRUE,Base!B148,"")))</f>
        <v/>
      </c>
      <c r="K148" t="str">
        <f>TRIM((IF(OR(ISNUMBER(FIND("Avenida",Base!C148)),ISNUMBER(FIND("Rua",Base!C148)),ISNUMBER(FIND("Estrada",Base!C148)),ISNUMBER(FIND(",",Base!C148)))=TRUE,Base!C148,"")))</f>
        <v/>
      </c>
      <c r="L148" t="str">
        <f>TRIM((IF(OR(ISNUMBER(FIND("Avenida",Base!D148)),ISNUMBER(FIND("Rua",Base!D148)),ISNUMBER(FIND("Estrada",Base!D148)),ISNUMBER(FIND(",",Base!D148)))=TRUE,Base!D148,"")))</f>
        <v/>
      </c>
      <c r="M148" t="str">
        <f>TRIM((IF(OR(ISNUMBER(FIND("Avenida",Base!E148)),ISNUMBER(FIND("Rua",Base!E148)),ISNUMBER(FIND("Estrada",Base!E148)),ISNUMBER(FIND(",",Base!E148)))=TRUE,Base!E148,"")))</f>
        <v/>
      </c>
      <c r="N148" t="str">
        <f>TRIM((IF(OR(ISNUMBER(FIND("Avenida",Base!F148)),ISNUMBER(FIND("Rua",Base!F148)),ISNUMBER(FIND("Estrada",Base!F148)),ISNUMBER(FIND(",",Base!F148)))=TRUE,Base!F148,"")))</f>
        <v>Estrada da Água Grande, Vista Alegre</v>
      </c>
      <c r="O148" t="str">
        <f>TRIM((IF(OR(ISNUMBER(FIND("Avenida",Base!G148)),ISNUMBER(FIND("Rua",Base!G148)),ISNUMBER(FIND("Estrada",Base!G148)),ISNUMBER(FIND(",",Base!G148)))=TRUE,Base!G148,"")))</f>
        <v/>
      </c>
      <c r="P148" t="str">
        <f>TRIM((IF(OR(ISNUMBER(FIND("Avenida",Base!H148)),ISNUMBER(FIND("Rua",Base!H148)),ISNUMBER(FIND("Estrada",Base!H148)),ISNUMBER(FIND(",",Base!H148)))=TRUE,Base!H148,"")))</f>
        <v/>
      </c>
      <c r="Q148" t="str">
        <f>TRIM((IF(OR(ISNUMBER(FIND("Avenida",Base!I148)),ISNUMBER(FIND("Rua",Base!I148)),ISNUMBER(FIND("Estrada",Base!I148)),ISNUMBER(FIND(",",Base!I148)))=TRUE,Base!I148,"")))</f>
        <v/>
      </c>
      <c r="R148" t="str">
        <f>TRIM((IF(OR(ISNUMBER(FIND("Avenida",Base!J148)),ISNUMBER(FIND("Rua",Base!J148)),ISNUMBER(FIND("Estrada",Base!J148)),ISNUMBER(FIND(",",Base!J148)))=TRUE,Base!J148,"")))</f>
        <v/>
      </c>
      <c r="S148" t="str">
        <f>TRIM((IF(OR(ISNUMBER(FIND("Avenida",Base!K148)),ISNUMBER(FIND("Rua",Base!K148)),ISNUMBER(FIND("Estrada",Base!K148)),ISNUMBER(FIND(",",Base!K148)))=TRUE,Base!K148,"")))</f>
        <v/>
      </c>
      <c r="T148" t="str">
        <f>TRIM((IF(OR(ISNUMBER(FIND("Avenida",Base!L148)),ISNUMBER(FIND("Rua",Base!L148)),ISNUMBER(FIND("Estrada",Base!L148)),ISNUMBER(FIND(",",Base!L148)))=TRUE,Base!L148,"")))</f>
        <v/>
      </c>
      <c r="U148" t="str">
        <f>TRIM((IF(OR(ISNUMBER(FIND("Avenida",Base!M148)),ISNUMBER(FIND("Rua",Base!M148)),ISNUMBER(FIND("Estrada",Base!M148)),ISNUMBER(FIND(",",Base!M148)))=TRUE,Base!M148,"")))</f>
        <v/>
      </c>
      <c r="V148" t="str">
        <f>TRIM((IF(OR(ISNUMBER(FIND("Avenida",Base!N148)),ISNUMBER(FIND("Rua",Base!N148)),ISNUMBER(FIND("Estrada",Base!N148)),ISNUMBER(FIND(",",Base!N148)))=TRUE,Base!N148,"")))</f>
        <v/>
      </c>
      <c r="W148" t="str">
        <f>TRIM((IF(OR(ISNUMBER(FIND("Avenida",Base!O148)),ISNUMBER(FIND("Rua",Base!O148)),ISNUMBER(FIND("Estrada",Base!O148)),ISNUMBER(FIND(",",Base!O148)))=TRUE,Base!O148,"")))</f>
        <v/>
      </c>
      <c r="X148" t="str">
        <f>TRIM((IF(OR(ISNUMBER(FIND("Avenida",Base!P148)),ISNUMBER(FIND("Rua",Base!P148)),ISNUMBER(FIND("Estrada",Base!P148)),ISNUMBER(FIND(",",Base!P148)))=TRUE,Base!P148,"")))</f>
        <v/>
      </c>
      <c r="Y148" t="str">
        <f>TRIM((IF(OR(ISNUMBER(FIND("Avenida",Base!Q148)),ISNUMBER(FIND("Rua",Base!Q148)),ISNUMBER(FIND("Estrada",Base!Q148)),ISNUMBER(FIND(",",Base!Q148)))=TRUE,Base!Q148,"")))</f>
        <v/>
      </c>
      <c r="Z148" t="str">
        <f>TRIM((IF(OR(ISNUMBER(FIND("Avenida",Base!R148)),ISNUMBER(FIND("Rua",Base!R148)),ISNUMBER(FIND("Estrada",Base!R148)),ISNUMBER(FIND(",",Base!R148)))=TRUE,Base!R148,"")))</f>
        <v/>
      </c>
      <c r="AA148" s="3" t="str" cm="1">
        <f t="array" ref="AA148">LOOKUP(2,1/(F148:Z148&lt;&gt;""),F148:Z148)</f>
        <v>Estrada da Água Grande, Vista Alegre</v>
      </c>
      <c r="AB148" t="str" cm="1">
        <f t="array" ref="AB148">IFERROR(IF(LEN(TRIM(SUBSTITUTE(INDEX(Base!148:148,0,MATCH(Planilha2!$AA148,Base!148:148,0)+1),"m²",""))&gt;5),LEFT(TRIM(SUBSTITUTE(INDEX(Base!148:148,0,MATCH(Planilha2!$AA148,Base!148:148,0)+1),"m²","")),3),TRIM(SUBSTITUTE(INDEX(Base!148:148,0,MATCH(Planilha2!$AA148,Base!148:148,0)+1),"m²",""))),0)</f>
        <v>155</v>
      </c>
      <c r="AC148" t="str" cm="1">
        <f t="array" ref="AC148">IFERROR(IF(LEN(INDEX(Base!148:148,0,MATCH(Planilha2!$AA148,Base!148:148,0)+2))&gt;2,LEFT(INDEX(Base!148:148,0,MATCH(Planilha2!$AA148,Base!148:148,0)+2),1),INDEX(Base!148:148,0,MATCH(Planilha2!$AA148,Base!148:148,0)+2)),0)</f>
        <v>2</v>
      </c>
      <c r="AD148" t="str" cm="1">
        <f t="array" ref="AD148">IFERROR(IF(LEN(INDEX(Base!148:148,0,MATCH(Planilha2!$AA148,Base!148:148,0)+3))&gt;2,LEFT(INDEX(Base!148:148,0,MATCH(Planilha2!$AA148,Base!148:148,0)+3),1),INDEX(Base!148:148,0,MATCH(Planilha2!$AA148,Base!148:148,0)+3)),0)</f>
        <v>1</v>
      </c>
      <c r="AE148" t="str" cm="1">
        <f t="array" ref="AE148">IFERROR(IF(LEN(INDEX(Base!148:148,0,MATCH(Planilha2!$AA148,Base!148:148,0)+4))&gt;2,LEFT(INDEX(Base!148:148,0,MATCH(Planilha2!$AA148,Base!148:148,0)+4),1),INDEX(Base!148:148,0,MATCH(Planilha2!$AA148,Base!148:148,0)+4)),0)</f>
        <v>2</v>
      </c>
      <c r="AF148" t="str">
        <f>AA148&amp;", "&amp;Configurações!$C$4&amp;", "&amp;Configurações!$C$5&amp;", Brazil"</f>
        <v>Estrada da Água Grande, Vista Alegre, Mesquita, RJ, Brazil</v>
      </c>
      <c r="AG148" t="str">
        <f>RIGHT(AA148,LEN(AA148)-FIND(",",AA148,1)-1)&amp;", "&amp;Configurações!$C$4&amp;", "&amp;Configurações!$C$5</f>
        <v>Vista Alegre, Mesquita, RJ</v>
      </c>
      <c r="AH148">
        <f>Configurações!$C$6</f>
        <v>0</v>
      </c>
    </row>
    <row r="149" spans="2:34" x14ac:dyDescent="0.3">
      <c r="B149">
        <f>IF(OR(ISNUMBER(FIND(Configurações!$B$8,Base!B149)),ISNUMBER(FIND(Configurações!$B$9,Base!B149)),ISNUMBER(FIND(Configurações!$B$10,Base!B149)),ISNUMBER(FIND(Configurações!$B$11,Base!B149)))=TRUE,Base!B149,0)</f>
        <v>0</v>
      </c>
      <c r="C149" t="str">
        <f>SUBSTITUTE(SUBSTITUTE(IF(ISNUMBER(FIND("R$",Base!B149))=TRUE,Base!B149,IF(OR(ISNUMBER(FIND("condo",Base!C149)),ISNUMBER(FIND("IPTU",Base!C149)))=TRUE,Base!B149,Base!C149)),"R$",""),".","")</f>
        <v xml:space="preserve"> 320000</v>
      </c>
      <c r="D149" t="str">
        <f>SUBSTITUTE(IF(TRIM(SUBSTITUTE(SUBSTITUTE(IF(AND(ISNUMBER(FIND("condo",Base!C149)),ISNUMBER(FIND("IPTU",Base!C149)))=TRUE,MID(Base!C149,FIND("$",Base!C149)+1,6),0),"I",""),"P",""))="0",TRIM(SUBSTITUTE(SUBSTITUTE(IF(AND(ISNUMBER(FIND("condo",Base!D149)),ISNUMBER(FIND("IPTU",Base!D149)))=TRUE,MID(Base!D149,FIND("$",Base!D149)+1,6),0),"I",""),"P","")),TRIM(SUBSTITUTE(SUBSTITUTE(IF(AND(ISNUMBER(FIND("condo",Base!C149)),ISNUMBER(FIND("IPTU",Base!C149)))=TRUE,MID(Base!C149,FIND("$",Base!C149)+1,6),0),"I",""),"P",""))),".","")</f>
        <v>0</v>
      </c>
      <c r="E149" t="str">
        <f>SUBSTITUTE(IF(TRIM(SUBSTITUTE(SUBSTITUTE(IF(OR(ISNUMBER(FIND("IPTU",Base!C149)),ISNUMBER(FIND("iptu",Base!C149)))=TRUE,RIGHT(Base!C149,5),0),"R$",""),"$",""))="0",TRIM(SUBSTITUTE(SUBSTITUTE(IF(OR(ISNUMBER(FIND("IPTU",Base!D149)),ISNUMBER(FIND("iptu",Base!D149)))=TRUE,RIGHT(Base!D149,5),0),"R$",""),"$","")),TRIM(SUBSTITUTE(SUBSTITUTE(IF(OR(ISNUMBER(FIND("iptu",Base!C149)),ISNUMBER(FIND("IPTU",Base!C149)))=TRUE,RIGHT(Base!C149,5),0),"R$",""),"$",""))),".","")</f>
        <v>0</v>
      </c>
      <c r="F149" s="3" t="str" cm="1">
        <f t="array" ref="F149">INDEX(Base!149:149,MATCH(MAX(LEN(Base!149:149)),LEN(Base!149:149),0))</f>
        <v>Lazer com parquinho, piscina e quadra esportiva.</v>
      </c>
      <c r="J149" t="str">
        <f>TRIM((IF(OR(ISNUMBER(FIND("Avenida",Base!B149)),ISNUMBER(FIND("Rua",Base!B149)),ISNUMBER(FIND("Estrada",Base!B149)),ISNUMBER(FIND(",",Base!B149)))=TRUE,Base!B149,"")))</f>
        <v/>
      </c>
      <c r="K149" t="str">
        <f>TRIM((IF(OR(ISNUMBER(FIND("Avenida",Base!C149)),ISNUMBER(FIND("Rua",Base!C149)),ISNUMBER(FIND("Estrada",Base!C149)),ISNUMBER(FIND(",",Base!C149)))=TRUE,Base!C149,"")))</f>
        <v/>
      </c>
      <c r="L149" t="str">
        <f>TRIM((IF(OR(ISNUMBER(FIND("Avenida",Base!D149)),ISNUMBER(FIND("Rua",Base!D149)),ISNUMBER(FIND("Estrada",Base!D149)),ISNUMBER(FIND(",",Base!D149)))=TRUE,Base!D149,"")))</f>
        <v>Cond. Beija-Flor II, casa de 3 quartos</v>
      </c>
      <c r="M149" t="str">
        <f>TRIM((IF(OR(ISNUMBER(FIND("Avenida",Base!E149)),ISNUMBER(FIND("Rua",Base!E149)),ISNUMBER(FIND("Estrada",Base!E149)),ISNUMBER(FIND(",",Base!E149)))=TRUE,Base!E149,"")))</f>
        <v/>
      </c>
      <c r="N149" t="str">
        <f>TRIM((IF(OR(ISNUMBER(FIND("Avenida",Base!F149)),ISNUMBER(FIND("Rua",Base!F149)),ISNUMBER(FIND("Estrada",Base!F149)),ISNUMBER(FIND(",",Base!F149)))=TRUE,Base!F149,"")))</f>
        <v/>
      </c>
      <c r="O149" t="str">
        <f>TRIM((IF(OR(ISNUMBER(FIND("Avenida",Base!G149)),ISNUMBER(FIND("Rua",Base!G149)),ISNUMBER(FIND("Estrada",Base!G149)),ISNUMBER(FIND(",",Base!G149)))=TRUE,Base!G149,"")))</f>
        <v>Lazer com parquinho, piscina e quadra esportiva.</v>
      </c>
      <c r="P149" t="str">
        <f>TRIM((IF(OR(ISNUMBER(FIND("Avenida",Base!H149)),ISNUMBER(FIND("Rua",Base!H149)),ISNUMBER(FIND("Estrada",Base!H149)),ISNUMBER(FIND(",",Base!H149)))=TRUE,Base!H149,"")))</f>
        <v/>
      </c>
      <c r="Q149" t="str">
        <f>TRIM((IF(OR(ISNUMBER(FIND("Avenida",Base!I149)),ISNUMBER(FIND("Rua",Base!I149)),ISNUMBER(FIND("Estrada",Base!I149)),ISNUMBER(FIND(",",Base!I149)))=TRUE,Base!I149,"")))</f>
        <v/>
      </c>
      <c r="R149" t="str">
        <f>TRIM((IF(OR(ISNUMBER(FIND("Avenida",Base!J149)),ISNUMBER(FIND("Rua",Base!J149)),ISNUMBER(FIND("Estrada",Base!J149)),ISNUMBER(FIND(",",Base!J149)))=TRUE,Base!J149,"")))</f>
        <v/>
      </c>
      <c r="S149" t="str">
        <f>TRIM((IF(OR(ISNUMBER(FIND("Avenida",Base!K149)),ISNUMBER(FIND("Rua",Base!K149)),ISNUMBER(FIND("Estrada",Base!K149)),ISNUMBER(FIND(",",Base!K149)))=TRUE,Base!K149,"")))</f>
        <v/>
      </c>
      <c r="T149" t="str">
        <f>TRIM((IF(OR(ISNUMBER(FIND("Avenida",Base!L149)),ISNUMBER(FIND("Rua",Base!L149)),ISNUMBER(FIND("Estrada",Base!L149)),ISNUMBER(FIND(",",Base!L149)))=TRUE,Base!L149,"")))</f>
        <v>Cosmorama, Mesquita</v>
      </c>
      <c r="U149" t="str">
        <f>TRIM((IF(OR(ISNUMBER(FIND("Avenida",Base!M149)),ISNUMBER(FIND("Rua",Base!M149)),ISNUMBER(FIND("Estrada",Base!M149)),ISNUMBER(FIND(",",Base!M149)))=TRUE,Base!M149,"")))</f>
        <v/>
      </c>
      <c r="V149" t="str">
        <f>TRIM((IF(OR(ISNUMBER(FIND("Avenida",Base!N149)),ISNUMBER(FIND("Rua",Base!N149)),ISNUMBER(FIND("Estrada",Base!N149)),ISNUMBER(FIND(",",Base!N149)))=TRUE,Base!N149,"")))</f>
        <v/>
      </c>
      <c r="W149" t="str">
        <f>TRIM((IF(OR(ISNUMBER(FIND("Avenida",Base!O149)),ISNUMBER(FIND("Rua",Base!O149)),ISNUMBER(FIND("Estrada",Base!O149)),ISNUMBER(FIND(",",Base!O149)))=TRUE,Base!O149,"")))</f>
        <v/>
      </c>
      <c r="X149" t="str">
        <f>TRIM((IF(OR(ISNUMBER(FIND("Avenida",Base!P149)),ISNUMBER(FIND("Rua",Base!P149)),ISNUMBER(FIND("Estrada",Base!P149)),ISNUMBER(FIND(",",Base!P149)))=TRUE,Base!P149,"")))</f>
        <v/>
      </c>
      <c r="Y149" t="str">
        <f>TRIM((IF(OR(ISNUMBER(FIND("Avenida",Base!Q149)),ISNUMBER(FIND("Rua",Base!Q149)),ISNUMBER(FIND("Estrada",Base!Q149)),ISNUMBER(FIND(",",Base!Q149)))=TRUE,Base!Q149,"")))</f>
        <v/>
      </c>
      <c r="Z149" t="str">
        <f>TRIM((IF(OR(ISNUMBER(FIND("Avenida",Base!R149)),ISNUMBER(FIND("Rua",Base!R149)),ISNUMBER(FIND("Estrada",Base!R149)),ISNUMBER(FIND(",",Base!R149)))=TRUE,Base!R149,"")))</f>
        <v/>
      </c>
      <c r="AA149" s="3" t="str" cm="1">
        <f t="array" ref="AA149">LOOKUP(2,1/(F149:Z149&lt;&gt;""),F149:Z149)</f>
        <v>Cosmorama, Mesquita</v>
      </c>
      <c r="AB149" t="str" cm="1">
        <f t="array" ref="AB149">IFERROR(IF(LEN(TRIM(SUBSTITUTE(INDEX(Base!149:149,0,MATCH(Planilha2!$AA149,Base!149:149,0)+1),"m²",""))&gt;5),LEFT(TRIM(SUBSTITUTE(INDEX(Base!149:149,0,MATCH(Planilha2!$AA149,Base!149:149,0)+1),"m²","")),3),TRIM(SUBSTITUTE(INDEX(Base!149:149,0,MATCH(Planilha2!$AA149,Base!149:149,0)+1),"m²",""))),0)</f>
        <v>80</v>
      </c>
      <c r="AC149" t="str" cm="1">
        <f t="array" ref="AC149">IFERROR(IF(LEN(INDEX(Base!149:149,0,MATCH(Planilha2!$AA149,Base!149:149,0)+2))&gt;2,LEFT(INDEX(Base!149:149,0,MATCH(Planilha2!$AA149,Base!149:149,0)+2),1),INDEX(Base!149:149,0,MATCH(Planilha2!$AA149,Base!149:149,0)+2)),0)</f>
        <v>3</v>
      </c>
      <c r="AD149" t="str" cm="1">
        <f t="array" ref="AD149">IFERROR(IF(LEN(INDEX(Base!149:149,0,MATCH(Planilha2!$AA149,Base!149:149,0)+3))&gt;2,LEFT(INDEX(Base!149:149,0,MATCH(Planilha2!$AA149,Base!149:149,0)+3),1),INDEX(Base!149:149,0,MATCH(Planilha2!$AA149,Base!149:149,0)+3)),0)</f>
        <v>1</v>
      </c>
      <c r="AE149" t="str" cm="1">
        <f t="array" ref="AE149">IFERROR(IF(LEN(INDEX(Base!149:149,0,MATCH(Planilha2!$AA149,Base!149:149,0)+4))&gt;2,LEFT(INDEX(Base!149:149,0,MATCH(Planilha2!$AA149,Base!149:149,0)+4),1),INDEX(Base!149:149,0,MATCH(Planilha2!$AA149,Base!149:149,0)+4)),0)</f>
        <v>1</v>
      </c>
      <c r="AF149" t="str">
        <f>AA149&amp;", "&amp;Configurações!$C$4&amp;", "&amp;Configurações!$C$5&amp;", Brazil"</f>
        <v>Cosmorama, Mesquita, Mesquita, RJ, Brazil</v>
      </c>
      <c r="AG149" t="str">
        <f>RIGHT(AA149,LEN(AA149)-FIND(",",AA149,1)-1)&amp;", "&amp;Configurações!$C$4&amp;", "&amp;Configurações!$C$5</f>
        <v>Mesquita, Mesquita, RJ</v>
      </c>
      <c r="AH149">
        <f>Configurações!$C$6</f>
        <v>0</v>
      </c>
    </row>
    <row r="150" spans="2:34" x14ac:dyDescent="0.3">
      <c r="B150" t="str">
        <f>IF(OR(ISNUMBER(FIND(Configurações!$B$8,Base!B150)),ISNUMBER(FIND(Configurações!$B$9,Base!B150)),ISNUMBER(FIND(Configurações!$B$10,Base!B150)),ISNUMBER(FIND(Configurações!$B$11,Base!B150)))=TRUE,Base!B150,0)</f>
        <v>em construção</v>
      </c>
      <c r="C150" t="str">
        <f>SUBSTITUTE(SUBSTITUTE(IF(ISNUMBER(FIND("R$",Base!B150))=TRUE,Base!B150,IF(OR(ISNUMBER(FIND("condo",Base!C150)),ISNUMBER(FIND("IPTU",Base!C150)))=TRUE,Base!B150,Base!C150)),"R$",""),".","")</f>
        <v xml:space="preserve"> 148900</v>
      </c>
      <c r="D150" t="str">
        <f>SUBSTITUTE(IF(TRIM(SUBSTITUTE(SUBSTITUTE(IF(AND(ISNUMBER(FIND("condo",Base!C150)),ISNUMBER(FIND("IPTU",Base!C150)))=TRUE,MID(Base!C150,FIND("$",Base!C150)+1,6),0),"I",""),"P",""))="0",TRIM(SUBSTITUTE(SUBSTITUTE(IF(AND(ISNUMBER(FIND("condo",Base!D150)),ISNUMBER(FIND("IPTU",Base!D150)))=TRUE,MID(Base!D150,FIND("$",Base!D150)+1,6),0),"I",""),"P","")),TRIM(SUBSTITUTE(SUBSTITUTE(IF(AND(ISNUMBER(FIND("condo",Base!C150)),ISNUMBER(FIND("IPTU",Base!C150)))=TRUE,MID(Base!C150,FIND("$",Base!C150)+1,6),0),"I",""),"P",""))),".","")</f>
        <v>0</v>
      </c>
      <c r="E150" t="str">
        <f>SUBSTITUTE(IF(TRIM(SUBSTITUTE(SUBSTITUTE(IF(OR(ISNUMBER(FIND("IPTU",Base!C150)),ISNUMBER(FIND("iptu",Base!C150)))=TRUE,RIGHT(Base!C150,5),0),"R$",""),"$",""))="0",TRIM(SUBSTITUTE(SUBSTITUTE(IF(OR(ISNUMBER(FIND("IPTU",Base!D150)),ISNUMBER(FIND("iptu",Base!D150)))=TRUE,RIGHT(Base!D150,5),0),"R$",""),"$","")),TRIM(SUBSTITUTE(SUBSTITUTE(IF(OR(ISNUMBER(FIND("iptu",Base!C150)),ISNUMBER(FIND("IPTU",Base!C150)))=TRUE,RIGHT(Base!C150,5),0),"R$",""),"$",""))),".","")</f>
        <v>0</v>
      </c>
      <c r="F150" s="3" t="str" cm="1">
        <f t="array" ref="F150">INDEX(Base!150:150,MATCH(MAX(LEN(Base!150:150)),LEN(Base!150:150),0))</f>
        <v>Condomínio fechado com apartamentos de 2 quartos em Campo Grande. Segurança, tranquilidade, conforto e lazer com piscina para sua família se divertir sem sair de casa. O Rio Rock o...</v>
      </c>
      <c r="J150" t="str">
        <f>TRIM((IF(OR(ISNUMBER(FIND("Avenida",Base!B150)),ISNUMBER(FIND("Rua",Base!B150)),ISNUMBER(FIND("Estrada",Base!B150)),ISNUMBER(FIND(",",Base!B150)))=TRUE,Base!B150,"")))</f>
        <v/>
      </c>
      <c r="K150" t="str">
        <f>TRIM((IF(OR(ISNUMBER(FIND("Avenida",Base!C150)),ISNUMBER(FIND("Rua",Base!C150)),ISNUMBER(FIND("Estrada",Base!C150)),ISNUMBER(FIND(",",Base!C150)))=TRUE,Base!C150,"")))</f>
        <v/>
      </c>
      <c r="L150" t="str">
        <f>TRIM((IF(OR(ISNUMBER(FIND("Avenida",Base!D150)),ISNUMBER(FIND("Rua",Base!D150)),ISNUMBER(FIND("Estrada",Base!D150)),ISNUMBER(FIND(",",Base!D150)))=TRUE,Base!D150,"")))</f>
        <v>Condomínio fechado com apartamentos de 2 quartos em Campo Grande. Segurança, tranquilidade, conforto e lazer com piscina para sua família se divertir sem sair de casa. O Rio Rock o...</v>
      </c>
      <c r="M150" t="str">
        <f>TRIM((IF(OR(ISNUMBER(FIND("Avenida",Base!E150)),ISNUMBER(FIND("Rua",Base!E150)),ISNUMBER(FIND("Estrada",Base!E150)),ISNUMBER(FIND(",",Base!E150)))=TRUE,Base!E150,"")))</f>
        <v/>
      </c>
      <c r="N150" t="str">
        <f>TRIM((IF(OR(ISNUMBER(FIND("Avenida",Base!F150)),ISNUMBER(FIND("Rua",Base!F150)),ISNUMBER(FIND("Estrada",Base!F150)),ISNUMBER(FIND(",",Base!F150)))=TRUE,Base!F150,"")))</f>
        <v>Caminho do Encanamento, Campo Grande</v>
      </c>
      <c r="O150" t="str">
        <f>TRIM((IF(OR(ISNUMBER(FIND("Avenida",Base!G150)),ISNUMBER(FIND("Rua",Base!G150)),ISNUMBER(FIND("Estrada",Base!G150)),ISNUMBER(FIND(",",Base!G150)))=TRUE,Base!G150,"")))</f>
        <v/>
      </c>
      <c r="P150" t="str">
        <f>TRIM((IF(OR(ISNUMBER(FIND("Avenida",Base!H150)),ISNUMBER(FIND("Rua",Base!H150)),ISNUMBER(FIND("Estrada",Base!H150)),ISNUMBER(FIND(",",Base!H150)))=TRUE,Base!H150,"")))</f>
        <v/>
      </c>
      <c r="Q150" t="str">
        <f>TRIM((IF(OR(ISNUMBER(FIND("Avenida",Base!I150)),ISNUMBER(FIND("Rua",Base!I150)),ISNUMBER(FIND("Estrada",Base!I150)),ISNUMBER(FIND(",",Base!I150)))=TRUE,Base!I150,"")))</f>
        <v/>
      </c>
      <c r="R150" t="str">
        <f>TRIM((IF(OR(ISNUMBER(FIND("Avenida",Base!J150)),ISNUMBER(FIND("Rua",Base!J150)),ISNUMBER(FIND("Estrada",Base!J150)),ISNUMBER(FIND(",",Base!J150)))=TRUE,Base!J150,"")))</f>
        <v/>
      </c>
      <c r="S150" t="str">
        <f>TRIM((IF(OR(ISNUMBER(FIND("Avenida",Base!K150)),ISNUMBER(FIND("Rua",Base!K150)),ISNUMBER(FIND("Estrada",Base!K150)),ISNUMBER(FIND(",",Base!K150)))=TRUE,Base!K150,"")))</f>
        <v/>
      </c>
      <c r="T150" t="str">
        <f>TRIM((IF(OR(ISNUMBER(FIND("Avenida",Base!L150)),ISNUMBER(FIND("Rua",Base!L150)),ISNUMBER(FIND("Estrada",Base!L150)),ISNUMBER(FIND(",",Base!L150)))=TRUE,Base!L150,"")))</f>
        <v/>
      </c>
      <c r="U150" t="str">
        <f>TRIM((IF(OR(ISNUMBER(FIND("Avenida",Base!M150)),ISNUMBER(FIND("Rua",Base!M150)),ISNUMBER(FIND("Estrada",Base!M150)),ISNUMBER(FIND(",",Base!M150)))=TRUE,Base!M150,"")))</f>
        <v/>
      </c>
      <c r="V150" t="str">
        <f>TRIM((IF(OR(ISNUMBER(FIND("Avenida",Base!N150)),ISNUMBER(FIND("Rua",Base!N150)),ISNUMBER(FIND("Estrada",Base!N150)),ISNUMBER(FIND(",",Base!N150)))=TRUE,Base!N150,"")))</f>
        <v/>
      </c>
      <c r="W150" t="str">
        <f>TRIM((IF(OR(ISNUMBER(FIND("Avenida",Base!O150)),ISNUMBER(FIND("Rua",Base!O150)),ISNUMBER(FIND("Estrada",Base!O150)),ISNUMBER(FIND(",",Base!O150)))=TRUE,Base!O150,"")))</f>
        <v/>
      </c>
      <c r="X150" t="str">
        <f>TRIM((IF(OR(ISNUMBER(FIND("Avenida",Base!P150)),ISNUMBER(FIND("Rua",Base!P150)),ISNUMBER(FIND("Estrada",Base!P150)),ISNUMBER(FIND(",",Base!P150)))=TRUE,Base!P150,"")))</f>
        <v/>
      </c>
      <c r="Y150" t="str">
        <f>TRIM((IF(OR(ISNUMBER(FIND("Avenida",Base!Q150)),ISNUMBER(FIND("Rua",Base!Q150)),ISNUMBER(FIND("Estrada",Base!Q150)),ISNUMBER(FIND(",",Base!Q150)))=TRUE,Base!Q150,"")))</f>
        <v/>
      </c>
      <c r="Z150" t="str">
        <f>TRIM((IF(OR(ISNUMBER(FIND("Avenida",Base!R150)),ISNUMBER(FIND("Rua",Base!R150)),ISNUMBER(FIND("Estrada",Base!R150)),ISNUMBER(FIND(",",Base!R150)))=TRUE,Base!R150,"")))</f>
        <v/>
      </c>
      <c r="AA150" s="3" t="str" cm="1">
        <f t="array" ref="AA150">LOOKUP(2,1/(F150:Z150&lt;&gt;""),F150:Z150)</f>
        <v>Caminho do Encanamento, Campo Grande</v>
      </c>
      <c r="AB150" t="str" cm="1">
        <f t="array" ref="AB150">IFERROR(IF(LEN(TRIM(SUBSTITUTE(INDEX(Base!150:150,0,MATCH(Planilha2!$AA150,Base!150:150,0)+1),"m²",""))&gt;5),LEFT(TRIM(SUBSTITUTE(INDEX(Base!150:150,0,MATCH(Planilha2!$AA150,Base!150:150,0)+1),"m²","")),3),TRIM(SUBSTITUTE(INDEX(Base!150:150,0,MATCH(Planilha2!$AA150,Base!150:150,0)+1),"m²",""))),0)</f>
        <v xml:space="preserve">41 </v>
      </c>
      <c r="AC150" t="str" cm="1">
        <f t="array" ref="AC150">IFERROR(IF(LEN(INDEX(Base!150:150,0,MATCH(Planilha2!$AA150,Base!150:150,0)+2))&gt;2,LEFT(INDEX(Base!150:150,0,MATCH(Planilha2!$AA150,Base!150:150,0)+2),1),INDEX(Base!150:150,0,MATCH(Planilha2!$AA150,Base!150:150,0)+2)),0)</f>
        <v>2</v>
      </c>
      <c r="AD150" t="str" cm="1">
        <f t="array" ref="AD150">IFERROR(IF(LEN(INDEX(Base!150:150,0,MATCH(Planilha2!$AA150,Base!150:150,0)+3))&gt;2,LEFT(INDEX(Base!150:150,0,MATCH(Planilha2!$AA150,Base!150:150,0)+3),1),INDEX(Base!150:150,0,MATCH(Planilha2!$AA150,Base!150:150,0)+3)),0)</f>
        <v>1</v>
      </c>
      <c r="AE150" t="str" cm="1">
        <f t="array" ref="AE150">IFERROR(IF(LEN(INDEX(Base!150:150,0,MATCH(Planilha2!$AA150,Base!150:150,0)+4))&gt;2,LEFT(INDEX(Base!150:150,0,MATCH(Planilha2!$AA150,Base!150:150,0)+4),1),INDEX(Base!150:150,0,MATCH(Planilha2!$AA150,Base!150:150,0)+4)),0)</f>
        <v>1</v>
      </c>
      <c r="AF150" t="str">
        <f>AA150&amp;", "&amp;Configurações!$C$4&amp;", "&amp;Configurações!$C$5&amp;", Brazil"</f>
        <v>Caminho do Encanamento, Campo Grande, Mesquita, RJ, Brazil</v>
      </c>
      <c r="AG150" t="str">
        <f>RIGHT(AA150,LEN(AA150)-FIND(",",AA150,1)-1)&amp;", "&amp;Configurações!$C$4&amp;", "&amp;Configurações!$C$5</f>
        <v>Campo Grande, Mesquita, RJ</v>
      </c>
      <c r="AH150">
        <f>Configurações!$C$6</f>
        <v>0</v>
      </c>
    </row>
    <row r="151" spans="2:34" x14ac:dyDescent="0.3">
      <c r="B151" t="str">
        <f>IF(OR(ISNUMBER(FIND(Configurações!$B$8,Base!B151)),ISNUMBER(FIND(Configurações!$B$9,Base!B151)),ISNUMBER(FIND(Configurações!$B$10,Base!B151)),ISNUMBER(FIND(Configurações!$B$11,Base!B151)))=TRUE,Base!B151,0)</f>
        <v>na planta</v>
      </c>
      <c r="C151" t="str">
        <f>SUBSTITUTE(SUBSTITUTE(IF(ISNUMBER(FIND("R$",Base!B151))=TRUE,Base!B151,IF(OR(ISNUMBER(FIND("condo",Base!C151)),ISNUMBER(FIND("IPTU",Base!C151)))=TRUE,Base!B151,Base!C151)),"R$",""),".","")</f>
        <v>Sob consulta</v>
      </c>
      <c r="D151" t="str">
        <f>SUBSTITUTE(IF(TRIM(SUBSTITUTE(SUBSTITUTE(IF(AND(ISNUMBER(FIND("condo",Base!C151)),ISNUMBER(FIND("IPTU",Base!C151)))=TRUE,MID(Base!C151,FIND("$",Base!C151)+1,6),0),"I",""),"P",""))="0",TRIM(SUBSTITUTE(SUBSTITUTE(IF(AND(ISNUMBER(FIND("condo",Base!D151)),ISNUMBER(FIND("IPTU",Base!D151)))=TRUE,MID(Base!D151,FIND("$",Base!D151)+1,6),0),"I",""),"P","")),TRIM(SUBSTITUTE(SUBSTITUTE(IF(AND(ISNUMBER(FIND("condo",Base!C151)),ISNUMBER(FIND("IPTU",Base!C151)))=TRUE,MID(Base!C151,FIND("$",Base!C151)+1,6),0),"I",""),"P",""))),".","")</f>
        <v>0</v>
      </c>
      <c r="E151" t="str">
        <f>SUBSTITUTE(IF(TRIM(SUBSTITUTE(SUBSTITUTE(IF(OR(ISNUMBER(FIND("IPTU",Base!C151)),ISNUMBER(FIND("iptu",Base!C151)))=TRUE,RIGHT(Base!C151,5),0),"R$",""),"$",""))="0",TRIM(SUBSTITUTE(SUBSTITUTE(IF(OR(ISNUMBER(FIND("IPTU",Base!D151)),ISNUMBER(FIND("iptu",Base!D151)))=TRUE,RIGHT(Base!D151,5),0),"R$",""),"$","")),TRIM(SUBSTITUTE(SUBSTITUTE(IF(OR(ISNUMBER(FIND("iptu",Base!C151)),ISNUMBER(FIND("IPTU",Base!C151)))=TRUE,RIGHT(Base!C151,5),0),"R$",""),"$",""))),".","")</f>
        <v>0</v>
      </c>
      <c r="F151" s="3" t="str" cm="1">
        <f t="array" ref="F151">INDEX(Base!151:151,MATCH(MAX(LEN(Base!151:151)),LEN(Base!151:151),0))</f>
        <v>Now Smart Residence Irajá é um empreendimento antenado com quem não abre mão do lazer, tecnologia e segurança. A solução perfeita para deixar a vida envolvida de toda modernidade q...</v>
      </c>
      <c r="J151" t="str">
        <f>TRIM((IF(OR(ISNUMBER(FIND("Avenida",Base!B151)),ISNUMBER(FIND("Rua",Base!B151)),ISNUMBER(FIND("Estrada",Base!B151)),ISNUMBER(FIND(",",Base!B151)))=TRUE,Base!B151,"")))</f>
        <v/>
      </c>
      <c r="K151" t="str">
        <f>TRIM((IF(OR(ISNUMBER(FIND("Avenida",Base!C151)),ISNUMBER(FIND("Rua",Base!C151)),ISNUMBER(FIND("Estrada",Base!C151)),ISNUMBER(FIND(",",Base!C151)))=TRUE,Base!C151,"")))</f>
        <v/>
      </c>
      <c r="L151" t="str">
        <f>TRIM((IF(OR(ISNUMBER(FIND("Avenida",Base!D151)),ISNUMBER(FIND("Rua",Base!D151)),ISNUMBER(FIND("Estrada",Base!D151)),ISNUMBER(FIND(",",Base!D151)))=TRUE,Base!D151,"")))</f>
        <v>Now Smart Residence Irajá é um empreendimento antenado com quem não abre mão do lazer, tecnologia e segurança. A solução perfeita para deixar a vida envolvida de toda modernidade q...</v>
      </c>
      <c r="M151" t="str">
        <f>TRIM((IF(OR(ISNUMBER(FIND("Avenida",Base!E151)),ISNUMBER(FIND("Rua",Base!E151)),ISNUMBER(FIND("Estrada",Base!E151)),ISNUMBER(FIND(",",Base!E151)))=TRUE,Base!E151,"")))</f>
        <v/>
      </c>
      <c r="N151" t="str">
        <f>TRIM((IF(OR(ISNUMBER(FIND("Avenida",Base!F151)),ISNUMBER(FIND("Rua",Base!F151)),ISNUMBER(FIND("Estrada",Base!F151)),ISNUMBER(FIND(",",Base!F151)))=TRUE,Base!F151,"")))</f>
        <v>Avenida Monsenhor Félix, Irajá</v>
      </c>
      <c r="O151" t="str">
        <f>TRIM((IF(OR(ISNUMBER(FIND("Avenida",Base!G151)),ISNUMBER(FIND("Rua",Base!G151)),ISNUMBER(FIND("Estrada",Base!G151)),ISNUMBER(FIND(",",Base!G151)))=TRUE,Base!G151,"")))</f>
        <v/>
      </c>
      <c r="P151" t="str">
        <f>TRIM((IF(OR(ISNUMBER(FIND("Avenida",Base!H151)),ISNUMBER(FIND("Rua",Base!H151)),ISNUMBER(FIND("Estrada",Base!H151)),ISNUMBER(FIND(",",Base!H151)))=TRUE,Base!H151,"")))</f>
        <v/>
      </c>
      <c r="Q151" t="str">
        <f>TRIM((IF(OR(ISNUMBER(FIND("Avenida",Base!I151)),ISNUMBER(FIND("Rua",Base!I151)),ISNUMBER(FIND("Estrada",Base!I151)),ISNUMBER(FIND(",",Base!I151)))=TRUE,Base!I151,"")))</f>
        <v/>
      </c>
      <c r="R151" t="str">
        <f>TRIM((IF(OR(ISNUMBER(FIND("Avenida",Base!J151)),ISNUMBER(FIND("Rua",Base!J151)),ISNUMBER(FIND("Estrada",Base!J151)),ISNUMBER(FIND(",",Base!J151)))=TRUE,Base!J151,"")))</f>
        <v/>
      </c>
      <c r="S151" t="str">
        <f>TRIM((IF(OR(ISNUMBER(FIND("Avenida",Base!K151)),ISNUMBER(FIND("Rua",Base!K151)),ISNUMBER(FIND("Estrada",Base!K151)),ISNUMBER(FIND(",",Base!K151)))=TRUE,Base!K151,"")))</f>
        <v/>
      </c>
      <c r="T151" t="str">
        <f>TRIM((IF(OR(ISNUMBER(FIND("Avenida",Base!L151)),ISNUMBER(FIND("Rua",Base!L151)),ISNUMBER(FIND("Estrada",Base!L151)),ISNUMBER(FIND(",",Base!L151)))=TRUE,Base!L151,"")))</f>
        <v/>
      </c>
      <c r="U151" t="str">
        <f>TRIM((IF(OR(ISNUMBER(FIND("Avenida",Base!M151)),ISNUMBER(FIND("Rua",Base!M151)),ISNUMBER(FIND("Estrada",Base!M151)),ISNUMBER(FIND(",",Base!M151)))=TRUE,Base!M151,"")))</f>
        <v/>
      </c>
      <c r="V151" t="str">
        <f>TRIM((IF(OR(ISNUMBER(FIND("Avenida",Base!N151)),ISNUMBER(FIND("Rua",Base!N151)),ISNUMBER(FIND("Estrada",Base!N151)),ISNUMBER(FIND(",",Base!N151)))=TRUE,Base!N151,"")))</f>
        <v/>
      </c>
      <c r="W151" t="str">
        <f>TRIM((IF(OR(ISNUMBER(FIND("Avenida",Base!O151)),ISNUMBER(FIND("Rua",Base!O151)),ISNUMBER(FIND("Estrada",Base!O151)),ISNUMBER(FIND(",",Base!O151)))=TRUE,Base!O151,"")))</f>
        <v/>
      </c>
      <c r="X151" t="str">
        <f>TRIM((IF(OR(ISNUMBER(FIND("Avenida",Base!P151)),ISNUMBER(FIND("Rua",Base!P151)),ISNUMBER(FIND("Estrada",Base!P151)),ISNUMBER(FIND(",",Base!P151)))=TRUE,Base!P151,"")))</f>
        <v/>
      </c>
      <c r="Y151" t="str">
        <f>TRIM((IF(OR(ISNUMBER(FIND("Avenida",Base!Q151)),ISNUMBER(FIND("Rua",Base!Q151)),ISNUMBER(FIND("Estrada",Base!Q151)),ISNUMBER(FIND(",",Base!Q151)))=TRUE,Base!Q151,"")))</f>
        <v/>
      </c>
      <c r="Z151" t="str">
        <f>TRIM((IF(OR(ISNUMBER(FIND("Avenida",Base!R151)),ISNUMBER(FIND("Rua",Base!R151)),ISNUMBER(FIND("Estrada",Base!R151)),ISNUMBER(FIND(",",Base!R151)))=TRUE,Base!R151,"")))</f>
        <v/>
      </c>
      <c r="AA151" s="3" t="str" cm="1">
        <f t="array" ref="AA151">LOOKUP(2,1/(F151:Z151&lt;&gt;""),F151:Z151)</f>
        <v>Avenida Monsenhor Félix, Irajá</v>
      </c>
      <c r="AB151" t="str" cm="1">
        <f t="array" ref="AB151">IFERROR(IF(LEN(TRIM(SUBSTITUTE(INDEX(Base!151:151,0,MATCH(Planilha2!$AA151,Base!151:151,0)+1),"m²",""))&gt;5),LEFT(TRIM(SUBSTITUTE(INDEX(Base!151:151,0,MATCH(Planilha2!$AA151,Base!151:151,0)+1),"m²","")),3),TRIM(SUBSTITUTE(INDEX(Base!151:151,0,MATCH(Planilha2!$AA151,Base!151:151,0)+1),"m²",""))),0)</f>
        <v>124</v>
      </c>
      <c r="AC151" t="str" cm="1">
        <f t="array" ref="AC151">IFERROR(IF(LEN(INDEX(Base!151:151,0,MATCH(Planilha2!$AA151,Base!151:151,0)+2))&gt;2,LEFT(INDEX(Base!151:151,0,MATCH(Planilha2!$AA151,Base!151:151,0)+2),1),INDEX(Base!151:151,0,MATCH(Planilha2!$AA151,Base!151:151,0)+2)),0)</f>
        <v>1</v>
      </c>
      <c r="AD151" t="str" cm="1">
        <f t="array" ref="AD151">IFERROR(IF(LEN(INDEX(Base!151:151,0,MATCH(Planilha2!$AA151,Base!151:151,0)+3))&gt;2,LEFT(INDEX(Base!151:151,0,MATCH(Planilha2!$AA151,Base!151:151,0)+3),1),INDEX(Base!151:151,0,MATCH(Planilha2!$AA151,Base!151:151,0)+3)),0)</f>
        <v>1</v>
      </c>
      <c r="AE151" t="str" cm="1">
        <f t="array" ref="AE151">IFERROR(IF(LEN(INDEX(Base!151:151,0,MATCH(Planilha2!$AA151,Base!151:151,0)+4))&gt;2,LEFT(INDEX(Base!151:151,0,MATCH(Planilha2!$AA151,Base!151:151,0)+4),1),INDEX(Base!151:151,0,MATCH(Planilha2!$AA151,Base!151:151,0)+4)),0)</f>
        <v>1</v>
      </c>
      <c r="AF151" t="str">
        <f>AA151&amp;", "&amp;Configurações!$C$4&amp;", "&amp;Configurações!$C$5&amp;", Brazil"</f>
        <v>Avenida Monsenhor Félix, Irajá, Mesquita, RJ, Brazil</v>
      </c>
      <c r="AG151" t="str">
        <f>RIGHT(AA151,LEN(AA151)-FIND(",",AA151,1)-1)&amp;", "&amp;Configurações!$C$4&amp;", "&amp;Configurações!$C$5</f>
        <v>Irajá, Mesquita, RJ</v>
      </c>
      <c r="AH151">
        <f>Configurações!$C$6</f>
        <v>0</v>
      </c>
    </row>
    <row r="152" spans="2:34" x14ac:dyDescent="0.3">
      <c r="B152">
        <f>IF(OR(ISNUMBER(FIND(Configurações!$B$8,Base!B152)),ISNUMBER(FIND(Configurações!$B$9,Base!B152)),ISNUMBER(FIND(Configurações!$B$10,Base!B152)),ISNUMBER(FIND(Configurações!$B$11,Base!B152)))=TRUE,Base!B152,0)</f>
        <v>0</v>
      </c>
      <c r="C152" t="str">
        <f>SUBSTITUTE(SUBSTITUTE(IF(ISNUMBER(FIND("R$",Base!B152))=TRUE,Base!B152,IF(OR(ISNUMBER(FIND("condo",Base!C152)),ISNUMBER(FIND("IPTU",Base!C152)))=TRUE,Base!B152,Base!C152)),"R$",""),".","")</f>
        <v xml:space="preserve"> 689000</v>
      </c>
      <c r="D152" t="str">
        <f>SUBSTITUTE(IF(TRIM(SUBSTITUTE(SUBSTITUTE(IF(AND(ISNUMBER(FIND("condo",Base!C152)),ISNUMBER(FIND("IPTU",Base!C152)))=TRUE,MID(Base!C152,FIND("$",Base!C152)+1,6),0),"I",""),"P",""))="0",TRIM(SUBSTITUTE(SUBSTITUTE(IF(AND(ISNUMBER(FIND("condo",Base!D152)),ISNUMBER(FIND("IPTU",Base!D152)))=TRUE,MID(Base!D152,FIND("$",Base!D152)+1,6),0),"I",""),"P","")),TRIM(SUBSTITUTE(SUBSTITUTE(IF(AND(ISNUMBER(FIND("condo",Base!C152)),ISNUMBER(FIND("IPTU",Base!C152)))=TRUE,MID(Base!C152,FIND("$",Base!C152)+1,6),0),"I",""),"P",""))),".","")</f>
        <v>0</v>
      </c>
      <c r="E152" t="str">
        <f>SUBSTITUTE(IF(TRIM(SUBSTITUTE(SUBSTITUTE(IF(OR(ISNUMBER(FIND("IPTU",Base!C152)),ISNUMBER(FIND("iptu",Base!C152)))=TRUE,RIGHT(Base!C152,5),0),"R$",""),"$",""))="0",TRIM(SUBSTITUTE(SUBSTITUTE(IF(OR(ISNUMBER(FIND("IPTU",Base!D152)),ISNUMBER(FIND("iptu",Base!D152)))=TRUE,RIGHT(Base!D152,5),0),"R$",""),"$","")),TRIM(SUBSTITUTE(SUBSTITUTE(IF(OR(ISNUMBER(FIND("iptu",Base!C152)),ISNUMBER(FIND("IPTU",Base!C152)))=TRUE,RIGHT(Base!C152,5),0),"R$",""),"$",""))),".","")</f>
        <v>0</v>
      </c>
      <c r="F152" s="3" t="str" cm="1">
        <f t="array" ref="F152">INDEX(Base!152:152,MATCH(MAX(LEN(Base!152:152)),LEN(Base!152:152),0))</f>
        <v>Pronto para morar! Sem burocracia, o melhor apartamento da cidade pronto para sua família.</v>
      </c>
      <c r="J152" t="str">
        <f>TRIM((IF(OR(ISNUMBER(FIND("Avenida",Base!B152)),ISNUMBER(FIND("Rua",Base!B152)),ISNUMBER(FIND("Estrada",Base!B152)),ISNUMBER(FIND(",",Base!B152)))=TRUE,Base!B152,"")))</f>
        <v/>
      </c>
      <c r="K152" t="str">
        <f>TRIM((IF(OR(ISNUMBER(FIND("Avenida",Base!C152)),ISNUMBER(FIND("Rua",Base!C152)),ISNUMBER(FIND("Estrada",Base!C152)),ISNUMBER(FIND(",",Base!C152)))=TRUE,Base!C152,"")))</f>
        <v/>
      </c>
      <c r="L152" t="str">
        <f>TRIM((IF(OR(ISNUMBER(FIND("Avenida",Base!D152)),ISNUMBER(FIND("Rua",Base!D152)),ISNUMBER(FIND("Estrada",Base!D152)),ISNUMBER(FIND(",",Base!D152)))=TRUE,Base!D152,"")))</f>
        <v>Pronto para morar! Sem burocracia, o melhor apartamento da cidade pronto para sua família.</v>
      </c>
      <c r="M152" t="str">
        <f>TRIM((IF(OR(ISNUMBER(FIND("Avenida",Base!E152)),ISNUMBER(FIND("Rua",Base!E152)),ISNUMBER(FIND("Estrada",Base!E152)),ISNUMBER(FIND(",",Base!E152)))=TRUE,Base!E152,"")))</f>
        <v/>
      </c>
      <c r="N152" t="str">
        <f>TRIM((IF(OR(ISNUMBER(FIND("Avenida",Base!F152)),ISNUMBER(FIND("Rua",Base!F152)),ISNUMBER(FIND("Estrada",Base!F152)),ISNUMBER(FIND(",",Base!F152)))=TRUE,Base!F152,"")))</f>
        <v>No alto do bairro Jardim 25 de Agosto em Duque de Caxias, o residencial esta em um...</v>
      </c>
      <c r="O152" t="str">
        <f>TRIM((IF(OR(ISNUMBER(FIND("Avenida",Base!G152)),ISNUMBER(FIND("Rua",Base!G152)),ISNUMBER(FIND("Estrada",Base!G152)),ISNUMBER(FIND(",",Base!G152)))=TRUE,Base!G152,"")))</f>
        <v/>
      </c>
      <c r="P152" t="str">
        <f>TRIM((IF(OR(ISNUMBER(FIND("Avenida",Base!H152)),ISNUMBER(FIND("Rua",Base!H152)),ISNUMBER(FIND("Estrada",Base!H152)),ISNUMBER(FIND(",",Base!H152)))=TRUE,Base!H152,"")))</f>
        <v>Rua Bahia, Parque Paulicéia</v>
      </c>
      <c r="Q152" t="str">
        <f>TRIM((IF(OR(ISNUMBER(FIND("Avenida",Base!I152)),ISNUMBER(FIND("Rua",Base!I152)),ISNUMBER(FIND("Estrada",Base!I152)),ISNUMBER(FIND(",",Base!I152)))=TRUE,Base!I152,"")))</f>
        <v/>
      </c>
      <c r="R152" t="str">
        <f>TRIM((IF(OR(ISNUMBER(FIND("Avenida",Base!J152)),ISNUMBER(FIND("Rua",Base!J152)),ISNUMBER(FIND("Estrada",Base!J152)),ISNUMBER(FIND(",",Base!J152)))=TRUE,Base!J152,"")))</f>
        <v/>
      </c>
      <c r="S152" t="str">
        <f>TRIM((IF(OR(ISNUMBER(FIND("Avenida",Base!K152)),ISNUMBER(FIND("Rua",Base!K152)),ISNUMBER(FIND("Estrada",Base!K152)),ISNUMBER(FIND(",",Base!K152)))=TRUE,Base!K152,"")))</f>
        <v/>
      </c>
      <c r="T152" t="str">
        <f>TRIM((IF(OR(ISNUMBER(FIND("Avenida",Base!L152)),ISNUMBER(FIND("Rua",Base!L152)),ISNUMBER(FIND("Estrada",Base!L152)),ISNUMBER(FIND(",",Base!L152)))=TRUE,Base!L152,"")))</f>
        <v/>
      </c>
      <c r="U152" t="str">
        <f>TRIM((IF(OR(ISNUMBER(FIND("Avenida",Base!M152)),ISNUMBER(FIND("Rua",Base!M152)),ISNUMBER(FIND("Estrada",Base!M152)),ISNUMBER(FIND(",",Base!M152)))=TRUE,Base!M152,"")))</f>
        <v/>
      </c>
      <c r="V152" t="str">
        <f>TRIM((IF(OR(ISNUMBER(FIND("Avenida",Base!N152)),ISNUMBER(FIND("Rua",Base!N152)),ISNUMBER(FIND("Estrada",Base!N152)),ISNUMBER(FIND(",",Base!N152)))=TRUE,Base!N152,"")))</f>
        <v/>
      </c>
      <c r="W152" t="str">
        <f>TRIM((IF(OR(ISNUMBER(FIND("Avenida",Base!O152)),ISNUMBER(FIND("Rua",Base!O152)),ISNUMBER(FIND("Estrada",Base!O152)),ISNUMBER(FIND(",",Base!O152)))=TRUE,Base!O152,"")))</f>
        <v/>
      </c>
      <c r="X152" t="str">
        <f>TRIM((IF(OR(ISNUMBER(FIND("Avenida",Base!P152)),ISNUMBER(FIND("Rua",Base!P152)),ISNUMBER(FIND("Estrada",Base!P152)),ISNUMBER(FIND(",",Base!P152)))=TRUE,Base!P152,"")))</f>
        <v/>
      </c>
      <c r="Y152" t="str">
        <f>TRIM((IF(OR(ISNUMBER(FIND("Avenida",Base!Q152)),ISNUMBER(FIND("Rua",Base!Q152)),ISNUMBER(FIND("Estrada",Base!Q152)),ISNUMBER(FIND(",",Base!Q152)))=TRUE,Base!Q152,"")))</f>
        <v/>
      </c>
      <c r="Z152" t="str">
        <f>TRIM((IF(OR(ISNUMBER(FIND("Avenida",Base!R152)),ISNUMBER(FIND("Rua",Base!R152)),ISNUMBER(FIND("Estrada",Base!R152)),ISNUMBER(FIND(",",Base!R152)))=TRUE,Base!R152,"")))</f>
        <v/>
      </c>
      <c r="AA152" s="3" t="str" cm="1">
        <f t="array" ref="AA152">LOOKUP(2,1/(F152:Z152&lt;&gt;""),F152:Z152)</f>
        <v>Rua Bahia, Parque Paulicéia</v>
      </c>
      <c r="AB152" t="str" cm="1">
        <f t="array" ref="AB152">IFERROR(IF(LEN(TRIM(SUBSTITUTE(INDEX(Base!152:152,0,MATCH(Planilha2!$AA152,Base!152:152,0)+1),"m²",""))&gt;5),LEFT(TRIM(SUBSTITUTE(INDEX(Base!152:152,0,MATCH(Planilha2!$AA152,Base!152:152,0)+1),"m²","")),3),TRIM(SUBSTITUTE(INDEX(Base!152:152,0,MATCH(Planilha2!$AA152,Base!152:152,0)+1),"m²",""))),0)</f>
        <v xml:space="preserve">92 </v>
      </c>
      <c r="AC152" t="str" cm="1">
        <f t="array" ref="AC152">IFERROR(IF(LEN(INDEX(Base!152:152,0,MATCH(Planilha2!$AA152,Base!152:152,0)+2))&gt;2,LEFT(INDEX(Base!152:152,0,MATCH(Planilha2!$AA152,Base!152:152,0)+2),1),INDEX(Base!152:152,0,MATCH(Planilha2!$AA152,Base!152:152,0)+2)),0)</f>
        <v>3</v>
      </c>
      <c r="AD152" t="str" cm="1">
        <f t="array" ref="AD152">IFERROR(IF(LEN(INDEX(Base!152:152,0,MATCH(Planilha2!$AA152,Base!152:152,0)+3))&gt;2,LEFT(INDEX(Base!152:152,0,MATCH(Planilha2!$AA152,Base!152:152,0)+3),1),INDEX(Base!152:152,0,MATCH(Planilha2!$AA152,Base!152:152,0)+3)),0)</f>
        <v>1</v>
      </c>
      <c r="AE152" t="str" cm="1">
        <f t="array" ref="AE152">IFERROR(IF(LEN(INDEX(Base!152:152,0,MATCH(Planilha2!$AA152,Base!152:152,0)+4))&gt;2,LEFT(INDEX(Base!152:152,0,MATCH(Planilha2!$AA152,Base!152:152,0)+4),1),INDEX(Base!152:152,0,MATCH(Planilha2!$AA152,Base!152:152,0)+4)),0)</f>
        <v>2</v>
      </c>
      <c r="AF152" t="str">
        <f>AA152&amp;", "&amp;Configurações!$C$4&amp;", "&amp;Configurações!$C$5&amp;", Brazil"</f>
        <v>Rua Bahia, Parque Paulicéia, Mesquita, RJ, Brazil</v>
      </c>
      <c r="AG152" t="str">
        <f>RIGHT(AA152,LEN(AA152)-FIND(",",AA152,1)-1)&amp;", "&amp;Configurações!$C$4&amp;", "&amp;Configurações!$C$5</f>
        <v>Parque Paulicéia, Mesquita, RJ</v>
      </c>
      <c r="AH152">
        <f>Configurações!$C$6</f>
        <v>0</v>
      </c>
    </row>
    <row r="153" spans="2:34" x14ac:dyDescent="0.3">
      <c r="B153">
        <f>IF(OR(ISNUMBER(FIND(Configurações!$B$8,Base!B153)),ISNUMBER(FIND(Configurações!$B$9,Base!B153)),ISNUMBER(FIND(Configurações!$B$10,Base!B153)),ISNUMBER(FIND(Configurações!$B$11,Base!B153)))=TRUE,Base!B153,0)</f>
        <v>0</v>
      </c>
      <c r="C153" t="str">
        <f>SUBSTITUTE(SUBSTITUTE(IF(ISNUMBER(FIND("R$",Base!B153))=TRUE,Base!B153,IF(OR(ISNUMBER(FIND("condo",Base!C153)),ISNUMBER(FIND("IPTU",Base!C153)))=TRUE,Base!B153,Base!C153)),"R$",""),".","")</f>
        <v>Sob consulta</v>
      </c>
      <c r="D153" t="str">
        <f>SUBSTITUTE(IF(TRIM(SUBSTITUTE(SUBSTITUTE(IF(AND(ISNUMBER(FIND("condo",Base!C153)),ISNUMBER(FIND("IPTU",Base!C153)))=TRUE,MID(Base!C153,FIND("$",Base!C153)+1,6),0),"I",""),"P",""))="0",TRIM(SUBSTITUTE(SUBSTITUTE(IF(AND(ISNUMBER(FIND("condo",Base!D153)),ISNUMBER(FIND("IPTU",Base!D153)))=TRUE,MID(Base!D153,FIND("$",Base!D153)+1,6),0),"I",""),"P","")),TRIM(SUBSTITUTE(SUBSTITUTE(IF(AND(ISNUMBER(FIND("condo",Base!C153)),ISNUMBER(FIND("IPTU",Base!C153)))=TRUE,MID(Base!C153,FIND("$",Base!C153)+1,6),0),"I",""),"P",""))),".","")</f>
        <v>0</v>
      </c>
      <c r="E153" t="str">
        <f>SUBSTITUTE(IF(TRIM(SUBSTITUTE(SUBSTITUTE(IF(OR(ISNUMBER(FIND("IPTU",Base!C153)),ISNUMBER(FIND("iptu",Base!C153)))=TRUE,RIGHT(Base!C153,5),0),"R$",""),"$",""))="0",TRIM(SUBSTITUTE(SUBSTITUTE(IF(OR(ISNUMBER(FIND("IPTU",Base!D153)),ISNUMBER(FIND("iptu",Base!D153)))=TRUE,RIGHT(Base!D153,5),0),"R$",""),"$","")),TRIM(SUBSTITUTE(SUBSTITUTE(IF(OR(ISNUMBER(FIND("iptu",Base!C153)),ISNUMBER(FIND("IPTU",Base!C153)))=TRUE,RIGHT(Base!C153,5),0),"R$",""),"$",""))),".","")</f>
        <v>0</v>
      </c>
      <c r="F153" s="3" t="str" cm="1">
        <f t="array" ref="F153">INDEX(Base!153:153,MATCH(MAX(LEN(Base!153:153)),LEN(Base!153:153),0))</f>
        <v>Empreendimento único, com qualidade, bom gosto, privacidade e praticidade. Tudo em um só lugar para você e sua família ganharem muita qualidade de vida. Chegou a hora de viver no B...</v>
      </c>
      <c r="J153" t="str">
        <f>TRIM((IF(OR(ISNUMBER(FIND("Avenida",Base!B153)),ISNUMBER(FIND("Rua",Base!B153)),ISNUMBER(FIND("Estrada",Base!B153)),ISNUMBER(FIND(",",Base!B153)))=TRUE,Base!B153,"")))</f>
        <v/>
      </c>
      <c r="K153" t="str">
        <f>TRIM((IF(OR(ISNUMBER(FIND("Avenida",Base!C153)),ISNUMBER(FIND("Rua",Base!C153)),ISNUMBER(FIND("Estrada",Base!C153)),ISNUMBER(FIND(",",Base!C153)))=TRUE,Base!C153,"")))</f>
        <v/>
      </c>
      <c r="L153" t="str">
        <f>TRIM((IF(OR(ISNUMBER(FIND("Avenida",Base!D153)),ISNUMBER(FIND("Rua",Base!D153)),ISNUMBER(FIND("Estrada",Base!D153)),ISNUMBER(FIND(",",Base!D153)))=TRUE,Base!D153,"")))</f>
        <v>Empreendimento único, com qualidade, bom gosto, privacidade e praticidade. Tudo em um só lugar para você e sua família ganharem muita qualidade de vida. Chegou a hora de viver no B...</v>
      </c>
      <c r="M153" t="str">
        <f>TRIM((IF(OR(ISNUMBER(FIND("Avenida",Base!E153)),ISNUMBER(FIND("Rua",Base!E153)),ISNUMBER(FIND("Estrada",Base!E153)),ISNUMBER(FIND(",",Base!E153)))=TRUE,Base!E153,"")))</f>
        <v/>
      </c>
      <c r="N153" t="str">
        <f>TRIM((IF(OR(ISNUMBER(FIND("Avenida",Base!F153)),ISNUMBER(FIND("Rua",Base!F153)),ISNUMBER(FIND("Estrada",Base!F153)),ISNUMBER(FIND(",",Base!F153)))=TRUE,Base!F153,"")))</f>
        <v>Avenida Ministro Edgard Romero, Madureira</v>
      </c>
      <c r="O153" t="str">
        <f>TRIM((IF(OR(ISNUMBER(FIND("Avenida",Base!G153)),ISNUMBER(FIND("Rua",Base!G153)),ISNUMBER(FIND("Estrada",Base!G153)),ISNUMBER(FIND(",",Base!G153)))=TRUE,Base!G153,"")))</f>
        <v/>
      </c>
      <c r="P153" t="str">
        <f>TRIM((IF(OR(ISNUMBER(FIND("Avenida",Base!H153)),ISNUMBER(FIND("Rua",Base!H153)),ISNUMBER(FIND("Estrada",Base!H153)),ISNUMBER(FIND(",",Base!H153)))=TRUE,Base!H153,"")))</f>
        <v/>
      </c>
      <c r="Q153" t="str">
        <f>TRIM((IF(OR(ISNUMBER(FIND("Avenida",Base!I153)),ISNUMBER(FIND("Rua",Base!I153)),ISNUMBER(FIND("Estrada",Base!I153)),ISNUMBER(FIND(",",Base!I153)))=TRUE,Base!I153,"")))</f>
        <v/>
      </c>
      <c r="R153" t="str">
        <f>TRIM((IF(OR(ISNUMBER(FIND("Avenida",Base!J153)),ISNUMBER(FIND("Rua",Base!J153)),ISNUMBER(FIND("Estrada",Base!J153)),ISNUMBER(FIND(",",Base!J153)))=TRUE,Base!J153,"")))</f>
        <v/>
      </c>
      <c r="S153" t="str">
        <f>TRIM((IF(OR(ISNUMBER(FIND("Avenida",Base!K153)),ISNUMBER(FIND("Rua",Base!K153)),ISNUMBER(FIND("Estrada",Base!K153)),ISNUMBER(FIND(",",Base!K153)))=TRUE,Base!K153,"")))</f>
        <v/>
      </c>
      <c r="T153" t="str">
        <f>TRIM((IF(OR(ISNUMBER(FIND("Avenida",Base!L153)),ISNUMBER(FIND("Rua",Base!L153)),ISNUMBER(FIND("Estrada",Base!L153)),ISNUMBER(FIND(",",Base!L153)))=TRUE,Base!L153,"")))</f>
        <v/>
      </c>
      <c r="U153" t="str">
        <f>TRIM((IF(OR(ISNUMBER(FIND("Avenida",Base!M153)),ISNUMBER(FIND("Rua",Base!M153)),ISNUMBER(FIND("Estrada",Base!M153)),ISNUMBER(FIND(",",Base!M153)))=TRUE,Base!M153,"")))</f>
        <v/>
      </c>
      <c r="V153" t="str">
        <f>TRIM((IF(OR(ISNUMBER(FIND("Avenida",Base!N153)),ISNUMBER(FIND("Rua",Base!N153)),ISNUMBER(FIND("Estrada",Base!N153)),ISNUMBER(FIND(",",Base!N153)))=TRUE,Base!N153,"")))</f>
        <v/>
      </c>
      <c r="W153" t="str">
        <f>TRIM((IF(OR(ISNUMBER(FIND("Avenida",Base!O153)),ISNUMBER(FIND("Rua",Base!O153)),ISNUMBER(FIND("Estrada",Base!O153)),ISNUMBER(FIND(",",Base!O153)))=TRUE,Base!O153,"")))</f>
        <v/>
      </c>
      <c r="X153" t="str">
        <f>TRIM((IF(OR(ISNUMBER(FIND("Avenida",Base!P153)),ISNUMBER(FIND("Rua",Base!P153)),ISNUMBER(FIND("Estrada",Base!P153)),ISNUMBER(FIND(",",Base!P153)))=TRUE,Base!P153,"")))</f>
        <v/>
      </c>
      <c r="Y153" t="str">
        <f>TRIM((IF(OR(ISNUMBER(FIND("Avenida",Base!Q153)),ISNUMBER(FIND("Rua",Base!Q153)),ISNUMBER(FIND("Estrada",Base!Q153)),ISNUMBER(FIND(",",Base!Q153)))=TRUE,Base!Q153,"")))</f>
        <v/>
      </c>
      <c r="Z153" t="str">
        <f>TRIM((IF(OR(ISNUMBER(FIND("Avenida",Base!R153)),ISNUMBER(FIND("Rua",Base!R153)),ISNUMBER(FIND("Estrada",Base!R153)),ISNUMBER(FIND(",",Base!R153)))=TRUE,Base!R153,"")))</f>
        <v/>
      </c>
      <c r="AA153" s="3" t="str" cm="1">
        <f t="array" ref="AA153">LOOKUP(2,1/(F153:Z153&lt;&gt;""),F153:Z153)</f>
        <v>Avenida Ministro Edgard Romero, Madureira</v>
      </c>
      <c r="AB153" t="str" cm="1">
        <f t="array" ref="AB153">IFERROR(IF(LEN(TRIM(SUBSTITUTE(INDEX(Base!153:153,0,MATCH(Planilha2!$AA153,Base!153:153,0)+1),"m²",""))&gt;5),LEFT(TRIM(SUBSTITUTE(INDEX(Base!153:153,0,MATCH(Planilha2!$AA153,Base!153:153,0)+1),"m²","")),3),TRIM(SUBSTITUTE(INDEX(Base!153:153,0,MATCH(Planilha2!$AA153,Base!153:153,0)+1),"m²",""))),0)</f>
        <v xml:space="preserve">47 </v>
      </c>
      <c r="AC153" t="str" cm="1">
        <f t="array" ref="AC153">IFERROR(IF(LEN(INDEX(Base!153:153,0,MATCH(Planilha2!$AA153,Base!153:153,0)+2))&gt;2,LEFT(INDEX(Base!153:153,0,MATCH(Planilha2!$AA153,Base!153:153,0)+2),1),INDEX(Base!153:153,0,MATCH(Planilha2!$AA153,Base!153:153,0)+2)),0)</f>
        <v>2</v>
      </c>
      <c r="AD153" t="str" cm="1">
        <f t="array" ref="AD153">IFERROR(IF(LEN(INDEX(Base!153:153,0,MATCH(Planilha2!$AA153,Base!153:153,0)+3))&gt;2,LEFT(INDEX(Base!153:153,0,MATCH(Planilha2!$AA153,Base!153:153,0)+3),1),INDEX(Base!153:153,0,MATCH(Planilha2!$AA153,Base!153:153,0)+3)),0)</f>
        <v>1</v>
      </c>
      <c r="AE153" t="str" cm="1">
        <f t="array" ref="AE153">IFERROR(IF(LEN(INDEX(Base!153:153,0,MATCH(Planilha2!$AA153,Base!153:153,0)+4))&gt;2,LEFT(INDEX(Base!153:153,0,MATCH(Planilha2!$AA153,Base!153:153,0)+4),1),INDEX(Base!153:153,0,MATCH(Planilha2!$AA153,Base!153:153,0)+4)),0)</f>
        <v>2</v>
      </c>
      <c r="AF153" t="str">
        <f>AA153&amp;", "&amp;Configurações!$C$4&amp;", "&amp;Configurações!$C$5&amp;", Brazil"</f>
        <v>Avenida Ministro Edgard Romero, Madureira, Mesquita, RJ, Brazil</v>
      </c>
      <c r="AG153" t="str">
        <f>RIGHT(AA153,LEN(AA153)-FIND(",",AA153,1)-1)&amp;", "&amp;Configurações!$C$4&amp;", "&amp;Configurações!$C$5</f>
        <v>Madureira, Mesquita, RJ</v>
      </c>
      <c r="AH153">
        <f>Configurações!$C$6</f>
        <v>0</v>
      </c>
    </row>
    <row r="154" spans="2:34" x14ac:dyDescent="0.3">
      <c r="B154" t="str">
        <f>IF(OR(ISNUMBER(FIND(Configurações!$B$8,Base!B154)),ISNUMBER(FIND(Configurações!$B$9,Base!B154)),ISNUMBER(FIND(Configurações!$B$10,Base!B154)),ISNUMBER(FIND(Configurações!$B$11,Base!B154)))=TRUE,Base!B154,0)</f>
        <v>em construção</v>
      </c>
      <c r="C154" t="str">
        <f>SUBSTITUTE(SUBSTITUTE(IF(ISNUMBER(FIND("R$",Base!B154))=TRUE,Base!B154,IF(OR(ISNUMBER(FIND("condo",Base!C154)),ISNUMBER(FIND("IPTU",Base!C154)))=TRUE,Base!B154,Base!C154)),"R$",""),".","")</f>
        <v xml:space="preserve"> 679000</v>
      </c>
      <c r="D154" t="str">
        <f>SUBSTITUTE(IF(TRIM(SUBSTITUTE(SUBSTITUTE(IF(AND(ISNUMBER(FIND("condo",Base!C154)),ISNUMBER(FIND("IPTU",Base!C154)))=TRUE,MID(Base!C154,FIND("$",Base!C154)+1,6),0),"I",""),"P",""))="0",TRIM(SUBSTITUTE(SUBSTITUTE(IF(AND(ISNUMBER(FIND("condo",Base!D154)),ISNUMBER(FIND("IPTU",Base!D154)))=TRUE,MID(Base!D154,FIND("$",Base!D154)+1,6),0),"I",""),"P","")),TRIM(SUBSTITUTE(SUBSTITUTE(IF(AND(ISNUMBER(FIND("condo",Base!C154)),ISNUMBER(FIND("IPTU",Base!C154)))=TRUE,MID(Base!C154,FIND("$",Base!C154)+1,6),0),"I",""),"P",""))),".","")</f>
        <v>0</v>
      </c>
      <c r="E154" t="str">
        <f>SUBSTITUTE(IF(TRIM(SUBSTITUTE(SUBSTITUTE(IF(OR(ISNUMBER(FIND("IPTU",Base!C154)),ISNUMBER(FIND("iptu",Base!C154)))=TRUE,RIGHT(Base!C154,5),0),"R$",""),"$",""))="0",TRIM(SUBSTITUTE(SUBSTITUTE(IF(OR(ISNUMBER(FIND("IPTU",Base!D154)),ISNUMBER(FIND("iptu",Base!D154)))=TRUE,RIGHT(Base!D154,5),0),"R$",""),"$","")),TRIM(SUBSTITUTE(SUBSTITUTE(IF(OR(ISNUMBER(FIND("iptu",Base!C154)),ISNUMBER(FIND("IPTU",Base!C154)))=TRUE,RIGHT(Base!C154,5),0),"R$",""),"$",""))),".","")</f>
        <v>0</v>
      </c>
      <c r="F154" s="3" t="str" cm="1">
        <f t="array" ref="F154">INDEX(Base!154:154,MATCH(MAX(LEN(Base!154:154)),LEN(Base!154:154),0))</f>
        <v>Reserve sua unidade que ja esta quase pronta e divida todo o valor de entrada ao longo da obr...</v>
      </c>
      <c r="J154" t="str">
        <f>TRIM((IF(OR(ISNUMBER(FIND("Avenida",Base!B154)),ISNUMBER(FIND("Rua",Base!B154)),ISNUMBER(FIND("Estrada",Base!B154)),ISNUMBER(FIND(",",Base!B154)))=TRUE,Base!B154,"")))</f>
        <v/>
      </c>
      <c r="K154" t="str">
        <f>TRIM((IF(OR(ISNUMBER(FIND("Avenida",Base!C154)),ISNUMBER(FIND("Rua",Base!C154)),ISNUMBER(FIND("Estrada",Base!C154)),ISNUMBER(FIND(",",Base!C154)))=TRUE,Base!C154,"")))</f>
        <v/>
      </c>
      <c r="L154" t="str">
        <f>TRIM((IF(OR(ISNUMBER(FIND("Avenida",Base!D154)),ISNUMBER(FIND("Rua",Base!D154)),ISNUMBER(FIND("Estrada",Base!D154)),ISNUMBER(FIND(",",Base!D154)))=TRUE,Base!D154,"")))</f>
        <v>Obras avançadas, pagamento facilitado. Seu Krone ficando pronto junto com você.</v>
      </c>
      <c r="M154" t="str">
        <f>TRIM((IF(OR(ISNUMBER(FIND("Avenida",Base!E154)),ISNUMBER(FIND("Rua",Base!E154)),ISNUMBER(FIND("Estrada",Base!E154)),ISNUMBER(FIND(",",Base!E154)))=TRUE,Base!E154,"")))</f>
        <v/>
      </c>
      <c r="N154" t="str">
        <f>TRIM((IF(OR(ISNUMBER(FIND("Avenida",Base!F154)),ISNUMBER(FIND("Rua",Base!F154)),ISNUMBER(FIND("Estrada",Base!F154)),ISNUMBER(FIND(",",Base!F154)))=TRUE,Base!F154,"")))</f>
        <v/>
      </c>
      <c r="O154" t="str">
        <f>TRIM((IF(OR(ISNUMBER(FIND("Avenida",Base!G154)),ISNUMBER(FIND("Rua",Base!G154)),ISNUMBER(FIND("Estrada",Base!G154)),ISNUMBER(FIND(",",Base!G154)))=TRUE,Base!G154,"")))</f>
        <v/>
      </c>
      <c r="P154" t="str">
        <f>TRIM((IF(OR(ISNUMBER(FIND("Avenida",Base!H154)),ISNUMBER(FIND("Rua",Base!H154)),ISNUMBER(FIND("Estrada",Base!H154)),ISNUMBER(FIND(",",Base!H154)))=TRUE,Base!H154,"")))</f>
        <v>Rua Major Correia de Melo, Jardim Vinte e Cinco de Agosto</v>
      </c>
      <c r="Q154" t="str">
        <f>TRIM((IF(OR(ISNUMBER(FIND("Avenida",Base!I154)),ISNUMBER(FIND("Rua",Base!I154)),ISNUMBER(FIND("Estrada",Base!I154)),ISNUMBER(FIND(",",Base!I154)))=TRUE,Base!I154,"")))</f>
        <v/>
      </c>
      <c r="R154" t="str">
        <f>TRIM((IF(OR(ISNUMBER(FIND("Avenida",Base!J154)),ISNUMBER(FIND("Rua",Base!J154)),ISNUMBER(FIND("Estrada",Base!J154)),ISNUMBER(FIND(",",Base!J154)))=TRUE,Base!J154,"")))</f>
        <v/>
      </c>
      <c r="S154" t="str">
        <f>TRIM((IF(OR(ISNUMBER(FIND("Avenida",Base!K154)),ISNUMBER(FIND("Rua",Base!K154)),ISNUMBER(FIND("Estrada",Base!K154)),ISNUMBER(FIND(",",Base!K154)))=TRUE,Base!K154,"")))</f>
        <v/>
      </c>
      <c r="T154" t="str">
        <f>TRIM((IF(OR(ISNUMBER(FIND("Avenida",Base!L154)),ISNUMBER(FIND("Rua",Base!L154)),ISNUMBER(FIND("Estrada",Base!L154)),ISNUMBER(FIND(",",Base!L154)))=TRUE,Base!L154,"")))</f>
        <v/>
      </c>
      <c r="U154" t="str">
        <f>TRIM((IF(OR(ISNUMBER(FIND("Avenida",Base!M154)),ISNUMBER(FIND("Rua",Base!M154)),ISNUMBER(FIND("Estrada",Base!M154)),ISNUMBER(FIND(",",Base!M154)))=TRUE,Base!M154,"")))</f>
        <v/>
      </c>
      <c r="V154" t="str">
        <f>TRIM((IF(OR(ISNUMBER(FIND("Avenida",Base!N154)),ISNUMBER(FIND("Rua",Base!N154)),ISNUMBER(FIND("Estrada",Base!N154)),ISNUMBER(FIND(",",Base!N154)))=TRUE,Base!N154,"")))</f>
        <v/>
      </c>
      <c r="W154" t="str">
        <f>TRIM((IF(OR(ISNUMBER(FIND("Avenida",Base!O154)),ISNUMBER(FIND("Rua",Base!O154)),ISNUMBER(FIND("Estrada",Base!O154)),ISNUMBER(FIND(",",Base!O154)))=TRUE,Base!O154,"")))</f>
        <v/>
      </c>
      <c r="X154" t="str">
        <f>TRIM((IF(OR(ISNUMBER(FIND("Avenida",Base!P154)),ISNUMBER(FIND("Rua",Base!P154)),ISNUMBER(FIND("Estrada",Base!P154)),ISNUMBER(FIND(",",Base!P154)))=TRUE,Base!P154,"")))</f>
        <v/>
      </c>
      <c r="Y154" t="str">
        <f>TRIM((IF(OR(ISNUMBER(FIND("Avenida",Base!Q154)),ISNUMBER(FIND("Rua",Base!Q154)),ISNUMBER(FIND("Estrada",Base!Q154)),ISNUMBER(FIND(",",Base!Q154)))=TRUE,Base!Q154,"")))</f>
        <v/>
      </c>
      <c r="Z154" t="str">
        <f>TRIM((IF(OR(ISNUMBER(FIND("Avenida",Base!R154)),ISNUMBER(FIND("Rua",Base!R154)),ISNUMBER(FIND("Estrada",Base!R154)),ISNUMBER(FIND(",",Base!R154)))=TRUE,Base!R154,"")))</f>
        <v/>
      </c>
      <c r="AA154" s="3" t="str" cm="1">
        <f t="array" ref="AA154">LOOKUP(2,1/(F154:Z154&lt;&gt;""),F154:Z154)</f>
        <v>Rua Major Correia de Melo, Jardim Vinte e Cinco de Agosto</v>
      </c>
      <c r="AB154" t="str" cm="1">
        <f t="array" ref="AB154">IFERROR(IF(LEN(TRIM(SUBSTITUTE(INDEX(Base!154:154,0,MATCH(Planilha2!$AA154,Base!154:154,0)+1),"m²",""))&gt;5),LEFT(TRIM(SUBSTITUTE(INDEX(Base!154:154,0,MATCH(Planilha2!$AA154,Base!154:154,0)+1),"m²","")),3),TRIM(SUBSTITUTE(INDEX(Base!154:154,0,MATCH(Planilha2!$AA154,Base!154:154,0)+1),"m²",""))),0)</f>
        <v xml:space="preserve">91 </v>
      </c>
      <c r="AC154" t="str" cm="1">
        <f t="array" ref="AC154">IFERROR(IF(LEN(INDEX(Base!154:154,0,MATCH(Planilha2!$AA154,Base!154:154,0)+2))&gt;2,LEFT(INDEX(Base!154:154,0,MATCH(Planilha2!$AA154,Base!154:154,0)+2),1),INDEX(Base!154:154,0,MATCH(Planilha2!$AA154,Base!154:154,0)+2)),0)</f>
        <v>3</v>
      </c>
      <c r="AD154" t="str" cm="1">
        <f t="array" ref="AD154">IFERROR(IF(LEN(INDEX(Base!154:154,0,MATCH(Planilha2!$AA154,Base!154:154,0)+3))&gt;2,LEFT(INDEX(Base!154:154,0,MATCH(Planilha2!$AA154,Base!154:154,0)+3),1),INDEX(Base!154:154,0,MATCH(Planilha2!$AA154,Base!154:154,0)+3)),0)</f>
        <v>1</v>
      </c>
      <c r="AE154" t="str" cm="1">
        <f t="array" ref="AE154">IFERROR(IF(LEN(INDEX(Base!154:154,0,MATCH(Planilha2!$AA154,Base!154:154,0)+4))&gt;2,LEFT(INDEX(Base!154:154,0,MATCH(Planilha2!$AA154,Base!154:154,0)+4),1),INDEX(Base!154:154,0,MATCH(Planilha2!$AA154,Base!154:154,0)+4)),0)</f>
        <v>2</v>
      </c>
      <c r="AF154" t="str">
        <f>AA154&amp;", "&amp;Configurações!$C$4&amp;", "&amp;Configurações!$C$5&amp;", Brazil"</f>
        <v>Rua Major Correia de Melo, Jardim Vinte e Cinco de Agosto, Mesquita, RJ, Brazil</v>
      </c>
      <c r="AG154" t="str">
        <f>RIGHT(AA154,LEN(AA154)-FIND(",",AA154,1)-1)&amp;", "&amp;Configurações!$C$4&amp;", "&amp;Configurações!$C$5</f>
        <v>Jardim Vinte e Cinco de Agosto, Mesquita, RJ</v>
      </c>
      <c r="AH154">
        <f>Configurações!$C$6</f>
        <v>0</v>
      </c>
    </row>
    <row r="155" spans="2:34" x14ac:dyDescent="0.3">
      <c r="B155">
        <f>IF(OR(ISNUMBER(FIND(Configurações!$B$8,Base!B155)),ISNUMBER(FIND(Configurações!$B$9,Base!B155)),ISNUMBER(FIND(Configurações!$B$10,Base!B155)),ISNUMBER(FIND(Configurações!$B$11,Base!B155)))=TRUE,Base!B155,0)</f>
        <v>0</v>
      </c>
      <c r="C155" t="str">
        <f>SUBSTITUTE(SUBSTITUTE(IF(ISNUMBER(FIND("R$",Base!B155))=TRUE,Base!B155,IF(OR(ISNUMBER(FIND("condo",Base!C155)),ISNUMBER(FIND("IPTU",Base!C155)))=TRUE,Base!B155,Base!C155)),"R$",""),".","")</f>
        <v xml:space="preserve"> 92000</v>
      </c>
      <c r="D155" t="str">
        <f>SUBSTITUTE(IF(TRIM(SUBSTITUTE(SUBSTITUTE(IF(AND(ISNUMBER(FIND("condo",Base!C155)),ISNUMBER(FIND("IPTU",Base!C155)))=TRUE,MID(Base!C155,FIND("$",Base!C155)+1,6),0),"I",""),"P",""))="0",TRIM(SUBSTITUTE(SUBSTITUTE(IF(AND(ISNUMBER(FIND("condo",Base!D155)),ISNUMBER(FIND("IPTU",Base!D155)))=TRUE,MID(Base!D155,FIND("$",Base!D155)+1,6),0),"I",""),"P","")),TRIM(SUBSTITUTE(SUBSTITUTE(IF(AND(ISNUMBER(FIND("condo",Base!C155)),ISNUMBER(FIND("IPTU",Base!C155)))=TRUE,MID(Base!C155,FIND("$",Base!C155)+1,6),0),"I",""),"P",""))),".","")</f>
        <v>0</v>
      </c>
      <c r="E155" t="str">
        <f>SUBSTITUTE(IF(TRIM(SUBSTITUTE(SUBSTITUTE(IF(OR(ISNUMBER(FIND("IPTU",Base!C155)),ISNUMBER(FIND("iptu",Base!C155)))=TRUE,RIGHT(Base!C155,5),0),"R$",""),"$",""))="0",TRIM(SUBSTITUTE(SUBSTITUTE(IF(OR(ISNUMBER(FIND("IPTU",Base!D155)),ISNUMBER(FIND("iptu",Base!D155)))=TRUE,RIGHT(Base!D155,5),0),"R$",""),"$","")),TRIM(SUBSTITUTE(SUBSTITUTE(IF(OR(ISNUMBER(FIND("iptu",Base!C155)),ISNUMBER(FIND("IPTU",Base!C155)))=TRUE,RIGHT(Base!C155,5),0),"R$",""),"$",""))),".","")</f>
        <v>0</v>
      </c>
      <c r="F155" s="3" t="str" cm="1">
        <f t="array" ref="F155">INDEX(Base!155:155,MATCH(MAX(LEN(Base!155:155)),LEN(Base!155:155),0))</f>
        <v>O Madureira Office Park é um empreendimento de Lojas e Salas Comerciais. O único entre o Parque e o shopping, possui infraestrutura completa de negócios e bem-estar.</v>
      </c>
      <c r="J155" t="str">
        <f>TRIM((IF(OR(ISNUMBER(FIND("Avenida",Base!B155)),ISNUMBER(FIND("Rua",Base!B155)),ISNUMBER(FIND("Estrada",Base!B155)),ISNUMBER(FIND(",",Base!B155)))=TRUE,Base!B155,"")))</f>
        <v/>
      </c>
      <c r="K155" t="str">
        <f>TRIM((IF(OR(ISNUMBER(FIND("Avenida",Base!C155)),ISNUMBER(FIND("Rua",Base!C155)),ISNUMBER(FIND("Estrada",Base!C155)),ISNUMBER(FIND(",",Base!C155)))=TRUE,Base!C155,"")))</f>
        <v/>
      </c>
      <c r="L155" t="str">
        <f>TRIM((IF(OR(ISNUMBER(FIND("Avenida",Base!D155)),ISNUMBER(FIND("Rua",Base!D155)),ISNUMBER(FIND("Estrada",Base!D155)),ISNUMBER(FIND(",",Base!D155)))=TRUE,Base!D155,"")))</f>
        <v>O Madureira Office Park é um empreendimento de Lojas e Salas Comerciais. O único entre o Parque e o shopping, possui infraestrutura completa de negócios e bem-estar.</v>
      </c>
      <c r="M155" t="str">
        <f>TRIM((IF(OR(ISNUMBER(FIND("Avenida",Base!E155)),ISNUMBER(FIND("Rua",Base!E155)),ISNUMBER(FIND("Estrada",Base!E155)),ISNUMBER(FIND(",",Base!E155)))=TRUE,Base!E155,"")))</f>
        <v/>
      </c>
      <c r="N155" t="str">
        <f>TRIM((IF(OR(ISNUMBER(FIND("Avenida",Base!F155)),ISNUMBER(FIND("Rua",Base!F155)),ISNUMBER(FIND("Estrada",Base!F155)),ISNUMBER(FIND(",",Base!F155)))=TRUE,Base!F155,"")))</f>
        <v/>
      </c>
      <c r="O155" t="str">
        <f>TRIM((IF(OR(ISNUMBER(FIND("Avenida",Base!G155)),ISNUMBER(FIND("Rua",Base!G155)),ISNUMBER(FIND("Estrada",Base!G155)),ISNUMBER(FIND(",",Base!G155)))=TRUE,Base!G155,"")))</f>
        <v/>
      </c>
      <c r="P155" t="str">
        <f>TRIM((IF(OR(ISNUMBER(FIND("Avenida",Base!H155)),ISNUMBER(FIND("Rua",Base!H155)),ISNUMBER(FIND("Estrada",Base!H155)),ISNUMBER(FIND(",",Base!H155)))=TRUE,Base!H155,"")))</f>
        <v>Rua Antônio de Abreu, Madureira</v>
      </c>
      <c r="Q155" t="str">
        <f>TRIM((IF(OR(ISNUMBER(FIND("Avenida",Base!I155)),ISNUMBER(FIND("Rua",Base!I155)),ISNUMBER(FIND("Estrada",Base!I155)),ISNUMBER(FIND(",",Base!I155)))=TRUE,Base!I155,"")))</f>
        <v/>
      </c>
      <c r="R155" t="str">
        <f>TRIM((IF(OR(ISNUMBER(FIND("Avenida",Base!J155)),ISNUMBER(FIND("Rua",Base!J155)),ISNUMBER(FIND("Estrada",Base!J155)),ISNUMBER(FIND(",",Base!J155)))=TRUE,Base!J155,"")))</f>
        <v/>
      </c>
      <c r="S155" t="str">
        <f>TRIM((IF(OR(ISNUMBER(FIND("Avenida",Base!K155)),ISNUMBER(FIND("Rua",Base!K155)),ISNUMBER(FIND("Estrada",Base!K155)),ISNUMBER(FIND(",",Base!K155)))=TRUE,Base!K155,"")))</f>
        <v/>
      </c>
      <c r="T155" t="str">
        <f>TRIM((IF(OR(ISNUMBER(FIND("Avenida",Base!L155)),ISNUMBER(FIND("Rua",Base!L155)),ISNUMBER(FIND("Estrada",Base!L155)),ISNUMBER(FIND(",",Base!L155)))=TRUE,Base!L155,"")))</f>
        <v/>
      </c>
      <c r="U155" t="str">
        <f>TRIM((IF(OR(ISNUMBER(FIND("Avenida",Base!M155)),ISNUMBER(FIND("Rua",Base!M155)),ISNUMBER(FIND("Estrada",Base!M155)),ISNUMBER(FIND(",",Base!M155)))=TRUE,Base!M155,"")))</f>
        <v/>
      </c>
      <c r="V155" t="str">
        <f>TRIM((IF(OR(ISNUMBER(FIND("Avenida",Base!N155)),ISNUMBER(FIND("Rua",Base!N155)),ISNUMBER(FIND("Estrada",Base!N155)),ISNUMBER(FIND(",",Base!N155)))=TRUE,Base!N155,"")))</f>
        <v/>
      </c>
      <c r="W155" t="str">
        <f>TRIM((IF(OR(ISNUMBER(FIND("Avenida",Base!O155)),ISNUMBER(FIND("Rua",Base!O155)),ISNUMBER(FIND("Estrada",Base!O155)),ISNUMBER(FIND(",",Base!O155)))=TRUE,Base!O155,"")))</f>
        <v/>
      </c>
      <c r="X155" t="str">
        <f>TRIM((IF(OR(ISNUMBER(FIND("Avenida",Base!P155)),ISNUMBER(FIND("Rua",Base!P155)),ISNUMBER(FIND("Estrada",Base!P155)),ISNUMBER(FIND(",",Base!P155)))=TRUE,Base!P155,"")))</f>
        <v/>
      </c>
      <c r="Y155" t="str">
        <f>TRIM((IF(OR(ISNUMBER(FIND("Avenida",Base!Q155)),ISNUMBER(FIND("Rua",Base!Q155)),ISNUMBER(FIND("Estrada",Base!Q155)),ISNUMBER(FIND(",",Base!Q155)))=TRUE,Base!Q155,"")))</f>
        <v/>
      </c>
      <c r="Z155" t="str">
        <f>TRIM((IF(OR(ISNUMBER(FIND("Avenida",Base!R155)),ISNUMBER(FIND("Rua",Base!R155)),ISNUMBER(FIND("Estrada",Base!R155)),ISNUMBER(FIND(",",Base!R155)))=TRUE,Base!R155,"")))</f>
        <v/>
      </c>
      <c r="AA155" s="3" t="str" cm="1">
        <f t="array" ref="AA155">LOOKUP(2,1/(F155:Z155&lt;&gt;""),F155:Z155)</f>
        <v>Rua Antônio de Abreu, Madureira</v>
      </c>
      <c r="AB155" t="str" cm="1">
        <f t="array" ref="AB155">IFERROR(IF(LEN(TRIM(SUBSTITUTE(INDEX(Base!155:155,0,MATCH(Planilha2!$AA155,Base!155:155,0)+1),"m²",""))&gt;5),LEFT(TRIM(SUBSTITUTE(INDEX(Base!155:155,0,MATCH(Planilha2!$AA155,Base!155:155,0)+1),"m²","")),3),TRIM(SUBSTITUTE(INDEX(Base!155:155,0,MATCH(Planilha2!$AA155,Base!155:155,0)+1),"m²",""))),0)</f>
        <v xml:space="preserve">17 </v>
      </c>
      <c r="AC155" cm="1">
        <f t="array" ref="AC155">IFERROR(IF(LEN(INDEX(Base!155:155,0,MATCH(Planilha2!$AA155,Base!155:155,0)+2))&gt;2,LEFT(INDEX(Base!155:155,0,MATCH(Planilha2!$AA155,Base!155:155,0)+2),1),INDEX(Base!155:155,0,MATCH(Planilha2!$AA155,Base!155:155,0)+2)),0)</f>
        <v>0</v>
      </c>
      <c r="AD155" cm="1">
        <f t="array" ref="AD155">IFERROR(IF(LEN(INDEX(Base!155:155,0,MATCH(Planilha2!$AA155,Base!155:155,0)+3))&gt;2,LEFT(INDEX(Base!155:155,0,MATCH(Planilha2!$AA155,Base!155:155,0)+3),1),INDEX(Base!155:155,0,MATCH(Planilha2!$AA155,Base!155:155,0)+3)),0)</f>
        <v>0</v>
      </c>
      <c r="AE155" cm="1">
        <f t="array" ref="AE155">IFERROR(IF(LEN(INDEX(Base!155:155,0,MATCH(Planilha2!$AA155,Base!155:155,0)+4))&gt;2,LEFT(INDEX(Base!155:155,0,MATCH(Planilha2!$AA155,Base!155:155,0)+4),1),INDEX(Base!155:155,0,MATCH(Planilha2!$AA155,Base!155:155,0)+4)),0)</f>
        <v>0</v>
      </c>
      <c r="AF155" t="str">
        <f>AA155&amp;", "&amp;Configurações!$C$4&amp;", "&amp;Configurações!$C$5&amp;", Brazil"</f>
        <v>Rua Antônio de Abreu, Madureira, Mesquita, RJ, Brazil</v>
      </c>
      <c r="AG155" t="str">
        <f>RIGHT(AA155,LEN(AA155)-FIND(",",AA155,1)-1)&amp;", "&amp;Configurações!$C$4&amp;", "&amp;Configurações!$C$5</f>
        <v>Madureira, Mesquita, RJ</v>
      </c>
      <c r="AH155">
        <f>Configurações!$C$6</f>
        <v>0</v>
      </c>
    </row>
    <row r="156" spans="2:34" x14ac:dyDescent="0.3">
      <c r="B156" t="str">
        <f>IF(OR(ISNUMBER(FIND(Configurações!$B$8,Base!B156)),ISNUMBER(FIND(Configurações!$B$9,Base!B156)),ISNUMBER(FIND(Configurações!$B$10,Base!B156)),ISNUMBER(FIND(Configurações!$B$11,Base!B156)))=TRUE,Base!B156,0)</f>
        <v>em construção</v>
      </c>
      <c r="C156" t="str">
        <f>SUBSTITUTE(SUBSTITUTE(IF(ISNUMBER(FIND("R$",Base!B156))=TRUE,Base!B156,IF(OR(ISNUMBER(FIND("condo",Base!C156)),ISNUMBER(FIND("IPTU",Base!C156)))=TRUE,Base!B156,Base!C156)),"R$",""),".","")</f>
        <v>Sob consulta</v>
      </c>
      <c r="D156" t="str">
        <f>SUBSTITUTE(IF(TRIM(SUBSTITUTE(SUBSTITUTE(IF(AND(ISNUMBER(FIND("condo",Base!C156)),ISNUMBER(FIND("IPTU",Base!C156)))=TRUE,MID(Base!C156,FIND("$",Base!C156)+1,6),0),"I",""),"P",""))="0",TRIM(SUBSTITUTE(SUBSTITUTE(IF(AND(ISNUMBER(FIND("condo",Base!D156)),ISNUMBER(FIND("IPTU",Base!D156)))=TRUE,MID(Base!D156,FIND("$",Base!D156)+1,6),0),"I",""),"P","")),TRIM(SUBSTITUTE(SUBSTITUTE(IF(AND(ISNUMBER(FIND("condo",Base!C156)),ISNUMBER(FIND("IPTU",Base!C156)))=TRUE,MID(Base!C156,FIND("$",Base!C156)+1,6),0),"I",""),"P",""))),".","")</f>
        <v>0</v>
      </c>
      <c r="E156" t="str">
        <f>SUBSTITUTE(IF(TRIM(SUBSTITUTE(SUBSTITUTE(IF(OR(ISNUMBER(FIND("IPTU",Base!C156)),ISNUMBER(FIND("iptu",Base!C156)))=TRUE,RIGHT(Base!C156,5),0),"R$",""),"$",""))="0",TRIM(SUBSTITUTE(SUBSTITUTE(IF(OR(ISNUMBER(FIND("IPTU",Base!D156)),ISNUMBER(FIND("iptu",Base!D156)))=TRUE,RIGHT(Base!D156,5),0),"R$",""),"$","")),TRIM(SUBSTITUTE(SUBSTITUTE(IF(OR(ISNUMBER(FIND("iptu",Base!C156)),ISNUMBER(FIND("IPTU",Base!C156)))=TRUE,RIGHT(Base!C156,5),0),"R$",""),"$",""))),".","")</f>
        <v>0</v>
      </c>
      <c r="F156" s="3" t="str" cm="1">
        <f t="array" ref="F156">INDEX(Base!156:156,MATCH(MAX(LEN(Base!156:156)),LEN(Base!156:156),0))</f>
        <v>Venha conhecer os diferenciais incríveis desse empreendimento. Fale com nossa equipe de corretores</v>
      </c>
      <c r="J156" t="str">
        <f>TRIM((IF(OR(ISNUMBER(FIND("Avenida",Base!B156)),ISNUMBER(FIND("Rua",Base!B156)),ISNUMBER(FIND("Estrada",Base!B156)),ISNUMBER(FIND(",",Base!B156)))=TRUE,Base!B156,"")))</f>
        <v/>
      </c>
      <c r="K156" t="str">
        <f>TRIM((IF(OR(ISNUMBER(FIND("Avenida",Base!C156)),ISNUMBER(FIND("Rua",Base!C156)),ISNUMBER(FIND("Estrada",Base!C156)),ISNUMBER(FIND(",",Base!C156)))=TRUE,Base!C156,"")))</f>
        <v/>
      </c>
      <c r="L156" t="str">
        <f>TRIM((IF(OR(ISNUMBER(FIND("Avenida",Base!D156)),ISNUMBER(FIND("Rua",Base!D156)),ISNUMBER(FIND("Estrada",Base!D156)),ISNUMBER(FIND(",",Base!D156)))=TRUE,Base!D156,"")))</f>
        <v/>
      </c>
      <c r="M156" t="str">
        <f>TRIM((IF(OR(ISNUMBER(FIND("Avenida",Base!E156)),ISNUMBER(FIND("Rua",Base!E156)),ISNUMBER(FIND("Estrada",Base!E156)),ISNUMBER(FIND(",",Base!E156)))=TRUE,Base!E156,"")))</f>
        <v/>
      </c>
      <c r="N156" t="str">
        <f>TRIM((IF(OR(ISNUMBER(FIND("Avenida",Base!F156)),ISNUMBER(FIND("Rua",Base!F156)),ISNUMBER(FIND("Estrada",Base!F156)),ISNUMBER(FIND(",",Base!F156)))=TRUE,Base!F156,"")))</f>
        <v>Avenida Ministro Edgard Romero, Madureira</v>
      </c>
      <c r="O156" t="str">
        <f>TRIM((IF(OR(ISNUMBER(FIND("Avenida",Base!G156)),ISNUMBER(FIND("Rua",Base!G156)),ISNUMBER(FIND("Estrada",Base!G156)),ISNUMBER(FIND(",",Base!G156)))=TRUE,Base!G156,"")))</f>
        <v/>
      </c>
      <c r="P156" t="str">
        <f>TRIM((IF(OR(ISNUMBER(FIND("Avenida",Base!H156)),ISNUMBER(FIND("Rua",Base!H156)),ISNUMBER(FIND("Estrada",Base!H156)),ISNUMBER(FIND(",",Base!H156)))=TRUE,Base!H156,"")))</f>
        <v/>
      </c>
      <c r="Q156" t="str">
        <f>TRIM((IF(OR(ISNUMBER(FIND("Avenida",Base!I156)),ISNUMBER(FIND("Rua",Base!I156)),ISNUMBER(FIND("Estrada",Base!I156)),ISNUMBER(FIND(",",Base!I156)))=TRUE,Base!I156,"")))</f>
        <v/>
      </c>
      <c r="R156" t="str">
        <f>TRIM((IF(OR(ISNUMBER(FIND("Avenida",Base!J156)),ISNUMBER(FIND("Rua",Base!J156)),ISNUMBER(FIND("Estrada",Base!J156)),ISNUMBER(FIND(",",Base!J156)))=TRUE,Base!J156,"")))</f>
        <v/>
      </c>
      <c r="S156" t="str">
        <f>TRIM((IF(OR(ISNUMBER(FIND("Avenida",Base!K156)),ISNUMBER(FIND("Rua",Base!K156)),ISNUMBER(FIND("Estrada",Base!K156)),ISNUMBER(FIND(",",Base!K156)))=TRUE,Base!K156,"")))</f>
        <v/>
      </c>
      <c r="T156" t="str">
        <f>TRIM((IF(OR(ISNUMBER(FIND("Avenida",Base!L156)),ISNUMBER(FIND("Rua",Base!L156)),ISNUMBER(FIND("Estrada",Base!L156)),ISNUMBER(FIND(",",Base!L156)))=TRUE,Base!L156,"")))</f>
        <v/>
      </c>
      <c r="U156" t="str">
        <f>TRIM((IF(OR(ISNUMBER(FIND("Avenida",Base!M156)),ISNUMBER(FIND("Rua",Base!M156)),ISNUMBER(FIND("Estrada",Base!M156)),ISNUMBER(FIND(",",Base!M156)))=TRUE,Base!M156,"")))</f>
        <v/>
      </c>
      <c r="V156" t="str">
        <f>TRIM((IF(OR(ISNUMBER(FIND("Avenida",Base!N156)),ISNUMBER(FIND("Rua",Base!N156)),ISNUMBER(FIND("Estrada",Base!N156)),ISNUMBER(FIND(",",Base!N156)))=TRUE,Base!N156,"")))</f>
        <v/>
      </c>
      <c r="W156" t="str">
        <f>TRIM((IF(OR(ISNUMBER(FIND("Avenida",Base!O156)),ISNUMBER(FIND("Rua",Base!O156)),ISNUMBER(FIND("Estrada",Base!O156)),ISNUMBER(FIND(",",Base!O156)))=TRUE,Base!O156,"")))</f>
        <v/>
      </c>
      <c r="X156" t="str">
        <f>TRIM((IF(OR(ISNUMBER(FIND("Avenida",Base!P156)),ISNUMBER(FIND("Rua",Base!P156)),ISNUMBER(FIND("Estrada",Base!P156)),ISNUMBER(FIND(",",Base!P156)))=TRUE,Base!P156,"")))</f>
        <v/>
      </c>
      <c r="Y156" t="str">
        <f>TRIM((IF(OR(ISNUMBER(FIND("Avenida",Base!Q156)),ISNUMBER(FIND("Rua",Base!Q156)),ISNUMBER(FIND("Estrada",Base!Q156)),ISNUMBER(FIND(",",Base!Q156)))=TRUE,Base!Q156,"")))</f>
        <v/>
      </c>
      <c r="Z156" t="str">
        <f>TRIM((IF(OR(ISNUMBER(FIND("Avenida",Base!R156)),ISNUMBER(FIND("Rua",Base!R156)),ISNUMBER(FIND("Estrada",Base!R156)),ISNUMBER(FIND(",",Base!R156)))=TRUE,Base!R156,"")))</f>
        <v/>
      </c>
      <c r="AA156" s="3" t="str" cm="1">
        <f t="array" ref="AA156">LOOKUP(2,1/(F156:Z156&lt;&gt;""),F156:Z156)</f>
        <v>Avenida Ministro Edgard Romero, Madureira</v>
      </c>
      <c r="AB156" t="str" cm="1">
        <f t="array" ref="AB156">IFERROR(IF(LEN(TRIM(SUBSTITUTE(INDEX(Base!156:156,0,MATCH(Planilha2!$AA156,Base!156:156,0)+1),"m²",""))&gt;5),LEFT(TRIM(SUBSTITUTE(INDEX(Base!156:156,0,MATCH(Planilha2!$AA156,Base!156:156,0)+1),"m²","")),3),TRIM(SUBSTITUTE(INDEX(Base!156:156,0,MATCH(Planilha2!$AA156,Base!156:156,0)+1),"m²",""))),0)</f>
        <v>46</v>
      </c>
      <c r="AC156" t="str" cm="1">
        <f t="array" ref="AC156">IFERROR(IF(LEN(INDEX(Base!156:156,0,MATCH(Planilha2!$AA156,Base!156:156,0)+2))&gt;2,LEFT(INDEX(Base!156:156,0,MATCH(Planilha2!$AA156,Base!156:156,0)+2),1),INDEX(Base!156:156,0,MATCH(Planilha2!$AA156,Base!156:156,0)+2)),0)</f>
        <v>2</v>
      </c>
      <c r="AD156" t="str" cm="1">
        <f t="array" ref="AD156">IFERROR(IF(LEN(INDEX(Base!156:156,0,MATCH(Planilha2!$AA156,Base!156:156,0)+3))&gt;2,LEFT(INDEX(Base!156:156,0,MATCH(Planilha2!$AA156,Base!156:156,0)+3),1),INDEX(Base!156:156,0,MATCH(Planilha2!$AA156,Base!156:156,0)+3)),0)</f>
        <v>1</v>
      </c>
      <c r="AE156" t="str" cm="1">
        <f t="array" ref="AE156">IFERROR(IF(LEN(INDEX(Base!156:156,0,MATCH(Planilha2!$AA156,Base!156:156,0)+4))&gt;2,LEFT(INDEX(Base!156:156,0,MATCH(Planilha2!$AA156,Base!156:156,0)+4),1),INDEX(Base!156:156,0,MATCH(Planilha2!$AA156,Base!156:156,0)+4)),0)</f>
        <v>1</v>
      </c>
      <c r="AF156" t="str">
        <f>AA156&amp;", "&amp;Configurações!$C$4&amp;", "&amp;Configurações!$C$5&amp;", Brazil"</f>
        <v>Avenida Ministro Edgard Romero, Madureira, Mesquita, RJ, Brazil</v>
      </c>
      <c r="AG156" t="str">
        <f>RIGHT(AA156,LEN(AA156)-FIND(",",AA156,1)-1)&amp;", "&amp;Configurações!$C$4&amp;", "&amp;Configurações!$C$5</f>
        <v>Madureira, Mesquita, RJ</v>
      </c>
      <c r="AH156">
        <f>Configurações!$C$6</f>
        <v>0</v>
      </c>
    </row>
    <row r="157" spans="2:34" x14ac:dyDescent="0.3">
      <c r="B157" t="str">
        <f>IF(OR(ISNUMBER(FIND(Configurações!$B$8,Base!B157)),ISNUMBER(FIND(Configurações!$B$9,Base!B157)),ISNUMBER(FIND(Configurações!$B$10,Base!B157)),ISNUMBER(FIND(Configurações!$B$11,Base!B157)))=TRUE,Base!B157,0)</f>
        <v>na planta</v>
      </c>
      <c r="C157" t="str">
        <f>SUBSTITUTE(SUBSTITUTE(IF(ISNUMBER(FIND("R$",Base!B157))=TRUE,Base!B157,IF(OR(ISNUMBER(FIND("condo",Base!C157)),ISNUMBER(FIND("IPTU",Base!C157)))=TRUE,Base!B157,Base!C157)),"R$",""),".","")</f>
        <v xml:space="preserve"> 231000</v>
      </c>
      <c r="D157" t="str">
        <f>SUBSTITUTE(IF(TRIM(SUBSTITUTE(SUBSTITUTE(IF(AND(ISNUMBER(FIND("condo",Base!C157)),ISNUMBER(FIND("IPTU",Base!C157)))=TRUE,MID(Base!C157,FIND("$",Base!C157)+1,6),0),"I",""),"P",""))="0",TRIM(SUBSTITUTE(SUBSTITUTE(IF(AND(ISNUMBER(FIND("condo",Base!D157)),ISNUMBER(FIND("IPTU",Base!D157)))=TRUE,MID(Base!D157,FIND("$",Base!D157)+1,6),0),"I",""),"P","")),TRIM(SUBSTITUTE(SUBSTITUTE(IF(AND(ISNUMBER(FIND("condo",Base!C157)),ISNUMBER(FIND("IPTU",Base!C157)))=TRUE,MID(Base!C157,FIND("$",Base!C157)+1,6),0),"I",""),"P",""))),".","")</f>
        <v>0</v>
      </c>
      <c r="E157" t="str">
        <f>SUBSTITUTE(IF(TRIM(SUBSTITUTE(SUBSTITUTE(IF(OR(ISNUMBER(FIND("IPTU",Base!C157)),ISNUMBER(FIND("iptu",Base!C157)))=TRUE,RIGHT(Base!C157,5),0),"R$",""),"$",""))="0",TRIM(SUBSTITUTE(SUBSTITUTE(IF(OR(ISNUMBER(FIND("IPTU",Base!D157)),ISNUMBER(FIND("iptu",Base!D157)))=TRUE,RIGHT(Base!D157,5),0),"R$",""),"$","")),TRIM(SUBSTITUTE(SUBSTITUTE(IF(OR(ISNUMBER(FIND("iptu",Base!C157)),ISNUMBER(FIND("IPTU",Base!C157)))=TRUE,RIGHT(Base!C157,5),0),"R$",""),"$",""))),".","")</f>
        <v>0</v>
      </c>
      <c r="F157" s="3" t="str" cm="1">
        <f t="array" ref="F157">INDEX(Base!157:157,MATCH(MAX(LEN(Base!157:157)),LEN(Base!157:157),0))</f>
        <v>Quer uma vida mais segura? Venha conhecer o Residencial Inovatto! Apartamentos de dois quartos, com varanda, vaga na garagem e lazer completo, tudo isso em condomínio fechado.</v>
      </c>
      <c r="J157" t="str">
        <f>TRIM((IF(OR(ISNUMBER(FIND("Avenida",Base!B157)),ISNUMBER(FIND("Rua",Base!B157)),ISNUMBER(FIND("Estrada",Base!B157)),ISNUMBER(FIND(",",Base!B157)))=TRUE,Base!B157,"")))</f>
        <v/>
      </c>
      <c r="K157" t="str">
        <f>TRIM((IF(OR(ISNUMBER(FIND("Avenida",Base!C157)),ISNUMBER(FIND("Rua",Base!C157)),ISNUMBER(FIND("Estrada",Base!C157)),ISNUMBER(FIND(",",Base!C157)))=TRUE,Base!C157,"")))</f>
        <v/>
      </c>
      <c r="L157" t="str">
        <f>TRIM((IF(OR(ISNUMBER(FIND("Avenida",Base!D157)),ISNUMBER(FIND("Rua",Base!D157)),ISNUMBER(FIND("Estrada",Base!D157)),ISNUMBER(FIND(",",Base!D157)))=TRUE,Base!D157,"")))</f>
        <v>Quer uma vida mais segura? Venha conhecer o Residencial Inovatto! Apartamentos de dois quartos, com varanda, vaga na garagem e lazer completo, tudo isso em condomínio fechado.</v>
      </c>
      <c r="M157" t="str">
        <f>TRIM((IF(OR(ISNUMBER(FIND("Avenida",Base!E157)),ISNUMBER(FIND("Rua",Base!E157)),ISNUMBER(FIND("Estrada",Base!E157)),ISNUMBER(FIND(",",Base!E157)))=TRUE,Base!E157,"")))</f>
        <v/>
      </c>
      <c r="N157" t="str">
        <f>TRIM((IF(OR(ISNUMBER(FIND("Avenida",Base!F157)),ISNUMBER(FIND("Rua",Base!F157)),ISNUMBER(FIND("Estrada",Base!F157)),ISNUMBER(FIND(",",Base!F157)))=TRUE,Base!F157,"")))</f>
        <v/>
      </c>
      <c r="O157" t="str">
        <f>TRIM((IF(OR(ISNUMBER(FIND("Avenida",Base!G157)),ISNUMBER(FIND("Rua",Base!G157)),ISNUMBER(FIND("Estrada",Base!G157)),ISNUMBER(FIND(",",Base!G157)))=TRUE,Base!G157,"")))</f>
        <v>Travessa Piracaba, Irajá</v>
      </c>
      <c r="P157" t="str">
        <f>TRIM((IF(OR(ISNUMBER(FIND("Avenida",Base!H157)),ISNUMBER(FIND("Rua",Base!H157)),ISNUMBER(FIND("Estrada",Base!H157)),ISNUMBER(FIND(",",Base!H157)))=TRUE,Base!H157,"")))</f>
        <v/>
      </c>
      <c r="Q157" t="str">
        <f>TRIM((IF(OR(ISNUMBER(FIND("Avenida",Base!I157)),ISNUMBER(FIND("Rua",Base!I157)),ISNUMBER(FIND("Estrada",Base!I157)),ISNUMBER(FIND(",",Base!I157)))=TRUE,Base!I157,"")))</f>
        <v/>
      </c>
      <c r="R157" t="str">
        <f>TRIM((IF(OR(ISNUMBER(FIND("Avenida",Base!J157)),ISNUMBER(FIND("Rua",Base!J157)),ISNUMBER(FIND("Estrada",Base!J157)),ISNUMBER(FIND(",",Base!J157)))=TRUE,Base!J157,"")))</f>
        <v/>
      </c>
      <c r="S157" t="str">
        <f>TRIM((IF(OR(ISNUMBER(FIND("Avenida",Base!K157)),ISNUMBER(FIND("Rua",Base!K157)),ISNUMBER(FIND("Estrada",Base!K157)),ISNUMBER(FIND(",",Base!K157)))=TRUE,Base!K157,"")))</f>
        <v/>
      </c>
      <c r="T157" t="str">
        <f>TRIM((IF(OR(ISNUMBER(FIND("Avenida",Base!L157)),ISNUMBER(FIND("Rua",Base!L157)),ISNUMBER(FIND("Estrada",Base!L157)),ISNUMBER(FIND(",",Base!L157)))=TRUE,Base!L157,"")))</f>
        <v/>
      </c>
      <c r="U157" t="str">
        <f>TRIM((IF(OR(ISNUMBER(FIND("Avenida",Base!M157)),ISNUMBER(FIND("Rua",Base!M157)),ISNUMBER(FIND("Estrada",Base!M157)),ISNUMBER(FIND(",",Base!M157)))=TRUE,Base!M157,"")))</f>
        <v/>
      </c>
      <c r="V157" t="str">
        <f>TRIM((IF(OR(ISNUMBER(FIND("Avenida",Base!N157)),ISNUMBER(FIND("Rua",Base!N157)),ISNUMBER(FIND("Estrada",Base!N157)),ISNUMBER(FIND(",",Base!N157)))=TRUE,Base!N157,"")))</f>
        <v/>
      </c>
      <c r="W157" t="str">
        <f>TRIM((IF(OR(ISNUMBER(FIND("Avenida",Base!O157)),ISNUMBER(FIND("Rua",Base!O157)),ISNUMBER(FIND("Estrada",Base!O157)),ISNUMBER(FIND(",",Base!O157)))=TRUE,Base!O157,"")))</f>
        <v/>
      </c>
      <c r="X157" t="str">
        <f>TRIM((IF(OR(ISNUMBER(FIND("Avenida",Base!P157)),ISNUMBER(FIND("Rua",Base!P157)),ISNUMBER(FIND("Estrada",Base!P157)),ISNUMBER(FIND(",",Base!P157)))=TRUE,Base!P157,"")))</f>
        <v/>
      </c>
      <c r="Y157" t="str">
        <f>TRIM((IF(OR(ISNUMBER(FIND("Avenida",Base!Q157)),ISNUMBER(FIND("Rua",Base!Q157)),ISNUMBER(FIND("Estrada",Base!Q157)),ISNUMBER(FIND(",",Base!Q157)))=TRUE,Base!Q157,"")))</f>
        <v/>
      </c>
      <c r="Z157" t="str">
        <f>TRIM((IF(OR(ISNUMBER(FIND("Avenida",Base!R157)),ISNUMBER(FIND("Rua",Base!R157)),ISNUMBER(FIND("Estrada",Base!R157)),ISNUMBER(FIND(",",Base!R157)))=TRUE,Base!R157,"")))</f>
        <v/>
      </c>
      <c r="AA157" s="3" t="str" cm="1">
        <f t="array" ref="AA157">LOOKUP(2,1/(F157:Z157&lt;&gt;""),F157:Z157)</f>
        <v>Travessa Piracaba, Irajá</v>
      </c>
      <c r="AB157" t="str" cm="1">
        <f t="array" ref="AB157">IFERROR(IF(LEN(TRIM(SUBSTITUTE(INDEX(Base!157:157,0,MATCH(Planilha2!$AA157,Base!157:157,0)+1),"m²",""))&gt;5),LEFT(TRIM(SUBSTITUTE(INDEX(Base!157:157,0,MATCH(Planilha2!$AA157,Base!157:157,0)+1),"m²","")),3),TRIM(SUBSTITUTE(INDEX(Base!157:157,0,MATCH(Planilha2!$AA157,Base!157:157,0)+1),"m²",""))),0)</f>
        <v xml:space="preserve">35 </v>
      </c>
      <c r="AC157" t="str" cm="1">
        <f t="array" ref="AC157">IFERROR(IF(LEN(INDEX(Base!157:157,0,MATCH(Planilha2!$AA157,Base!157:157,0)+2))&gt;2,LEFT(INDEX(Base!157:157,0,MATCH(Planilha2!$AA157,Base!157:157,0)+2),1),INDEX(Base!157:157,0,MATCH(Planilha2!$AA157,Base!157:157,0)+2)),0)</f>
        <v>2</v>
      </c>
      <c r="AD157" t="str" cm="1">
        <f t="array" ref="AD157">IFERROR(IF(LEN(INDEX(Base!157:157,0,MATCH(Planilha2!$AA157,Base!157:157,0)+3))&gt;2,LEFT(INDEX(Base!157:157,0,MATCH(Planilha2!$AA157,Base!157:157,0)+3),1),INDEX(Base!157:157,0,MATCH(Planilha2!$AA157,Base!157:157,0)+3)),0)</f>
        <v>1</v>
      </c>
      <c r="AE157" cm="1">
        <f t="array" ref="AE157">IFERROR(IF(LEN(INDEX(Base!157:157,0,MATCH(Planilha2!$AA157,Base!157:157,0)+4))&gt;2,LEFT(INDEX(Base!157:157,0,MATCH(Planilha2!$AA157,Base!157:157,0)+4),1),INDEX(Base!157:157,0,MATCH(Planilha2!$AA157,Base!157:157,0)+4)),0)</f>
        <v>0</v>
      </c>
      <c r="AF157" t="str">
        <f>AA157&amp;", "&amp;Configurações!$C$4&amp;", "&amp;Configurações!$C$5&amp;", Brazil"</f>
        <v>Travessa Piracaba, Irajá, Mesquita, RJ, Brazil</v>
      </c>
      <c r="AG157" t="str">
        <f>RIGHT(AA157,LEN(AA157)-FIND(",",AA157,1)-1)&amp;", "&amp;Configurações!$C$4&amp;", "&amp;Configurações!$C$5</f>
        <v>Irajá, Mesquita, RJ</v>
      </c>
      <c r="AH157">
        <f>Configurações!$C$6</f>
        <v>0</v>
      </c>
    </row>
    <row r="158" spans="2:34" x14ac:dyDescent="0.3">
      <c r="B158">
        <f>IF(OR(ISNUMBER(FIND(Configurações!$B$8,Base!B158)),ISNUMBER(FIND(Configurações!$B$9,Base!B158)),ISNUMBER(FIND(Configurações!$B$10,Base!B158)),ISNUMBER(FIND(Configurações!$B$11,Base!B158)))=TRUE,Base!B158,0)</f>
        <v>0</v>
      </c>
      <c r="C158" t="str">
        <f>SUBSTITUTE(SUBSTITUTE(IF(ISNUMBER(FIND("R$",Base!B158))=TRUE,Base!B158,IF(OR(ISNUMBER(FIND("condo",Base!C158)),ISNUMBER(FIND("IPTU",Base!C158)))=TRUE,Base!B158,Base!C158)),"R$",""),".","")</f>
        <v>Sob consulta</v>
      </c>
      <c r="D158" t="str">
        <f>SUBSTITUTE(IF(TRIM(SUBSTITUTE(SUBSTITUTE(IF(AND(ISNUMBER(FIND("condo",Base!C158)),ISNUMBER(FIND("IPTU",Base!C158)))=TRUE,MID(Base!C158,FIND("$",Base!C158)+1,6),0),"I",""),"P",""))="0",TRIM(SUBSTITUTE(SUBSTITUTE(IF(AND(ISNUMBER(FIND("condo",Base!D158)),ISNUMBER(FIND("IPTU",Base!D158)))=TRUE,MID(Base!D158,FIND("$",Base!D158)+1,6),0),"I",""),"P","")),TRIM(SUBSTITUTE(SUBSTITUTE(IF(AND(ISNUMBER(FIND("condo",Base!C158)),ISNUMBER(FIND("IPTU",Base!C158)))=TRUE,MID(Base!C158,FIND("$",Base!C158)+1,6),0),"I",""),"P",""))),".","")</f>
        <v>0</v>
      </c>
      <c r="E158" t="str">
        <f>SUBSTITUTE(IF(TRIM(SUBSTITUTE(SUBSTITUTE(IF(OR(ISNUMBER(FIND("IPTU",Base!C158)),ISNUMBER(FIND("iptu",Base!C158)))=TRUE,RIGHT(Base!C158,5),0),"R$",""),"$",""))="0",TRIM(SUBSTITUTE(SUBSTITUTE(IF(OR(ISNUMBER(FIND("IPTU",Base!D158)),ISNUMBER(FIND("iptu",Base!D158)))=TRUE,RIGHT(Base!D158,5),0),"R$",""),"$","")),TRIM(SUBSTITUTE(SUBSTITUTE(IF(OR(ISNUMBER(FIND("iptu",Base!C158)),ISNUMBER(FIND("IPTU",Base!C158)))=TRUE,RIGHT(Base!C158,5),0),"R$",""),"$",""))),".","")</f>
        <v>0</v>
      </c>
      <c r="F158" s="3" t="str" cm="1">
        <f t="array" ref="F158">INDEX(Base!158:158,MATCH(MAX(LEN(Base!158:158)),LEN(Base!158:158),0))</f>
        <v>Venha conhecer os diferenciais incríveis desse empreendimento.</v>
      </c>
      <c r="J158" t="str">
        <f>TRIM((IF(OR(ISNUMBER(FIND("Avenida",Base!B158)),ISNUMBER(FIND("Rua",Base!B158)),ISNUMBER(FIND("Estrada",Base!B158)),ISNUMBER(FIND(",",Base!B158)))=TRUE,Base!B158,"")))</f>
        <v/>
      </c>
      <c r="K158" t="str">
        <f>TRIM((IF(OR(ISNUMBER(FIND("Avenida",Base!C158)),ISNUMBER(FIND("Rua",Base!C158)),ISNUMBER(FIND("Estrada",Base!C158)),ISNUMBER(FIND(",",Base!C158)))=TRUE,Base!C158,"")))</f>
        <v/>
      </c>
      <c r="L158" t="str">
        <f>TRIM((IF(OR(ISNUMBER(FIND("Avenida",Base!D158)),ISNUMBER(FIND("Rua",Base!D158)),ISNUMBER(FIND("Estrada",Base!D158)),ISNUMBER(FIND(",",Base!D158)))=TRUE,Base!D158,"")))</f>
        <v/>
      </c>
      <c r="M158" t="str">
        <f>TRIM((IF(OR(ISNUMBER(FIND("Avenida",Base!E158)),ISNUMBER(FIND("Rua",Base!E158)),ISNUMBER(FIND("Estrada",Base!E158)),ISNUMBER(FIND(",",Base!E158)))=TRUE,Base!E158,"")))</f>
        <v/>
      </c>
      <c r="N158" t="str">
        <f>TRIM((IF(OR(ISNUMBER(FIND("Avenida",Base!F158)),ISNUMBER(FIND("Rua",Base!F158)),ISNUMBER(FIND("Estrada",Base!F158)),ISNUMBER(FIND(",",Base!F158)))=TRUE,Base!F158,"")))</f>
        <v/>
      </c>
      <c r="O158" t="str">
        <f>TRIM((IF(OR(ISNUMBER(FIND("Avenida",Base!G158)),ISNUMBER(FIND("Rua",Base!G158)),ISNUMBER(FIND("Estrada",Base!G158)),ISNUMBER(FIND(",",Base!G158)))=TRUE,Base!G158,"")))</f>
        <v>Rua Engenheiro Oscar Weinschenk, Braz de Pina</v>
      </c>
      <c r="P158" t="str">
        <f>TRIM((IF(OR(ISNUMBER(FIND("Avenida",Base!H158)),ISNUMBER(FIND("Rua",Base!H158)),ISNUMBER(FIND("Estrada",Base!H158)),ISNUMBER(FIND(",",Base!H158)))=TRUE,Base!H158,"")))</f>
        <v/>
      </c>
      <c r="Q158" t="str">
        <f>TRIM((IF(OR(ISNUMBER(FIND("Avenida",Base!I158)),ISNUMBER(FIND("Rua",Base!I158)),ISNUMBER(FIND("Estrada",Base!I158)),ISNUMBER(FIND(",",Base!I158)))=TRUE,Base!I158,"")))</f>
        <v/>
      </c>
      <c r="R158" t="str">
        <f>TRIM((IF(OR(ISNUMBER(FIND("Avenida",Base!J158)),ISNUMBER(FIND("Rua",Base!J158)),ISNUMBER(FIND("Estrada",Base!J158)),ISNUMBER(FIND(",",Base!J158)))=TRUE,Base!J158,"")))</f>
        <v/>
      </c>
      <c r="S158" t="str">
        <f>TRIM((IF(OR(ISNUMBER(FIND("Avenida",Base!K158)),ISNUMBER(FIND("Rua",Base!K158)),ISNUMBER(FIND("Estrada",Base!K158)),ISNUMBER(FIND(",",Base!K158)))=TRUE,Base!K158,"")))</f>
        <v/>
      </c>
      <c r="T158" t="str">
        <f>TRIM((IF(OR(ISNUMBER(FIND("Avenida",Base!L158)),ISNUMBER(FIND("Rua",Base!L158)),ISNUMBER(FIND("Estrada",Base!L158)),ISNUMBER(FIND(",",Base!L158)))=TRUE,Base!L158,"")))</f>
        <v/>
      </c>
      <c r="U158" t="str">
        <f>TRIM((IF(OR(ISNUMBER(FIND("Avenida",Base!M158)),ISNUMBER(FIND("Rua",Base!M158)),ISNUMBER(FIND("Estrada",Base!M158)),ISNUMBER(FIND(",",Base!M158)))=TRUE,Base!M158,"")))</f>
        <v/>
      </c>
      <c r="V158" t="str">
        <f>TRIM((IF(OR(ISNUMBER(FIND("Avenida",Base!N158)),ISNUMBER(FIND("Rua",Base!N158)),ISNUMBER(FIND("Estrada",Base!N158)),ISNUMBER(FIND(",",Base!N158)))=TRUE,Base!N158,"")))</f>
        <v/>
      </c>
      <c r="W158" t="str">
        <f>TRIM((IF(OR(ISNUMBER(FIND("Avenida",Base!O158)),ISNUMBER(FIND("Rua",Base!O158)),ISNUMBER(FIND("Estrada",Base!O158)),ISNUMBER(FIND(",",Base!O158)))=TRUE,Base!O158,"")))</f>
        <v/>
      </c>
      <c r="X158" t="str">
        <f>TRIM((IF(OR(ISNUMBER(FIND("Avenida",Base!P158)),ISNUMBER(FIND("Rua",Base!P158)),ISNUMBER(FIND("Estrada",Base!P158)),ISNUMBER(FIND(",",Base!P158)))=TRUE,Base!P158,"")))</f>
        <v/>
      </c>
      <c r="Y158" t="str">
        <f>TRIM((IF(OR(ISNUMBER(FIND("Avenida",Base!Q158)),ISNUMBER(FIND("Rua",Base!Q158)),ISNUMBER(FIND("Estrada",Base!Q158)),ISNUMBER(FIND(",",Base!Q158)))=TRUE,Base!Q158,"")))</f>
        <v/>
      </c>
      <c r="Z158" t="str">
        <f>TRIM((IF(OR(ISNUMBER(FIND("Avenida",Base!R158)),ISNUMBER(FIND("Rua",Base!R158)),ISNUMBER(FIND("Estrada",Base!R158)),ISNUMBER(FIND(",",Base!R158)))=TRUE,Base!R158,"")))</f>
        <v/>
      </c>
      <c r="AA158" s="3" t="str" cm="1">
        <f t="array" ref="AA158">LOOKUP(2,1/(F158:Z158&lt;&gt;""),F158:Z158)</f>
        <v>Rua Engenheiro Oscar Weinschenk, Braz de Pina</v>
      </c>
      <c r="AB158" t="str" cm="1">
        <f t="array" ref="AB158">IFERROR(IF(LEN(TRIM(SUBSTITUTE(INDEX(Base!158:158,0,MATCH(Planilha2!$AA158,Base!158:158,0)+1),"m²",""))&gt;5),LEFT(TRIM(SUBSTITUTE(INDEX(Base!158:158,0,MATCH(Planilha2!$AA158,Base!158:158,0)+1),"m²","")),3),TRIM(SUBSTITUTE(INDEX(Base!158:158,0,MATCH(Planilha2!$AA158,Base!158:158,0)+1),"m²",""))),0)</f>
        <v>84</v>
      </c>
      <c r="AC158" t="str" cm="1">
        <f t="array" ref="AC158">IFERROR(IF(LEN(INDEX(Base!158:158,0,MATCH(Planilha2!$AA158,Base!158:158,0)+2))&gt;2,LEFT(INDEX(Base!158:158,0,MATCH(Planilha2!$AA158,Base!158:158,0)+2),1),INDEX(Base!158:158,0,MATCH(Planilha2!$AA158,Base!158:158,0)+2)),0)</f>
        <v>2</v>
      </c>
      <c r="AD158" t="str" cm="1">
        <f t="array" ref="AD158">IFERROR(IF(LEN(INDEX(Base!158:158,0,MATCH(Planilha2!$AA158,Base!158:158,0)+3))&gt;2,LEFT(INDEX(Base!158:158,0,MATCH(Planilha2!$AA158,Base!158:158,0)+3),1),INDEX(Base!158:158,0,MATCH(Planilha2!$AA158,Base!158:158,0)+3)),0)</f>
        <v>1</v>
      </c>
      <c r="AE158" t="str" cm="1">
        <f t="array" ref="AE158">IFERROR(IF(LEN(INDEX(Base!158:158,0,MATCH(Planilha2!$AA158,Base!158:158,0)+4))&gt;2,LEFT(INDEX(Base!158:158,0,MATCH(Planilha2!$AA158,Base!158:158,0)+4),1),INDEX(Base!158:158,0,MATCH(Planilha2!$AA158,Base!158:158,0)+4)),0)</f>
        <v>1</v>
      </c>
      <c r="AF158" t="str">
        <f>AA158&amp;", "&amp;Configurações!$C$4&amp;", "&amp;Configurações!$C$5&amp;", Brazil"</f>
        <v>Rua Engenheiro Oscar Weinschenk, Braz de Pina, Mesquita, RJ, Brazil</v>
      </c>
      <c r="AG158" t="str">
        <f>RIGHT(AA158,LEN(AA158)-FIND(",",AA158,1)-1)&amp;", "&amp;Configurações!$C$4&amp;", "&amp;Configurações!$C$5</f>
        <v>Braz de Pina, Mesquita, RJ</v>
      </c>
      <c r="AH158">
        <f>Configurações!$C$6</f>
        <v>0</v>
      </c>
    </row>
    <row r="159" spans="2:34" x14ac:dyDescent="0.3">
      <c r="B159">
        <f>IF(OR(ISNUMBER(FIND(Configurações!$B$8,Base!B159)),ISNUMBER(FIND(Configurações!$B$9,Base!B159)),ISNUMBER(FIND(Configurações!$B$10,Base!B159)),ISNUMBER(FIND(Configurações!$B$11,Base!B159)))=TRUE,Base!B159,0)</f>
        <v>0</v>
      </c>
      <c r="C159" t="str">
        <f>SUBSTITUTE(SUBSTITUTE(IF(ISNUMBER(FIND("R$",Base!B159))=TRUE,Base!B159,IF(OR(ISNUMBER(FIND("condo",Base!C159)),ISNUMBER(FIND("IPTU",Base!C159)))=TRUE,Base!B159,Base!C159)),"R$",""),".","")</f>
        <v/>
      </c>
      <c r="D159" t="str">
        <f>SUBSTITUTE(IF(TRIM(SUBSTITUTE(SUBSTITUTE(IF(AND(ISNUMBER(FIND("condo",Base!C159)),ISNUMBER(FIND("IPTU",Base!C159)))=TRUE,MID(Base!C159,FIND("$",Base!C159)+1,6),0),"I",""),"P",""))="0",TRIM(SUBSTITUTE(SUBSTITUTE(IF(AND(ISNUMBER(FIND("condo",Base!D159)),ISNUMBER(FIND("IPTU",Base!D159)))=TRUE,MID(Base!D159,FIND("$",Base!D159)+1,6),0),"I",""),"P","")),TRIM(SUBSTITUTE(SUBSTITUTE(IF(AND(ISNUMBER(FIND("condo",Base!C159)),ISNUMBER(FIND("IPTU",Base!C159)))=TRUE,MID(Base!C159,FIND("$",Base!C159)+1,6),0),"I",""),"P",""))),".","")</f>
        <v>0</v>
      </c>
      <c r="E159" t="str">
        <f>SUBSTITUTE(IF(TRIM(SUBSTITUTE(SUBSTITUTE(IF(OR(ISNUMBER(FIND("IPTU",Base!C159)),ISNUMBER(FIND("iptu",Base!C159)))=TRUE,RIGHT(Base!C159,5),0),"R$",""),"$",""))="0",TRIM(SUBSTITUTE(SUBSTITUTE(IF(OR(ISNUMBER(FIND("IPTU",Base!D159)),ISNUMBER(FIND("iptu",Base!D159)))=TRUE,RIGHT(Base!D159,5),0),"R$",""),"$","")),TRIM(SUBSTITUTE(SUBSTITUTE(IF(OR(ISNUMBER(FIND("iptu",Base!C159)),ISNUMBER(FIND("IPTU",Base!C159)))=TRUE,RIGHT(Base!C159,5),0),"R$",""),"$",""))),".","")</f>
        <v>0</v>
      </c>
      <c r="F159" s="3" cm="1">
        <f t="array" ref="F159">INDEX(Base!159:159,MATCH(MAX(LEN(Base!159:159)),LEN(Base!159:159),0))</f>
        <v>0</v>
      </c>
      <c r="J159" t="str">
        <f>TRIM((IF(OR(ISNUMBER(FIND("Avenida",Base!B159)),ISNUMBER(FIND("Rua",Base!B159)),ISNUMBER(FIND("Estrada",Base!B159)),ISNUMBER(FIND(",",Base!B159)))=TRUE,Base!B159,"")))</f>
        <v/>
      </c>
      <c r="K159" t="str">
        <f>TRIM((IF(OR(ISNUMBER(FIND("Avenida",Base!C159)),ISNUMBER(FIND("Rua",Base!C159)),ISNUMBER(FIND("Estrada",Base!C159)),ISNUMBER(FIND(",",Base!C159)))=TRUE,Base!C159,"")))</f>
        <v/>
      </c>
      <c r="L159" t="str">
        <f>TRIM((IF(OR(ISNUMBER(FIND("Avenida",Base!D159)),ISNUMBER(FIND("Rua",Base!D159)),ISNUMBER(FIND("Estrada",Base!D159)),ISNUMBER(FIND(",",Base!D159)))=TRUE,Base!D159,"")))</f>
        <v/>
      </c>
      <c r="M159" t="str">
        <f>TRIM((IF(OR(ISNUMBER(FIND("Avenida",Base!E159)),ISNUMBER(FIND("Rua",Base!E159)),ISNUMBER(FIND("Estrada",Base!E159)),ISNUMBER(FIND(",",Base!E159)))=TRUE,Base!E159,"")))</f>
        <v/>
      </c>
      <c r="N159" t="str">
        <f>TRIM((IF(OR(ISNUMBER(FIND("Avenida",Base!F159)),ISNUMBER(FIND("Rua",Base!F159)),ISNUMBER(FIND("Estrada",Base!F159)),ISNUMBER(FIND(",",Base!F159)))=TRUE,Base!F159,"")))</f>
        <v/>
      </c>
      <c r="O159" t="str">
        <f>TRIM((IF(OR(ISNUMBER(FIND("Avenida",Base!G159)),ISNUMBER(FIND("Rua",Base!G159)),ISNUMBER(FIND("Estrada",Base!G159)),ISNUMBER(FIND(",",Base!G159)))=TRUE,Base!G159,"")))</f>
        <v/>
      </c>
      <c r="P159" t="str">
        <f>TRIM((IF(OR(ISNUMBER(FIND("Avenida",Base!H159)),ISNUMBER(FIND("Rua",Base!H159)),ISNUMBER(FIND("Estrada",Base!H159)),ISNUMBER(FIND(",",Base!H159)))=TRUE,Base!H159,"")))</f>
        <v/>
      </c>
      <c r="Q159" t="str">
        <f>TRIM((IF(OR(ISNUMBER(FIND("Avenida",Base!I159)),ISNUMBER(FIND("Rua",Base!I159)),ISNUMBER(FIND("Estrada",Base!I159)),ISNUMBER(FIND(",",Base!I159)))=TRUE,Base!I159,"")))</f>
        <v/>
      </c>
      <c r="R159" t="str">
        <f>TRIM((IF(OR(ISNUMBER(FIND("Avenida",Base!J159)),ISNUMBER(FIND("Rua",Base!J159)),ISNUMBER(FIND("Estrada",Base!J159)),ISNUMBER(FIND(",",Base!J159)))=TRUE,Base!J159,"")))</f>
        <v/>
      </c>
      <c r="S159" t="str">
        <f>TRIM((IF(OR(ISNUMBER(FIND("Avenida",Base!K159)),ISNUMBER(FIND("Rua",Base!K159)),ISNUMBER(FIND("Estrada",Base!K159)),ISNUMBER(FIND(",",Base!K159)))=TRUE,Base!K159,"")))</f>
        <v/>
      </c>
      <c r="T159" t="str">
        <f>TRIM((IF(OR(ISNUMBER(FIND("Avenida",Base!L159)),ISNUMBER(FIND("Rua",Base!L159)),ISNUMBER(FIND("Estrada",Base!L159)),ISNUMBER(FIND(",",Base!L159)))=TRUE,Base!L159,"")))</f>
        <v/>
      </c>
      <c r="U159" t="str">
        <f>TRIM((IF(OR(ISNUMBER(FIND("Avenida",Base!M159)),ISNUMBER(FIND("Rua",Base!M159)),ISNUMBER(FIND("Estrada",Base!M159)),ISNUMBER(FIND(",",Base!M159)))=TRUE,Base!M159,"")))</f>
        <v/>
      </c>
      <c r="V159" t="str">
        <f>TRIM((IF(OR(ISNUMBER(FIND("Avenida",Base!N159)),ISNUMBER(FIND("Rua",Base!N159)),ISNUMBER(FIND("Estrada",Base!N159)),ISNUMBER(FIND(",",Base!N159)))=TRUE,Base!N159,"")))</f>
        <v/>
      </c>
      <c r="W159" t="str">
        <f>TRIM((IF(OR(ISNUMBER(FIND("Avenida",Base!O159)),ISNUMBER(FIND("Rua",Base!O159)),ISNUMBER(FIND("Estrada",Base!O159)),ISNUMBER(FIND(",",Base!O159)))=TRUE,Base!O159,"")))</f>
        <v/>
      </c>
      <c r="X159" t="str">
        <f>TRIM((IF(OR(ISNUMBER(FIND("Avenida",Base!P159)),ISNUMBER(FIND("Rua",Base!P159)),ISNUMBER(FIND("Estrada",Base!P159)),ISNUMBER(FIND(",",Base!P159)))=TRUE,Base!P159,"")))</f>
        <v/>
      </c>
      <c r="Y159" t="str">
        <f>TRIM((IF(OR(ISNUMBER(FIND("Avenida",Base!Q159)),ISNUMBER(FIND("Rua",Base!Q159)),ISNUMBER(FIND("Estrada",Base!Q159)),ISNUMBER(FIND(",",Base!Q159)))=TRUE,Base!Q159,"")))</f>
        <v/>
      </c>
      <c r="Z159" t="str">
        <f>TRIM((IF(OR(ISNUMBER(FIND("Avenida",Base!R159)),ISNUMBER(FIND("Rua",Base!R159)),ISNUMBER(FIND("Estrada",Base!R159)),ISNUMBER(FIND(",",Base!R159)))=TRUE,Base!R159,"")))</f>
        <v/>
      </c>
      <c r="AA159" s="3" cm="1">
        <f t="array" ref="AA159">LOOKUP(2,1/(F159:Z159&lt;&gt;""),F159:Z159)</f>
        <v>0</v>
      </c>
      <c r="AB159" cm="1">
        <f t="array" ref="AB159">IFERROR(IF(LEN(TRIM(SUBSTITUTE(INDEX(Base!159:159,0,MATCH(Planilha2!$AA159,Base!159:159,0)+1),"m²",""))&gt;5),LEFT(TRIM(SUBSTITUTE(INDEX(Base!159:159,0,MATCH(Planilha2!$AA159,Base!159:159,0)+1),"m²","")),3),TRIM(SUBSTITUTE(INDEX(Base!159:159,0,MATCH(Planilha2!$AA159,Base!159:159,0)+1),"m²",""))),0)</f>
        <v>0</v>
      </c>
      <c r="AC159" cm="1">
        <f t="array" ref="AC159">IFERROR(IF(LEN(INDEX(Base!159:159,0,MATCH(Planilha2!$AA159,Base!159:159,0)+2))&gt;2,LEFT(INDEX(Base!159:159,0,MATCH(Planilha2!$AA159,Base!159:159,0)+2),1),INDEX(Base!159:159,0,MATCH(Planilha2!$AA159,Base!159:159,0)+2)),0)</f>
        <v>0</v>
      </c>
      <c r="AD159" cm="1">
        <f t="array" ref="AD159">IFERROR(IF(LEN(INDEX(Base!159:159,0,MATCH(Planilha2!$AA159,Base!159:159,0)+3))&gt;2,LEFT(INDEX(Base!159:159,0,MATCH(Planilha2!$AA159,Base!159:159,0)+3),1),INDEX(Base!159:159,0,MATCH(Planilha2!$AA159,Base!159:159,0)+3)),0)</f>
        <v>0</v>
      </c>
      <c r="AE159" cm="1">
        <f t="array" ref="AE159">IFERROR(IF(LEN(INDEX(Base!159:159,0,MATCH(Planilha2!$AA159,Base!159:159,0)+4))&gt;2,LEFT(INDEX(Base!159:159,0,MATCH(Planilha2!$AA159,Base!159:159,0)+4),1),INDEX(Base!159:159,0,MATCH(Planilha2!$AA159,Base!159:159,0)+4)),0)</f>
        <v>0</v>
      </c>
      <c r="AF159" t="str">
        <f>AA159&amp;", "&amp;Configurações!$C$4&amp;", "&amp;Configurações!$C$5&amp;", Brazil"</f>
        <v>0, Mesquita, RJ, Brazil</v>
      </c>
      <c r="AG159" t="e">
        <f>RIGHT(AA159,LEN(AA159)-FIND(",",AA159,1)-1)&amp;", "&amp;Configurações!$C$4&amp;", "&amp;Configurações!$C$5</f>
        <v>#VALUE!</v>
      </c>
      <c r="AH159">
        <f>Configurações!$C$6</f>
        <v>0</v>
      </c>
    </row>
    <row r="160" spans="2:34" x14ac:dyDescent="0.3">
      <c r="B160">
        <f>IF(OR(ISNUMBER(FIND(Configurações!$B$8,Base!B160)),ISNUMBER(FIND(Configurações!$B$9,Base!B160)),ISNUMBER(FIND(Configurações!$B$10,Base!B160)),ISNUMBER(FIND(Configurações!$B$11,Base!B160)))=TRUE,Base!B160,0)</f>
        <v>0</v>
      </c>
      <c r="C160" t="str">
        <f>SUBSTITUTE(SUBSTITUTE(IF(ISNUMBER(FIND("R$",Base!B160))=TRUE,Base!B160,IF(OR(ISNUMBER(FIND("condo",Base!C160)),ISNUMBER(FIND("IPTU",Base!C160)))=TRUE,Base!B160,Base!C160)),"R$",""),".","")</f>
        <v/>
      </c>
      <c r="D160" t="str">
        <f>SUBSTITUTE(IF(TRIM(SUBSTITUTE(SUBSTITUTE(IF(AND(ISNUMBER(FIND("condo",Base!C160)),ISNUMBER(FIND("IPTU",Base!C160)))=TRUE,MID(Base!C160,FIND("$",Base!C160)+1,6),0),"I",""),"P",""))="0",TRIM(SUBSTITUTE(SUBSTITUTE(IF(AND(ISNUMBER(FIND("condo",Base!D160)),ISNUMBER(FIND("IPTU",Base!D160)))=TRUE,MID(Base!D160,FIND("$",Base!D160)+1,6),0),"I",""),"P","")),TRIM(SUBSTITUTE(SUBSTITUTE(IF(AND(ISNUMBER(FIND("condo",Base!C160)),ISNUMBER(FIND("IPTU",Base!C160)))=TRUE,MID(Base!C160,FIND("$",Base!C160)+1,6),0),"I",""),"P",""))),".","")</f>
        <v>0</v>
      </c>
      <c r="E160" t="str">
        <f>SUBSTITUTE(IF(TRIM(SUBSTITUTE(SUBSTITUTE(IF(OR(ISNUMBER(FIND("IPTU",Base!C160)),ISNUMBER(FIND("iptu",Base!C160)))=TRUE,RIGHT(Base!C160,5),0),"R$",""),"$",""))="0",TRIM(SUBSTITUTE(SUBSTITUTE(IF(OR(ISNUMBER(FIND("IPTU",Base!D160)),ISNUMBER(FIND("iptu",Base!D160)))=TRUE,RIGHT(Base!D160,5),0),"R$",""),"$","")),TRIM(SUBSTITUTE(SUBSTITUTE(IF(OR(ISNUMBER(FIND("iptu",Base!C160)),ISNUMBER(FIND("IPTU",Base!C160)))=TRUE,RIGHT(Base!C160,5),0),"R$",""),"$",""))),".","")</f>
        <v>0</v>
      </c>
      <c r="F160" s="3" cm="1">
        <f t="array" ref="F160">INDEX(Base!160:160,MATCH(MAX(LEN(Base!160:160)),LEN(Base!160:160),0))</f>
        <v>0</v>
      </c>
      <c r="J160" t="str">
        <f>TRIM((IF(OR(ISNUMBER(FIND("Avenida",Base!B160)),ISNUMBER(FIND("Rua",Base!B160)),ISNUMBER(FIND("Estrada",Base!B160)),ISNUMBER(FIND(",",Base!B160)))=TRUE,Base!B160,"")))</f>
        <v/>
      </c>
      <c r="K160" t="str">
        <f>TRIM((IF(OR(ISNUMBER(FIND("Avenida",Base!C160)),ISNUMBER(FIND("Rua",Base!C160)),ISNUMBER(FIND("Estrada",Base!C160)),ISNUMBER(FIND(",",Base!C160)))=TRUE,Base!C160,"")))</f>
        <v/>
      </c>
      <c r="L160" t="str">
        <f>TRIM((IF(OR(ISNUMBER(FIND("Avenida",Base!D160)),ISNUMBER(FIND("Rua",Base!D160)),ISNUMBER(FIND("Estrada",Base!D160)),ISNUMBER(FIND(",",Base!D160)))=TRUE,Base!D160,"")))</f>
        <v/>
      </c>
      <c r="M160" t="str">
        <f>TRIM((IF(OR(ISNUMBER(FIND("Avenida",Base!E160)),ISNUMBER(FIND("Rua",Base!E160)),ISNUMBER(FIND("Estrada",Base!E160)),ISNUMBER(FIND(",",Base!E160)))=TRUE,Base!E160,"")))</f>
        <v/>
      </c>
      <c r="N160" t="str">
        <f>TRIM((IF(OR(ISNUMBER(FIND("Avenida",Base!F160)),ISNUMBER(FIND("Rua",Base!F160)),ISNUMBER(FIND("Estrada",Base!F160)),ISNUMBER(FIND(",",Base!F160)))=TRUE,Base!F160,"")))</f>
        <v/>
      </c>
      <c r="O160" t="str">
        <f>TRIM((IF(OR(ISNUMBER(FIND("Avenida",Base!G160)),ISNUMBER(FIND("Rua",Base!G160)),ISNUMBER(FIND("Estrada",Base!G160)),ISNUMBER(FIND(",",Base!G160)))=TRUE,Base!G160,"")))</f>
        <v/>
      </c>
      <c r="P160" t="str">
        <f>TRIM((IF(OR(ISNUMBER(FIND("Avenida",Base!H160)),ISNUMBER(FIND("Rua",Base!H160)),ISNUMBER(FIND("Estrada",Base!H160)),ISNUMBER(FIND(",",Base!H160)))=TRUE,Base!H160,"")))</f>
        <v/>
      </c>
      <c r="Q160" t="str">
        <f>TRIM((IF(OR(ISNUMBER(FIND("Avenida",Base!I160)),ISNUMBER(FIND("Rua",Base!I160)),ISNUMBER(FIND("Estrada",Base!I160)),ISNUMBER(FIND(",",Base!I160)))=TRUE,Base!I160,"")))</f>
        <v/>
      </c>
      <c r="R160" t="str">
        <f>TRIM((IF(OR(ISNUMBER(FIND("Avenida",Base!J160)),ISNUMBER(FIND("Rua",Base!J160)),ISNUMBER(FIND("Estrada",Base!J160)),ISNUMBER(FIND(",",Base!J160)))=TRUE,Base!J160,"")))</f>
        <v/>
      </c>
      <c r="S160" t="str">
        <f>TRIM((IF(OR(ISNUMBER(FIND("Avenida",Base!K160)),ISNUMBER(FIND("Rua",Base!K160)),ISNUMBER(FIND("Estrada",Base!K160)),ISNUMBER(FIND(",",Base!K160)))=TRUE,Base!K160,"")))</f>
        <v/>
      </c>
      <c r="T160" t="str">
        <f>TRIM((IF(OR(ISNUMBER(FIND("Avenida",Base!L160)),ISNUMBER(FIND("Rua",Base!L160)),ISNUMBER(FIND("Estrada",Base!L160)),ISNUMBER(FIND(",",Base!L160)))=TRUE,Base!L160,"")))</f>
        <v/>
      </c>
      <c r="U160" t="str">
        <f>TRIM((IF(OR(ISNUMBER(FIND("Avenida",Base!M160)),ISNUMBER(FIND("Rua",Base!M160)),ISNUMBER(FIND("Estrada",Base!M160)),ISNUMBER(FIND(",",Base!M160)))=TRUE,Base!M160,"")))</f>
        <v/>
      </c>
      <c r="V160" t="str">
        <f>TRIM((IF(OR(ISNUMBER(FIND("Avenida",Base!N160)),ISNUMBER(FIND("Rua",Base!N160)),ISNUMBER(FIND("Estrada",Base!N160)),ISNUMBER(FIND(",",Base!N160)))=TRUE,Base!N160,"")))</f>
        <v/>
      </c>
      <c r="W160" t="str">
        <f>TRIM((IF(OR(ISNUMBER(FIND("Avenida",Base!O160)),ISNUMBER(FIND("Rua",Base!O160)),ISNUMBER(FIND("Estrada",Base!O160)),ISNUMBER(FIND(",",Base!O160)))=TRUE,Base!O160,"")))</f>
        <v/>
      </c>
      <c r="X160" t="str">
        <f>TRIM((IF(OR(ISNUMBER(FIND("Avenida",Base!P160)),ISNUMBER(FIND("Rua",Base!P160)),ISNUMBER(FIND("Estrada",Base!P160)),ISNUMBER(FIND(",",Base!P160)))=TRUE,Base!P160,"")))</f>
        <v/>
      </c>
      <c r="Y160" t="str">
        <f>TRIM((IF(OR(ISNUMBER(FIND("Avenida",Base!Q160)),ISNUMBER(FIND("Rua",Base!Q160)),ISNUMBER(FIND("Estrada",Base!Q160)),ISNUMBER(FIND(",",Base!Q160)))=TRUE,Base!Q160,"")))</f>
        <v/>
      </c>
      <c r="Z160" t="str">
        <f>TRIM((IF(OR(ISNUMBER(FIND("Avenida",Base!R160)),ISNUMBER(FIND("Rua",Base!R160)),ISNUMBER(FIND("Estrada",Base!R160)),ISNUMBER(FIND(",",Base!R160)))=TRUE,Base!R160,"")))</f>
        <v/>
      </c>
      <c r="AA160" s="3" cm="1">
        <f t="array" ref="AA160">LOOKUP(2,1/(F160:Z160&lt;&gt;""),F160:Z160)</f>
        <v>0</v>
      </c>
      <c r="AB160" cm="1">
        <f t="array" ref="AB160">IFERROR(IF(LEN(TRIM(SUBSTITUTE(INDEX(Base!160:160,0,MATCH(Planilha2!$AA160,Base!160:160,0)+1),"m²",""))&gt;5),LEFT(TRIM(SUBSTITUTE(INDEX(Base!160:160,0,MATCH(Planilha2!$AA160,Base!160:160,0)+1),"m²","")),3),TRIM(SUBSTITUTE(INDEX(Base!160:160,0,MATCH(Planilha2!$AA160,Base!160:160,0)+1),"m²",""))),0)</f>
        <v>0</v>
      </c>
      <c r="AC160" cm="1">
        <f t="array" ref="AC160">IFERROR(IF(LEN(INDEX(Base!160:160,0,MATCH(Planilha2!$AA160,Base!160:160,0)+2))&gt;2,LEFT(INDEX(Base!160:160,0,MATCH(Planilha2!$AA160,Base!160:160,0)+2),1),INDEX(Base!160:160,0,MATCH(Planilha2!$AA160,Base!160:160,0)+2)),0)</f>
        <v>0</v>
      </c>
      <c r="AD160" cm="1">
        <f t="array" ref="AD160">IFERROR(IF(LEN(INDEX(Base!160:160,0,MATCH(Planilha2!$AA160,Base!160:160,0)+3))&gt;2,LEFT(INDEX(Base!160:160,0,MATCH(Planilha2!$AA160,Base!160:160,0)+3),1),INDEX(Base!160:160,0,MATCH(Planilha2!$AA160,Base!160:160,0)+3)),0)</f>
        <v>0</v>
      </c>
      <c r="AE160" cm="1">
        <f t="array" ref="AE160">IFERROR(IF(LEN(INDEX(Base!160:160,0,MATCH(Planilha2!$AA160,Base!160:160,0)+4))&gt;2,LEFT(INDEX(Base!160:160,0,MATCH(Planilha2!$AA160,Base!160:160,0)+4),1),INDEX(Base!160:160,0,MATCH(Planilha2!$AA160,Base!160:160,0)+4)),0)</f>
        <v>0</v>
      </c>
      <c r="AF160" t="str">
        <f>AA160&amp;", "&amp;Configurações!$C$4&amp;", "&amp;Configurações!$C$5&amp;", Brazil"</f>
        <v>0, Mesquita, RJ, Brazil</v>
      </c>
      <c r="AG160" t="e">
        <f>RIGHT(AA160,LEN(AA160)-FIND(",",AA160,1)-1)&amp;", "&amp;Configurações!$C$4&amp;", "&amp;Configurações!$C$5</f>
        <v>#VALUE!</v>
      </c>
      <c r="AH160">
        <f>Configurações!$C$6</f>
        <v>0</v>
      </c>
    </row>
    <row r="161" spans="2:34" x14ac:dyDescent="0.3">
      <c r="B161">
        <f>IF(OR(ISNUMBER(FIND(Configurações!$B$8,Base!B161)),ISNUMBER(FIND(Configurações!$B$9,Base!B161)),ISNUMBER(FIND(Configurações!$B$10,Base!B161)),ISNUMBER(FIND(Configurações!$B$11,Base!B161)))=TRUE,Base!B161,0)</f>
        <v>0</v>
      </c>
      <c r="C161" t="str">
        <f>SUBSTITUTE(SUBSTITUTE(IF(ISNUMBER(FIND("R$",Base!B161))=TRUE,Base!B161,IF(OR(ISNUMBER(FIND("condo",Base!C161)),ISNUMBER(FIND("IPTU",Base!C161)))=TRUE,Base!B161,Base!C161)),"R$",""),".","")</f>
        <v/>
      </c>
      <c r="D161" t="str">
        <f>SUBSTITUTE(IF(TRIM(SUBSTITUTE(SUBSTITUTE(IF(AND(ISNUMBER(FIND("condo",Base!C161)),ISNUMBER(FIND("IPTU",Base!C161)))=TRUE,MID(Base!C161,FIND("$",Base!C161)+1,6),0),"I",""),"P",""))="0",TRIM(SUBSTITUTE(SUBSTITUTE(IF(AND(ISNUMBER(FIND("condo",Base!D161)),ISNUMBER(FIND("IPTU",Base!D161)))=TRUE,MID(Base!D161,FIND("$",Base!D161)+1,6),0),"I",""),"P","")),TRIM(SUBSTITUTE(SUBSTITUTE(IF(AND(ISNUMBER(FIND("condo",Base!C161)),ISNUMBER(FIND("IPTU",Base!C161)))=TRUE,MID(Base!C161,FIND("$",Base!C161)+1,6),0),"I",""),"P",""))),".","")</f>
        <v>0</v>
      </c>
      <c r="E161" t="str">
        <f>SUBSTITUTE(IF(TRIM(SUBSTITUTE(SUBSTITUTE(IF(OR(ISNUMBER(FIND("IPTU",Base!C161)),ISNUMBER(FIND("iptu",Base!C161)))=TRUE,RIGHT(Base!C161,5),0),"R$",""),"$",""))="0",TRIM(SUBSTITUTE(SUBSTITUTE(IF(OR(ISNUMBER(FIND("IPTU",Base!D161)),ISNUMBER(FIND("iptu",Base!D161)))=TRUE,RIGHT(Base!D161,5),0),"R$",""),"$","")),TRIM(SUBSTITUTE(SUBSTITUTE(IF(OR(ISNUMBER(FIND("iptu",Base!C161)),ISNUMBER(FIND("IPTU",Base!C161)))=TRUE,RIGHT(Base!C161,5),0),"R$",""),"$",""))),".","")</f>
        <v>0</v>
      </c>
      <c r="F161" s="3" cm="1">
        <f t="array" ref="F161">INDEX(Base!161:161,MATCH(MAX(LEN(Base!161:161)),LEN(Base!161:161),0))</f>
        <v>0</v>
      </c>
      <c r="J161" t="str">
        <f>TRIM((IF(OR(ISNUMBER(FIND("Avenida",Base!B161)),ISNUMBER(FIND("Rua",Base!B161)),ISNUMBER(FIND("Estrada",Base!B161)),ISNUMBER(FIND(",",Base!B161)))=TRUE,Base!B161,"")))</f>
        <v/>
      </c>
      <c r="K161" t="str">
        <f>TRIM((IF(OR(ISNUMBER(FIND("Avenida",Base!C161)),ISNUMBER(FIND("Rua",Base!C161)),ISNUMBER(FIND("Estrada",Base!C161)),ISNUMBER(FIND(",",Base!C161)))=TRUE,Base!C161,"")))</f>
        <v/>
      </c>
      <c r="L161" t="str">
        <f>TRIM((IF(OR(ISNUMBER(FIND("Avenida",Base!D161)),ISNUMBER(FIND("Rua",Base!D161)),ISNUMBER(FIND("Estrada",Base!D161)),ISNUMBER(FIND(",",Base!D161)))=TRUE,Base!D161,"")))</f>
        <v/>
      </c>
      <c r="M161" t="str">
        <f>TRIM((IF(OR(ISNUMBER(FIND("Avenida",Base!E161)),ISNUMBER(FIND("Rua",Base!E161)),ISNUMBER(FIND("Estrada",Base!E161)),ISNUMBER(FIND(",",Base!E161)))=TRUE,Base!E161,"")))</f>
        <v/>
      </c>
      <c r="N161" t="str">
        <f>TRIM((IF(OR(ISNUMBER(FIND("Avenida",Base!F161)),ISNUMBER(FIND("Rua",Base!F161)),ISNUMBER(FIND("Estrada",Base!F161)),ISNUMBER(FIND(",",Base!F161)))=TRUE,Base!F161,"")))</f>
        <v/>
      </c>
      <c r="O161" t="str">
        <f>TRIM((IF(OR(ISNUMBER(FIND("Avenida",Base!G161)),ISNUMBER(FIND("Rua",Base!G161)),ISNUMBER(FIND("Estrada",Base!G161)),ISNUMBER(FIND(",",Base!G161)))=TRUE,Base!G161,"")))</f>
        <v/>
      </c>
      <c r="P161" t="str">
        <f>TRIM((IF(OR(ISNUMBER(FIND("Avenida",Base!H161)),ISNUMBER(FIND("Rua",Base!H161)),ISNUMBER(FIND("Estrada",Base!H161)),ISNUMBER(FIND(",",Base!H161)))=TRUE,Base!H161,"")))</f>
        <v/>
      </c>
      <c r="Q161" t="str">
        <f>TRIM((IF(OR(ISNUMBER(FIND("Avenida",Base!I161)),ISNUMBER(FIND("Rua",Base!I161)),ISNUMBER(FIND("Estrada",Base!I161)),ISNUMBER(FIND(",",Base!I161)))=TRUE,Base!I161,"")))</f>
        <v/>
      </c>
      <c r="R161" t="str">
        <f>TRIM((IF(OR(ISNUMBER(FIND("Avenida",Base!J161)),ISNUMBER(FIND("Rua",Base!J161)),ISNUMBER(FIND("Estrada",Base!J161)),ISNUMBER(FIND(",",Base!J161)))=TRUE,Base!J161,"")))</f>
        <v/>
      </c>
      <c r="S161" t="str">
        <f>TRIM((IF(OR(ISNUMBER(FIND("Avenida",Base!K161)),ISNUMBER(FIND("Rua",Base!K161)),ISNUMBER(FIND("Estrada",Base!K161)),ISNUMBER(FIND(",",Base!K161)))=TRUE,Base!K161,"")))</f>
        <v/>
      </c>
      <c r="T161" t="str">
        <f>TRIM((IF(OR(ISNUMBER(FIND("Avenida",Base!L161)),ISNUMBER(FIND("Rua",Base!L161)),ISNUMBER(FIND("Estrada",Base!L161)),ISNUMBER(FIND(",",Base!L161)))=TRUE,Base!L161,"")))</f>
        <v/>
      </c>
      <c r="U161" t="str">
        <f>TRIM((IF(OR(ISNUMBER(FIND("Avenida",Base!M161)),ISNUMBER(FIND("Rua",Base!M161)),ISNUMBER(FIND("Estrada",Base!M161)),ISNUMBER(FIND(",",Base!M161)))=TRUE,Base!M161,"")))</f>
        <v/>
      </c>
      <c r="V161" t="str">
        <f>TRIM((IF(OR(ISNUMBER(FIND("Avenida",Base!N161)),ISNUMBER(FIND("Rua",Base!N161)),ISNUMBER(FIND("Estrada",Base!N161)),ISNUMBER(FIND(",",Base!N161)))=TRUE,Base!N161,"")))</f>
        <v/>
      </c>
      <c r="W161" t="str">
        <f>TRIM((IF(OR(ISNUMBER(FIND("Avenida",Base!O161)),ISNUMBER(FIND("Rua",Base!O161)),ISNUMBER(FIND("Estrada",Base!O161)),ISNUMBER(FIND(",",Base!O161)))=TRUE,Base!O161,"")))</f>
        <v/>
      </c>
      <c r="X161" t="str">
        <f>TRIM((IF(OR(ISNUMBER(FIND("Avenida",Base!P161)),ISNUMBER(FIND("Rua",Base!P161)),ISNUMBER(FIND("Estrada",Base!P161)),ISNUMBER(FIND(",",Base!P161)))=TRUE,Base!P161,"")))</f>
        <v/>
      </c>
      <c r="Y161" t="str">
        <f>TRIM((IF(OR(ISNUMBER(FIND("Avenida",Base!Q161)),ISNUMBER(FIND("Rua",Base!Q161)),ISNUMBER(FIND("Estrada",Base!Q161)),ISNUMBER(FIND(",",Base!Q161)))=TRUE,Base!Q161,"")))</f>
        <v/>
      </c>
      <c r="Z161" t="str">
        <f>TRIM((IF(OR(ISNUMBER(FIND("Avenida",Base!R161)),ISNUMBER(FIND("Rua",Base!R161)),ISNUMBER(FIND("Estrada",Base!R161)),ISNUMBER(FIND(",",Base!R161)))=TRUE,Base!R161,"")))</f>
        <v/>
      </c>
      <c r="AA161" s="3" cm="1">
        <f t="array" ref="AA161">LOOKUP(2,1/(F161:Z161&lt;&gt;""),F161:Z161)</f>
        <v>0</v>
      </c>
      <c r="AB161" cm="1">
        <f t="array" ref="AB161">IFERROR(IF(LEN(TRIM(SUBSTITUTE(INDEX(Base!161:161,0,MATCH(Planilha2!$AA161,Base!161:161,0)+1),"m²",""))&gt;5),LEFT(TRIM(SUBSTITUTE(INDEX(Base!161:161,0,MATCH(Planilha2!$AA161,Base!161:161,0)+1),"m²","")),3),TRIM(SUBSTITUTE(INDEX(Base!161:161,0,MATCH(Planilha2!$AA161,Base!161:161,0)+1),"m²",""))),0)</f>
        <v>0</v>
      </c>
      <c r="AC161" cm="1">
        <f t="array" ref="AC161">IFERROR(IF(LEN(INDEX(Base!161:161,0,MATCH(Planilha2!$AA161,Base!161:161,0)+2))&gt;2,LEFT(INDEX(Base!161:161,0,MATCH(Planilha2!$AA161,Base!161:161,0)+2),1),INDEX(Base!161:161,0,MATCH(Planilha2!$AA161,Base!161:161,0)+2)),0)</f>
        <v>0</v>
      </c>
      <c r="AD161" cm="1">
        <f t="array" ref="AD161">IFERROR(IF(LEN(INDEX(Base!161:161,0,MATCH(Planilha2!$AA161,Base!161:161,0)+3))&gt;2,LEFT(INDEX(Base!161:161,0,MATCH(Planilha2!$AA161,Base!161:161,0)+3),1),INDEX(Base!161:161,0,MATCH(Planilha2!$AA161,Base!161:161,0)+3)),0)</f>
        <v>0</v>
      </c>
      <c r="AE161" cm="1">
        <f t="array" ref="AE161">IFERROR(IF(LEN(INDEX(Base!161:161,0,MATCH(Planilha2!$AA161,Base!161:161,0)+4))&gt;2,LEFT(INDEX(Base!161:161,0,MATCH(Planilha2!$AA161,Base!161:161,0)+4),1),INDEX(Base!161:161,0,MATCH(Planilha2!$AA161,Base!161:161,0)+4)),0)</f>
        <v>0</v>
      </c>
      <c r="AF161" t="str">
        <f>AA161&amp;", "&amp;Configurações!$C$4&amp;", "&amp;Configurações!$C$5&amp;", Brazil"</f>
        <v>0, Mesquita, RJ, Brazil</v>
      </c>
      <c r="AG161" t="e">
        <f>RIGHT(AA161,LEN(AA161)-FIND(",",AA161,1)-1)&amp;", "&amp;Configurações!$C$4&amp;", "&amp;Configurações!$C$5</f>
        <v>#VALUE!</v>
      </c>
      <c r="AH161">
        <f>Configurações!$C$6</f>
        <v>0</v>
      </c>
    </row>
    <row r="162" spans="2:34" x14ac:dyDescent="0.3">
      <c r="B162">
        <f>IF(OR(ISNUMBER(FIND(Configurações!$B$8,Base!B162)),ISNUMBER(FIND(Configurações!$B$9,Base!B162)),ISNUMBER(FIND(Configurações!$B$10,Base!B162)),ISNUMBER(FIND(Configurações!$B$11,Base!B162)))=TRUE,Base!B162,0)</f>
        <v>0</v>
      </c>
      <c r="C162" t="str">
        <f>SUBSTITUTE(SUBSTITUTE(IF(ISNUMBER(FIND("R$",Base!B162))=TRUE,Base!B162,IF(OR(ISNUMBER(FIND("condo",Base!C162)),ISNUMBER(FIND("IPTU",Base!C162)))=TRUE,Base!B162,Base!C162)),"R$",""),".","")</f>
        <v/>
      </c>
      <c r="D162" t="str">
        <f>SUBSTITUTE(IF(TRIM(SUBSTITUTE(SUBSTITUTE(IF(AND(ISNUMBER(FIND("condo",Base!C162)),ISNUMBER(FIND("IPTU",Base!C162)))=TRUE,MID(Base!C162,FIND("$",Base!C162)+1,6),0),"I",""),"P",""))="0",TRIM(SUBSTITUTE(SUBSTITUTE(IF(AND(ISNUMBER(FIND("condo",Base!D162)),ISNUMBER(FIND("IPTU",Base!D162)))=TRUE,MID(Base!D162,FIND("$",Base!D162)+1,6),0),"I",""),"P","")),TRIM(SUBSTITUTE(SUBSTITUTE(IF(AND(ISNUMBER(FIND("condo",Base!C162)),ISNUMBER(FIND("IPTU",Base!C162)))=TRUE,MID(Base!C162,FIND("$",Base!C162)+1,6),0),"I",""),"P",""))),".","")</f>
        <v>0</v>
      </c>
      <c r="E162" t="str">
        <f>SUBSTITUTE(IF(TRIM(SUBSTITUTE(SUBSTITUTE(IF(OR(ISNUMBER(FIND("IPTU",Base!C162)),ISNUMBER(FIND("iptu",Base!C162)))=TRUE,RIGHT(Base!C162,5),0),"R$",""),"$",""))="0",TRIM(SUBSTITUTE(SUBSTITUTE(IF(OR(ISNUMBER(FIND("IPTU",Base!D162)),ISNUMBER(FIND("iptu",Base!D162)))=TRUE,RIGHT(Base!D162,5),0),"R$",""),"$","")),TRIM(SUBSTITUTE(SUBSTITUTE(IF(OR(ISNUMBER(FIND("iptu",Base!C162)),ISNUMBER(FIND("IPTU",Base!C162)))=TRUE,RIGHT(Base!C162,5),0),"R$",""),"$",""))),".","")</f>
        <v>0</v>
      </c>
      <c r="F162" s="3" cm="1">
        <f t="array" ref="F162">INDEX(Base!162:162,MATCH(MAX(LEN(Base!162:162)),LEN(Base!162:162),0))</f>
        <v>0</v>
      </c>
      <c r="J162" t="str">
        <f>TRIM((IF(OR(ISNUMBER(FIND("Avenida",Base!B162)),ISNUMBER(FIND("Rua",Base!B162)),ISNUMBER(FIND("Estrada",Base!B162)),ISNUMBER(FIND(",",Base!B162)))=TRUE,Base!B162,"")))</f>
        <v/>
      </c>
      <c r="K162" t="str">
        <f>TRIM((IF(OR(ISNUMBER(FIND("Avenida",Base!C162)),ISNUMBER(FIND("Rua",Base!C162)),ISNUMBER(FIND("Estrada",Base!C162)),ISNUMBER(FIND(",",Base!C162)))=TRUE,Base!C162,"")))</f>
        <v/>
      </c>
      <c r="L162" t="str">
        <f>TRIM((IF(OR(ISNUMBER(FIND("Avenida",Base!D162)),ISNUMBER(FIND("Rua",Base!D162)),ISNUMBER(FIND("Estrada",Base!D162)),ISNUMBER(FIND(",",Base!D162)))=TRUE,Base!D162,"")))</f>
        <v/>
      </c>
      <c r="M162" t="str">
        <f>TRIM((IF(OR(ISNUMBER(FIND("Avenida",Base!E162)),ISNUMBER(FIND("Rua",Base!E162)),ISNUMBER(FIND("Estrada",Base!E162)),ISNUMBER(FIND(",",Base!E162)))=TRUE,Base!E162,"")))</f>
        <v/>
      </c>
      <c r="N162" t="str">
        <f>TRIM((IF(OR(ISNUMBER(FIND("Avenida",Base!F162)),ISNUMBER(FIND("Rua",Base!F162)),ISNUMBER(FIND("Estrada",Base!F162)),ISNUMBER(FIND(",",Base!F162)))=TRUE,Base!F162,"")))</f>
        <v/>
      </c>
      <c r="O162" t="str">
        <f>TRIM((IF(OR(ISNUMBER(FIND("Avenida",Base!G162)),ISNUMBER(FIND("Rua",Base!G162)),ISNUMBER(FIND("Estrada",Base!G162)),ISNUMBER(FIND(",",Base!G162)))=TRUE,Base!G162,"")))</f>
        <v/>
      </c>
      <c r="P162" t="str">
        <f>TRIM((IF(OR(ISNUMBER(FIND("Avenida",Base!H162)),ISNUMBER(FIND("Rua",Base!H162)),ISNUMBER(FIND("Estrada",Base!H162)),ISNUMBER(FIND(",",Base!H162)))=TRUE,Base!H162,"")))</f>
        <v/>
      </c>
      <c r="Q162" t="str">
        <f>TRIM((IF(OR(ISNUMBER(FIND("Avenida",Base!I162)),ISNUMBER(FIND("Rua",Base!I162)),ISNUMBER(FIND("Estrada",Base!I162)),ISNUMBER(FIND(",",Base!I162)))=TRUE,Base!I162,"")))</f>
        <v/>
      </c>
      <c r="R162" t="str">
        <f>TRIM((IF(OR(ISNUMBER(FIND("Avenida",Base!J162)),ISNUMBER(FIND("Rua",Base!J162)),ISNUMBER(FIND("Estrada",Base!J162)),ISNUMBER(FIND(",",Base!J162)))=TRUE,Base!J162,"")))</f>
        <v/>
      </c>
      <c r="S162" t="str">
        <f>TRIM((IF(OR(ISNUMBER(FIND("Avenida",Base!K162)),ISNUMBER(FIND("Rua",Base!K162)),ISNUMBER(FIND("Estrada",Base!K162)),ISNUMBER(FIND(",",Base!K162)))=TRUE,Base!K162,"")))</f>
        <v/>
      </c>
      <c r="T162" t="str">
        <f>TRIM((IF(OR(ISNUMBER(FIND("Avenida",Base!L162)),ISNUMBER(FIND("Rua",Base!L162)),ISNUMBER(FIND("Estrada",Base!L162)),ISNUMBER(FIND(",",Base!L162)))=TRUE,Base!L162,"")))</f>
        <v/>
      </c>
      <c r="U162" t="str">
        <f>TRIM((IF(OR(ISNUMBER(FIND("Avenida",Base!M162)),ISNUMBER(FIND("Rua",Base!M162)),ISNUMBER(FIND("Estrada",Base!M162)),ISNUMBER(FIND(",",Base!M162)))=TRUE,Base!M162,"")))</f>
        <v/>
      </c>
      <c r="V162" t="str">
        <f>TRIM((IF(OR(ISNUMBER(FIND("Avenida",Base!N162)),ISNUMBER(FIND("Rua",Base!N162)),ISNUMBER(FIND("Estrada",Base!N162)),ISNUMBER(FIND(",",Base!N162)))=TRUE,Base!N162,"")))</f>
        <v/>
      </c>
      <c r="W162" t="str">
        <f>TRIM((IF(OR(ISNUMBER(FIND("Avenida",Base!O162)),ISNUMBER(FIND("Rua",Base!O162)),ISNUMBER(FIND("Estrada",Base!O162)),ISNUMBER(FIND(",",Base!O162)))=TRUE,Base!O162,"")))</f>
        <v/>
      </c>
      <c r="X162" t="str">
        <f>TRIM((IF(OR(ISNUMBER(FIND("Avenida",Base!P162)),ISNUMBER(FIND("Rua",Base!P162)),ISNUMBER(FIND("Estrada",Base!P162)),ISNUMBER(FIND(",",Base!P162)))=TRUE,Base!P162,"")))</f>
        <v/>
      </c>
      <c r="Y162" t="str">
        <f>TRIM((IF(OR(ISNUMBER(FIND("Avenida",Base!Q162)),ISNUMBER(FIND("Rua",Base!Q162)),ISNUMBER(FIND("Estrada",Base!Q162)),ISNUMBER(FIND(",",Base!Q162)))=TRUE,Base!Q162,"")))</f>
        <v/>
      </c>
      <c r="Z162" t="str">
        <f>TRIM((IF(OR(ISNUMBER(FIND("Avenida",Base!R162)),ISNUMBER(FIND("Rua",Base!R162)),ISNUMBER(FIND("Estrada",Base!R162)),ISNUMBER(FIND(",",Base!R162)))=TRUE,Base!R162,"")))</f>
        <v/>
      </c>
      <c r="AA162" s="3" cm="1">
        <f t="array" ref="AA162">LOOKUP(2,1/(F162:Z162&lt;&gt;""),F162:Z162)</f>
        <v>0</v>
      </c>
      <c r="AB162" cm="1">
        <f t="array" ref="AB162">IFERROR(IF(LEN(TRIM(SUBSTITUTE(INDEX(Base!162:162,0,MATCH(Planilha2!$AA162,Base!162:162,0)+1),"m²",""))&gt;5),LEFT(TRIM(SUBSTITUTE(INDEX(Base!162:162,0,MATCH(Planilha2!$AA162,Base!162:162,0)+1),"m²","")),3),TRIM(SUBSTITUTE(INDEX(Base!162:162,0,MATCH(Planilha2!$AA162,Base!162:162,0)+1),"m²",""))),0)</f>
        <v>0</v>
      </c>
      <c r="AC162" cm="1">
        <f t="array" ref="AC162">IFERROR(IF(LEN(INDEX(Base!162:162,0,MATCH(Planilha2!$AA162,Base!162:162,0)+2))&gt;2,LEFT(INDEX(Base!162:162,0,MATCH(Planilha2!$AA162,Base!162:162,0)+2),1),INDEX(Base!162:162,0,MATCH(Planilha2!$AA162,Base!162:162,0)+2)),0)</f>
        <v>0</v>
      </c>
      <c r="AD162" cm="1">
        <f t="array" ref="AD162">IFERROR(IF(LEN(INDEX(Base!162:162,0,MATCH(Planilha2!$AA162,Base!162:162,0)+3))&gt;2,LEFT(INDEX(Base!162:162,0,MATCH(Planilha2!$AA162,Base!162:162,0)+3),1),INDEX(Base!162:162,0,MATCH(Planilha2!$AA162,Base!162:162,0)+3)),0)</f>
        <v>0</v>
      </c>
      <c r="AE162" cm="1">
        <f t="array" ref="AE162">IFERROR(IF(LEN(INDEX(Base!162:162,0,MATCH(Planilha2!$AA162,Base!162:162,0)+4))&gt;2,LEFT(INDEX(Base!162:162,0,MATCH(Planilha2!$AA162,Base!162:162,0)+4),1),INDEX(Base!162:162,0,MATCH(Planilha2!$AA162,Base!162:162,0)+4)),0)</f>
        <v>0</v>
      </c>
      <c r="AF162" t="str">
        <f>AA162&amp;", "&amp;Configurações!$C$4&amp;", "&amp;Configurações!$C$5&amp;", Brazil"</f>
        <v>0, Mesquita, RJ, Brazil</v>
      </c>
      <c r="AG162" t="e">
        <f>RIGHT(AA162,LEN(AA162)-FIND(",",AA162,1)-1)&amp;", "&amp;Configurações!$C$4&amp;", "&amp;Configurações!$C$5</f>
        <v>#VALUE!</v>
      </c>
      <c r="AH162">
        <f>Configurações!$C$6</f>
        <v>0</v>
      </c>
    </row>
    <row r="163" spans="2:34" x14ac:dyDescent="0.3">
      <c r="B163">
        <f>IF(OR(ISNUMBER(FIND(Configurações!$B$8,Base!B163)),ISNUMBER(FIND(Configurações!$B$9,Base!B163)),ISNUMBER(FIND(Configurações!$B$10,Base!B163)),ISNUMBER(FIND(Configurações!$B$11,Base!B163)))=TRUE,Base!B163,0)</f>
        <v>0</v>
      </c>
      <c r="C163" t="str">
        <f>SUBSTITUTE(SUBSTITUTE(IF(ISNUMBER(FIND("R$",Base!B163))=TRUE,Base!B163,IF(OR(ISNUMBER(FIND("condo",Base!C163)),ISNUMBER(FIND("IPTU",Base!C163)))=TRUE,Base!B163,Base!C163)),"R$",""),".","")</f>
        <v/>
      </c>
      <c r="D163" t="str">
        <f>SUBSTITUTE(IF(TRIM(SUBSTITUTE(SUBSTITUTE(IF(AND(ISNUMBER(FIND("condo",Base!C163)),ISNUMBER(FIND("IPTU",Base!C163)))=TRUE,MID(Base!C163,FIND("$",Base!C163)+1,6),0),"I",""),"P",""))="0",TRIM(SUBSTITUTE(SUBSTITUTE(IF(AND(ISNUMBER(FIND("condo",Base!D163)),ISNUMBER(FIND("IPTU",Base!D163)))=TRUE,MID(Base!D163,FIND("$",Base!D163)+1,6),0),"I",""),"P","")),TRIM(SUBSTITUTE(SUBSTITUTE(IF(AND(ISNUMBER(FIND("condo",Base!C163)),ISNUMBER(FIND("IPTU",Base!C163)))=TRUE,MID(Base!C163,FIND("$",Base!C163)+1,6),0),"I",""),"P",""))),".","")</f>
        <v>0</v>
      </c>
      <c r="E163" t="str">
        <f>SUBSTITUTE(IF(TRIM(SUBSTITUTE(SUBSTITUTE(IF(OR(ISNUMBER(FIND("IPTU",Base!C163)),ISNUMBER(FIND("iptu",Base!C163)))=TRUE,RIGHT(Base!C163,5),0),"R$",""),"$",""))="0",TRIM(SUBSTITUTE(SUBSTITUTE(IF(OR(ISNUMBER(FIND("IPTU",Base!D163)),ISNUMBER(FIND("iptu",Base!D163)))=TRUE,RIGHT(Base!D163,5),0),"R$",""),"$","")),TRIM(SUBSTITUTE(SUBSTITUTE(IF(OR(ISNUMBER(FIND("iptu",Base!C163)),ISNUMBER(FIND("IPTU",Base!C163)))=TRUE,RIGHT(Base!C163,5),0),"R$",""),"$",""))),".","")</f>
        <v>0</v>
      </c>
      <c r="F163" s="3" cm="1">
        <f t="array" ref="F163">INDEX(Base!163:163,MATCH(MAX(LEN(Base!163:163)),LEN(Base!163:163),0))</f>
        <v>0</v>
      </c>
      <c r="J163" t="str">
        <f>TRIM((IF(OR(ISNUMBER(FIND("Avenida",Base!B163)),ISNUMBER(FIND("Rua",Base!B163)),ISNUMBER(FIND("Estrada",Base!B163)),ISNUMBER(FIND(",",Base!B163)))=TRUE,Base!B163,"")))</f>
        <v/>
      </c>
      <c r="K163" t="str">
        <f>TRIM((IF(OR(ISNUMBER(FIND("Avenida",Base!C163)),ISNUMBER(FIND("Rua",Base!C163)),ISNUMBER(FIND("Estrada",Base!C163)),ISNUMBER(FIND(",",Base!C163)))=TRUE,Base!C163,"")))</f>
        <v/>
      </c>
      <c r="L163" t="str">
        <f>TRIM((IF(OR(ISNUMBER(FIND("Avenida",Base!D163)),ISNUMBER(FIND("Rua",Base!D163)),ISNUMBER(FIND("Estrada",Base!D163)),ISNUMBER(FIND(",",Base!D163)))=TRUE,Base!D163,"")))</f>
        <v/>
      </c>
      <c r="M163" t="str">
        <f>TRIM((IF(OR(ISNUMBER(FIND("Avenida",Base!E163)),ISNUMBER(FIND("Rua",Base!E163)),ISNUMBER(FIND("Estrada",Base!E163)),ISNUMBER(FIND(",",Base!E163)))=TRUE,Base!E163,"")))</f>
        <v/>
      </c>
      <c r="N163" t="str">
        <f>TRIM((IF(OR(ISNUMBER(FIND("Avenida",Base!F163)),ISNUMBER(FIND("Rua",Base!F163)),ISNUMBER(FIND("Estrada",Base!F163)),ISNUMBER(FIND(",",Base!F163)))=TRUE,Base!F163,"")))</f>
        <v/>
      </c>
      <c r="O163" t="str">
        <f>TRIM((IF(OR(ISNUMBER(FIND("Avenida",Base!G163)),ISNUMBER(FIND("Rua",Base!G163)),ISNUMBER(FIND("Estrada",Base!G163)),ISNUMBER(FIND(",",Base!G163)))=TRUE,Base!G163,"")))</f>
        <v/>
      </c>
      <c r="P163" t="str">
        <f>TRIM((IF(OR(ISNUMBER(FIND("Avenida",Base!H163)),ISNUMBER(FIND("Rua",Base!H163)),ISNUMBER(FIND("Estrada",Base!H163)),ISNUMBER(FIND(",",Base!H163)))=TRUE,Base!H163,"")))</f>
        <v/>
      </c>
      <c r="Q163" t="str">
        <f>TRIM((IF(OR(ISNUMBER(FIND("Avenida",Base!I163)),ISNUMBER(FIND("Rua",Base!I163)),ISNUMBER(FIND("Estrada",Base!I163)),ISNUMBER(FIND(",",Base!I163)))=TRUE,Base!I163,"")))</f>
        <v/>
      </c>
      <c r="R163" t="str">
        <f>TRIM((IF(OR(ISNUMBER(FIND("Avenida",Base!J163)),ISNUMBER(FIND("Rua",Base!J163)),ISNUMBER(FIND("Estrada",Base!J163)),ISNUMBER(FIND(",",Base!J163)))=TRUE,Base!J163,"")))</f>
        <v/>
      </c>
      <c r="S163" t="str">
        <f>TRIM((IF(OR(ISNUMBER(FIND("Avenida",Base!K163)),ISNUMBER(FIND("Rua",Base!K163)),ISNUMBER(FIND("Estrada",Base!K163)),ISNUMBER(FIND(",",Base!K163)))=TRUE,Base!K163,"")))</f>
        <v/>
      </c>
      <c r="T163" t="str">
        <f>TRIM((IF(OR(ISNUMBER(FIND("Avenida",Base!L163)),ISNUMBER(FIND("Rua",Base!L163)),ISNUMBER(FIND("Estrada",Base!L163)),ISNUMBER(FIND(",",Base!L163)))=TRUE,Base!L163,"")))</f>
        <v/>
      </c>
      <c r="U163" t="str">
        <f>TRIM((IF(OR(ISNUMBER(FIND("Avenida",Base!M163)),ISNUMBER(FIND("Rua",Base!M163)),ISNUMBER(FIND("Estrada",Base!M163)),ISNUMBER(FIND(",",Base!M163)))=TRUE,Base!M163,"")))</f>
        <v/>
      </c>
      <c r="V163" t="str">
        <f>TRIM((IF(OR(ISNUMBER(FIND("Avenida",Base!N163)),ISNUMBER(FIND("Rua",Base!N163)),ISNUMBER(FIND("Estrada",Base!N163)),ISNUMBER(FIND(",",Base!N163)))=TRUE,Base!N163,"")))</f>
        <v/>
      </c>
      <c r="W163" t="str">
        <f>TRIM((IF(OR(ISNUMBER(FIND("Avenida",Base!O163)),ISNUMBER(FIND("Rua",Base!O163)),ISNUMBER(FIND("Estrada",Base!O163)),ISNUMBER(FIND(",",Base!O163)))=TRUE,Base!O163,"")))</f>
        <v/>
      </c>
      <c r="X163" t="str">
        <f>TRIM((IF(OR(ISNUMBER(FIND("Avenida",Base!P163)),ISNUMBER(FIND("Rua",Base!P163)),ISNUMBER(FIND("Estrada",Base!P163)),ISNUMBER(FIND(",",Base!P163)))=TRUE,Base!P163,"")))</f>
        <v/>
      </c>
      <c r="Y163" t="str">
        <f>TRIM((IF(OR(ISNUMBER(FIND("Avenida",Base!Q163)),ISNUMBER(FIND("Rua",Base!Q163)),ISNUMBER(FIND("Estrada",Base!Q163)),ISNUMBER(FIND(",",Base!Q163)))=TRUE,Base!Q163,"")))</f>
        <v/>
      </c>
      <c r="Z163" t="str">
        <f>TRIM((IF(OR(ISNUMBER(FIND("Avenida",Base!R163)),ISNUMBER(FIND("Rua",Base!R163)),ISNUMBER(FIND("Estrada",Base!R163)),ISNUMBER(FIND(",",Base!R163)))=TRUE,Base!R163,"")))</f>
        <v/>
      </c>
      <c r="AA163" s="3" cm="1">
        <f t="array" ref="AA163">LOOKUP(2,1/(F163:Z163&lt;&gt;""),F163:Z163)</f>
        <v>0</v>
      </c>
      <c r="AB163" cm="1">
        <f t="array" ref="AB163">IFERROR(IF(LEN(TRIM(SUBSTITUTE(INDEX(Base!163:163,0,MATCH(Planilha2!$AA163,Base!163:163,0)+1),"m²",""))&gt;5),LEFT(TRIM(SUBSTITUTE(INDEX(Base!163:163,0,MATCH(Planilha2!$AA163,Base!163:163,0)+1),"m²","")),3),TRIM(SUBSTITUTE(INDEX(Base!163:163,0,MATCH(Planilha2!$AA163,Base!163:163,0)+1),"m²",""))),0)</f>
        <v>0</v>
      </c>
      <c r="AC163" cm="1">
        <f t="array" ref="AC163">IFERROR(IF(LEN(INDEX(Base!163:163,0,MATCH(Planilha2!$AA163,Base!163:163,0)+2))&gt;2,LEFT(INDEX(Base!163:163,0,MATCH(Planilha2!$AA163,Base!163:163,0)+2),1),INDEX(Base!163:163,0,MATCH(Planilha2!$AA163,Base!163:163,0)+2)),0)</f>
        <v>0</v>
      </c>
      <c r="AD163" cm="1">
        <f t="array" ref="AD163">IFERROR(IF(LEN(INDEX(Base!163:163,0,MATCH(Planilha2!$AA163,Base!163:163,0)+3))&gt;2,LEFT(INDEX(Base!163:163,0,MATCH(Planilha2!$AA163,Base!163:163,0)+3),1),INDEX(Base!163:163,0,MATCH(Planilha2!$AA163,Base!163:163,0)+3)),0)</f>
        <v>0</v>
      </c>
      <c r="AE163" cm="1">
        <f t="array" ref="AE163">IFERROR(IF(LEN(INDEX(Base!163:163,0,MATCH(Planilha2!$AA163,Base!163:163,0)+4))&gt;2,LEFT(INDEX(Base!163:163,0,MATCH(Planilha2!$AA163,Base!163:163,0)+4),1),INDEX(Base!163:163,0,MATCH(Planilha2!$AA163,Base!163:163,0)+4)),0)</f>
        <v>0</v>
      </c>
      <c r="AF163" t="str">
        <f>AA163&amp;", "&amp;Configurações!$C$4&amp;", "&amp;Configurações!$C$5&amp;", Brazil"</f>
        <v>0, Mesquita, RJ, Brazil</v>
      </c>
      <c r="AG163" t="e">
        <f>RIGHT(AA163,LEN(AA163)-FIND(",",AA163,1)-1)&amp;", "&amp;Configurações!$C$4&amp;", "&amp;Configurações!$C$5</f>
        <v>#VALUE!</v>
      </c>
      <c r="AH163">
        <f>Configurações!$C$6</f>
        <v>0</v>
      </c>
    </row>
    <row r="164" spans="2:34" x14ac:dyDescent="0.3">
      <c r="B164">
        <f>IF(OR(ISNUMBER(FIND(Configurações!$B$8,Base!B164)),ISNUMBER(FIND(Configurações!$B$9,Base!B164)),ISNUMBER(FIND(Configurações!$B$10,Base!B164)),ISNUMBER(FIND(Configurações!$B$11,Base!B164)))=TRUE,Base!B164,0)</f>
        <v>0</v>
      </c>
      <c r="C164" t="str">
        <f>SUBSTITUTE(SUBSTITUTE(IF(ISNUMBER(FIND("R$",Base!B164))=TRUE,Base!B164,IF(OR(ISNUMBER(FIND("condo",Base!C164)),ISNUMBER(FIND("IPTU",Base!C164)))=TRUE,Base!B164,Base!C164)),"R$",""),".","")</f>
        <v/>
      </c>
      <c r="D164" t="str">
        <f>SUBSTITUTE(IF(TRIM(SUBSTITUTE(SUBSTITUTE(IF(AND(ISNUMBER(FIND("condo",Base!C164)),ISNUMBER(FIND("IPTU",Base!C164)))=TRUE,MID(Base!C164,FIND("$",Base!C164)+1,6),0),"I",""),"P",""))="0",TRIM(SUBSTITUTE(SUBSTITUTE(IF(AND(ISNUMBER(FIND("condo",Base!D164)),ISNUMBER(FIND("IPTU",Base!D164)))=TRUE,MID(Base!D164,FIND("$",Base!D164)+1,6),0),"I",""),"P","")),TRIM(SUBSTITUTE(SUBSTITUTE(IF(AND(ISNUMBER(FIND("condo",Base!C164)),ISNUMBER(FIND("IPTU",Base!C164)))=TRUE,MID(Base!C164,FIND("$",Base!C164)+1,6),0),"I",""),"P",""))),".","")</f>
        <v>0</v>
      </c>
      <c r="E164" t="str">
        <f>SUBSTITUTE(IF(TRIM(SUBSTITUTE(SUBSTITUTE(IF(OR(ISNUMBER(FIND("IPTU",Base!C164)),ISNUMBER(FIND("iptu",Base!C164)))=TRUE,RIGHT(Base!C164,5),0),"R$",""),"$",""))="0",TRIM(SUBSTITUTE(SUBSTITUTE(IF(OR(ISNUMBER(FIND("IPTU",Base!D164)),ISNUMBER(FIND("iptu",Base!D164)))=TRUE,RIGHT(Base!D164,5),0),"R$",""),"$","")),TRIM(SUBSTITUTE(SUBSTITUTE(IF(OR(ISNUMBER(FIND("iptu",Base!C164)),ISNUMBER(FIND("IPTU",Base!C164)))=TRUE,RIGHT(Base!C164,5),0),"R$",""),"$",""))),".","")</f>
        <v>0</v>
      </c>
      <c r="F164" s="3" cm="1">
        <f t="array" ref="F164">INDEX(Base!164:164,MATCH(MAX(LEN(Base!164:164)),LEN(Base!164:164),0))</f>
        <v>0</v>
      </c>
      <c r="J164" t="str">
        <f>TRIM((IF(OR(ISNUMBER(FIND("Avenida",Base!B164)),ISNUMBER(FIND("Rua",Base!B164)),ISNUMBER(FIND("Estrada",Base!B164)),ISNUMBER(FIND(",",Base!B164)))=TRUE,Base!B164,"")))</f>
        <v/>
      </c>
      <c r="K164" t="str">
        <f>TRIM((IF(OR(ISNUMBER(FIND("Avenida",Base!C164)),ISNUMBER(FIND("Rua",Base!C164)),ISNUMBER(FIND("Estrada",Base!C164)),ISNUMBER(FIND(",",Base!C164)))=TRUE,Base!C164,"")))</f>
        <v/>
      </c>
      <c r="L164" t="str">
        <f>TRIM((IF(OR(ISNUMBER(FIND("Avenida",Base!D164)),ISNUMBER(FIND("Rua",Base!D164)),ISNUMBER(FIND("Estrada",Base!D164)),ISNUMBER(FIND(",",Base!D164)))=TRUE,Base!D164,"")))</f>
        <v/>
      </c>
      <c r="M164" t="str">
        <f>TRIM((IF(OR(ISNUMBER(FIND("Avenida",Base!E164)),ISNUMBER(FIND("Rua",Base!E164)),ISNUMBER(FIND("Estrada",Base!E164)),ISNUMBER(FIND(",",Base!E164)))=TRUE,Base!E164,"")))</f>
        <v/>
      </c>
      <c r="N164" t="str">
        <f>TRIM((IF(OR(ISNUMBER(FIND("Avenida",Base!F164)),ISNUMBER(FIND("Rua",Base!F164)),ISNUMBER(FIND("Estrada",Base!F164)),ISNUMBER(FIND(",",Base!F164)))=TRUE,Base!F164,"")))</f>
        <v/>
      </c>
      <c r="O164" t="str">
        <f>TRIM((IF(OR(ISNUMBER(FIND("Avenida",Base!G164)),ISNUMBER(FIND("Rua",Base!G164)),ISNUMBER(FIND("Estrada",Base!G164)),ISNUMBER(FIND(",",Base!G164)))=TRUE,Base!G164,"")))</f>
        <v/>
      </c>
      <c r="P164" t="str">
        <f>TRIM((IF(OR(ISNUMBER(FIND("Avenida",Base!H164)),ISNUMBER(FIND("Rua",Base!H164)),ISNUMBER(FIND("Estrada",Base!H164)),ISNUMBER(FIND(",",Base!H164)))=TRUE,Base!H164,"")))</f>
        <v/>
      </c>
      <c r="Q164" t="str">
        <f>TRIM((IF(OR(ISNUMBER(FIND("Avenida",Base!I164)),ISNUMBER(FIND("Rua",Base!I164)),ISNUMBER(FIND("Estrada",Base!I164)),ISNUMBER(FIND(",",Base!I164)))=TRUE,Base!I164,"")))</f>
        <v/>
      </c>
      <c r="R164" t="str">
        <f>TRIM((IF(OR(ISNUMBER(FIND("Avenida",Base!J164)),ISNUMBER(FIND("Rua",Base!J164)),ISNUMBER(FIND("Estrada",Base!J164)),ISNUMBER(FIND(",",Base!J164)))=TRUE,Base!J164,"")))</f>
        <v/>
      </c>
      <c r="S164" t="str">
        <f>TRIM((IF(OR(ISNUMBER(FIND("Avenida",Base!K164)),ISNUMBER(FIND("Rua",Base!K164)),ISNUMBER(FIND("Estrada",Base!K164)),ISNUMBER(FIND(",",Base!K164)))=TRUE,Base!K164,"")))</f>
        <v/>
      </c>
      <c r="T164" t="str">
        <f>TRIM((IF(OR(ISNUMBER(FIND("Avenida",Base!L164)),ISNUMBER(FIND("Rua",Base!L164)),ISNUMBER(FIND("Estrada",Base!L164)),ISNUMBER(FIND(",",Base!L164)))=TRUE,Base!L164,"")))</f>
        <v/>
      </c>
      <c r="U164" t="str">
        <f>TRIM((IF(OR(ISNUMBER(FIND("Avenida",Base!M164)),ISNUMBER(FIND("Rua",Base!M164)),ISNUMBER(FIND("Estrada",Base!M164)),ISNUMBER(FIND(",",Base!M164)))=TRUE,Base!M164,"")))</f>
        <v/>
      </c>
      <c r="V164" t="str">
        <f>TRIM((IF(OR(ISNUMBER(FIND("Avenida",Base!N164)),ISNUMBER(FIND("Rua",Base!N164)),ISNUMBER(FIND("Estrada",Base!N164)),ISNUMBER(FIND(",",Base!N164)))=TRUE,Base!N164,"")))</f>
        <v/>
      </c>
      <c r="W164" t="str">
        <f>TRIM((IF(OR(ISNUMBER(FIND("Avenida",Base!O164)),ISNUMBER(FIND("Rua",Base!O164)),ISNUMBER(FIND("Estrada",Base!O164)),ISNUMBER(FIND(",",Base!O164)))=TRUE,Base!O164,"")))</f>
        <v/>
      </c>
      <c r="X164" t="str">
        <f>TRIM((IF(OR(ISNUMBER(FIND("Avenida",Base!P164)),ISNUMBER(FIND("Rua",Base!P164)),ISNUMBER(FIND("Estrada",Base!P164)),ISNUMBER(FIND(",",Base!P164)))=TRUE,Base!P164,"")))</f>
        <v/>
      </c>
      <c r="Y164" t="str">
        <f>TRIM((IF(OR(ISNUMBER(FIND("Avenida",Base!Q164)),ISNUMBER(FIND("Rua",Base!Q164)),ISNUMBER(FIND("Estrada",Base!Q164)),ISNUMBER(FIND(",",Base!Q164)))=TRUE,Base!Q164,"")))</f>
        <v/>
      </c>
      <c r="Z164" t="str">
        <f>TRIM((IF(OR(ISNUMBER(FIND("Avenida",Base!R164)),ISNUMBER(FIND("Rua",Base!R164)),ISNUMBER(FIND("Estrada",Base!R164)),ISNUMBER(FIND(",",Base!R164)))=TRUE,Base!R164,"")))</f>
        <v/>
      </c>
      <c r="AA164" s="3" cm="1">
        <f t="array" ref="AA164">LOOKUP(2,1/(F164:Z164&lt;&gt;""),F164:Z164)</f>
        <v>0</v>
      </c>
      <c r="AB164" cm="1">
        <f t="array" ref="AB164">IFERROR(IF(LEN(TRIM(SUBSTITUTE(INDEX(Base!164:164,0,MATCH(Planilha2!$AA164,Base!164:164,0)+1),"m²",""))&gt;5),LEFT(TRIM(SUBSTITUTE(INDEX(Base!164:164,0,MATCH(Planilha2!$AA164,Base!164:164,0)+1),"m²","")),3),TRIM(SUBSTITUTE(INDEX(Base!164:164,0,MATCH(Planilha2!$AA164,Base!164:164,0)+1),"m²",""))),0)</f>
        <v>0</v>
      </c>
      <c r="AC164" cm="1">
        <f t="array" ref="AC164">IFERROR(IF(LEN(INDEX(Base!164:164,0,MATCH(Planilha2!$AA164,Base!164:164,0)+2))&gt;2,LEFT(INDEX(Base!164:164,0,MATCH(Planilha2!$AA164,Base!164:164,0)+2),1),INDEX(Base!164:164,0,MATCH(Planilha2!$AA164,Base!164:164,0)+2)),0)</f>
        <v>0</v>
      </c>
      <c r="AD164" cm="1">
        <f t="array" ref="AD164">IFERROR(IF(LEN(INDEX(Base!164:164,0,MATCH(Planilha2!$AA164,Base!164:164,0)+3))&gt;2,LEFT(INDEX(Base!164:164,0,MATCH(Planilha2!$AA164,Base!164:164,0)+3),1),INDEX(Base!164:164,0,MATCH(Planilha2!$AA164,Base!164:164,0)+3)),0)</f>
        <v>0</v>
      </c>
      <c r="AE164" cm="1">
        <f t="array" ref="AE164">IFERROR(IF(LEN(INDEX(Base!164:164,0,MATCH(Planilha2!$AA164,Base!164:164,0)+4))&gt;2,LEFT(INDEX(Base!164:164,0,MATCH(Planilha2!$AA164,Base!164:164,0)+4),1),INDEX(Base!164:164,0,MATCH(Planilha2!$AA164,Base!164:164,0)+4)),0)</f>
        <v>0</v>
      </c>
      <c r="AF164" t="str">
        <f>AA164&amp;", "&amp;Configurações!$C$4&amp;", "&amp;Configurações!$C$5&amp;", Brazil"</f>
        <v>0, Mesquita, RJ, Brazil</v>
      </c>
      <c r="AG164" t="e">
        <f>RIGHT(AA164,LEN(AA164)-FIND(",",AA164,1)-1)&amp;", "&amp;Configurações!$C$4&amp;", "&amp;Configurações!$C$5</f>
        <v>#VALUE!</v>
      </c>
      <c r="AH164">
        <f>Configurações!$C$6</f>
        <v>0</v>
      </c>
    </row>
    <row r="165" spans="2:34" x14ac:dyDescent="0.3">
      <c r="B165">
        <f>IF(OR(ISNUMBER(FIND(Configurações!$B$8,Base!B165)),ISNUMBER(FIND(Configurações!$B$9,Base!B165)),ISNUMBER(FIND(Configurações!$B$10,Base!B165)),ISNUMBER(FIND(Configurações!$B$11,Base!B165)))=TRUE,Base!B165,0)</f>
        <v>0</v>
      </c>
      <c r="C165" t="str">
        <f>SUBSTITUTE(SUBSTITUTE(IF(ISNUMBER(FIND("R$",Base!B165))=TRUE,Base!B165,IF(OR(ISNUMBER(FIND("condo",Base!C165)),ISNUMBER(FIND("IPTU",Base!C165)))=TRUE,Base!B165,Base!C165)),"R$",""),".","")</f>
        <v/>
      </c>
      <c r="D165" t="str">
        <f>SUBSTITUTE(IF(TRIM(SUBSTITUTE(SUBSTITUTE(IF(AND(ISNUMBER(FIND("condo",Base!C165)),ISNUMBER(FIND("IPTU",Base!C165)))=TRUE,MID(Base!C165,FIND("$",Base!C165)+1,6),0),"I",""),"P",""))="0",TRIM(SUBSTITUTE(SUBSTITUTE(IF(AND(ISNUMBER(FIND("condo",Base!D165)),ISNUMBER(FIND("IPTU",Base!D165)))=TRUE,MID(Base!D165,FIND("$",Base!D165)+1,6),0),"I",""),"P","")),TRIM(SUBSTITUTE(SUBSTITUTE(IF(AND(ISNUMBER(FIND("condo",Base!C165)),ISNUMBER(FIND("IPTU",Base!C165)))=TRUE,MID(Base!C165,FIND("$",Base!C165)+1,6),0),"I",""),"P",""))),".","")</f>
        <v>0</v>
      </c>
      <c r="E165" t="str">
        <f>SUBSTITUTE(IF(TRIM(SUBSTITUTE(SUBSTITUTE(IF(OR(ISNUMBER(FIND("IPTU",Base!C165)),ISNUMBER(FIND("iptu",Base!C165)))=TRUE,RIGHT(Base!C165,5),0),"R$",""),"$",""))="0",TRIM(SUBSTITUTE(SUBSTITUTE(IF(OR(ISNUMBER(FIND("IPTU",Base!D165)),ISNUMBER(FIND("iptu",Base!D165)))=TRUE,RIGHT(Base!D165,5),0),"R$",""),"$","")),TRIM(SUBSTITUTE(SUBSTITUTE(IF(OR(ISNUMBER(FIND("iptu",Base!C165)),ISNUMBER(FIND("IPTU",Base!C165)))=TRUE,RIGHT(Base!C165,5),0),"R$",""),"$",""))),".","")</f>
        <v>0</v>
      </c>
      <c r="F165" s="3" cm="1">
        <f t="array" ref="F165">INDEX(Base!165:165,MATCH(MAX(LEN(Base!165:165)),LEN(Base!165:165),0))</f>
        <v>0</v>
      </c>
      <c r="J165" t="str">
        <f>TRIM((IF(OR(ISNUMBER(FIND("Avenida",Base!B165)),ISNUMBER(FIND("Rua",Base!B165)),ISNUMBER(FIND("Estrada",Base!B165)),ISNUMBER(FIND(",",Base!B165)))=TRUE,Base!B165,"")))</f>
        <v/>
      </c>
      <c r="K165" t="str">
        <f>TRIM((IF(OR(ISNUMBER(FIND("Avenida",Base!C165)),ISNUMBER(FIND("Rua",Base!C165)),ISNUMBER(FIND("Estrada",Base!C165)),ISNUMBER(FIND(",",Base!C165)))=TRUE,Base!C165,"")))</f>
        <v/>
      </c>
      <c r="L165" t="str">
        <f>TRIM((IF(OR(ISNUMBER(FIND("Avenida",Base!D165)),ISNUMBER(FIND("Rua",Base!D165)),ISNUMBER(FIND("Estrada",Base!D165)),ISNUMBER(FIND(",",Base!D165)))=TRUE,Base!D165,"")))</f>
        <v/>
      </c>
      <c r="M165" t="str">
        <f>TRIM((IF(OR(ISNUMBER(FIND("Avenida",Base!E165)),ISNUMBER(FIND("Rua",Base!E165)),ISNUMBER(FIND("Estrada",Base!E165)),ISNUMBER(FIND(",",Base!E165)))=TRUE,Base!E165,"")))</f>
        <v/>
      </c>
      <c r="N165" t="str">
        <f>TRIM((IF(OR(ISNUMBER(FIND("Avenida",Base!F165)),ISNUMBER(FIND("Rua",Base!F165)),ISNUMBER(FIND("Estrada",Base!F165)),ISNUMBER(FIND(",",Base!F165)))=TRUE,Base!F165,"")))</f>
        <v/>
      </c>
      <c r="O165" t="str">
        <f>TRIM((IF(OR(ISNUMBER(FIND("Avenida",Base!G165)),ISNUMBER(FIND("Rua",Base!G165)),ISNUMBER(FIND("Estrada",Base!G165)),ISNUMBER(FIND(",",Base!G165)))=TRUE,Base!G165,"")))</f>
        <v/>
      </c>
      <c r="P165" t="str">
        <f>TRIM((IF(OR(ISNUMBER(FIND("Avenida",Base!H165)),ISNUMBER(FIND("Rua",Base!H165)),ISNUMBER(FIND("Estrada",Base!H165)),ISNUMBER(FIND(",",Base!H165)))=TRUE,Base!H165,"")))</f>
        <v/>
      </c>
      <c r="Q165" t="str">
        <f>TRIM((IF(OR(ISNUMBER(FIND("Avenida",Base!I165)),ISNUMBER(FIND("Rua",Base!I165)),ISNUMBER(FIND("Estrada",Base!I165)),ISNUMBER(FIND(",",Base!I165)))=TRUE,Base!I165,"")))</f>
        <v/>
      </c>
      <c r="R165" t="str">
        <f>TRIM((IF(OR(ISNUMBER(FIND("Avenida",Base!J165)),ISNUMBER(FIND("Rua",Base!J165)),ISNUMBER(FIND("Estrada",Base!J165)),ISNUMBER(FIND(",",Base!J165)))=TRUE,Base!J165,"")))</f>
        <v/>
      </c>
      <c r="S165" t="str">
        <f>TRIM((IF(OR(ISNUMBER(FIND("Avenida",Base!K165)),ISNUMBER(FIND("Rua",Base!K165)),ISNUMBER(FIND("Estrada",Base!K165)),ISNUMBER(FIND(",",Base!K165)))=TRUE,Base!K165,"")))</f>
        <v/>
      </c>
      <c r="T165" t="str">
        <f>TRIM((IF(OR(ISNUMBER(FIND("Avenida",Base!L165)),ISNUMBER(FIND("Rua",Base!L165)),ISNUMBER(FIND("Estrada",Base!L165)),ISNUMBER(FIND(",",Base!L165)))=TRUE,Base!L165,"")))</f>
        <v/>
      </c>
      <c r="U165" t="str">
        <f>TRIM((IF(OR(ISNUMBER(FIND("Avenida",Base!M165)),ISNUMBER(FIND("Rua",Base!M165)),ISNUMBER(FIND("Estrada",Base!M165)),ISNUMBER(FIND(",",Base!M165)))=TRUE,Base!M165,"")))</f>
        <v/>
      </c>
      <c r="V165" t="str">
        <f>TRIM((IF(OR(ISNUMBER(FIND("Avenida",Base!N165)),ISNUMBER(FIND("Rua",Base!N165)),ISNUMBER(FIND("Estrada",Base!N165)),ISNUMBER(FIND(",",Base!N165)))=TRUE,Base!N165,"")))</f>
        <v/>
      </c>
      <c r="W165" t="str">
        <f>TRIM((IF(OR(ISNUMBER(FIND("Avenida",Base!O165)),ISNUMBER(FIND("Rua",Base!O165)),ISNUMBER(FIND("Estrada",Base!O165)),ISNUMBER(FIND(",",Base!O165)))=TRUE,Base!O165,"")))</f>
        <v/>
      </c>
      <c r="X165" t="str">
        <f>TRIM((IF(OR(ISNUMBER(FIND("Avenida",Base!P165)),ISNUMBER(FIND("Rua",Base!P165)),ISNUMBER(FIND("Estrada",Base!P165)),ISNUMBER(FIND(",",Base!P165)))=TRUE,Base!P165,"")))</f>
        <v/>
      </c>
      <c r="Y165" t="str">
        <f>TRIM((IF(OR(ISNUMBER(FIND("Avenida",Base!Q165)),ISNUMBER(FIND("Rua",Base!Q165)),ISNUMBER(FIND("Estrada",Base!Q165)),ISNUMBER(FIND(",",Base!Q165)))=TRUE,Base!Q165,"")))</f>
        <v/>
      </c>
      <c r="Z165" t="str">
        <f>TRIM((IF(OR(ISNUMBER(FIND("Avenida",Base!R165)),ISNUMBER(FIND("Rua",Base!R165)),ISNUMBER(FIND("Estrada",Base!R165)),ISNUMBER(FIND(",",Base!R165)))=TRUE,Base!R165,"")))</f>
        <v/>
      </c>
      <c r="AA165" s="3" cm="1">
        <f t="array" ref="AA165">LOOKUP(2,1/(F165:Z165&lt;&gt;""),F165:Z165)</f>
        <v>0</v>
      </c>
      <c r="AB165" cm="1">
        <f t="array" ref="AB165">IFERROR(IF(LEN(TRIM(SUBSTITUTE(INDEX(Base!165:165,0,MATCH(Planilha2!$AA165,Base!165:165,0)+1),"m²",""))&gt;5),LEFT(TRIM(SUBSTITUTE(INDEX(Base!165:165,0,MATCH(Planilha2!$AA165,Base!165:165,0)+1),"m²","")),3),TRIM(SUBSTITUTE(INDEX(Base!165:165,0,MATCH(Planilha2!$AA165,Base!165:165,0)+1),"m²",""))),0)</f>
        <v>0</v>
      </c>
      <c r="AC165" cm="1">
        <f t="array" ref="AC165">IFERROR(IF(LEN(INDEX(Base!165:165,0,MATCH(Planilha2!$AA165,Base!165:165,0)+2))&gt;2,LEFT(INDEX(Base!165:165,0,MATCH(Planilha2!$AA165,Base!165:165,0)+2),1),INDEX(Base!165:165,0,MATCH(Planilha2!$AA165,Base!165:165,0)+2)),0)</f>
        <v>0</v>
      </c>
      <c r="AD165" cm="1">
        <f t="array" ref="AD165">IFERROR(IF(LEN(INDEX(Base!165:165,0,MATCH(Planilha2!$AA165,Base!165:165,0)+3))&gt;2,LEFT(INDEX(Base!165:165,0,MATCH(Planilha2!$AA165,Base!165:165,0)+3),1),INDEX(Base!165:165,0,MATCH(Planilha2!$AA165,Base!165:165,0)+3)),0)</f>
        <v>0</v>
      </c>
      <c r="AE165" cm="1">
        <f t="array" ref="AE165">IFERROR(IF(LEN(INDEX(Base!165:165,0,MATCH(Planilha2!$AA165,Base!165:165,0)+4))&gt;2,LEFT(INDEX(Base!165:165,0,MATCH(Planilha2!$AA165,Base!165:165,0)+4),1),INDEX(Base!165:165,0,MATCH(Planilha2!$AA165,Base!165:165,0)+4)),0)</f>
        <v>0</v>
      </c>
      <c r="AF165" t="str">
        <f>AA165&amp;", "&amp;Configurações!$C$4&amp;", "&amp;Configurações!$C$5&amp;", Brazil"</f>
        <v>0, Mesquita, RJ, Brazil</v>
      </c>
      <c r="AG165" t="e">
        <f>RIGHT(AA165,LEN(AA165)-FIND(",",AA165,1)-1)&amp;", "&amp;Configurações!$C$4&amp;", "&amp;Configurações!$C$5</f>
        <v>#VALUE!</v>
      </c>
      <c r="AH165">
        <f>Configurações!$C$6</f>
        <v>0</v>
      </c>
    </row>
    <row r="166" spans="2:34" x14ac:dyDescent="0.3">
      <c r="B166">
        <f>IF(OR(ISNUMBER(FIND(Configurações!$B$8,Base!B166)),ISNUMBER(FIND(Configurações!$B$9,Base!B166)),ISNUMBER(FIND(Configurações!$B$10,Base!B166)),ISNUMBER(FIND(Configurações!$B$11,Base!B166)))=TRUE,Base!B166,0)</f>
        <v>0</v>
      </c>
      <c r="C166" t="str">
        <f>SUBSTITUTE(SUBSTITUTE(IF(ISNUMBER(FIND("R$",Base!B166))=TRUE,Base!B166,IF(OR(ISNUMBER(FIND("condo",Base!C166)),ISNUMBER(FIND("IPTU",Base!C166)))=TRUE,Base!B166,Base!C166)),"R$",""),".","")</f>
        <v/>
      </c>
      <c r="D166" t="str">
        <f>SUBSTITUTE(IF(TRIM(SUBSTITUTE(SUBSTITUTE(IF(AND(ISNUMBER(FIND("condo",Base!C166)),ISNUMBER(FIND("IPTU",Base!C166)))=TRUE,MID(Base!C166,FIND("$",Base!C166)+1,6),0),"I",""),"P",""))="0",TRIM(SUBSTITUTE(SUBSTITUTE(IF(AND(ISNUMBER(FIND("condo",Base!D166)),ISNUMBER(FIND("IPTU",Base!D166)))=TRUE,MID(Base!D166,FIND("$",Base!D166)+1,6),0),"I",""),"P","")),TRIM(SUBSTITUTE(SUBSTITUTE(IF(AND(ISNUMBER(FIND("condo",Base!C166)),ISNUMBER(FIND("IPTU",Base!C166)))=TRUE,MID(Base!C166,FIND("$",Base!C166)+1,6),0),"I",""),"P",""))),".","")</f>
        <v>0</v>
      </c>
      <c r="E166" t="str">
        <f>SUBSTITUTE(IF(TRIM(SUBSTITUTE(SUBSTITUTE(IF(OR(ISNUMBER(FIND("IPTU",Base!C166)),ISNUMBER(FIND("iptu",Base!C166)))=TRUE,RIGHT(Base!C166,5),0),"R$",""),"$",""))="0",TRIM(SUBSTITUTE(SUBSTITUTE(IF(OR(ISNUMBER(FIND("IPTU",Base!D166)),ISNUMBER(FIND("iptu",Base!D166)))=TRUE,RIGHT(Base!D166,5),0),"R$",""),"$","")),TRIM(SUBSTITUTE(SUBSTITUTE(IF(OR(ISNUMBER(FIND("iptu",Base!C166)),ISNUMBER(FIND("IPTU",Base!C166)))=TRUE,RIGHT(Base!C166,5),0),"R$",""),"$",""))),".","")</f>
        <v>0</v>
      </c>
      <c r="F166" s="3" cm="1">
        <f t="array" ref="F166">INDEX(Base!166:166,MATCH(MAX(LEN(Base!166:166)),LEN(Base!166:166),0))</f>
        <v>0</v>
      </c>
      <c r="J166" t="str">
        <f>TRIM((IF(OR(ISNUMBER(FIND("Avenida",Base!B166)),ISNUMBER(FIND("Rua",Base!B166)),ISNUMBER(FIND("Estrada",Base!B166)),ISNUMBER(FIND(",",Base!B166)))=TRUE,Base!B166,"")))</f>
        <v/>
      </c>
      <c r="K166" t="str">
        <f>TRIM((IF(OR(ISNUMBER(FIND("Avenida",Base!C166)),ISNUMBER(FIND("Rua",Base!C166)),ISNUMBER(FIND("Estrada",Base!C166)),ISNUMBER(FIND(",",Base!C166)))=TRUE,Base!C166,"")))</f>
        <v/>
      </c>
      <c r="L166" t="str">
        <f>TRIM((IF(OR(ISNUMBER(FIND("Avenida",Base!D166)),ISNUMBER(FIND("Rua",Base!D166)),ISNUMBER(FIND("Estrada",Base!D166)),ISNUMBER(FIND(",",Base!D166)))=TRUE,Base!D166,"")))</f>
        <v/>
      </c>
      <c r="M166" t="str">
        <f>TRIM((IF(OR(ISNUMBER(FIND("Avenida",Base!E166)),ISNUMBER(FIND("Rua",Base!E166)),ISNUMBER(FIND("Estrada",Base!E166)),ISNUMBER(FIND(",",Base!E166)))=TRUE,Base!E166,"")))</f>
        <v/>
      </c>
      <c r="N166" t="str">
        <f>TRIM((IF(OR(ISNUMBER(FIND("Avenida",Base!F166)),ISNUMBER(FIND("Rua",Base!F166)),ISNUMBER(FIND("Estrada",Base!F166)),ISNUMBER(FIND(",",Base!F166)))=TRUE,Base!F166,"")))</f>
        <v/>
      </c>
      <c r="O166" t="str">
        <f>TRIM((IF(OR(ISNUMBER(FIND("Avenida",Base!G166)),ISNUMBER(FIND("Rua",Base!G166)),ISNUMBER(FIND("Estrada",Base!G166)),ISNUMBER(FIND(",",Base!G166)))=TRUE,Base!G166,"")))</f>
        <v/>
      </c>
      <c r="P166" t="str">
        <f>TRIM((IF(OR(ISNUMBER(FIND("Avenida",Base!H166)),ISNUMBER(FIND("Rua",Base!H166)),ISNUMBER(FIND("Estrada",Base!H166)),ISNUMBER(FIND(",",Base!H166)))=TRUE,Base!H166,"")))</f>
        <v/>
      </c>
      <c r="Q166" t="str">
        <f>TRIM((IF(OR(ISNUMBER(FIND("Avenida",Base!I166)),ISNUMBER(FIND("Rua",Base!I166)),ISNUMBER(FIND("Estrada",Base!I166)),ISNUMBER(FIND(",",Base!I166)))=TRUE,Base!I166,"")))</f>
        <v/>
      </c>
      <c r="R166" t="str">
        <f>TRIM((IF(OR(ISNUMBER(FIND("Avenida",Base!J166)),ISNUMBER(FIND("Rua",Base!J166)),ISNUMBER(FIND("Estrada",Base!J166)),ISNUMBER(FIND(",",Base!J166)))=TRUE,Base!J166,"")))</f>
        <v/>
      </c>
      <c r="S166" t="str">
        <f>TRIM((IF(OR(ISNUMBER(FIND("Avenida",Base!K166)),ISNUMBER(FIND("Rua",Base!K166)),ISNUMBER(FIND("Estrada",Base!K166)),ISNUMBER(FIND(",",Base!K166)))=TRUE,Base!K166,"")))</f>
        <v/>
      </c>
      <c r="T166" t="str">
        <f>TRIM((IF(OR(ISNUMBER(FIND("Avenida",Base!L166)),ISNUMBER(FIND("Rua",Base!L166)),ISNUMBER(FIND("Estrada",Base!L166)),ISNUMBER(FIND(",",Base!L166)))=TRUE,Base!L166,"")))</f>
        <v/>
      </c>
      <c r="U166" t="str">
        <f>TRIM((IF(OR(ISNUMBER(FIND("Avenida",Base!M166)),ISNUMBER(FIND("Rua",Base!M166)),ISNUMBER(FIND("Estrada",Base!M166)),ISNUMBER(FIND(",",Base!M166)))=TRUE,Base!M166,"")))</f>
        <v/>
      </c>
      <c r="V166" t="str">
        <f>TRIM((IF(OR(ISNUMBER(FIND("Avenida",Base!N166)),ISNUMBER(FIND("Rua",Base!N166)),ISNUMBER(FIND("Estrada",Base!N166)),ISNUMBER(FIND(",",Base!N166)))=TRUE,Base!N166,"")))</f>
        <v/>
      </c>
      <c r="W166" t="str">
        <f>TRIM((IF(OR(ISNUMBER(FIND("Avenida",Base!O166)),ISNUMBER(FIND("Rua",Base!O166)),ISNUMBER(FIND("Estrada",Base!O166)),ISNUMBER(FIND(",",Base!O166)))=TRUE,Base!O166,"")))</f>
        <v/>
      </c>
      <c r="X166" t="str">
        <f>TRIM((IF(OR(ISNUMBER(FIND("Avenida",Base!P166)),ISNUMBER(FIND("Rua",Base!P166)),ISNUMBER(FIND("Estrada",Base!P166)),ISNUMBER(FIND(",",Base!P166)))=TRUE,Base!P166,"")))</f>
        <v/>
      </c>
      <c r="Y166" t="str">
        <f>TRIM((IF(OR(ISNUMBER(FIND("Avenida",Base!Q166)),ISNUMBER(FIND("Rua",Base!Q166)),ISNUMBER(FIND("Estrada",Base!Q166)),ISNUMBER(FIND(",",Base!Q166)))=TRUE,Base!Q166,"")))</f>
        <v/>
      </c>
      <c r="Z166" t="str">
        <f>TRIM((IF(OR(ISNUMBER(FIND("Avenida",Base!R166)),ISNUMBER(FIND("Rua",Base!R166)),ISNUMBER(FIND("Estrada",Base!R166)),ISNUMBER(FIND(",",Base!R166)))=TRUE,Base!R166,"")))</f>
        <v/>
      </c>
      <c r="AA166" s="3" cm="1">
        <f t="array" ref="AA166">LOOKUP(2,1/(F166:Z166&lt;&gt;""),F166:Z166)</f>
        <v>0</v>
      </c>
      <c r="AB166" cm="1">
        <f t="array" ref="AB166">IFERROR(IF(LEN(TRIM(SUBSTITUTE(INDEX(Base!166:166,0,MATCH(Planilha2!$AA166,Base!166:166,0)+1),"m²",""))&gt;5),LEFT(TRIM(SUBSTITUTE(INDEX(Base!166:166,0,MATCH(Planilha2!$AA166,Base!166:166,0)+1),"m²","")),3),TRIM(SUBSTITUTE(INDEX(Base!166:166,0,MATCH(Planilha2!$AA166,Base!166:166,0)+1),"m²",""))),0)</f>
        <v>0</v>
      </c>
      <c r="AC166" cm="1">
        <f t="array" ref="AC166">IFERROR(IF(LEN(INDEX(Base!166:166,0,MATCH(Planilha2!$AA166,Base!166:166,0)+2))&gt;2,LEFT(INDEX(Base!166:166,0,MATCH(Planilha2!$AA166,Base!166:166,0)+2),1),INDEX(Base!166:166,0,MATCH(Planilha2!$AA166,Base!166:166,0)+2)),0)</f>
        <v>0</v>
      </c>
      <c r="AD166" cm="1">
        <f t="array" ref="AD166">IFERROR(IF(LEN(INDEX(Base!166:166,0,MATCH(Planilha2!$AA166,Base!166:166,0)+3))&gt;2,LEFT(INDEX(Base!166:166,0,MATCH(Planilha2!$AA166,Base!166:166,0)+3),1),INDEX(Base!166:166,0,MATCH(Planilha2!$AA166,Base!166:166,0)+3)),0)</f>
        <v>0</v>
      </c>
      <c r="AE166" cm="1">
        <f t="array" ref="AE166">IFERROR(IF(LEN(INDEX(Base!166:166,0,MATCH(Planilha2!$AA166,Base!166:166,0)+4))&gt;2,LEFT(INDEX(Base!166:166,0,MATCH(Planilha2!$AA166,Base!166:166,0)+4),1),INDEX(Base!166:166,0,MATCH(Planilha2!$AA166,Base!166:166,0)+4)),0)</f>
        <v>0</v>
      </c>
      <c r="AF166" t="str">
        <f>AA166&amp;", "&amp;Configurações!$C$4&amp;", "&amp;Configurações!$C$5&amp;", Brazil"</f>
        <v>0, Mesquita, RJ, Brazil</v>
      </c>
      <c r="AG166" t="e">
        <f>RIGHT(AA166,LEN(AA166)-FIND(",",AA166,1)-1)&amp;", "&amp;Configurações!$C$4&amp;", "&amp;Configurações!$C$5</f>
        <v>#VALUE!</v>
      </c>
      <c r="AH166">
        <f>Configurações!$C$6</f>
        <v>0</v>
      </c>
    </row>
    <row r="167" spans="2:34" x14ac:dyDescent="0.3">
      <c r="B167">
        <f>IF(OR(ISNUMBER(FIND(Configurações!$B$8,Base!B167)),ISNUMBER(FIND(Configurações!$B$9,Base!B167)),ISNUMBER(FIND(Configurações!$B$10,Base!B167)),ISNUMBER(FIND(Configurações!$B$11,Base!B167)))=TRUE,Base!B167,0)</f>
        <v>0</v>
      </c>
      <c r="C167" t="str">
        <f>SUBSTITUTE(SUBSTITUTE(IF(ISNUMBER(FIND("R$",Base!B167))=TRUE,Base!B167,IF(OR(ISNUMBER(FIND("condo",Base!C167)),ISNUMBER(FIND("IPTU",Base!C167)))=TRUE,Base!B167,Base!C167)),"R$",""),".","")</f>
        <v/>
      </c>
      <c r="D167" t="str">
        <f>SUBSTITUTE(IF(TRIM(SUBSTITUTE(SUBSTITUTE(IF(AND(ISNUMBER(FIND("condo",Base!C167)),ISNUMBER(FIND("IPTU",Base!C167)))=TRUE,MID(Base!C167,FIND("$",Base!C167)+1,6),0),"I",""),"P",""))="0",TRIM(SUBSTITUTE(SUBSTITUTE(IF(AND(ISNUMBER(FIND("condo",Base!D167)),ISNUMBER(FIND("IPTU",Base!D167)))=TRUE,MID(Base!D167,FIND("$",Base!D167)+1,6),0),"I",""),"P","")),TRIM(SUBSTITUTE(SUBSTITUTE(IF(AND(ISNUMBER(FIND("condo",Base!C167)),ISNUMBER(FIND("IPTU",Base!C167)))=TRUE,MID(Base!C167,FIND("$",Base!C167)+1,6),0),"I",""),"P",""))),".","")</f>
        <v>0</v>
      </c>
      <c r="E167" t="str">
        <f>SUBSTITUTE(IF(TRIM(SUBSTITUTE(SUBSTITUTE(IF(OR(ISNUMBER(FIND("IPTU",Base!C167)),ISNUMBER(FIND("iptu",Base!C167)))=TRUE,RIGHT(Base!C167,5),0),"R$",""),"$",""))="0",TRIM(SUBSTITUTE(SUBSTITUTE(IF(OR(ISNUMBER(FIND("IPTU",Base!D167)),ISNUMBER(FIND("iptu",Base!D167)))=TRUE,RIGHT(Base!D167,5),0),"R$",""),"$","")),TRIM(SUBSTITUTE(SUBSTITUTE(IF(OR(ISNUMBER(FIND("iptu",Base!C167)),ISNUMBER(FIND("IPTU",Base!C167)))=TRUE,RIGHT(Base!C167,5),0),"R$",""),"$",""))),".","")</f>
        <v>0</v>
      </c>
      <c r="F167" s="3" t="str" cm="1">
        <f t="array" ref="F167">INDEX(Base!167:167,MATCH(MAX(LEN(Base!167:167)),LEN(Base!167:167),0))</f>
        <v>3</v>
      </c>
      <c r="J167" t="str">
        <f>TRIM((IF(OR(ISNUMBER(FIND("Avenida",Base!B167)),ISNUMBER(FIND("Rua",Base!B167)),ISNUMBER(FIND("Estrada",Base!B167)),ISNUMBER(FIND(",",Base!B167)))=TRUE,Base!B167,"")))</f>
        <v/>
      </c>
      <c r="K167" t="str">
        <f>TRIM((IF(OR(ISNUMBER(FIND("Avenida",Base!C167)),ISNUMBER(FIND("Rua",Base!C167)),ISNUMBER(FIND("Estrada",Base!C167)),ISNUMBER(FIND(",",Base!C167)))=TRUE,Base!C167,"")))</f>
        <v/>
      </c>
      <c r="L167" t="str">
        <f>TRIM((IF(OR(ISNUMBER(FIND("Avenida",Base!D167)),ISNUMBER(FIND("Rua",Base!D167)),ISNUMBER(FIND("Estrada",Base!D167)),ISNUMBER(FIND(",",Base!D167)))=TRUE,Base!D167,"")))</f>
        <v/>
      </c>
      <c r="M167" t="str">
        <f>TRIM((IF(OR(ISNUMBER(FIND("Avenida",Base!E167)),ISNUMBER(FIND("Rua",Base!E167)),ISNUMBER(FIND("Estrada",Base!E167)),ISNUMBER(FIND(",",Base!E167)))=TRUE,Base!E167,"")))</f>
        <v/>
      </c>
      <c r="N167" t="str">
        <f>TRIM((IF(OR(ISNUMBER(FIND("Avenida",Base!F167)),ISNUMBER(FIND("Rua",Base!F167)),ISNUMBER(FIND("Estrada",Base!F167)),ISNUMBER(FIND(",",Base!F167)))=TRUE,Base!F167,"")))</f>
        <v/>
      </c>
      <c r="O167" t="str">
        <f>TRIM((IF(OR(ISNUMBER(FIND("Avenida",Base!G167)),ISNUMBER(FIND("Rua",Base!G167)),ISNUMBER(FIND("Estrada",Base!G167)),ISNUMBER(FIND(",",Base!G167)))=TRUE,Base!G167,"")))</f>
        <v/>
      </c>
      <c r="P167" t="str">
        <f>TRIM((IF(OR(ISNUMBER(FIND("Avenida",Base!H167)),ISNUMBER(FIND("Rua",Base!H167)),ISNUMBER(FIND("Estrada",Base!H167)),ISNUMBER(FIND(",",Base!H167)))=TRUE,Base!H167,"")))</f>
        <v/>
      </c>
      <c r="Q167" t="str">
        <f>TRIM((IF(OR(ISNUMBER(FIND("Avenida",Base!I167)),ISNUMBER(FIND("Rua",Base!I167)),ISNUMBER(FIND("Estrada",Base!I167)),ISNUMBER(FIND(",",Base!I167)))=TRUE,Base!I167,"")))</f>
        <v/>
      </c>
      <c r="R167" t="str">
        <f>TRIM((IF(OR(ISNUMBER(FIND("Avenida",Base!J167)),ISNUMBER(FIND("Rua",Base!J167)),ISNUMBER(FIND("Estrada",Base!J167)),ISNUMBER(FIND(",",Base!J167)))=TRUE,Base!J167,"")))</f>
        <v/>
      </c>
      <c r="S167" t="str">
        <f>TRIM((IF(OR(ISNUMBER(FIND("Avenida",Base!K167)),ISNUMBER(FIND("Rua",Base!K167)),ISNUMBER(FIND("Estrada",Base!K167)),ISNUMBER(FIND(",",Base!K167)))=TRUE,Base!K167,"")))</f>
        <v/>
      </c>
      <c r="T167" t="str">
        <f>TRIM((IF(OR(ISNUMBER(FIND("Avenida",Base!L167)),ISNUMBER(FIND("Rua",Base!L167)),ISNUMBER(FIND("Estrada",Base!L167)),ISNUMBER(FIND(",",Base!L167)))=TRUE,Base!L167,"")))</f>
        <v/>
      </c>
      <c r="U167" t="str">
        <f>TRIM((IF(OR(ISNUMBER(FIND("Avenida",Base!M167)),ISNUMBER(FIND("Rua",Base!M167)),ISNUMBER(FIND("Estrada",Base!M167)),ISNUMBER(FIND(",",Base!M167)))=TRUE,Base!M167,"")))</f>
        <v/>
      </c>
      <c r="V167" t="str">
        <f>TRIM((IF(OR(ISNUMBER(FIND("Avenida",Base!N167)),ISNUMBER(FIND("Rua",Base!N167)),ISNUMBER(FIND("Estrada",Base!N167)),ISNUMBER(FIND(",",Base!N167)))=TRUE,Base!N167,"")))</f>
        <v/>
      </c>
      <c r="W167" t="str">
        <f>TRIM((IF(OR(ISNUMBER(FIND("Avenida",Base!O167)),ISNUMBER(FIND("Rua",Base!O167)),ISNUMBER(FIND("Estrada",Base!O167)),ISNUMBER(FIND(",",Base!O167)))=TRUE,Base!O167,"")))</f>
        <v/>
      </c>
      <c r="X167" t="str">
        <f>TRIM((IF(OR(ISNUMBER(FIND("Avenida",Base!P167)),ISNUMBER(FIND("Rua",Base!P167)),ISNUMBER(FIND("Estrada",Base!P167)),ISNUMBER(FIND(",",Base!P167)))=TRUE,Base!P167,"")))</f>
        <v/>
      </c>
      <c r="Y167" t="str">
        <f>TRIM((IF(OR(ISNUMBER(FIND("Avenida",Base!Q167)),ISNUMBER(FIND("Rua",Base!Q167)),ISNUMBER(FIND("Estrada",Base!Q167)),ISNUMBER(FIND(",",Base!Q167)))=TRUE,Base!Q167,"")))</f>
        <v/>
      </c>
      <c r="Z167" t="str">
        <f>TRIM((IF(OR(ISNUMBER(FIND("Avenida",Base!R167)),ISNUMBER(FIND("Rua",Base!R167)),ISNUMBER(FIND("Estrada",Base!R167)),ISNUMBER(FIND(",",Base!R167)))=TRUE,Base!R167,"")))</f>
        <v/>
      </c>
      <c r="AA167" s="3" t="str" cm="1">
        <f t="array" ref="AA167">LOOKUP(2,1/(F167:Z167&lt;&gt;""),F167:Z167)</f>
        <v>3</v>
      </c>
      <c r="AB167" t="str" cm="1">
        <f t="array" ref="AB167">IFERROR(IF(LEN(TRIM(SUBSTITUTE(INDEX(Base!167:167,0,MATCH(Planilha2!$AA167,Base!167:167,0)+1),"m²",""))&gt;5),LEFT(TRIM(SUBSTITUTE(INDEX(Base!167:167,0,MATCH(Planilha2!$AA167,Base!167:167,0)+1),"m²","")),3),TRIM(SUBSTITUTE(INDEX(Base!167:167,0,MATCH(Planilha2!$AA167,Base!167:167,0)+1),"m²",""))),0)</f>
        <v/>
      </c>
      <c r="AC167" cm="1">
        <f t="array" ref="AC167">IFERROR(IF(LEN(INDEX(Base!167:167,0,MATCH(Planilha2!$AA167,Base!167:167,0)+2))&gt;2,LEFT(INDEX(Base!167:167,0,MATCH(Planilha2!$AA167,Base!167:167,0)+2),1),INDEX(Base!167:167,0,MATCH(Planilha2!$AA167,Base!167:167,0)+2)),0)</f>
        <v>0</v>
      </c>
      <c r="AD167" cm="1">
        <f t="array" ref="AD167">IFERROR(IF(LEN(INDEX(Base!167:167,0,MATCH(Planilha2!$AA167,Base!167:167,0)+3))&gt;2,LEFT(INDEX(Base!167:167,0,MATCH(Planilha2!$AA167,Base!167:167,0)+3),1),INDEX(Base!167:167,0,MATCH(Planilha2!$AA167,Base!167:167,0)+3)),0)</f>
        <v>0</v>
      </c>
      <c r="AE167" cm="1">
        <f t="array" ref="AE167">IFERROR(IF(LEN(INDEX(Base!167:167,0,MATCH(Planilha2!$AA167,Base!167:167,0)+4))&gt;2,LEFT(INDEX(Base!167:167,0,MATCH(Planilha2!$AA167,Base!167:167,0)+4),1),INDEX(Base!167:167,0,MATCH(Planilha2!$AA167,Base!167:167,0)+4)),0)</f>
        <v>0</v>
      </c>
      <c r="AF167" t="str">
        <f>AA167&amp;", "&amp;Configurações!$C$4&amp;", "&amp;Configurações!$C$5&amp;", Brazil"</f>
        <v>3, Mesquita, RJ, Brazil</v>
      </c>
      <c r="AG167" t="e">
        <f>RIGHT(AA167,LEN(AA167)-FIND(",",AA167,1)-1)&amp;", "&amp;Configurações!$C$4&amp;", "&amp;Configurações!$C$5</f>
        <v>#VALUE!</v>
      </c>
      <c r="AH167">
        <f>Configurações!$C$6</f>
        <v>0</v>
      </c>
    </row>
    <row r="168" spans="2:34" x14ac:dyDescent="0.3">
      <c r="B168">
        <f>IF(OR(ISNUMBER(FIND(Configurações!$B$8,Base!B168)),ISNUMBER(FIND(Configurações!$B$9,Base!B168)),ISNUMBER(FIND(Configurações!$B$10,Base!B168)),ISNUMBER(FIND(Configurações!$B$11,Base!B168)))=TRUE,Base!B168,0)</f>
        <v>0</v>
      </c>
      <c r="C168" t="str">
        <f>SUBSTITUTE(SUBSTITUTE(IF(ISNUMBER(FIND("R$",Base!B168))=TRUE,Base!B168,IF(OR(ISNUMBER(FIND("condo",Base!C168)),ISNUMBER(FIND("IPTU",Base!C168)))=TRUE,Base!B168,Base!C168)),"R$",""),".","")</f>
        <v/>
      </c>
      <c r="D168" t="str">
        <f>SUBSTITUTE(IF(TRIM(SUBSTITUTE(SUBSTITUTE(IF(AND(ISNUMBER(FIND("condo",Base!C168)),ISNUMBER(FIND("IPTU",Base!C168)))=TRUE,MID(Base!C168,FIND("$",Base!C168)+1,6),0),"I",""),"P",""))="0",TRIM(SUBSTITUTE(SUBSTITUTE(IF(AND(ISNUMBER(FIND("condo",Base!D168)),ISNUMBER(FIND("IPTU",Base!D168)))=TRUE,MID(Base!D168,FIND("$",Base!D168)+1,6),0),"I",""),"P","")),TRIM(SUBSTITUTE(SUBSTITUTE(IF(AND(ISNUMBER(FIND("condo",Base!C168)),ISNUMBER(FIND("IPTU",Base!C168)))=TRUE,MID(Base!C168,FIND("$",Base!C168)+1,6),0),"I",""),"P",""))),".","")</f>
        <v>0</v>
      </c>
      <c r="E168" t="str">
        <f>SUBSTITUTE(IF(TRIM(SUBSTITUTE(SUBSTITUTE(IF(OR(ISNUMBER(FIND("IPTU",Base!C168)),ISNUMBER(FIND("iptu",Base!C168)))=TRUE,RIGHT(Base!C168,5),0),"R$",""),"$",""))="0",TRIM(SUBSTITUTE(SUBSTITUTE(IF(OR(ISNUMBER(FIND("IPTU",Base!D168)),ISNUMBER(FIND("iptu",Base!D168)))=TRUE,RIGHT(Base!D168,5),0),"R$",""),"$","")),TRIM(SUBSTITUTE(SUBSTITUTE(IF(OR(ISNUMBER(FIND("iptu",Base!C168)),ISNUMBER(FIND("IPTU",Base!C168)))=TRUE,RIGHT(Base!C168,5),0),"R$",""),"$",""))),".","")</f>
        <v>0</v>
      </c>
      <c r="F168" s="3" cm="1">
        <f t="array" ref="F168">INDEX(Base!168:168,MATCH(MAX(LEN(Base!168:168)),LEN(Base!168:168),0))</f>
        <v>0</v>
      </c>
      <c r="J168" t="str">
        <f>TRIM((IF(OR(ISNUMBER(FIND("Avenida",Base!B168)),ISNUMBER(FIND("Rua",Base!B168)),ISNUMBER(FIND("Estrada",Base!B168)),ISNUMBER(FIND(",",Base!B168)))=TRUE,Base!B168,"")))</f>
        <v/>
      </c>
      <c r="K168" t="str">
        <f>TRIM((IF(OR(ISNUMBER(FIND("Avenida",Base!C168)),ISNUMBER(FIND("Rua",Base!C168)),ISNUMBER(FIND("Estrada",Base!C168)),ISNUMBER(FIND(",",Base!C168)))=TRUE,Base!C168,"")))</f>
        <v/>
      </c>
      <c r="L168" t="str">
        <f>TRIM((IF(OR(ISNUMBER(FIND("Avenida",Base!D168)),ISNUMBER(FIND("Rua",Base!D168)),ISNUMBER(FIND("Estrada",Base!D168)),ISNUMBER(FIND(",",Base!D168)))=TRUE,Base!D168,"")))</f>
        <v/>
      </c>
      <c r="M168" t="str">
        <f>TRIM((IF(OR(ISNUMBER(FIND("Avenida",Base!E168)),ISNUMBER(FIND("Rua",Base!E168)),ISNUMBER(FIND("Estrada",Base!E168)),ISNUMBER(FIND(",",Base!E168)))=TRUE,Base!E168,"")))</f>
        <v/>
      </c>
      <c r="N168" t="str">
        <f>TRIM((IF(OR(ISNUMBER(FIND("Avenida",Base!F168)),ISNUMBER(FIND("Rua",Base!F168)),ISNUMBER(FIND("Estrada",Base!F168)),ISNUMBER(FIND(",",Base!F168)))=TRUE,Base!F168,"")))</f>
        <v/>
      </c>
      <c r="O168" t="str">
        <f>TRIM((IF(OR(ISNUMBER(FIND("Avenida",Base!G168)),ISNUMBER(FIND("Rua",Base!G168)),ISNUMBER(FIND("Estrada",Base!G168)),ISNUMBER(FIND(",",Base!G168)))=TRUE,Base!G168,"")))</f>
        <v/>
      </c>
      <c r="P168" t="str">
        <f>TRIM((IF(OR(ISNUMBER(FIND("Avenida",Base!H168)),ISNUMBER(FIND("Rua",Base!H168)),ISNUMBER(FIND("Estrada",Base!H168)),ISNUMBER(FIND(",",Base!H168)))=TRUE,Base!H168,"")))</f>
        <v/>
      </c>
      <c r="Q168" t="str">
        <f>TRIM((IF(OR(ISNUMBER(FIND("Avenida",Base!I168)),ISNUMBER(FIND("Rua",Base!I168)),ISNUMBER(FIND("Estrada",Base!I168)),ISNUMBER(FIND(",",Base!I168)))=TRUE,Base!I168,"")))</f>
        <v/>
      </c>
      <c r="R168" t="str">
        <f>TRIM((IF(OR(ISNUMBER(FIND("Avenida",Base!J168)),ISNUMBER(FIND("Rua",Base!J168)),ISNUMBER(FIND("Estrada",Base!J168)),ISNUMBER(FIND(",",Base!J168)))=TRUE,Base!J168,"")))</f>
        <v/>
      </c>
      <c r="S168" t="str">
        <f>TRIM((IF(OR(ISNUMBER(FIND("Avenida",Base!K168)),ISNUMBER(FIND("Rua",Base!K168)),ISNUMBER(FIND("Estrada",Base!K168)),ISNUMBER(FIND(",",Base!K168)))=TRUE,Base!K168,"")))</f>
        <v/>
      </c>
      <c r="T168" t="str">
        <f>TRIM((IF(OR(ISNUMBER(FIND("Avenida",Base!L168)),ISNUMBER(FIND("Rua",Base!L168)),ISNUMBER(FIND("Estrada",Base!L168)),ISNUMBER(FIND(",",Base!L168)))=TRUE,Base!L168,"")))</f>
        <v/>
      </c>
      <c r="U168" t="str">
        <f>TRIM((IF(OR(ISNUMBER(FIND("Avenida",Base!M168)),ISNUMBER(FIND("Rua",Base!M168)),ISNUMBER(FIND("Estrada",Base!M168)),ISNUMBER(FIND(",",Base!M168)))=TRUE,Base!M168,"")))</f>
        <v/>
      </c>
      <c r="V168" t="str">
        <f>TRIM((IF(OR(ISNUMBER(FIND("Avenida",Base!N168)),ISNUMBER(FIND("Rua",Base!N168)),ISNUMBER(FIND("Estrada",Base!N168)),ISNUMBER(FIND(",",Base!N168)))=TRUE,Base!N168,"")))</f>
        <v/>
      </c>
      <c r="W168" t="str">
        <f>TRIM((IF(OR(ISNUMBER(FIND("Avenida",Base!O168)),ISNUMBER(FIND("Rua",Base!O168)),ISNUMBER(FIND("Estrada",Base!O168)),ISNUMBER(FIND(",",Base!O168)))=TRUE,Base!O168,"")))</f>
        <v/>
      </c>
      <c r="X168" t="str">
        <f>TRIM((IF(OR(ISNUMBER(FIND("Avenida",Base!P168)),ISNUMBER(FIND("Rua",Base!P168)),ISNUMBER(FIND("Estrada",Base!P168)),ISNUMBER(FIND(",",Base!P168)))=TRUE,Base!P168,"")))</f>
        <v/>
      </c>
      <c r="Y168" t="str">
        <f>TRIM((IF(OR(ISNUMBER(FIND("Avenida",Base!Q168)),ISNUMBER(FIND("Rua",Base!Q168)),ISNUMBER(FIND("Estrada",Base!Q168)),ISNUMBER(FIND(",",Base!Q168)))=TRUE,Base!Q168,"")))</f>
        <v/>
      </c>
      <c r="Z168" t="str">
        <f>TRIM((IF(OR(ISNUMBER(FIND("Avenida",Base!R168)),ISNUMBER(FIND("Rua",Base!R168)),ISNUMBER(FIND("Estrada",Base!R168)),ISNUMBER(FIND(",",Base!R168)))=TRUE,Base!R168,"")))</f>
        <v/>
      </c>
      <c r="AA168" s="3" cm="1">
        <f t="array" ref="AA168">LOOKUP(2,1/(F168:Z168&lt;&gt;""),F168:Z168)</f>
        <v>0</v>
      </c>
      <c r="AB168" cm="1">
        <f t="array" ref="AB168">IFERROR(IF(LEN(TRIM(SUBSTITUTE(INDEX(Base!168:168,0,MATCH(Planilha2!$AA168,Base!168:168,0)+1),"m²",""))&gt;5),LEFT(TRIM(SUBSTITUTE(INDEX(Base!168:168,0,MATCH(Planilha2!$AA168,Base!168:168,0)+1),"m²","")),3),TRIM(SUBSTITUTE(INDEX(Base!168:168,0,MATCH(Planilha2!$AA168,Base!168:168,0)+1),"m²",""))),0)</f>
        <v>0</v>
      </c>
      <c r="AC168" cm="1">
        <f t="array" ref="AC168">IFERROR(IF(LEN(INDEX(Base!168:168,0,MATCH(Planilha2!$AA168,Base!168:168,0)+2))&gt;2,LEFT(INDEX(Base!168:168,0,MATCH(Planilha2!$AA168,Base!168:168,0)+2),1),INDEX(Base!168:168,0,MATCH(Planilha2!$AA168,Base!168:168,0)+2)),0)</f>
        <v>0</v>
      </c>
      <c r="AD168" cm="1">
        <f t="array" ref="AD168">IFERROR(IF(LEN(INDEX(Base!168:168,0,MATCH(Planilha2!$AA168,Base!168:168,0)+3))&gt;2,LEFT(INDEX(Base!168:168,0,MATCH(Planilha2!$AA168,Base!168:168,0)+3),1),INDEX(Base!168:168,0,MATCH(Planilha2!$AA168,Base!168:168,0)+3)),0)</f>
        <v>0</v>
      </c>
      <c r="AE168" cm="1">
        <f t="array" ref="AE168">IFERROR(IF(LEN(INDEX(Base!168:168,0,MATCH(Planilha2!$AA168,Base!168:168,0)+4))&gt;2,LEFT(INDEX(Base!168:168,0,MATCH(Planilha2!$AA168,Base!168:168,0)+4),1),INDEX(Base!168:168,0,MATCH(Planilha2!$AA168,Base!168:168,0)+4)),0)</f>
        <v>0</v>
      </c>
      <c r="AF168" t="str">
        <f>AA168&amp;", "&amp;Configurações!$C$4&amp;", "&amp;Configurações!$C$5&amp;", Brazil"</f>
        <v>0, Mesquita, RJ, Brazil</v>
      </c>
      <c r="AG168" t="e">
        <f>RIGHT(AA168,LEN(AA168)-FIND(",",AA168,1)-1)&amp;", "&amp;Configurações!$C$4&amp;", "&amp;Configurações!$C$5</f>
        <v>#VALUE!</v>
      </c>
      <c r="AH168">
        <f>Configurações!$C$6</f>
        <v>0</v>
      </c>
    </row>
    <row r="169" spans="2:34" x14ac:dyDescent="0.3">
      <c r="B169">
        <f>IF(OR(ISNUMBER(FIND(Configurações!$B$8,Base!B169)),ISNUMBER(FIND(Configurações!$B$9,Base!B169)),ISNUMBER(FIND(Configurações!$B$10,Base!B169)),ISNUMBER(FIND(Configurações!$B$11,Base!B169)))=TRUE,Base!B169,0)</f>
        <v>0</v>
      </c>
      <c r="C169" t="str">
        <f>SUBSTITUTE(SUBSTITUTE(IF(ISNUMBER(FIND("R$",Base!B169))=TRUE,Base!B169,IF(OR(ISNUMBER(FIND("condo",Base!C169)),ISNUMBER(FIND("IPTU",Base!C169)))=TRUE,Base!B169,Base!C169)),"R$",""),".","")</f>
        <v/>
      </c>
      <c r="D169" t="str">
        <f>SUBSTITUTE(IF(TRIM(SUBSTITUTE(SUBSTITUTE(IF(AND(ISNUMBER(FIND("condo",Base!C169)),ISNUMBER(FIND("IPTU",Base!C169)))=TRUE,MID(Base!C169,FIND("$",Base!C169)+1,6),0),"I",""),"P",""))="0",TRIM(SUBSTITUTE(SUBSTITUTE(IF(AND(ISNUMBER(FIND("condo",Base!D169)),ISNUMBER(FIND("IPTU",Base!D169)))=TRUE,MID(Base!D169,FIND("$",Base!D169)+1,6),0),"I",""),"P","")),TRIM(SUBSTITUTE(SUBSTITUTE(IF(AND(ISNUMBER(FIND("condo",Base!C169)),ISNUMBER(FIND("IPTU",Base!C169)))=TRUE,MID(Base!C169,FIND("$",Base!C169)+1,6),0),"I",""),"P",""))),".","")</f>
        <v>0</v>
      </c>
      <c r="E169" t="str">
        <f>SUBSTITUTE(IF(TRIM(SUBSTITUTE(SUBSTITUTE(IF(OR(ISNUMBER(FIND("IPTU",Base!C169)),ISNUMBER(FIND("iptu",Base!C169)))=TRUE,RIGHT(Base!C169,5),0),"R$",""),"$",""))="0",TRIM(SUBSTITUTE(SUBSTITUTE(IF(OR(ISNUMBER(FIND("IPTU",Base!D169)),ISNUMBER(FIND("iptu",Base!D169)))=TRUE,RIGHT(Base!D169,5),0),"R$",""),"$","")),TRIM(SUBSTITUTE(SUBSTITUTE(IF(OR(ISNUMBER(FIND("iptu",Base!C169)),ISNUMBER(FIND("IPTU",Base!C169)))=TRUE,RIGHT(Base!C169,5),0),"R$",""),"$",""))),".","")</f>
        <v>0</v>
      </c>
      <c r="F169" s="3" cm="1">
        <f t="array" ref="F169">INDEX(Base!169:169,MATCH(MAX(LEN(Base!169:169)),LEN(Base!169:169),0))</f>
        <v>0</v>
      </c>
      <c r="J169" t="str">
        <f>TRIM((IF(OR(ISNUMBER(FIND("Avenida",Base!B169)),ISNUMBER(FIND("Rua",Base!B169)),ISNUMBER(FIND("Estrada",Base!B169)),ISNUMBER(FIND(",",Base!B169)))=TRUE,Base!B169,"")))</f>
        <v/>
      </c>
      <c r="K169" t="str">
        <f>TRIM((IF(OR(ISNUMBER(FIND("Avenida",Base!C169)),ISNUMBER(FIND("Rua",Base!C169)),ISNUMBER(FIND("Estrada",Base!C169)),ISNUMBER(FIND(",",Base!C169)))=TRUE,Base!C169,"")))</f>
        <v/>
      </c>
      <c r="L169" t="str">
        <f>TRIM((IF(OR(ISNUMBER(FIND("Avenida",Base!D169)),ISNUMBER(FIND("Rua",Base!D169)),ISNUMBER(FIND("Estrada",Base!D169)),ISNUMBER(FIND(",",Base!D169)))=TRUE,Base!D169,"")))</f>
        <v/>
      </c>
      <c r="M169" t="str">
        <f>TRIM((IF(OR(ISNUMBER(FIND("Avenida",Base!E169)),ISNUMBER(FIND("Rua",Base!E169)),ISNUMBER(FIND("Estrada",Base!E169)),ISNUMBER(FIND(",",Base!E169)))=TRUE,Base!E169,"")))</f>
        <v/>
      </c>
      <c r="N169" t="str">
        <f>TRIM((IF(OR(ISNUMBER(FIND("Avenida",Base!F169)),ISNUMBER(FIND("Rua",Base!F169)),ISNUMBER(FIND("Estrada",Base!F169)),ISNUMBER(FIND(",",Base!F169)))=TRUE,Base!F169,"")))</f>
        <v/>
      </c>
      <c r="O169" t="str">
        <f>TRIM((IF(OR(ISNUMBER(FIND("Avenida",Base!G169)),ISNUMBER(FIND("Rua",Base!G169)),ISNUMBER(FIND("Estrada",Base!G169)),ISNUMBER(FIND(",",Base!G169)))=TRUE,Base!G169,"")))</f>
        <v/>
      </c>
      <c r="P169" t="str">
        <f>TRIM((IF(OR(ISNUMBER(FIND("Avenida",Base!H169)),ISNUMBER(FIND("Rua",Base!H169)),ISNUMBER(FIND("Estrada",Base!H169)),ISNUMBER(FIND(",",Base!H169)))=TRUE,Base!H169,"")))</f>
        <v/>
      </c>
      <c r="Q169" t="str">
        <f>TRIM((IF(OR(ISNUMBER(FIND("Avenida",Base!I169)),ISNUMBER(FIND("Rua",Base!I169)),ISNUMBER(FIND("Estrada",Base!I169)),ISNUMBER(FIND(",",Base!I169)))=TRUE,Base!I169,"")))</f>
        <v/>
      </c>
      <c r="R169" t="str">
        <f>TRIM((IF(OR(ISNUMBER(FIND("Avenida",Base!J169)),ISNUMBER(FIND("Rua",Base!J169)),ISNUMBER(FIND("Estrada",Base!J169)),ISNUMBER(FIND(",",Base!J169)))=TRUE,Base!J169,"")))</f>
        <v/>
      </c>
      <c r="S169" t="str">
        <f>TRIM((IF(OR(ISNUMBER(FIND("Avenida",Base!K169)),ISNUMBER(FIND("Rua",Base!K169)),ISNUMBER(FIND("Estrada",Base!K169)),ISNUMBER(FIND(",",Base!K169)))=TRUE,Base!K169,"")))</f>
        <v/>
      </c>
      <c r="T169" t="str">
        <f>TRIM((IF(OR(ISNUMBER(FIND("Avenida",Base!L169)),ISNUMBER(FIND("Rua",Base!L169)),ISNUMBER(FIND("Estrada",Base!L169)),ISNUMBER(FIND(",",Base!L169)))=TRUE,Base!L169,"")))</f>
        <v/>
      </c>
      <c r="U169" t="str">
        <f>TRIM((IF(OR(ISNUMBER(FIND("Avenida",Base!M169)),ISNUMBER(FIND("Rua",Base!M169)),ISNUMBER(FIND("Estrada",Base!M169)),ISNUMBER(FIND(",",Base!M169)))=TRUE,Base!M169,"")))</f>
        <v/>
      </c>
      <c r="V169" t="str">
        <f>TRIM((IF(OR(ISNUMBER(FIND("Avenida",Base!N169)),ISNUMBER(FIND("Rua",Base!N169)),ISNUMBER(FIND("Estrada",Base!N169)),ISNUMBER(FIND(",",Base!N169)))=TRUE,Base!N169,"")))</f>
        <v/>
      </c>
      <c r="W169" t="str">
        <f>TRIM((IF(OR(ISNUMBER(FIND("Avenida",Base!O169)),ISNUMBER(FIND("Rua",Base!O169)),ISNUMBER(FIND("Estrada",Base!O169)),ISNUMBER(FIND(",",Base!O169)))=TRUE,Base!O169,"")))</f>
        <v/>
      </c>
      <c r="X169" t="str">
        <f>TRIM((IF(OR(ISNUMBER(FIND("Avenida",Base!P169)),ISNUMBER(FIND("Rua",Base!P169)),ISNUMBER(FIND("Estrada",Base!P169)),ISNUMBER(FIND(",",Base!P169)))=TRUE,Base!P169,"")))</f>
        <v/>
      </c>
      <c r="Y169" t="str">
        <f>TRIM((IF(OR(ISNUMBER(FIND("Avenida",Base!Q169)),ISNUMBER(FIND("Rua",Base!Q169)),ISNUMBER(FIND("Estrada",Base!Q169)),ISNUMBER(FIND(",",Base!Q169)))=TRUE,Base!Q169,"")))</f>
        <v/>
      </c>
      <c r="Z169" t="str">
        <f>TRIM((IF(OR(ISNUMBER(FIND("Avenida",Base!R169)),ISNUMBER(FIND("Rua",Base!R169)),ISNUMBER(FIND("Estrada",Base!R169)),ISNUMBER(FIND(",",Base!R169)))=TRUE,Base!R169,"")))</f>
        <v/>
      </c>
      <c r="AA169" s="3" cm="1">
        <f t="array" ref="AA169">LOOKUP(2,1/(F169:Z169&lt;&gt;""),F169:Z169)</f>
        <v>0</v>
      </c>
      <c r="AB169" cm="1">
        <f t="array" ref="AB169">IFERROR(IF(LEN(TRIM(SUBSTITUTE(INDEX(Base!169:169,0,MATCH(Planilha2!$AA169,Base!169:169,0)+1),"m²",""))&gt;5),LEFT(TRIM(SUBSTITUTE(INDEX(Base!169:169,0,MATCH(Planilha2!$AA169,Base!169:169,0)+1),"m²","")),3),TRIM(SUBSTITUTE(INDEX(Base!169:169,0,MATCH(Planilha2!$AA169,Base!169:169,0)+1),"m²",""))),0)</f>
        <v>0</v>
      </c>
      <c r="AC169" cm="1">
        <f t="array" ref="AC169">IFERROR(IF(LEN(INDEX(Base!169:169,0,MATCH(Planilha2!$AA169,Base!169:169,0)+2))&gt;2,LEFT(INDEX(Base!169:169,0,MATCH(Planilha2!$AA169,Base!169:169,0)+2),1),INDEX(Base!169:169,0,MATCH(Planilha2!$AA169,Base!169:169,0)+2)),0)</f>
        <v>0</v>
      </c>
      <c r="AD169" cm="1">
        <f t="array" ref="AD169">IFERROR(IF(LEN(INDEX(Base!169:169,0,MATCH(Planilha2!$AA169,Base!169:169,0)+3))&gt;2,LEFT(INDEX(Base!169:169,0,MATCH(Planilha2!$AA169,Base!169:169,0)+3),1),INDEX(Base!169:169,0,MATCH(Planilha2!$AA169,Base!169:169,0)+3)),0)</f>
        <v>0</v>
      </c>
      <c r="AE169" cm="1">
        <f t="array" ref="AE169">IFERROR(IF(LEN(INDEX(Base!169:169,0,MATCH(Planilha2!$AA169,Base!169:169,0)+4))&gt;2,LEFT(INDEX(Base!169:169,0,MATCH(Planilha2!$AA169,Base!169:169,0)+4),1),INDEX(Base!169:169,0,MATCH(Planilha2!$AA169,Base!169:169,0)+4)),0)</f>
        <v>0</v>
      </c>
      <c r="AF169" t="str">
        <f>AA169&amp;", "&amp;Configurações!$C$4&amp;", "&amp;Configurações!$C$5&amp;", Brazil"</f>
        <v>0, Mesquita, RJ, Brazil</v>
      </c>
      <c r="AG169" t="e">
        <f>RIGHT(AA169,LEN(AA169)-FIND(",",AA169,1)-1)&amp;", "&amp;Configurações!$C$4&amp;", "&amp;Configurações!$C$5</f>
        <v>#VALUE!</v>
      </c>
      <c r="AH169">
        <f>Configurações!$C$6</f>
        <v>0</v>
      </c>
    </row>
    <row r="170" spans="2:34" x14ac:dyDescent="0.3">
      <c r="B170">
        <f>IF(OR(ISNUMBER(FIND(Configurações!$B$8,Base!B170)),ISNUMBER(FIND(Configurações!$B$9,Base!B170)),ISNUMBER(FIND(Configurações!$B$10,Base!B170)),ISNUMBER(FIND(Configurações!$B$11,Base!B170)))=TRUE,Base!B170,0)</f>
        <v>0</v>
      </c>
      <c r="C170" t="str">
        <f>SUBSTITUTE(SUBSTITUTE(IF(ISNUMBER(FIND("R$",Base!B170))=TRUE,Base!B170,IF(OR(ISNUMBER(FIND("condo",Base!C170)),ISNUMBER(FIND("IPTU",Base!C170)))=TRUE,Base!B170,Base!C170)),"R$",""),".","")</f>
        <v/>
      </c>
      <c r="D170" t="str">
        <f>SUBSTITUTE(IF(TRIM(SUBSTITUTE(SUBSTITUTE(IF(AND(ISNUMBER(FIND("condo",Base!C170)),ISNUMBER(FIND("IPTU",Base!C170)))=TRUE,MID(Base!C170,FIND("$",Base!C170)+1,6),0),"I",""),"P",""))="0",TRIM(SUBSTITUTE(SUBSTITUTE(IF(AND(ISNUMBER(FIND("condo",Base!D170)),ISNUMBER(FIND("IPTU",Base!D170)))=TRUE,MID(Base!D170,FIND("$",Base!D170)+1,6),0),"I",""),"P","")),TRIM(SUBSTITUTE(SUBSTITUTE(IF(AND(ISNUMBER(FIND("condo",Base!C170)),ISNUMBER(FIND("IPTU",Base!C170)))=TRUE,MID(Base!C170,FIND("$",Base!C170)+1,6),0),"I",""),"P",""))),".","")</f>
        <v>0</v>
      </c>
      <c r="E170" t="str">
        <f>SUBSTITUTE(IF(TRIM(SUBSTITUTE(SUBSTITUTE(IF(OR(ISNUMBER(FIND("IPTU",Base!C170)),ISNUMBER(FIND("iptu",Base!C170)))=TRUE,RIGHT(Base!C170,5),0),"R$",""),"$",""))="0",TRIM(SUBSTITUTE(SUBSTITUTE(IF(OR(ISNUMBER(FIND("IPTU",Base!D170)),ISNUMBER(FIND("iptu",Base!D170)))=TRUE,RIGHT(Base!D170,5),0),"R$",""),"$","")),TRIM(SUBSTITUTE(SUBSTITUTE(IF(OR(ISNUMBER(FIND("iptu",Base!C170)),ISNUMBER(FIND("IPTU",Base!C170)))=TRUE,RIGHT(Base!C170,5),0),"R$",""),"$",""))),".","")</f>
        <v>0</v>
      </c>
      <c r="F170" s="3" cm="1">
        <f t="array" ref="F170">INDEX(Base!170:170,MATCH(MAX(LEN(Base!170:170)),LEN(Base!170:170),0))</f>
        <v>0</v>
      </c>
      <c r="J170" t="str">
        <f>TRIM((IF(OR(ISNUMBER(FIND("Avenida",Base!B170)),ISNUMBER(FIND("Rua",Base!B170)),ISNUMBER(FIND("Estrada",Base!B170)),ISNUMBER(FIND(",",Base!B170)))=TRUE,Base!B170,"")))</f>
        <v/>
      </c>
      <c r="K170" t="str">
        <f>TRIM((IF(OR(ISNUMBER(FIND("Avenida",Base!C170)),ISNUMBER(FIND("Rua",Base!C170)),ISNUMBER(FIND("Estrada",Base!C170)),ISNUMBER(FIND(",",Base!C170)))=TRUE,Base!C170,"")))</f>
        <v/>
      </c>
      <c r="L170" t="str">
        <f>TRIM((IF(OR(ISNUMBER(FIND("Avenida",Base!D170)),ISNUMBER(FIND("Rua",Base!D170)),ISNUMBER(FIND("Estrada",Base!D170)),ISNUMBER(FIND(",",Base!D170)))=TRUE,Base!D170,"")))</f>
        <v/>
      </c>
      <c r="M170" t="str">
        <f>TRIM((IF(OR(ISNUMBER(FIND("Avenida",Base!E170)),ISNUMBER(FIND("Rua",Base!E170)),ISNUMBER(FIND("Estrada",Base!E170)),ISNUMBER(FIND(",",Base!E170)))=TRUE,Base!E170,"")))</f>
        <v/>
      </c>
      <c r="N170" t="str">
        <f>TRIM((IF(OR(ISNUMBER(FIND("Avenida",Base!F170)),ISNUMBER(FIND("Rua",Base!F170)),ISNUMBER(FIND("Estrada",Base!F170)),ISNUMBER(FIND(",",Base!F170)))=TRUE,Base!F170,"")))</f>
        <v/>
      </c>
      <c r="O170" t="str">
        <f>TRIM((IF(OR(ISNUMBER(FIND("Avenida",Base!G170)),ISNUMBER(FIND("Rua",Base!G170)),ISNUMBER(FIND("Estrada",Base!G170)),ISNUMBER(FIND(",",Base!G170)))=TRUE,Base!G170,"")))</f>
        <v/>
      </c>
      <c r="P170" t="str">
        <f>TRIM((IF(OR(ISNUMBER(FIND("Avenida",Base!H170)),ISNUMBER(FIND("Rua",Base!H170)),ISNUMBER(FIND("Estrada",Base!H170)),ISNUMBER(FIND(",",Base!H170)))=TRUE,Base!H170,"")))</f>
        <v/>
      </c>
      <c r="Q170" t="str">
        <f>TRIM((IF(OR(ISNUMBER(FIND("Avenida",Base!I170)),ISNUMBER(FIND("Rua",Base!I170)),ISNUMBER(FIND("Estrada",Base!I170)),ISNUMBER(FIND(",",Base!I170)))=TRUE,Base!I170,"")))</f>
        <v/>
      </c>
      <c r="R170" t="str">
        <f>TRIM((IF(OR(ISNUMBER(FIND("Avenida",Base!J170)),ISNUMBER(FIND("Rua",Base!J170)),ISNUMBER(FIND("Estrada",Base!J170)),ISNUMBER(FIND(",",Base!J170)))=TRUE,Base!J170,"")))</f>
        <v/>
      </c>
      <c r="S170" t="str">
        <f>TRIM((IF(OR(ISNUMBER(FIND("Avenida",Base!K170)),ISNUMBER(FIND("Rua",Base!K170)),ISNUMBER(FIND("Estrada",Base!K170)),ISNUMBER(FIND(",",Base!K170)))=TRUE,Base!K170,"")))</f>
        <v/>
      </c>
      <c r="T170" t="str">
        <f>TRIM((IF(OR(ISNUMBER(FIND("Avenida",Base!L170)),ISNUMBER(FIND("Rua",Base!L170)),ISNUMBER(FIND("Estrada",Base!L170)),ISNUMBER(FIND(",",Base!L170)))=TRUE,Base!L170,"")))</f>
        <v/>
      </c>
      <c r="U170" t="str">
        <f>TRIM((IF(OR(ISNUMBER(FIND("Avenida",Base!M170)),ISNUMBER(FIND("Rua",Base!M170)),ISNUMBER(FIND("Estrada",Base!M170)),ISNUMBER(FIND(",",Base!M170)))=TRUE,Base!M170,"")))</f>
        <v/>
      </c>
      <c r="V170" t="str">
        <f>TRIM((IF(OR(ISNUMBER(FIND("Avenida",Base!N170)),ISNUMBER(FIND("Rua",Base!N170)),ISNUMBER(FIND("Estrada",Base!N170)),ISNUMBER(FIND(",",Base!N170)))=TRUE,Base!N170,"")))</f>
        <v/>
      </c>
      <c r="W170" t="str">
        <f>TRIM((IF(OR(ISNUMBER(FIND("Avenida",Base!O170)),ISNUMBER(FIND("Rua",Base!O170)),ISNUMBER(FIND("Estrada",Base!O170)),ISNUMBER(FIND(",",Base!O170)))=TRUE,Base!O170,"")))</f>
        <v/>
      </c>
      <c r="X170" t="str">
        <f>TRIM((IF(OR(ISNUMBER(FIND("Avenida",Base!P170)),ISNUMBER(FIND("Rua",Base!P170)),ISNUMBER(FIND("Estrada",Base!P170)),ISNUMBER(FIND(",",Base!P170)))=TRUE,Base!P170,"")))</f>
        <v/>
      </c>
      <c r="Y170" t="str">
        <f>TRIM((IF(OR(ISNUMBER(FIND("Avenida",Base!Q170)),ISNUMBER(FIND("Rua",Base!Q170)),ISNUMBER(FIND("Estrada",Base!Q170)),ISNUMBER(FIND(",",Base!Q170)))=TRUE,Base!Q170,"")))</f>
        <v/>
      </c>
      <c r="Z170" t="str">
        <f>TRIM((IF(OR(ISNUMBER(FIND("Avenida",Base!R170)),ISNUMBER(FIND("Rua",Base!R170)),ISNUMBER(FIND("Estrada",Base!R170)),ISNUMBER(FIND(",",Base!R170)))=TRUE,Base!R170,"")))</f>
        <v/>
      </c>
      <c r="AA170" s="3" cm="1">
        <f t="array" ref="AA170">LOOKUP(2,1/(F170:Z170&lt;&gt;""),F170:Z170)</f>
        <v>0</v>
      </c>
      <c r="AB170" cm="1">
        <f t="array" ref="AB170">IFERROR(IF(LEN(TRIM(SUBSTITUTE(INDEX(Base!170:170,0,MATCH(Planilha2!$AA170,Base!170:170,0)+1),"m²",""))&gt;5),LEFT(TRIM(SUBSTITUTE(INDEX(Base!170:170,0,MATCH(Planilha2!$AA170,Base!170:170,0)+1),"m²","")),3),TRIM(SUBSTITUTE(INDEX(Base!170:170,0,MATCH(Planilha2!$AA170,Base!170:170,0)+1),"m²",""))),0)</f>
        <v>0</v>
      </c>
      <c r="AC170" cm="1">
        <f t="array" ref="AC170">IFERROR(IF(LEN(INDEX(Base!170:170,0,MATCH(Planilha2!$AA170,Base!170:170,0)+2))&gt;2,LEFT(INDEX(Base!170:170,0,MATCH(Planilha2!$AA170,Base!170:170,0)+2),1),INDEX(Base!170:170,0,MATCH(Planilha2!$AA170,Base!170:170,0)+2)),0)</f>
        <v>0</v>
      </c>
      <c r="AD170" cm="1">
        <f t="array" ref="AD170">IFERROR(IF(LEN(INDEX(Base!170:170,0,MATCH(Planilha2!$AA170,Base!170:170,0)+3))&gt;2,LEFT(INDEX(Base!170:170,0,MATCH(Planilha2!$AA170,Base!170:170,0)+3),1),INDEX(Base!170:170,0,MATCH(Planilha2!$AA170,Base!170:170,0)+3)),0)</f>
        <v>0</v>
      </c>
      <c r="AE170" cm="1">
        <f t="array" ref="AE170">IFERROR(IF(LEN(INDEX(Base!170:170,0,MATCH(Planilha2!$AA170,Base!170:170,0)+4))&gt;2,LEFT(INDEX(Base!170:170,0,MATCH(Planilha2!$AA170,Base!170:170,0)+4),1),INDEX(Base!170:170,0,MATCH(Planilha2!$AA170,Base!170:170,0)+4)),0)</f>
        <v>0</v>
      </c>
      <c r="AF170" t="str">
        <f>AA170&amp;", "&amp;Configurações!$C$4&amp;", "&amp;Configurações!$C$5&amp;", Brazil"</f>
        <v>0, Mesquita, RJ, Brazil</v>
      </c>
      <c r="AG170" t="e">
        <f>RIGHT(AA170,LEN(AA170)-FIND(",",AA170,1)-1)&amp;", "&amp;Configurações!$C$4&amp;", "&amp;Configurações!$C$5</f>
        <v>#VALUE!</v>
      </c>
      <c r="AH170">
        <f>Configurações!$C$6</f>
        <v>0</v>
      </c>
    </row>
    <row r="171" spans="2:34" x14ac:dyDescent="0.3">
      <c r="B171">
        <f>IF(OR(ISNUMBER(FIND(Configurações!$B$8,Base!B171)),ISNUMBER(FIND(Configurações!$B$9,Base!B171)),ISNUMBER(FIND(Configurações!$B$10,Base!B171)),ISNUMBER(FIND(Configurações!$B$11,Base!B171)))=TRUE,Base!B171,0)</f>
        <v>0</v>
      </c>
      <c r="C171" t="str">
        <f>SUBSTITUTE(SUBSTITUTE(IF(ISNUMBER(FIND("R$",Base!B171))=TRUE,Base!B171,IF(OR(ISNUMBER(FIND("condo",Base!C171)),ISNUMBER(FIND("IPTU",Base!C171)))=TRUE,Base!B171,Base!C171)),"R$",""),".","")</f>
        <v/>
      </c>
      <c r="D171" t="str">
        <f>SUBSTITUTE(IF(TRIM(SUBSTITUTE(SUBSTITUTE(IF(AND(ISNUMBER(FIND("condo",Base!C171)),ISNUMBER(FIND("IPTU",Base!C171)))=TRUE,MID(Base!C171,FIND("$",Base!C171)+1,6),0),"I",""),"P",""))="0",TRIM(SUBSTITUTE(SUBSTITUTE(IF(AND(ISNUMBER(FIND("condo",Base!D171)),ISNUMBER(FIND("IPTU",Base!D171)))=TRUE,MID(Base!D171,FIND("$",Base!D171)+1,6),0),"I",""),"P","")),TRIM(SUBSTITUTE(SUBSTITUTE(IF(AND(ISNUMBER(FIND("condo",Base!C171)),ISNUMBER(FIND("IPTU",Base!C171)))=TRUE,MID(Base!C171,FIND("$",Base!C171)+1,6),0),"I",""),"P",""))),".","")</f>
        <v>0</v>
      </c>
      <c r="E171" t="str">
        <f>SUBSTITUTE(IF(TRIM(SUBSTITUTE(SUBSTITUTE(IF(OR(ISNUMBER(FIND("IPTU",Base!C171)),ISNUMBER(FIND("iptu",Base!C171)))=TRUE,RIGHT(Base!C171,5),0),"R$",""),"$",""))="0",TRIM(SUBSTITUTE(SUBSTITUTE(IF(OR(ISNUMBER(FIND("IPTU",Base!D171)),ISNUMBER(FIND("iptu",Base!D171)))=TRUE,RIGHT(Base!D171,5),0),"R$",""),"$","")),TRIM(SUBSTITUTE(SUBSTITUTE(IF(OR(ISNUMBER(FIND("iptu",Base!C171)),ISNUMBER(FIND("IPTU",Base!C171)))=TRUE,RIGHT(Base!C171,5),0),"R$",""),"$",""))),".","")</f>
        <v>0</v>
      </c>
      <c r="F171" s="3" cm="1">
        <f t="array" ref="F171">INDEX(Base!171:171,MATCH(MAX(LEN(Base!171:171)),LEN(Base!171:171),0))</f>
        <v>0</v>
      </c>
      <c r="J171" t="str">
        <f>TRIM((IF(OR(ISNUMBER(FIND("Avenida",Base!B171)),ISNUMBER(FIND("Rua",Base!B171)),ISNUMBER(FIND("Estrada",Base!B171)),ISNUMBER(FIND(",",Base!B171)))=TRUE,Base!B171,"")))</f>
        <v/>
      </c>
      <c r="K171" t="str">
        <f>TRIM((IF(OR(ISNUMBER(FIND("Avenida",Base!C171)),ISNUMBER(FIND("Rua",Base!C171)),ISNUMBER(FIND("Estrada",Base!C171)),ISNUMBER(FIND(",",Base!C171)))=TRUE,Base!C171,"")))</f>
        <v/>
      </c>
      <c r="L171" t="str">
        <f>TRIM((IF(OR(ISNUMBER(FIND("Avenida",Base!D171)),ISNUMBER(FIND("Rua",Base!D171)),ISNUMBER(FIND("Estrada",Base!D171)),ISNUMBER(FIND(",",Base!D171)))=TRUE,Base!D171,"")))</f>
        <v/>
      </c>
      <c r="M171" t="str">
        <f>TRIM((IF(OR(ISNUMBER(FIND("Avenida",Base!E171)),ISNUMBER(FIND("Rua",Base!E171)),ISNUMBER(FIND("Estrada",Base!E171)),ISNUMBER(FIND(",",Base!E171)))=TRUE,Base!E171,"")))</f>
        <v/>
      </c>
      <c r="N171" t="str">
        <f>TRIM((IF(OR(ISNUMBER(FIND("Avenida",Base!F171)),ISNUMBER(FIND("Rua",Base!F171)),ISNUMBER(FIND("Estrada",Base!F171)),ISNUMBER(FIND(",",Base!F171)))=TRUE,Base!F171,"")))</f>
        <v/>
      </c>
      <c r="O171" t="str">
        <f>TRIM((IF(OR(ISNUMBER(FIND("Avenida",Base!G171)),ISNUMBER(FIND("Rua",Base!G171)),ISNUMBER(FIND("Estrada",Base!G171)),ISNUMBER(FIND(",",Base!G171)))=TRUE,Base!G171,"")))</f>
        <v/>
      </c>
      <c r="P171" t="str">
        <f>TRIM((IF(OR(ISNUMBER(FIND("Avenida",Base!H171)),ISNUMBER(FIND("Rua",Base!H171)),ISNUMBER(FIND("Estrada",Base!H171)),ISNUMBER(FIND(",",Base!H171)))=TRUE,Base!H171,"")))</f>
        <v/>
      </c>
      <c r="Q171" t="str">
        <f>TRIM((IF(OR(ISNUMBER(FIND("Avenida",Base!I171)),ISNUMBER(FIND("Rua",Base!I171)),ISNUMBER(FIND("Estrada",Base!I171)),ISNUMBER(FIND(",",Base!I171)))=TRUE,Base!I171,"")))</f>
        <v/>
      </c>
      <c r="R171" t="str">
        <f>TRIM((IF(OR(ISNUMBER(FIND("Avenida",Base!J171)),ISNUMBER(FIND("Rua",Base!J171)),ISNUMBER(FIND("Estrada",Base!J171)),ISNUMBER(FIND(",",Base!J171)))=TRUE,Base!J171,"")))</f>
        <v/>
      </c>
      <c r="S171" t="str">
        <f>TRIM((IF(OR(ISNUMBER(FIND("Avenida",Base!K171)),ISNUMBER(FIND("Rua",Base!K171)),ISNUMBER(FIND("Estrada",Base!K171)),ISNUMBER(FIND(",",Base!K171)))=TRUE,Base!K171,"")))</f>
        <v/>
      </c>
      <c r="T171" t="str">
        <f>TRIM((IF(OR(ISNUMBER(FIND("Avenida",Base!L171)),ISNUMBER(FIND("Rua",Base!L171)),ISNUMBER(FIND("Estrada",Base!L171)),ISNUMBER(FIND(",",Base!L171)))=TRUE,Base!L171,"")))</f>
        <v/>
      </c>
      <c r="U171" t="str">
        <f>TRIM((IF(OR(ISNUMBER(FIND("Avenida",Base!M171)),ISNUMBER(FIND("Rua",Base!M171)),ISNUMBER(FIND("Estrada",Base!M171)),ISNUMBER(FIND(",",Base!M171)))=TRUE,Base!M171,"")))</f>
        <v/>
      </c>
      <c r="V171" t="str">
        <f>TRIM((IF(OR(ISNUMBER(FIND("Avenida",Base!N171)),ISNUMBER(FIND("Rua",Base!N171)),ISNUMBER(FIND("Estrada",Base!N171)),ISNUMBER(FIND(",",Base!N171)))=TRUE,Base!N171,"")))</f>
        <v/>
      </c>
      <c r="W171" t="str">
        <f>TRIM((IF(OR(ISNUMBER(FIND("Avenida",Base!O171)),ISNUMBER(FIND("Rua",Base!O171)),ISNUMBER(FIND("Estrada",Base!O171)),ISNUMBER(FIND(",",Base!O171)))=TRUE,Base!O171,"")))</f>
        <v/>
      </c>
      <c r="X171" t="str">
        <f>TRIM((IF(OR(ISNUMBER(FIND("Avenida",Base!P171)),ISNUMBER(FIND("Rua",Base!P171)),ISNUMBER(FIND("Estrada",Base!P171)),ISNUMBER(FIND(",",Base!P171)))=TRUE,Base!P171,"")))</f>
        <v/>
      </c>
      <c r="Y171" t="str">
        <f>TRIM((IF(OR(ISNUMBER(FIND("Avenida",Base!Q171)),ISNUMBER(FIND("Rua",Base!Q171)),ISNUMBER(FIND("Estrada",Base!Q171)),ISNUMBER(FIND(",",Base!Q171)))=TRUE,Base!Q171,"")))</f>
        <v/>
      </c>
      <c r="Z171" t="str">
        <f>TRIM((IF(OR(ISNUMBER(FIND("Avenida",Base!R171)),ISNUMBER(FIND("Rua",Base!R171)),ISNUMBER(FIND("Estrada",Base!R171)),ISNUMBER(FIND(",",Base!R171)))=TRUE,Base!R171,"")))</f>
        <v/>
      </c>
      <c r="AA171" s="3" cm="1">
        <f t="array" ref="AA171">LOOKUP(2,1/(F171:Z171&lt;&gt;""),F171:Z171)</f>
        <v>0</v>
      </c>
      <c r="AB171" cm="1">
        <f t="array" ref="AB171">IFERROR(IF(LEN(TRIM(SUBSTITUTE(INDEX(Base!171:171,0,MATCH(Planilha2!$AA171,Base!171:171,0)+1),"m²",""))&gt;5),LEFT(TRIM(SUBSTITUTE(INDEX(Base!171:171,0,MATCH(Planilha2!$AA171,Base!171:171,0)+1),"m²","")),3),TRIM(SUBSTITUTE(INDEX(Base!171:171,0,MATCH(Planilha2!$AA171,Base!171:171,0)+1),"m²",""))),0)</f>
        <v>0</v>
      </c>
      <c r="AC171" cm="1">
        <f t="array" ref="AC171">IFERROR(IF(LEN(INDEX(Base!171:171,0,MATCH(Planilha2!$AA171,Base!171:171,0)+2))&gt;2,LEFT(INDEX(Base!171:171,0,MATCH(Planilha2!$AA171,Base!171:171,0)+2),1),INDEX(Base!171:171,0,MATCH(Planilha2!$AA171,Base!171:171,0)+2)),0)</f>
        <v>0</v>
      </c>
      <c r="AD171" cm="1">
        <f t="array" ref="AD171">IFERROR(IF(LEN(INDEX(Base!171:171,0,MATCH(Planilha2!$AA171,Base!171:171,0)+3))&gt;2,LEFT(INDEX(Base!171:171,0,MATCH(Planilha2!$AA171,Base!171:171,0)+3),1),INDEX(Base!171:171,0,MATCH(Planilha2!$AA171,Base!171:171,0)+3)),0)</f>
        <v>0</v>
      </c>
      <c r="AE171" cm="1">
        <f t="array" ref="AE171">IFERROR(IF(LEN(INDEX(Base!171:171,0,MATCH(Planilha2!$AA171,Base!171:171,0)+4))&gt;2,LEFT(INDEX(Base!171:171,0,MATCH(Planilha2!$AA171,Base!171:171,0)+4),1),INDEX(Base!171:171,0,MATCH(Planilha2!$AA171,Base!171:171,0)+4)),0)</f>
        <v>0</v>
      </c>
      <c r="AF171" t="str">
        <f>AA171&amp;", "&amp;Configurações!$C$4&amp;", "&amp;Configurações!$C$5&amp;", Brazil"</f>
        <v>0, Mesquita, RJ, Brazil</v>
      </c>
      <c r="AG171" t="e">
        <f>RIGHT(AA171,LEN(AA171)-FIND(",",AA171,1)-1)&amp;", "&amp;Configurações!$C$4&amp;", "&amp;Configurações!$C$5</f>
        <v>#VALUE!</v>
      </c>
      <c r="AH171">
        <f>Configurações!$C$6</f>
        <v>0</v>
      </c>
    </row>
    <row r="172" spans="2:34" x14ac:dyDescent="0.3">
      <c r="B172">
        <f>IF(OR(ISNUMBER(FIND(Configurações!$B$8,Base!B172)),ISNUMBER(FIND(Configurações!$B$9,Base!B172)),ISNUMBER(FIND(Configurações!$B$10,Base!B172)),ISNUMBER(FIND(Configurações!$B$11,Base!B172)))=TRUE,Base!B172,0)</f>
        <v>0</v>
      </c>
      <c r="C172" t="str">
        <f>SUBSTITUTE(SUBSTITUTE(IF(ISNUMBER(FIND("R$",Base!B172))=TRUE,Base!B172,IF(OR(ISNUMBER(FIND("condo",Base!C172)),ISNUMBER(FIND("IPTU",Base!C172)))=TRUE,Base!B172,Base!C172)),"R$",""),".","")</f>
        <v/>
      </c>
      <c r="D172" t="str">
        <f>SUBSTITUTE(IF(TRIM(SUBSTITUTE(SUBSTITUTE(IF(AND(ISNUMBER(FIND("condo",Base!C172)),ISNUMBER(FIND("IPTU",Base!C172)))=TRUE,MID(Base!C172,FIND("$",Base!C172)+1,6),0),"I",""),"P",""))="0",TRIM(SUBSTITUTE(SUBSTITUTE(IF(AND(ISNUMBER(FIND("condo",Base!D172)),ISNUMBER(FIND("IPTU",Base!D172)))=TRUE,MID(Base!D172,FIND("$",Base!D172)+1,6),0),"I",""),"P","")),TRIM(SUBSTITUTE(SUBSTITUTE(IF(AND(ISNUMBER(FIND("condo",Base!C172)),ISNUMBER(FIND("IPTU",Base!C172)))=TRUE,MID(Base!C172,FIND("$",Base!C172)+1,6),0),"I",""),"P",""))),".","")</f>
        <v>0</v>
      </c>
      <c r="E172" t="str">
        <f>SUBSTITUTE(IF(TRIM(SUBSTITUTE(SUBSTITUTE(IF(OR(ISNUMBER(FIND("IPTU",Base!C172)),ISNUMBER(FIND("iptu",Base!C172)))=TRUE,RIGHT(Base!C172,5),0),"R$",""),"$",""))="0",TRIM(SUBSTITUTE(SUBSTITUTE(IF(OR(ISNUMBER(FIND("IPTU",Base!D172)),ISNUMBER(FIND("iptu",Base!D172)))=TRUE,RIGHT(Base!D172,5),0),"R$",""),"$","")),TRIM(SUBSTITUTE(SUBSTITUTE(IF(OR(ISNUMBER(FIND("iptu",Base!C172)),ISNUMBER(FIND("IPTU",Base!C172)))=TRUE,RIGHT(Base!C172,5),0),"R$",""),"$",""))),".","")</f>
        <v>0</v>
      </c>
      <c r="F172" s="3" cm="1">
        <f t="array" ref="F172">INDEX(Base!172:172,MATCH(MAX(LEN(Base!172:172)),LEN(Base!172:172),0))</f>
        <v>0</v>
      </c>
      <c r="J172" t="str">
        <f>TRIM((IF(OR(ISNUMBER(FIND("Avenida",Base!B172)),ISNUMBER(FIND("Rua",Base!B172)),ISNUMBER(FIND("Estrada",Base!B172)),ISNUMBER(FIND(",",Base!B172)))=TRUE,Base!B172,"")))</f>
        <v/>
      </c>
      <c r="K172" t="str">
        <f>TRIM((IF(OR(ISNUMBER(FIND("Avenida",Base!C172)),ISNUMBER(FIND("Rua",Base!C172)),ISNUMBER(FIND("Estrada",Base!C172)),ISNUMBER(FIND(",",Base!C172)))=TRUE,Base!C172,"")))</f>
        <v/>
      </c>
      <c r="L172" t="str">
        <f>TRIM((IF(OR(ISNUMBER(FIND("Avenida",Base!D172)),ISNUMBER(FIND("Rua",Base!D172)),ISNUMBER(FIND("Estrada",Base!D172)),ISNUMBER(FIND(",",Base!D172)))=TRUE,Base!D172,"")))</f>
        <v/>
      </c>
      <c r="M172" t="str">
        <f>TRIM((IF(OR(ISNUMBER(FIND("Avenida",Base!E172)),ISNUMBER(FIND("Rua",Base!E172)),ISNUMBER(FIND("Estrada",Base!E172)),ISNUMBER(FIND(",",Base!E172)))=TRUE,Base!E172,"")))</f>
        <v/>
      </c>
      <c r="N172" t="str">
        <f>TRIM((IF(OR(ISNUMBER(FIND("Avenida",Base!F172)),ISNUMBER(FIND("Rua",Base!F172)),ISNUMBER(FIND("Estrada",Base!F172)),ISNUMBER(FIND(",",Base!F172)))=TRUE,Base!F172,"")))</f>
        <v/>
      </c>
      <c r="O172" t="str">
        <f>TRIM((IF(OR(ISNUMBER(FIND("Avenida",Base!G172)),ISNUMBER(FIND("Rua",Base!G172)),ISNUMBER(FIND("Estrada",Base!G172)),ISNUMBER(FIND(",",Base!G172)))=TRUE,Base!G172,"")))</f>
        <v/>
      </c>
      <c r="P172" t="str">
        <f>TRIM((IF(OR(ISNUMBER(FIND("Avenida",Base!H172)),ISNUMBER(FIND("Rua",Base!H172)),ISNUMBER(FIND("Estrada",Base!H172)),ISNUMBER(FIND(",",Base!H172)))=TRUE,Base!H172,"")))</f>
        <v/>
      </c>
      <c r="Q172" t="str">
        <f>TRIM((IF(OR(ISNUMBER(FIND("Avenida",Base!I172)),ISNUMBER(FIND("Rua",Base!I172)),ISNUMBER(FIND("Estrada",Base!I172)),ISNUMBER(FIND(",",Base!I172)))=TRUE,Base!I172,"")))</f>
        <v/>
      </c>
      <c r="R172" t="str">
        <f>TRIM((IF(OR(ISNUMBER(FIND("Avenida",Base!J172)),ISNUMBER(FIND("Rua",Base!J172)),ISNUMBER(FIND("Estrada",Base!J172)),ISNUMBER(FIND(",",Base!J172)))=TRUE,Base!J172,"")))</f>
        <v/>
      </c>
      <c r="S172" t="str">
        <f>TRIM((IF(OR(ISNUMBER(FIND("Avenida",Base!K172)),ISNUMBER(FIND("Rua",Base!K172)),ISNUMBER(FIND("Estrada",Base!K172)),ISNUMBER(FIND(",",Base!K172)))=TRUE,Base!K172,"")))</f>
        <v/>
      </c>
      <c r="T172" t="str">
        <f>TRIM((IF(OR(ISNUMBER(FIND("Avenida",Base!L172)),ISNUMBER(FIND("Rua",Base!L172)),ISNUMBER(FIND("Estrada",Base!L172)),ISNUMBER(FIND(",",Base!L172)))=TRUE,Base!L172,"")))</f>
        <v/>
      </c>
      <c r="U172" t="str">
        <f>TRIM((IF(OR(ISNUMBER(FIND("Avenida",Base!M172)),ISNUMBER(FIND("Rua",Base!M172)),ISNUMBER(FIND("Estrada",Base!M172)),ISNUMBER(FIND(",",Base!M172)))=TRUE,Base!M172,"")))</f>
        <v/>
      </c>
      <c r="V172" t="str">
        <f>TRIM((IF(OR(ISNUMBER(FIND("Avenida",Base!N172)),ISNUMBER(FIND("Rua",Base!N172)),ISNUMBER(FIND("Estrada",Base!N172)),ISNUMBER(FIND(",",Base!N172)))=TRUE,Base!N172,"")))</f>
        <v/>
      </c>
      <c r="W172" t="str">
        <f>TRIM((IF(OR(ISNUMBER(FIND("Avenida",Base!O172)),ISNUMBER(FIND("Rua",Base!O172)),ISNUMBER(FIND("Estrada",Base!O172)),ISNUMBER(FIND(",",Base!O172)))=TRUE,Base!O172,"")))</f>
        <v/>
      </c>
      <c r="X172" t="str">
        <f>TRIM((IF(OR(ISNUMBER(FIND("Avenida",Base!P172)),ISNUMBER(FIND("Rua",Base!P172)),ISNUMBER(FIND("Estrada",Base!P172)),ISNUMBER(FIND(",",Base!P172)))=TRUE,Base!P172,"")))</f>
        <v/>
      </c>
      <c r="Y172" t="str">
        <f>TRIM((IF(OR(ISNUMBER(FIND("Avenida",Base!Q172)),ISNUMBER(FIND("Rua",Base!Q172)),ISNUMBER(FIND("Estrada",Base!Q172)),ISNUMBER(FIND(",",Base!Q172)))=TRUE,Base!Q172,"")))</f>
        <v/>
      </c>
      <c r="Z172" t="str">
        <f>TRIM((IF(OR(ISNUMBER(FIND("Avenida",Base!R172)),ISNUMBER(FIND("Rua",Base!R172)),ISNUMBER(FIND("Estrada",Base!R172)),ISNUMBER(FIND(",",Base!R172)))=TRUE,Base!R172,"")))</f>
        <v/>
      </c>
      <c r="AA172" s="3" cm="1">
        <f t="array" ref="AA172">LOOKUP(2,1/(F172:Z172&lt;&gt;""),F172:Z172)</f>
        <v>0</v>
      </c>
      <c r="AB172" cm="1">
        <f t="array" ref="AB172">IFERROR(IF(LEN(TRIM(SUBSTITUTE(INDEX(Base!172:172,0,MATCH(Planilha2!$AA172,Base!172:172,0)+1),"m²",""))&gt;5),LEFT(TRIM(SUBSTITUTE(INDEX(Base!172:172,0,MATCH(Planilha2!$AA172,Base!172:172,0)+1),"m²","")),3),TRIM(SUBSTITUTE(INDEX(Base!172:172,0,MATCH(Planilha2!$AA172,Base!172:172,0)+1),"m²",""))),0)</f>
        <v>0</v>
      </c>
      <c r="AC172" cm="1">
        <f t="array" ref="AC172">IFERROR(IF(LEN(INDEX(Base!172:172,0,MATCH(Planilha2!$AA172,Base!172:172,0)+2))&gt;2,LEFT(INDEX(Base!172:172,0,MATCH(Planilha2!$AA172,Base!172:172,0)+2),1),INDEX(Base!172:172,0,MATCH(Planilha2!$AA172,Base!172:172,0)+2)),0)</f>
        <v>0</v>
      </c>
      <c r="AD172" cm="1">
        <f t="array" ref="AD172">IFERROR(IF(LEN(INDEX(Base!172:172,0,MATCH(Planilha2!$AA172,Base!172:172,0)+3))&gt;2,LEFT(INDEX(Base!172:172,0,MATCH(Planilha2!$AA172,Base!172:172,0)+3),1),INDEX(Base!172:172,0,MATCH(Planilha2!$AA172,Base!172:172,0)+3)),0)</f>
        <v>0</v>
      </c>
      <c r="AE172" cm="1">
        <f t="array" ref="AE172">IFERROR(IF(LEN(INDEX(Base!172:172,0,MATCH(Planilha2!$AA172,Base!172:172,0)+4))&gt;2,LEFT(INDEX(Base!172:172,0,MATCH(Planilha2!$AA172,Base!172:172,0)+4),1),INDEX(Base!172:172,0,MATCH(Planilha2!$AA172,Base!172:172,0)+4)),0)</f>
        <v>0</v>
      </c>
      <c r="AF172" t="str">
        <f>AA172&amp;", "&amp;Configurações!$C$4&amp;", "&amp;Configurações!$C$5&amp;", Brazil"</f>
        <v>0, Mesquita, RJ, Brazil</v>
      </c>
      <c r="AG172" t="e">
        <f>RIGHT(AA172,LEN(AA172)-FIND(",",AA172,1)-1)&amp;", "&amp;Configurações!$C$4&amp;", "&amp;Configurações!$C$5</f>
        <v>#VALUE!</v>
      </c>
      <c r="AH172">
        <f>Configurações!$C$6</f>
        <v>0</v>
      </c>
    </row>
    <row r="173" spans="2:34" x14ac:dyDescent="0.3">
      <c r="B173">
        <f>IF(OR(ISNUMBER(FIND(Configurações!$B$8,Base!B173)),ISNUMBER(FIND(Configurações!$B$9,Base!B173)),ISNUMBER(FIND(Configurações!$B$10,Base!B173)),ISNUMBER(FIND(Configurações!$B$11,Base!B173)))=TRUE,Base!B173,0)</f>
        <v>0</v>
      </c>
      <c r="C173" t="str">
        <f>SUBSTITUTE(SUBSTITUTE(IF(ISNUMBER(FIND("R$",Base!B173))=TRUE,Base!B173,IF(OR(ISNUMBER(FIND("condo",Base!C173)),ISNUMBER(FIND("IPTU",Base!C173)))=TRUE,Base!B173,Base!C173)),"R$",""),".","")</f>
        <v/>
      </c>
      <c r="D173" t="str">
        <f>SUBSTITUTE(IF(TRIM(SUBSTITUTE(SUBSTITUTE(IF(AND(ISNUMBER(FIND("condo",Base!C173)),ISNUMBER(FIND("IPTU",Base!C173)))=TRUE,MID(Base!C173,FIND("$",Base!C173)+1,6),0),"I",""),"P",""))="0",TRIM(SUBSTITUTE(SUBSTITUTE(IF(AND(ISNUMBER(FIND("condo",Base!D173)),ISNUMBER(FIND("IPTU",Base!D173)))=TRUE,MID(Base!D173,FIND("$",Base!D173)+1,6),0),"I",""),"P","")),TRIM(SUBSTITUTE(SUBSTITUTE(IF(AND(ISNUMBER(FIND("condo",Base!C173)),ISNUMBER(FIND("IPTU",Base!C173)))=TRUE,MID(Base!C173,FIND("$",Base!C173)+1,6),0),"I",""),"P",""))),".","")</f>
        <v>0</v>
      </c>
      <c r="E173" t="str">
        <f>SUBSTITUTE(IF(TRIM(SUBSTITUTE(SUBSTITUTE(IF(OR(ISNUMBER(FIND("IPTU",Base!C173)),ISNUMBER(FIND("iptu",Base!C173)))=TRUE,RIGHT(Base!C173,5),0),"R$",""),"$",""))="0",TRIM(SUBSTITUTE(SUBSTITUTE(IF(OR(ISNUMBER(FIND("IPTU",Base!D173)),ISNUMBER(FIND("iptu",Base!D173)))=TRUE,RIGHT(Base!D173,5),0),"R$",""),"$","")),TRIM(SUBSTITUTE(SUBSTITUTE(IF(OR(ISNUMBER(FIND("iptu",Base!C173)),ISNUMBER(FIND("IPTU",Base!C173)))=TRUE,RIGHT(Base!C173,5),0),"R$",""),"$",""))),".","")</f>
        <v>0</v>
      </c>
      <c r="F173" s="3" cm="1">
        <f t="array" ref="F173">INDEX(Base!173:173,MATCH(MAX(LEN(Base!173:173)),LEN(Base!173:173),0))</f>
        <v>0</v>
      </c>
      <c r="J173" t="str">
        <f>TRIM((IF(OR(ISNUMBER(FIND("Avenida",Base!B173)),ISNUMBER(FIND("Rua",Base!B173)),ISNUMBER(FIND("Estrada",Base!B173)),ISNUMBER(FIND(",",Base!B173)))=TRUE,Base!B173,"")))</f>
        <v/>
      </c>
      <c r="K173" t="str">
        <f>TRIM((IF(OR(ISNUMBER(FIND("Avenida",Base!C173)),ISNUMBER(FIND("Rua",Base!C173)),ISNUMBER(FIND("Estrada",Base!C173)),ISNUMBER(FIND(",",Base!C173)))=TRUE,Base!C173,"")))</f>
        <v/>
      </c>
      <c r="L173" t="str">
        <f>TRIM((IF(OR(ISNUMBER(FIND("Avenida",Base!D173)),ISNUMBER(FIND("Rua",Base!D173)),ISNUMBER(FIND("Estrada",Base!D173)),ISNUMBER(FIND(",",Base!D173)))=TRUE,Base!D173,"")))</f>
        <v/>
      </c>
      <c r="M173" t="str">
        <f>TRIM((IF(OR(ISNUMBER(FIND("Avenida",Base!E173)),ISNUMBER(FIND("Rua",Base!E173)),ISNUMBER(FIND("Estrada",Base!E173)),ISNUMBER(FIND(",",Base!E173)))=TRUE,Base!E173,"")))</f>
        <v/>
      </c>
      <c r="N173" t="str">
        <f>TRIM((IF(OR(ISNUMBER(FIND("Avenida",Base!F173)),ISNUMBER(FIND("Rua",Base!F173)),ISNUMBER(FIND("Estrada",Base!F173)),ISNUMBER(FIND(",",Base!F173)))=TRUE,Base!F173,"")))</f>
        <v/>
      </c>
      <c r="O173" t="str">
        <f>TRIM((IF(OR(ISNUMBER(FIND("Avenida",Base!G173)),ISNUMBER(FIND("Rua",Base!G173)),ISNUMBER(FIND("Estrada",Base!G173)),ISNUMBER(FIND(",",Base!G173)))=TRUE,Base!G173,"")))</f>
        <v/>
      </c>
      <c r="P173" t="str">
        <f>TRIM((IF(OR(ISNUMBER(FIND("Avenida",Base!H173)),ISNUMBER(FIND("Rua",Base!H173)),ISNUMBER(FIND("Estrada",Base!H173)),ISNUMBER(FIND(",",Base!H173)))=TRUE,Base!H173,"")))</f>
        <v/>
      </c>
      <c r="Q173" t="str">
        <f>TRIM((IF(OR(ISNUMBER(FIND("Avenida",Base!I173)),ISNUMBER(FIND("Rua",Base!I173)),ISNUMBER(FIND("Estrada",Base!I173)),ISNUMBER(FIND(",",Base!I173)))=TRUE,Base!I173,"")))</f>
        <v/>
      </c>
      <c r="R173" t="str">
        <f>TRIM((IF(OR(ISNUMBER(FIND("Avenida",Base!J173)),ISNUMBER(FIND("Rua",Base!J173)),ISNUMBER(FIND("Estrada",Base!J173)),ISNUMBER(FIND(",",Base!J173)))=TRUE,Base!J173,"")))</f>
        <v/>
      </c>
      <c r="S173" t="str">
        <f>TRIM((IF(OR(ISNUMBER(FIND("Avenida",Base!K173)),ISNUMBER(FIND("Rua",Base!K173)),ISNUMBER(FIND("Estrada",Base!K173)),ISNUMBER(FIND(",",Base!K173)))=TRUE,Base!K173,"")))</f>
        <v/>
      </c>
      <c r="T173" t="str">
        <f>TRIM((IF(OR(ISNUMBER(FIND("Avenida",Base!L173)),ISNUMBER(FIND("Rua",Base!L173)),ISNUMBER(FIND("Estrada",Base!L173)),ISNUMBER(FIND(",",Base!L173)))=TRUE,Base!L173,"")))</f>
        <v/>
      </c>
      <c r="U173" t="str">
        <f>TRIM((IF(OR(ISNUMBER(FIND("Avenida",Base!M173)),ISNUMBER(FIND("Rua",Base!M173)),ISNUMBER(FIND("Estrada",Base!M173)),ISNUMBER(FIND(",",Base!M173)))=TRUE,Base!M173,"")))</f>
        <v/>
      </c>
      <c r="V173" t="str">
        <f>TRIM((IF(OR(ISNUMBER(FIND("Avenida",Base!N173)),ISNUMBER(FIND("Rua",Base!N173)),ISNUMBER(FIND("Estrada",Base!N173)),ISNUMBER(FIND(",",Base!N173)))=TRUE,Base!N173,"")))</f>
        <v/>
      </c>
      <c r="W173" t="str">
        <f>TRIM((IF(OR(ISNUMBER(FIND("Avenida",Base!O173)),ISNUMBER(FIND("Rua",Base!O173)),ISNUMBER(FIND("Estrada",Base!O173)),ISNUMBER(FIND(",",Base!O173)))=TRUE,Base!O173,"")))</f>
        <v/>
      </c>
      <c r="X173" t="str">
        <f>TRIM((IF(OR(ISNUMBER(FIND("Avenida",Base!P173)),ISNUMBER(FIND("Rua",Base!P173)),ISNUMBER(FIND("Estrada",Base!P173)),ISNUMBER(FIND(",",Base!P173)))=TRUE,Base!P173,"")))</f>
        <v/>
      </c>
      <c r="Y173" t="str">
        <f>TRIM((IF(OR(ISNUMBER(FIND("Avenida",Base!Q173)),ISNUMBER(FIND("Rua",Base!Q173)),ISNUMBER(FIND("Estrada",Base!Q173)),ISNUMBER(FIND(",",Base!Q173)))=TRUE,Base!Q173,"")))</f>
        <v/>
      </c>
      <c r="Z173" t="str">
        <f>TRIM((IF(OR(ISNUMBER(FIND("Avenida",Base!R173)),ISNUMBER(FIND("Rua",Base!R173)),ISNUMBER(FIND("Estrada",Base!R173)),ISNUMBER(FIND(",",Base!R173)))=TRUE,Base!R173,"")))</f>
        <v/>
      </c>
      <c r="AA173" s="3" cm="1">
        <f t="array" ref="AA173">LOOKUP(2,1/(F173:Z173&lt;&gt;""),F173:Z173)</f>
        <v>0</v>
      </c>
      <c r="AB173" cm="1">
        <f t="array" ref="AB173">IFERROR(IF(LEN(TRIM(SUBSTITUTE(INDEX(Base!173:173,0,MATCH(Planilha2!$AA173,Base!173:173,0)+1),"m²",""))&gt;5),LEFT(TRIM(SUBSTITUTE(INDEX(Base!173:173,0,MATCH(Planilha2!$AA173,Base!173:173,0)+1),"m²","")),3),TRIM(SUBSTITUTE(INDEX(Base!173:173,0,MATCH(Planilha2!$AA173,Base!173:173,0)+1),"m²",""))),0)</f>
        <v>0</v>
      </c>
      <c r="AC173" cm="1">
        <f t="array" ref="AC173">IFERROR(IF(LEN(INDEX(Base!173:173,0,MATCH(Planilha2!$AA173,Base!173:173,0)+2))&gt;2,LEFT(INDEX(Base!173:173,0,MATCH(Planilha2!$AA173,Base!173:173,0)+2),1),INDEX(Base!173:173,0,MATCH(Planilha2!$AA173,Base!173:173,0)+2)),0)</f>
        <v>0</v>
      </c>
      <c r="AD173" cm="1">
        <f t="array" ref="AD173">IFERROR(IF(LEN(INDEX(Base!173:173,0,MATCH(Planilha2!$AA173,Base!173:173,0)+3))&gt;2,LEFT(INDEX(Base!173:173,0,MATCH(Planilha2!$AA173,Base!173:173,0)+3),1),INDEX(Base!173:173,0,MATCH(Planilha2!$AA173,Base!173:173,0)+3)),0)</f>
        <v>0</v>
      </c>
      <c r="AE173" cm="1">
        <f t="array" ref="AE173">IFERROR(IF(LEN(INDEX(Base!173:173,0,MATCH(Planilha2!$AA173,Base!173:173,0)+4))&gt;2,LEFT(INDEX(Base!173:173,0,MATCH(Planilha2!$AA173,Base!173:173,0)+4),1),INDEX(Base!173:173,0,MATCH(Planilha2!$AA173,Base!173:173,0)+4)),0)</f>
        <v>0</v>
      </c>
      <c r="AF173" t="str">
        <f>AA173&amp;", "&amp;Configurações!$C$4&amp;", "&amp;Configurações!$C$5&amp;", Brazil"</f>
        <v>0, Mesquita, RJ, Brazil</v>
      </c>
      <c r="AG173" t="e">
        <f>RIGHT(AA173,LEN(AA173)-FIND(",",AA173,1)-1)&amp;", "&amp;Configurações!$C$4&amp;", "&amp;Configurações!$C$5</f>
        <v>#VALUE!</v>
      </c>
      <c r="AH173">
        <f>Configurações!$C$6</f>
        <v>0</v>
      </c>
    </row>
    <row r="174" spans="2:34" x14ac:dyDescent="0.3">
      <c r="B174">
        <f>IF(OR(ISNUMBER(FIND(Configurações!$B$8,Base!B174)),ISNUMBER(FIND(Configurações!$B$9,Base!B174)),ISNUMBER(FIND(Configurações!$B$10,Base!B174)),ISNUMBER(FIND(Configurações!$B$11,Base!B174)))=TRUE,Base!B174,0)</f>
        <v>0</v>
      </c>
      <c r="C174" t="str">
        <f>SUBSTITUTE(SUBSTITUTE(IF(ISNUMBER(FIND("R$",Base!B174))=TRUE,Base!B174,IF(OR(ISNUMBER(FIND("condo",Base!C174)),ISNUMBER(FIND("IPTU",Base!C174)))=TRUE,Base!B174,Base!C174)),"R$",""),".","")</f>
        <v/>
      </c>
      <c r="D174" t="str">
        <f>SUBSTITUTE(IF(TRIM(SUBSTITUTE(SUBSTITUTE(IF(AND(ISNUMBER(FIND("condo",Base!C174)),ISNUMBER(FIND("IPTU",Base!C174)))=TRUE,MID(Base!C174,FIND("$",Base!C174)+1,6),0),"I",""),"P",""))="0",TRIM(SUBSTITUTE(SUBSTITUTE(IF(AND(ISNUMBER(FIND("condo",Base!D174)),ISNUMBER(FIND("IPTU",Base!D174)))=TRUE,MID(Base!D174,FIND("$",Base!D174)+1,6),0),"I",""),"P","")),TRIM(SUBSTITUTE(SUBSTITUTE(IF(AND(ISNUMBER(FIND("condo",Base!C174)),ISNUMBER(FIND("IPTU",Base!C174)))=TRUE,MID(Base!C174,FIND("$",Base!C174)+1,6),0),"I",""),"P",""))),".","")</f>
        <v>0</v>
      </c>
      <c r="E174" t="str">
        <f>SUBSTITUTE(IF(TRIM(SUBSTITUTE(SUBSTITUTE(IF(OR(ISNUMBER(FIND("IPTU",Base!C174)),ISNUMBER(FIND("iptu",Base!C174)))=TRUE,RIGHT(Base!C174,5),0),"R$",""),"$",""))="0",TRIM(SUBSTITUTE(SUBSTITUTE(IF(OR(ISNUMBER(FIND("IPTU",Base!D174)),ISNUMBER(FIND("iptu",Base!D174)))=TRUE,RIGHT(Base!D174,5),0),"R$",""),"$","")),TRIM(SUBSTITUTE(SUBSTITUTE(IF(OR(ISNUMBER(FIND("iptu",Base!C174)),ISNUMBER(FIND("IPTU",Base!C174)))=TRUE,RIGHT(Base!C174,5),0),"R$",""),"$",""))),".","")</f>
        <v>0</v>
      </c>
      <c r="F174" s="3" cm="1">
        <f t="array" ref="F174">INDEX(Base!174:174,MATCH(MAX(LEN(Base!174:174)),LEN(Base!174:174),0))</f>
        <v>0</v>
      </c>
      <c r="J174" t="str">
        <f>TRIM((IF(OR(ISNUMBER(FIND("Avenida",Base!B174)),ISNUMBER(FIND("Rua",Base!B174)),ISNUMBER(FIND("Estrada",Base!B174)),ISNUMBER(FIND(",",Base!B174)))=TRUE,Base!B174,"")))</f>
        <v/>
      </c>
      <c r="K174" t="str">
        <f>TRIM((IF(OR(ISNUMBER(FIND("Avenida",Base!C174)),ISNUMBER(FIND("Rua",Base!C174)),ISNUMBER(FIND("Estrada",Base!C174)),ISNUMBER(FIND(",",Base!C174)))=TRUE,Base!C174,"")))</f>
        <v/>
      </c>
      <c r="L174" t="str">
        <f>TRIM((IF(OR(ISNUMBER(FIND("Avenida",Base!D174)),ISNUMBER(FIND("Rua",Base!D174)),ISNUMBER(FIND("Estrada",Base!D174)),ISNUMBER(FIND(",",Base!D174)))=TRUE,Base!D174,"")))</f>
        <v/>
      </c>
      <c r="M174" t="str">
        <f>TRIM((IF(OR(ISNUMBER(FIND("Avenida",Base!E174)),ISNUMBER(FIND("Rua",Base!E174)),ISNUMBER(FIND("Estrada",Base!E174)),ISNUMBER(FIND(",",Base!E174)))=TRUE,Base!E174,"")))</f>
        <v/>
      </c>
      <c r="N174" t="str">
        <f>TRIM((IF(OR(ISNUMBER(FIND("Avenida",Base!F174)),ISNUMBER(FIND("Rua",Base!F174)),ISNUMBER(FIND("Estrada",Base!F174)),ISNUMBER(FIND(",",Base!F174)))=TRUE,Base!F174,"")))</f>
        <v/>
      </c>
      <c r="O174" t="str">
        <f>TRIM((IF(OR(ISNUMBER(FIND("Avenida",Base!G174)),ISNUMBER(FIND("Rua",Base!G174)),ISNUMBER(FIND("Estrada",Base!G174)),ISNUMBER(FIND(",",Base!G174)))=TRUE,Base!G174,"")))</f>
        <v/>
      </c>
      <c r="P174" t="str">
        <f>TRIM((IF(OR(ISNUMBER(FIND("Avenida",Base!H174)),ISNUMBER(FIND("Rua",Base!H174)),ISNUMBER(FIND("Estrada",Base!H174)),ISNUMBER(FIND(",",Base!H174)))=TRUE,Base!H174,"")))</f>
        <v/>
      </c>
      <c r="Q174" t="str">
        <f>TRIM((IF(OR(ISNUMBER(FIND("Avenida",Base!I174)),ISNUMBER(FIND("Rua",Base!I174)),ISNUMBER(FIND("Estrada",Base!I174)),ISNUMBER(FIND(",",Base!I174)))=TRUE,Base!I174,"")))</f>
        <v/>
      </c>
      <c r="R174" t="str">
        <f>TRIM((IF(OR(ISNUMBER(FIND("Avenida",Base!J174)),ISNUMBER(FIND("Rua",Base!J174)),ISNUMBER(FIND("Estrada",Base!J174)),ISNUMBER(FIND(",",Base!J174)))=TRUE,Base!J174,"")))</f>
        <v/>
      </c>
      <c r="S174" t="str">
        <f>TRIM((IF(OR(ISNUMBER(FIND("Avenida",Base!K174)),ISNUMBER(FIND("Rua",Base!K174)),ISNUMBER(FIND("Estrada",Base!K174)),ISNUMBER(FIND(",",Base!K174)))=TRUE,Base!K174,"")))</f>
        <v/>
      </c>
      <c r="T174" t="str">
        <f>TRIM((IF(OR(ISNUMBER(FIND("Avenida",Base!L174)),ISNUMBER(FIND("Rua",Base!L174)),ISNUMBER(FIND("Estrada",Base!L174)),ISNUMBER(FIND(",",Base!L174)))=TRUE,Base!L174,"")))</f>
        <v/>
      </c>
      <c r="U174" t="str">
        <f>TRIM((IF(OR(ISNUMBER(FIND("Avenida",Base!M174)),ISNUMBER(FIND("Rua",Base!M174)),ISNUMBER(FIND("Estrada",Base!M174)),ISNUMBER(FIND(",",Base!M174)))=TRUE,Base!M174,"")))</f>
        <v/>
      </c>
      <c r="V174" t="str">
        <f>TRIM((IF(OR(ISNUMBER(FIND("Avenida",Base!N174)),ISNUMBER(FIND("Rua",Base!N174)),ISNUMBER(FIND("Estrada",Base!N174)),ISNUMBER(FIND(",",Base!N174)))=TRUE,Base!N174,"")))</f>
        <v/>
      </c>
      <c r="W174" t="str">
        <f>TRIM((IF(OR(ISNUMBER(FIND("Avenida",Base!O174)),ISNUMBER(FIND("Rua",Base!O174)),ISNUMBER(FIND("Estrada",Base!O174)),ISNUMBER(FIND(",",Base!O174)))=TRUE,Base!O174,"")))</f>
        <v/>
      </c>
      <c r="X174" t="str">
        <f>TRIM((IF(OR(ISNUMBER(FIND("Avenida",Base!P174)),ISNUMBER(FIND("Rua",Base!P174)),ISNUMBER(FIND("Estrada",Base!P174)),ISNUMBER(FIND(",",Base!P174)))=TRUE,Base!P174,"")))</f>
        <v/>
      </c>
      <c r="Y174" t="str">
        <f>TRIM((IF(OR(ISNUMBER(FIND("Avenida",Base!Q174)),ISNUMBER(FIND("Rua",Base!Q174)),ISNUMBER(FIND("Estrada",Base!Q174)),ISNUMBER(FIND(",",Base!Q174)))=TRUE,Base!Q174,"")))</f>
        <v/>
      </c>
      <c r="Z174" t="str">
        <f>TRIM((IF(OR(ISNUMBER(FIND("Avenida",Base!R174)),ISNUMBER(FIND("Rua",Base!R174)),ISNUMBER(FIND("Estrada",Base!R174)),ISNUMBER(FIND(",",Base!R174)))=TRUE,Base!R174,"")))</f>
        <v/>
      </c>
      <c r="AA174" s="3" cm="1">
        <f t="array" ref="AA174">LOOKUP(2,1/(F174:Z174&lt;&gt;""),F174:Z174)</f>
        <v>0</v>
      </c>
      <c r="AB174" cm="1">
        <f t="array" ref="AB174">IFERROR(IF(LEN(TRIM(SUBSTITUTE(INDEX(Base!174:174,0,MATCH(Planilha2!$AA174,Base!174:174,0)+1),"m²",""))&gt;5),LEFT(TRIM(SUBSTITUTE(INDEX(Base!174:174,0,MATCH(Planilha2!$AA174,Base!174:174,0)+1),"m²","")),3),TRIM(SUBSTITUTE(INDEX(Base!174:174,0,MATCH(Planilha2!$AA174,Base!174:174,0)+1),"m²",""))),0)</f>
        <v>0</v>
      </c>
      <c r="AC174" cm="1">
        <f t="array" ref="AC174">IFERROR(IF(LEN(INDEX(Base!174:174,0,MATCH(Planilha2!$AA174,Base!174:174,0)+2))&gt;2,LEFT(INDEX(Base!174:174,0,MATCH(Planilha2!$AA174,Base!174:174,0)+2),1),INDEX(Base!174:174,0,MATCH(Planilha2!$AA174,Base!174:174,0)+2)),0)</f>
        <v>0</v>
      </c>
      <c r="AD174" cm="1">
        <f t="array" ref="AD174">IFERROR(IF(LEN(INDEX(Base!174:174,0,MATCH(Planilha2!$AA174,Base!174:174,0)+3))&gt;2,LEFT(INDEX(Base!174:174,0,MATCH(Planilha2!$AA174,Base!174:174,0)+3),1),INDEX(Base!174:174,0,MATCH(Planilha2!$AA174,Base!174:174,0)+3)),0)</f>
        <v>0</v>
      </c>
      <c r="AE174" cm="1">
        <f t="array" ref="AE174">IFERROR(IF(LEN(INDEX(Base!174:174,0,MATCH(Planilha2!$AA174,Base!174:174,0)+4))&gt;2,LEFT(INDEX(Base!174:174,0,MATCH(Planilha2!$AA174,Base!174:174,0)+4),1),INDEX(Base!174:174,0,MATCH(Planilha2!$AA174,Base!174:174,0)+4)),0)</f>
        <v>0</v>
      </c>
      <c r="AF174" t="str">
        <f>AA174&amp;", "&amp;Configurações!$C$4&amp;", "&amp;Configurações!$C$5&amp;", Brazil"</f>
        <v>0, Mesquita, RJ, Brazil</v>
      </c>
      <c r="AG174" t="e">
        <f>RIGHT(AA174,LEN(AA174)-FIND(",",AA174,1)-1)&amp;", "&amp;Configurações!$C$4&amp;", "&amp;Configurações!$C$5</f>
        <v>#VALUE!</v>
      </c>
      <c r="AH174">
        <f>Configurações!$C$6</f>
        <v>0</v>
      </c>
    </row>
    <row r="175" spans="2:34" x14ac:dyDescent="0.3">
      <c r="B175">
        <f>IF(OR(ISNUMBER(FIND(Configurações!$B$8,Base!B175)),ISNUMBER(FIND(Configurações!$B$9,Base!B175)),ISNUMBER(FIND(Configurações!$B$10,Base!B175)),ISNUMBER(FIND(Configurações!$B$11,Base!B175)))=TRUE,Base!B175,0)</f>
        <v>0</v>
      </c>
      <c r="C175" t="str">
        <f>SUBSTITUTE(SUBSTITUTE(IF(ISNUMBER(FIND("R$",Base!B175))=TRUE,Base!B175,IF(OR(ISNUMBER(FIND("condo",Base!C175)),ISNUMBER(FIND("IPTU",Base!C175)))=TRUE,Base!B175,Base!C175)),"R$",""),".","")</f>
        <v/>
      </c>
      <c r="D175" t="str">
        <f>SUBSTITUTE(IF(TRIM(SUBSTITUTE(SUBSTITUTE(IF(AND(ISNUMBER(FIND("condo",Base!C175)),ISNUMBER(FIND("IPTU",Base!C175)))=TRUE,MID(Base!C175,FIND("$",Base!C175)+1,6),0),"I",""),"P",""))="0",TRIM(SUBSTITUTE(SUBSTITUTE(IF(AND(ISNUMBER(FIND("condo",Base!D175)),ISNUMBER(FIND("IPTU",Base!D175)))=TRUE,MID(Base!D175,FIND("$",Base!D175)+1,6),0),"I",""),"P","")),TRIM(SUBSTITUTE(SUBSTITUTE(IF(AND(ISNUMBER(FIND("condo",Base!C175)),ISNUMBER(FIND("IPTU",Base!C175)))=TRUE,MID(Base!C175,FIND("$",Base!C175)+1,6),0),"I",""),"P",""))),".","")</f>
        <v>0</v>
      </c>
      <c r="E175" t="str">
        <f>SUBSTITUTE(IF(TRIM(SUBSTITUTE(SUBSTITUTE(IF(OR(ISNUMBER(FIND("IPTU",Base!C175)),ISNUMBER(FIND("iptu",Base!C175)))=TRUE,RIGHT(Base!C175,5),0),"R$",""),"$",""))="0",TRIM(SUBSTITUTE(SUBSTITUTE(IF(OR(ISNUMBER(FIND("IPTU",Base!D175)),ISNUMBER(FIND("iptu",Base!D175)))=TRUE,RIGHT(Base!D175,5),0),"R$",""),"$","")),TRIM(SUBSTITUTE(SUBSTITUTE(IF(OR(ISNUMBER(FIND("iptu",Base!C175)),ISNUMBER(FIND("IPTU",Base!C175)))=TRUE,RIGHT(Base!C175,5),0),"R$",""),"$",""))),".","")</f>
        <v>0</v>
      </c>
      <c r="F175" s="3" cm="1">
        <f t="array" ref="F175">INDEX(Base!175:175,MATCH(MAX(LEN(Base!175:175)),LEN(Base!175:175),0))</f>
        <v>0</v>
      </c>
      <c r="J175" t="str">
        <f>TRIM((IF(OR(ISNUMBER(FIND("Avenida",Base!B175)),ISNUMBER(FIND("Rua",Base!B175)),ISNUMBER(FIND("Estrada",Base!B175)),ISNUMBER(FIND(",",Base!B175)))=TRUE,Base!B175,"")))</f>
        <v/>
      </c>
      <c r="K175" t="str">
        <f>TRIM((IF(OR(ISNUMBER(FIND("Avenida",Base!C175)),ISNUMBER(FIND("Rua",Base!C175)),ISNUMBER(FIND("Estrada",Base!C175)),ISNUMBER(FIND(",",Base!C175)))=TRUE,Base!C175,"")))</f>
        <v/>
      </c>
      <c r="L175" t="str">
        <f>TRIM((IF(OR(ISNUMBER(FIND("Avenida",Base!D175)),ISNUMBER(FIND("Rua",Base!D175)),ISNUMBER(FIND("Estrada",Base!D175)),ISNUMBER(FIND(",",Base!D175)))=TRUE,Base!D175,"")))</f>
        <v/>
      </c>
      <c r="M175" t="str">
        <f>TRIM((IF(OR(ISNUMBER(FIND("Avenida",Base!E175)),ISNUMBER(FIND("Rua",Base!E175)),ISNUMBER(FIND("Estrada",Base!E175)),ISNUMBER(FIND(",",Base!E175)))=TRUE,Base!E175,"")))</f>
        <v/>
      </c>
      <c r="N175" t="str">
        <f>TRIM((IF(OR(ISNUMBER(FIND("Avenida",Base!F175)),ISNUMBER(FIND("Rua",Base!F175)),ISNUMBER(FIND("Estrada",Base!F175)),ISNUMBER(FIND(",",Base!F175)))=TRUE,Base!F175,"")))</f>
        <v/>
      </c>
      <c r="O175" t="str">
        <f>TRIM((IF(OR(ISNUMBER(FIND("Avenida",Base!G175)),ISNUMBER(FIND("Rua",Base!G175)),ISNUMBER(FIND("Estrada",Base!G175)),ISNUMBER(FIND(",",Base!G175)))=TRUE,Base!G175,"")))</f>
        <v/>
      </c>
      <c r="P175" t="str">
        <f>TRIM((IF(OR(ISNUMBER(FIND("Avenida",Base!H175)),ISNUMBER(FIND("Rua",Base!H175)),ISNUMBER(FIND("Estrada",Base!H175)),ISNUMBER(FIND(",",Base!H175)))=TRUE,Base!H175,"")))</f>
        <v/>
      </c>
      <c r="Q175" t="str">
        <f>TRIM((IF(OR(ISNUMBER(FIND("Avenida",Base!I175)),ISNUMBER(FIND("Rua",Base!I175)),ISNUMBER(FIND("Estrada",Base!I175)),ISNUMBER(FIND(",",Base!I175)))=TRUE,Base!I175,"")))</f>
        <v/>
      </c>
      <c r="R175" t="str">
        <f>TRIM((IF(OR(ISNUMBER(FIND("Avenida",Base!J175)),ISNUMBER(FIND("Rua",Base!J175)),ISNUMBER(FIND("Estrada",Base!J175)),ISNUMBER(FIND(",",Base!J175)))=TRUE,Base!J175,"")))</f>
        <v/>
      </c>
      <c r="S175" t="str">
        <f>TRIM((IF(OR(ISNUMBER(FIND("Avenida",Base!K175)),ISNUMBER(FIND("Rua",Base!K175)),ISNUMBER(FIND("Estrada",Base!K175)),ISNUMBER(FIND(",",Base!K175)))=TRUE,Base!K175,"")))</f>
        <v/>
      </c>
      <c r="T175" t="str">
        <f>TRIM((IF(OR(ISNUMBER(FIND("Avenida",Base!L175)),ISNUMBER(FIND("Rua",Base!L175)),ISNUMBER(FIND("Estrada",Base!L175)),ISNUMBER(FIND(",",Base!L175)))=TRUE,Base!L175,"")))</f>
        <v/>
      </c>
      <c r="U175" t="str">
        <f>TRIM((IF(OR(ISNUMBER(FIND("Avenida",Base!M175)),ISNUMBER(FIND("Rua",Base!M175)),ISNUMBER(FIND("Estrada",Base!M175)),ISNUMBER(FIND(",",Base!M175)))=TRUE,Base!M175,"")))</f>
        <v/>
      </c>
      <c r="V175" t="str">
        <f>TRIM((IF(OR(ISNUMBER(FIND("Avenida",Base!N175)),ISNUMBER(FIND("Rua",Base!N175)),ISNUMBER(FIND("Estrada",Base!N175)),ISNUMBER(FIND(",",Base!N175)))=TRUE,Base!N175,"")))</f>
        <v/>
      </c>
      <c r="W175" t="str">
        <f>TRIM((IF(OR(ISNUMBER(FIND("Avenida",Base!O175)),ISNUMBER(FIND("Rua",Base!O175)),ISNUMBER(FIND("Estrada",Base!O175)),ISNUMBER(FIND(",",Base!O175)))=TRUE,Base!O175,"")))</f>
        <v/>
      </c>
      <c r="X175" t="str">
        <f>TRIM((IF(OR(ISNUMBER(FIND("Avenida",Base!P175)),ISNUMBER(FIND("Rua",Base!P175)),ISNUMBER(FIND("Estrada",Base!P175)),ISNUMBER(FIND(",",Base!P175)))=TRUE,Base!P175,"")))</f>
        <v/>
      </c>
      <c r="Y175" t="str">
        <f>TRIM((IF(OR(ISNUMBER(FIND("Avenida",Base!Q175)),ISNUMBER(FIND("Rua",Base!Q175)),ISNUMBER(FIND("Estrada",Base!Q175)),ISNUMBER(FIND(",",Base!Q175)))=TRUE,Base!Q175,"")))</f>
        <v/>
      </c>
      <c r="Z175" t="str">
        <f>TRIM((IF(OR(ISNUMBER(FIND("Avenida",Base!R175)),ISNUMBER(FIND("Rua",Base!R175)),ISNUMBER(FIND("Estrada",Base!R175)),ISNUMBER(FIND(",",Base!R175)))=TRUE,Base!R175,"")))</f>
        <v/>
      </c>
      <c r="AA175" s="3" cm="1">
        <f t="array" ref="AA175">LOOKUP(2,1/(F175:Z175&lt;&gt;""),F175:Z175)</f>
        <v>0</v>
      </c>
      <c r="AB175" cm="1">
        <f t="array" ref="AB175">IFERROR(IF(LEN(TRIM(SUBSTITUTE(INDEX(Base!175:175,0,MATCH(Planilha2!$AA175,Base!175:175,0)+1),"m²",""))&gt;5),LEFT(TRIM(SUBSTITUTE(INDEX(Base!175:175,0,MATCH(Planilha2!$AA175,Base!175:175,0)+1),"m²","")),3),TRIM(SUBSTITUTE(INDEX(Base!175:175,0,MATCH(Planilha2!$AA175,Base!175:175,0)+1),"m²",""))),0)</f>
        <v>0</v>
      </c>
      <c r="AC175" cm="1">
        <f t="array" ref="AC175">IFERROR(IF(LEN(INDEX(Base!175:175,0,MATCH(Planilha2!$AA175,Base!175:175,0)+2))&gt;2,LEFT(INDEX(Base!175:175,0,MATCH(Planilha2!$AA175,Base!175:175,0)+2),1),INDEX(Base!175:175,0,MATCH(Planilha2!$AA175,Base!175:175,0)+2)),0)</f>
        <v>0</v>
      </c>
      <c r="AD175" cm="1">
        <f t="array" ref="AD175">IFERROR(IF(LEN(INDEX(Base!175:175,0,MATCH(Planilha2!$AA175,Base!175:175,0)+3))&gt;2,LEFT(INDEX(Base!175:175,0,MATCH(Planilha2!$AA175,Base!175:175,0)+3),1),INDEX(Base!175:175,0,MATCH(Planilha2!$AA175,Base!175:175,0)+3)),0)</f>
        <v>0</v>
      </c>
      <c r="AE175" cm="1">
        <f t="array" ref="AE175">IFERROR(IF(LEN(INDEX(Base!175:175,0,MATCH(Planilha2!$AA175,Base!175:175,0)+4))&gt;2,LEFT(INDEX(Base!175:175,0,MATCH(Planilha2!$AA175,Base!175:175,0)+4),1),INDEX(Base!175:175,0,MATCH(Planilha2!$AA175,Base!175:175,0)+4)),0)</f>
        <v>0</v>
      </c>
      <c r="AF175" t="str">
        <f>AA175&amp;", "&amp;Configurações!$C$4&amp;", "&amp;Configurações!$C$5&amp;", Brazil"</f>
        <v>0, Mesquita, RJ, Brazil</v>
      </c>
      <c r="AG175" t="e">
        <f>RIGHT(AA175,LEN(AA175)-FIND(",",AA175,1)-1)&amp;", "&amp;Configurações!$C$4&amp;", "&amp;Configurações!$C$5</f>
        <v>#VALUE!</v>
      </c>
      <c r="AH175">
        <f>Configurações!$C$6</f>
        <v>0</v>
      </c>
    </row>
    <row r="176" spans="2:34" x14ac:dyDescent="0.3">
      <c r="B176">
        <f>IF(OR(ISNUMBER(FIND(Configurações!$B$8,Base!B176)),ISNUMBER(FIND(Configurações!$B$9,Base!B176)),ISNUMBER(FIND(Configurações!$B$10,Base!B176)),ISNUMBER(FIND(Configurações!$B$11,Base!B176)))=TRUE,Base!B176,0)</f>
        <v>0</v>
      </c>
      <c r="C176" t="str">
        <f>SUBSTITUTE(SUBSTITUTE(IF(ISNUMBER(FIND("R$",Base!B176))=TRUE,Base!B176,IF(OR(ISNUMBER(FIND("condo",Base!C176)),ISNUMBER(FIND("IPTU",Base!C176)))=TRUE,Base!B176,Base!C176)),"R$",""),".","")</f>
        <v/>
      </c>
      <c r="D176" t="str">
        <f>SUBSTITUTE(IF(TRIM(SUBSTITUTE(SUBSTITUTE(IF(AND(ISNUMBER(FIND("condo",Base!C176)),ISNUMBER(FIND("IPTU",Base!C176)))=TRUE,MID(Base!C176,FIND("$",Base!C176)+1,6),0),"I",""),"P",""))="0",TRIM(SUBSTITUTE(SUBSTITUTE(IF(AND(ISNUMBER(FIND("condo",Base!D176)),ISNUMBER(FIND("IPTU",Base!D176)))=TRUE,MID(Base!D176,FIND("$",Base!D176)+1,6),0),"I",""),"P","")),TRIM(SUBSTITUTE(SUBSTITUTE(IF(AND(ISNUMBER(FIND("condo",Base!C176)),ISNUMBER(FIND("IPTU",Base!C176)))=TRUE,MID(Base!C176,FIND("$",Base!C176)+1,6),0),"I",""),"P",""))),".","")</f>
        <v>0</v>
      </c>
      <c r="E176" t="str">
        <f>SUBSTITUTE(IF(TRIM(SUBSTITUTE(SUBSTITUTE(IF(OR(ISNUMBER(FIND("IPTU",Base!C176)),ISNUMBER(FIND("iptu",Base!C176)))=TRUE,RIGHT(Base!C176,5),0),"R$",""),"$",""))="0",TRIM(SUBSTITUTE(SUBSTITUTE(IF(OR(ISNUMBER(FIND("IPTU",Base!D176)),ISNUMBER(FIND("iptu",Base!D176)))=TRUE,RIGHT(Base!D176,5),0),"R$",""),"$","")),TRIM(SUBSTITUTE(SUBSTITUTE(IF(OR(ISNUMBER(FIND("iptu",Base!C176)),ISNUMBER(FIND("IPTU",Base!C176)))=TRUE,RIGHT(Base!C176,5),0),"R$",""),"$",""))),".","")</f>
        <v>0</v>
      </c>
      <c r="F176" s="3" cm="1">
        <f t="array" ref="F176">INDEX(Base!176:176,MATCH(MAX(LEN(Base!176:176)),LEN(Base!176:176),0))</f>
        <v>0</v>
      </c>
      <c r="J176" t="str">
        <f>TRIM((IF(OR(ISNUMBER(FIND("Avenida",Base!B176)),ISNUMBER(FIND("Rua",Base!B176)),ISNUMBER(FIND("Estrada",Base!B176)),ISNUMBER(FIND(",",Base!B176)))=TRUE,Base!B176,"")))</f>
        <v/>
      </c>
      <c r="K176" t="str">
        <f>TRIM((IF(OR(ISNUMBER(FIND("Avenida",Base!C176)),ISNUMBER(FIND("Rua",Base!C176)),ISNUMBER(FIND("Estrada",Base!C176)),ISNUMBER(FIND(",",Base!C176)))=TRUE,Base!C176,"")))</f>
        <v/>
      </c>
      <c r="L176" t="str">
        <f>TRIM((IF(OR(ISNUMBER(FIND("Avenida",Base!D176)),ISNUMBER(FIND("Rua",Base!D176)),ISNUMBER(FIND("Estrada",Base!D176)),ISNUMBER(FIND(",",Base!D176)))=TRUE,Base!D176,"")))</f>
        <v/>
      </c>
      <c r="M176" t="str">
        <f>TRIM((IF(OR(ISNUMBER(FIND("Avenida",Base!E176)),ISNUMBER(FIND("Rua",Base!E176)),ISNUMBER(FIND("Estrada",Base!E176)),ISNUMBER(FIND(",",Base!E176)))=TRUE,Base!E176,"")))</f>
        <v/>
      </c>
      <c r="N176" t="str">
        <f>TRIM((IF(OR(ISNUMBER(FIND("Avenida",Base!F176)),ISNUMBER(FIND("Rua",Base!F176)),ISNUMBER(FIND("Estrada",Base!F176)),ISNUMBER(FIND(",",Base!F176)))=TRUE,Base!F176,"")))</f>
        <v/>
      </c>
      <c r="O176" t="str">
        <f>TRIM((IF(OR(ISNUMBER(FIND("Avenida",Base!G176)),ISNUMBER(FIND("Rua",Base!G176)),ISNUMBER(FIND("Estrada",Base!G176)),ISNUMBER(FIND(",",Base!G176)))=TRUE,Base!G176,"")))</f>
        <v/>
      </c>
      <c r="P176" t="str">
        <f>TRIM((IF(OR(ISNUMBER(FIND("Avenida",Base!H176)),ISNUMBER(FIND("Rua",Base!H176)),ISNUMBER(FIND("Estrada",Base!H176)),ISNUMBER(FIND(",",Base!H176)))=TRUE,Base!H176,"")))</f>
        <v/>
      </c>
      <c r="Q176" t="str">
        <f>TRIM((IF(OR(ISNUMBER(FIND("Avenida",Base!I176)),ISNUMBER(FIND("Rua",Base!I176)),ISNUMBER(FIND("Estrada",Base!I176)),ISNUMBER(FIND(",",Base!I176)))=TRUE,Base!I176,"")))</f>
        <v/>
      </c>
      <c r="R176" t="str">
        <f>TRIM((IF(OR(ISNUMBER(FIND("Avenida",Base!J176)),ISNUMBER(FIND("Rua",Base!J176)),ISNUMBER(FIND("Estrada",Base!J176)),ISNUMBER(FIND(",",Base!J176)))=TRUE,Base!J176,"")))</f>
        <v/>
      </c>
      <c r="S176" t="str">
        <f>TRIM((IF(OR(ISNUMBER(FIND("Avenida",Base!K176)),ISNUMBER(FIND("Rua",Base!K176)),ISNUMBER(FIND("Estrada",Base!K176)),ISNUMBER(FIND(",",Base!K176)))=TRUE,Base!K176,"")))</f>
        <v/>
      </c>
      <c r="T176" t="str">
        <f>TRIM((IF(OR(ISNUMBER(FIND("Avenida",Base!L176)),ISNUMBER(FIND("Rua",Base!L176)),ISNUMBER(FIND("Estrada",Base!L176)),ISNUMBER(FIND(",",Base!L176)))=TRUE,Base!L176,"")))</f>
        <v/>
      </c>
      <c r="U176" t="str">
        <f>TRIM((IF(OR(ISNUMBER(FIND("Avenida",Base!M176)),ISNUMBER(FIND("Rua",Base!M176)),ISNUMBER(FIND("Estrada",Base!M176)),ISNUMBER(FIND(",",Base!M176)))=TRUE,Base!M176,"")))</f>
        <v/>
      </c>
      <c r="V176" t="str">
        <f>TRIM((IF(OR(ISNUMBER(FIND("Avenida",Base!N176)),ISNUMBER(FIND("Rua",Base!N176)),ISNUMBER(FIND("Estrada",Base!N176)),ISNUMBER(FIND(",",Base!N176)))=TRUE,Base!N176,"")))</f>
        <v/>
      </c>
      <c r="W176" t="str">
        <f>TRIM((IF(OR(ISNUMBER(FIND("Avenida",Base!O176)),ISNUMBER(FIND("Rua",Base!O176)),ISNUMBER(FIND("Estrada",Base!O176)),ISNUMBER(FIND(",",Base!O176)))=TRUE,Base!O176,"")))</f>
        <v/>
      </c>
      <c r="X176" t="str">
        <f>TRIM((IF(OR(ISNUMBER(FIND("Avenida",Base!P176)),ISNUMBER(FIND("Rua",Base!P176)),ISNUMBER(FIND("Estrada",Base!P176)),ISNUMBER(FIND(",",Base!P176)))=TRUE,Base!P176,"")))</f>
        <v/>
      </c>
      <c r="Y176" t="str">
        <f>TRIM((IF(OR(ISNUMBER(FIND("Avenida",Base!Q176)),ISNUMBER(FIND("Rua",Base!Q176)),ISNUMBER(FIND("Estrada",Base!Q176)),ISNUMBER(FIND(",",Base!Q176)))=TRUE,Base!Q176,"")))</f>
        <v/>
      </c>
      <c r="Z176" t="str">
        <f>TRIM((IF(OR(ISNUMBER(FIND("Avenida",Base!R176)),ISNUMBER(FIND("Rua",Base!R176)),ISNUMBER(FIND("Estrada",Base!R176)),ISNUMBER(FIND(",",Base!R176)))=TRUE,Base!R176,"")))</f>
        <v/>
      </c>
      <c r="AA176" s="3" cm="1">
        <f t="array" ref="AA176">LOOKUP(2,1/(F176:Z176&lt;&gt;""),F176:Z176)</f>
        <v>0</v>
      </c>
      <c r="AB176" cm="1">
        <f t="array" ref="AB176">IFERROR(IF(LEN(TRIM(SUBSTITUTE(INDEX(Base!176:176,0,MATCH(Planilha2!$AA176,Base!176:176,0)+1),"m²",""))&gt;5),LEFT(TRIM(SUBSTITUTE(INDEX(Base!176:176,0,MATCH(Planilha2!$AA176,Base!176:176,0)+1),"m²","")),3),TRIM(SUBSTITUTE(INDEX(Base!176:176,0,MATCH(Planilha2!$AA176,Base!176:176,0)+1),"m²",""))),0)</f>
        <v>0</v>
      </c>
      <c r="AC176" cm="1">
        <f t="array" ref="AC176">IFERROR(IF(LEN(INDEX(Base!176:176,0,MATCH(Planilha2!$AA176,Base!176:176,0)+2))&gt;2,LEFT(INDEX(Base!176:176,0,MATCH(Planilha2!$AA176,Base!176:176,0)+2),1),INDEX(Base!176:176,0,MATCH(Planilha2!$AA176,Base!176:176,0)+2)),0)</f>
        <v>0</v>
      </c>
      <c r="AD176" cm="1">
        <f t="array" ref="AD176">IFERROR(IF(LEN(INDEX(Base!176:176,0,MATCH(Planilha2!$AA176,Base!176:176,0)+3))&gt;2,LEFT(INDEX(Base!176:176,0,MATCH(Planilha2!$AA176,Base!176:176,0)+3),1),INDEX(Base!176:176,0,MATCH(Planilha2!$AA176,Base!176:176,0)+3)),0)</f>
        <v>0</v>
      </c>
      <c r="AE176" cm="1">
        <f t="array" ref="AE176">IFERROR(IF(LEN(INDEX(Base!176:176,0,MATCH(Planilha2!$AA176,Base!176:176,0)+4))&gt;2,LEFT(INDEX(Base!176:176,0,MATCH(Planilha2!$AA176,Base!176:176,0)+4),1),INDEX(Base!176:176,0,MATCH(Planilha2!$AA176,Base!176:176,0)+4)),0)</f>
        <v>0</v>
      </c>
      <c r="AF176" t="str">
        <f>AA176&amp;", "&amp;Configurações!$C$4&amp;", "&amp;Configurações!$C$5&amp;", Brazil"</f>
        <v>0, Mesquita, RJ, Brazil</v>
      </c>
      <c r="AG176" t="e">
        <f>RIGHT(AA176,LEN(AA176)-FIND(",",AA176,1)-1)&amp;", "&amp;Configurações!$C$4&amp;", "&amp;Configurações!$C$5</f>
        <v>#VALUE!</v>
      </c>
      <c r="AH176">
        <f>Configurações!$C$6</f>
        <v>0</v>
      </c>
    </row>
    <row r="177" spans="2:34" x14ac:dyDescent="0.3">
      <c r="B177">
        <f>IF(OR(ISNUMBER(FIND(Configurações!$B$8,Base!B177)),ISNUMBER(FIND(Configurações!$B$9,Base!B177)),ISNUMBER(FIND(Configurações!$B$10,Base!B177)),ISNUMBER(FIND(Configurações!$B$11,Base!B177)))=TRUE,Base!B177,0)</f>
        <v>0</v>
      </c>
      <c r="C177" t="str">
        <f>SUBSTITUTE(SUBSTITUTE(IF(ISNUMBER(FIND("R$",Base!B177))=TRUE,Base!B177,IF(OR(ISNUMBER(FIND("condo",Base!C177)),ISNUMBER(FIND("IPTU",Base!C177)))=TRUE,Base!B177,Base!C177)),"R$",""),".","")</f>
        <v/>
      </c>
      <c r="D177" t="str">
        <f>SUBSTITUTE(IF(TRIM(SUBSTITUTE(SUBSTITUTE(IF(AND(ISNUMBER(FIND("condo",Base!C177)),ISNUMBER(FIND("IPTU",Base!C177)))=TRUE,MID(Base!C177,FIND("$",Base!C177)+1,6),0),"I",""),"P",""))="0",TRIM(SUBSTITUTE(SUBSTITUTE(IF(AND(ISNUMBER(FIND("condo",Base!D177)),ISNUMBER(FIND("IPTU",Base!D177)))=TRUE,MID(Base!D177,FIND("$",Base!D177)+1,6),0),"I",""),"P","")),TRIM(SUBSTITUTE(SUBSTITUTE(IF(AND(ISNUMBER(FIND("condo",Base!C177)),ISNUMBER(FIND("IPTU",Base!C177)))=TRUE,MID(Base!C177,FIND("$",Base!C177)+1,6),0),"I",""),"P",""))),".","")</f>
        <v>0</v>
      </c>
      <c r="E177" t="str">
        <f>SUBSTITUTE(IF(TRIM(SUBSTITUTE(SUBSTITUTE(IF(OR(ISNUMBER(FIND("IPTU",Base!C177)),ISNUMBER(FIND("iptu",Base!C177)))=TRUE,RIGHT(Base!C177,5),0),"R$",""),"$",""))="0",TRIM(SUBSTITUTE(SUBSTITUTE(IF(OR(ISNUMBER(FIND("IPTU",Base!D177)),ISNUMBER(FIND("iptu",Base!D177)))=TRUE,RIGHT(Base!D177,5),0),"R$",""),"$","")),TRIM(SUBSTITUTE(SUBSTITUTE(IF(OR(ISNUMBER(FIND("iptu",Base!C177)),ISNUMBER(FIND("IPTU",Base!C177)))=TRUE,RIGHT(Base!C177,5),0),"R$",""),"$",""))),".","")</f>
        <v>0</v>
      </c>
      <c r="F177" s="3" cm="1">
        <f t="array" ref="F177">INDEX(Base!177:177,MATCH(MAX(LEN(Base!177:177)),LEN(Base!177:177),0))</f>
        <v>0</v>
      </c>
      <c r="J177" t="str">
        <f>TRIM((IF(OR(ISNUMBER(FIND("Avenida",Base!B177)),ISNUMBER(FIND("Rua",Base!B177)),ISNUMBER(FIND("Estrada",Base!B177)),ISNUMBER(FIND(",",Base!B177)))=TRUE,Base!B177,"")))</f>
        <v/>
      </c>
      <c r="K177" t="str">
        <f>TRIM((IF(OR(ISNUMBER(FIND("Avenida",Base!C177)),ISNUMBER(FIND("Rua",Base!C177)),ISNUMBER(FIND("Estrada",Base!C177)),ISNUMBER(FIND(",",Base!C177)))=TRUE,Base!C177,"")))</f>
        <v/>
      </c>
      <c r="L177" t="str">
        <f>TRIM((IF(OR(ISNUMBER(FIND("Avenida",Base!D177)),ISNUMBER(FIND("Rua",Base!D177)),ISNUMBER(FIND("Estrada",Base!D177)),ISNUMBER(FIND(",",Base!D177)))=TRUE,Base!D177,"")))</f>
        <v/>
      </c>
      <c r="M177" t="str">
        <f>TRIM((IF(OR(ISNUMBER(FIND("Avenida",Base!E177)),ISNUMBER(FIND("Rua",Base!E177)),ISNUMBER(FIND("Estrada",Base!E177)),ISNUMBER(FIND(",",Base!E177)))=TRUE,Base!E177,"")))</f>
        <v/>
      </c>
      <c r="N177" t="str">
        <f>TRIM((IF(OR(ISNUMBER(FIND("Avenida",Base!F177)),ISNUMBER(FIND("Rua",Base!F177)),ISNUMBER(FIND("Estrada",Base!F177)),ISNUMBER(FIND(",",Base!F177)))=TRUE,Base!F177,"")))</f>
        <v/>
      </c>
      <c r="O177" t="str">
        <f>TRIM((IF(OR(ISNUMBER(FIND("Avenida",Base!G177)),ISNUMBER(FIND("Rua",Base!G177)),ISNUMBER(FIND("Estrada",Base!G177)),ISNUMBER(FIND(",",Base!G177)))=TRUE,Base!G177,"")))</f>
        <v/>
      </c>
      <c r="P177" t="str">
        <f>TRIM((IF(OR(ISNUMBER(FIND("Avenida",Base!H177)),ISNUMBER(FIND("Rua",Base!H177)),ISNUMBER(FIND("Estrada",Base!H177)),ISNUMBER(FIND(",",Base!H177)))=TRUE,Base!H177,"")))</f>
        <v/>
      </c>
      <c r="Q177" t="str">
        <f>TRIM((IF(OR(ISNUMBER(FIND("Avenida",Base!I177)),ISNUMBER(FIND("Rua",Base!I177)),ISNUMBER(FIND("Estrada",Base!I177)),ISNUMBER(FIND(",",Base!I177)))=TRUE,Base!I177,"")))</f>
        <v/>
      </c>
      <c r="R177" t="str">
        <f>TRIM((IF(OR(ISNUMBER(FIND("Avenida",Base!J177)),ISNUMBER(FIND("Rua",Base!J177)),ISNUMBER(FIND("Estrada",Base!J177)),ISNUMBER(FIND(",",Base!J177)))=TRUE,Base!J177,"")))</f>
        <v/>
      </c>
      <c r="S177" t="str">
        <f>TRIM((IF(OR(ISNUMBER(FIND("Avenida",Base!K177)),ISNUMBER(FIND("Rua",Base!K177)),ISNUMBER(FIND("Estrada",Base!K177)),ISNUMBER(FIND(",",Base!K177)))=TRUE,Base!K177,"")))</f>
        <v/>
      </c>
      <c r="T177" t="str">
        <f>TRIM((IF(OR(ISNUMBER(FIND("Avenida",Base!L177)),ISNUMBER(FIND("Rua",Base!L177)),ISNUMBER(FIND("Estrada",Base!L177)),ISNUMBER(FIND(",",Base!L177)))=TRUE,Base!L177,"")))</f>
        <v/>
      </c>
      <c r="U177" t="str">
        <f>TRIM((IF(OR(ISNUMBER(FIND("Avenida",Base!M177)),ISNUMBER(FIND("Rua",Base!M177)),ISNUMBER(FIND("Estrada",Base!M177)),ISNUMBER(FIND(",",Base!M177)))=TRUE,Base!M177,"")))</f>
        <v/>
      </c>
      <c r="V177" t="str">
        <f>TRIM((IF(OR(ISNUMBER(FIND("Avenida",Base!N177)),ISNUMBER(FIND("Rua",Base!N177)),ISNUMBER(FIND("Estrada",Base!N177)),ISNUMBER(FIND(",",Base!N177)))=TRUE,Base!N177,"")))</f>
        <v/>
      </c>
      <c r="W177" t="str">
        <f>TRIM((IF(OR(ISNUMBER(FIND("Avenida",Base!O177)),ISNUMBER(FIND("Rua",Base!O177)),ISNUMBER(FIND("Estrada",Base!O177)),ISNUMBER(FIND(",",Base!O177)))=TRUE,Base!O177,"")))</f>
        <v/>
      </c>
      <c r="X177" t="str">
        <f>TRIM((IF(OR(ISNUMBER(FIND("Avenida",Base!P177)),ISNUMBER(FIND("Rua",Base!P177)),ISNUMBER(FIND("Estrada",Base!P177)),ISNUMBER(FIND(",",Base!P177)))=TRUE,Base!P177,"")))</f>
        <v/>
      </c>
      <c r="Y177" t="str">
        <f>TRIM((IF(OR(ISNUMBER(FIND("Avenida",Base!Q177)),ISNUMBER(FIND("Rua",Base!Q177)),ISNUMBER(FIND("Estrada",Base!Q177)),ISNUMBER(FIND(",",Base!Q177)))=TRUE,Base!Q177,"")))</f>
        <v/>
      </c>
      <c r="Z177" t="str">
        <f>TRIM((IF(OR(ISNUMBER(FIND("Avenida",Base!R177)),ISNUMBER(FIND("Rua",Base!R177)),ISNUMBER(FIND("Estrada",Base!R177)),ISNUMBER(FIND(",",Base!R177)))=TRUE,Base!R177,"")))</f>
        <v/>
      </c>
      <c r="AA177" s="3" cm="1">
        <f t="array" ref="AA177">LOOKUP(2,1/(F177:Z177&lt;&gt;""),F177:Z177)</f>
        <v>0</v>
      </c>
      <c r="AB177" cm="1">
        <f t="array" ref="AB177">IFERROR(IF(LEN(TRIM(SUBSTITUTE(INDEX(Base!177:177,0,MATCH(Planilha2!$AA177,Base!177:177,0)+1),"m²",""))&gt;5),LEFT(TRIM(SUBSTITUTE(INDEX(Base!177:177,0,MATCH(Planilha2!$AA177,Base!177:177,0)+1),"m²","")),3),TRIM(SUBSTITUTE(INDEX(Base!177:177,0,MATCH(Planilha2!$AA177,Base!177:177,0)+1),"m²",""))),0)</f>
        <v>0</v>
      </c>
      <c r="AC177" cm="1">
        <f t="array" ref="AC177">IFERROR(IF(LEN(INDEX(Base!177:177,0,MATCH(Planilha2!$AA177,Base!177:177,0)+2))&gt;2,LEFT(INDEX(Base!177:177,0,MATCH(Planilha2!$AA177,Base!177:177,0)+2),1),INDEX(Base!177:177,0,MATCH(Planilha2!$AA177,Base!177:177,0)+2)),0)</f>
        <v>0</v>
      </c>
      <c r="AD177" cm="1">
        <f t="array" ref="AD177">IFERROR(IF(LEN(INDEX(Base!177:177,0,MATCH(Planilha2!$AA177,Base!177:177,0)+3))&gt;2,LEFT(INDEX(Base!177:177,0,MATCH(Planilha2!$AA177,Base!177:177,0)+3),1),INDEX(Base!177:177,0,MATCH(Planilha2!$AA177,Base!177:177,0)+3)),0)</f>
        <v>0</v>
      </c>
      <c r="AE177" cm="1">
        <f t="array" ref="AE177">IFERROR(IF(LEN(INDEX(Base!177:177,0,MATCH(Planilha2!$AA177,Base!177:177,0)+4))&gt;2,LEFT(INDEX(Base!177:177,0,MATCH(Planilha2!$AA177,Base!177:177,0)+4),1),INDEX(Base!177:177,0,MATCH(Planilha2!$AA177,Base!177:177,0)+4)),0)</f>
        <v>0</v>
      </c>
      <c r="AF177" t="str">
        <f>AA177&amp;", "&amp;Configurações!$C$4&amp;", "&amp;Configurações!$C$5&amp;", Brazil"</f>
        <v>0, Mesquita, RJ, Brazil</v>
      </c>
      <c r="AG177" t="e">
        <f>RIGHT(AA177,LEN(AA177)-FIND(",",AA177,1)-1)&amp;", "&amp;Configurações!$C$4&amp;", "&amp;Configurações!$C$5</f>
        <v>#VALUE!</v>
      </c>
      <c r="AH177">
        <f>Configurações!$C$6</f>
        <v>0</v>
      </c>
    </row>
    <row r="178" spans="2:34" x14ac:dyDescent="0.3">
      <c r="B178">
        <f>IF(OR(ISNUMBER(FIND(Configurações!$B$8,Base!B178)),ISNUMBER(FIND(Configurações!$B$9,Base!B178)),ISNUMBER(FIND(Configurações!$B$10,Base!B178)),ISNUMBER(FIND(Configurações!$B$11,Base!B178)))=TRUE,Base!B178,0)</f>
        <v>0</v>
      </c>
      <c r="C178" t="str">
        <f>SUBSTITUTE(SUBSTITUTE(IF(ISNUMBER(FIND("R$",Base!B178))=TRUE,Base!B178,IF(OR(ISNUMBER(FIND("condo",Base!C178)),ISNUMBER(FIND("IPTU",Base!C178)))=TRUE,Base!B178,Base!C178)),"R$",""),".","")</f>
        <v/>
      </c>
      <c r="D178" t="str">
        <f>SUBSTITUTE(IF(TRIM(SUBSTITUTE(SUBSTITUTE(IF(AND(ISNUMBER(FIND("condo",Base!C178)),ISNUMBER(FIND("IPTU",Base!C178)))=TRUE,MID(Base!C178,FIND("$",Base!C178)+1,6),0),"I",""),"P",""))="0",TRIM(SUBSTITUTE(SUBSTITUTE(IF(AND(ISNUMBER(FIND("condo",Base!D178)),ISNUMBER(FIND("IPTU",Base!D178)))=TRUE,MID(Base!D178,FIND("$",Base!D178)+1,6),0),"I",""),"P","")),TRIM(SUBSTITUTE(SUBSTITUTE(IF(AND(ISNUMBER(FIND("condo",Base!C178)),ISNUMBER(FIND("IPTU",Base!C178)))=TRUE,MID(Base!C178,FIND("$",Base!C178)+1,6),0),"I",""),"P",""))),".","")</f>
        <v>0</v>
      </c>
      <c r="E178" t="str">
        <f>SUBSTITUTE(IF(TRIM(SUBSTITUTE(SUBSTITUTE(IF(OR(ISNUMBER(FIND("IPTU",Base!C178)),ISNUMBER(FIND("iptu",Base!C178)))=TRUE,RIGHT(Base!C178,5),0),"R$",""),"$",""))="0",TRIM(SUBSTITUTE(SUBSTITUTE(IF(OR(ISNUMBER(FIND("IPTU",Base!D178)),ISNUMBER(FIND("iptu",Base!D178)))=TRUE,RIGHT(Base!D178,5),0),"R$",""),"$","")),TRIM(SUBSTITUTE(SUBSTITUTE(IF(OR(ISNUMBER(FIND("iptu",Base!C178)),ISNUMBER(FIND("IPTU",Base!C178)))=TRUE,RIGHT(Base!C178,5),0),"R$",""),"$",""))),".","")</f>
        <v>0</v>
      </c>
      <c r="F178" s="3" cm="1">
        <f t="array" ref="F178">INDEX(Base!178:178,MATCH(MAX(LEN(Base!178:178)),LEN(Base!178:178),0))</f>
        <v>0</v>
      </c>
      <c r="J178" t="str">
        <f>TRIM((IF(OR(ISNUMBER(FIND("Avenida",Base!B178)),ISNUMBER(FIND("Rua",Base!B178)),ISNUMBER(FIND("Estrada",Base!B178)),ISNUMBER(FIND(",",Base!B178)))=TRUE,Base!B178,"")))</f>
        <v/>
      </c>
      <c r="K178" t="str">
        <f>TRIM((IF(OR(ISNUMBER(FIND("Avenida",Base!C178)),ISNUMBER(FIND("Rua",Base!C178)),ISNUMBER(FIND("Estrada",Base!C178)),ISNUMBER(FIND(",",Base!C178)))=TRUE,Base!C178,"")))</f>
        <v/>
      </c>
      <c r="L178" t="str">
        <f>TRIM((IF(OR(ISNUMBER(FIND("Avenida",Base!D178)),ISNUMBER(FIND("Rua",Base!D178)),ISNUMBER(FIND("Estrada",Base!D178)),ISNUMBER(FIND(",",Base!D178)))=TRUE,Base!D178,"")))</f>
        <v/>
      </c>
      <c r="M178" t="str">
        <f>TRIM((IF(OR(ISNUMBER(FIND("Avenida",Base!E178)),ISNUMBER(FIND("Rua",Base!E178)),ISNUMBER(FIND("Estrada",Base!E178)),ISNUMBER(FIND(",",Base!E178)))=TRUE,Base!E178,"")))</f>
        <v/>
      </c>
      <c r="N178" t="str">
        <f>TRIM((IF(OR(ISNUMBER(FIND("Avenida",Base!F178)),ISNUMBER(FIND("Rua",Base!F178)),ISNUMBER(FIND("Estrada",Base!F178)),ISNUMBER(FIND(",",Base!F178)))=TRUE,Base!F178,"")))</f>
        <v/>
      </c>
      <c r="O178" t="str">
        <f>TRIM((IF(OR(ISNUMBER(FIND("Avenida",Base!G178)),ISNUMBER(FIND("Rua",Base!G178)),ISNUMBER(FIND("Estrada",Base!G178)),ISNUMBER(FIND(",",Base!G178)))=TRUE,Base!G178,"")))</f>
        <v/>
      </c>
      <c r="P178" t="str">
        <f>TRIM((IF(OR(ISNUMBER(FIND("Avenida",Base!H178)),ISNUMBER(FIND("Rua",Base!H178)),ISNUMBER(FIND("Estrada",Base!H178)),ISNUMBER(FIND(",",Base!H178)))=TRUE,Base!H178,"")))</f>
        <v/>
      </c>
      <c r="Q178" t="str">
        <f>TRIM((IF(OR(ISNUMBER(FIND("Avenida",Base!I178)),ISNUMBER(FIND("Rua",Base!I178)),ISNUMBER(FIND("Estrada",Base!I178)),ISNUMBER(FIND(",",Base!I178)))=TRUE,Base!I178,"")))</f>
        <v/>
      </c>
      <c r="R178" t="str">
        <f>TRIM((IF(OR(ISNUMBER(FIND("Avenida",Base!J178)),ISNUMBER(FIND("Rua",Base!J178)),ISNUMBER(FIND("Estrada",Base!J178)),ISNUMBER(FIND(",",Base!J178)))=TRUE,Base!J178,"")))</f>
        <v/>
      </c>
      <c r="S178" t="str">
        <f>TRIM((IF(OR(ISNUMBER(FIND("Avenida",Base!K178)),ISNUMBER(FIND("Rua",Base!K178)),ISNUMBER(FIND("Estrada",Base!K178)),ISNUMBER(FIND(",",Base!K178)))=TRUE,Base!K178,"")))</f>
        <v/>
      </c>
      <c r="T178" t="str">
        <f>TRIM((IF(OR(ISNUMBER(FIND("Avenida",Base!L178)),ISNUMBER(FIND("Rua",Base!L178)),ISNUMBER(FIND("Estrada",Base!L178)),ISNUMBER(FIND(",",Base!L178)))=TRUE,Base!L178,"")))</f>
        <v/>
      </c>
      <c r="U178" t="str">
        <f>TRIM((IF(OR(ISNUMBER(FIND("Avenida",Base!M178)),ISNUMBER(FIND("Rua",Base!M178)),ISNUMBER(FIND("Estrada",Base!M178)),ISNUMBER(FIND(",",Base!M178)))=TRUE,Base!M178,"")))</f>
        <v/>
      </c>
      <c r="V178" t="str">
        <f>TRIM((IF(OR(ISNUMBER(FIND("Avenida",Base!N178)),ISNUMBER(FIND("Rua",Base!N178)),ISNUMBER(FIND("Estrada",Base!N178)),ISNUMBER(FIND(",",Base!N178)))=TRUE,Base!N178,"")))</f>
        <v/>
      </c>
      <c r="W178" t="str">
        <f>TRIM((IF(OR(ISNUMBER(FIND("Avenida",Base!O178)),ISNUMBER(FIND("Rua",Base!O178)),ISNUMBER(FIND("Estrada",Base!O178)),ISNUMBER(FIND(",",Base!O178)))=TRUE,Base!O178,"")))</f>
        <v/>
      </c>
      <c r="X178" t="str">
        <f>TRIM((IF(OR(ISNUMBER(FIND("Avenida",Base!P178)),ISNUMBER(FIND("Rua",Base!P178)),ISNUMBER(FIND("Estrada",Base!P178)),ISNUMBER(FIND(",",Base!P178)))=TRUE,Base!P178,"")))</f>
        <v/>
      </c>
      <c r="Y178" t="str">
        <f>TRIM((IF(OR(ISNUMBER(FIND("Avenida",Base!Q178)),ISNUMBER(FIND("Rua",Base!Q178)),ISNUMBER(FIND("Estrada",Base!Q178)),ISNUMBER(FIND(",",Base!Q178)))=TRUE,Base!Q178,"")))</f>
        <v/>
      </c>
      <c r="Z178" t="str">
        <f>TRIM((IF(OR(ISNUMBER(FIND("Avenida",Base!R178)),ISNUMBER(FIND("Rua",Base!R178)),ISNUMBER(FIND("Estrada",Base!R178)),ISNUMBER(FIND(",",Base!R178)))=TRUE,Base!R178,"")))</f>
        <v/>
      </c>
      <c r="AA178" s="3" cm="1">
        <f t="array" ref="AA178">LOOKUP(2,1/(F178:Z178&lt;&gt;""),F178:Z178)</f>
        <v>0</v>
      </c>
      <c r="AB178" cm="1">
        <f t="array" ref="AB178">IFERROR(IF(LEN(TRIM(SUBSTITUTE(INDEX(Base!178:178,0,MATCH(Planilha2!$AA178,Base!178:178,0)+1),"m²",""))&gt;5),LEFT(TRIM(SUBSTITUTE(INDEX(Base!178:178,0,MATCH(Planilha2!$AA178,Base!178:178,0)+1),"m²","")),3),TRIM(SUBSTITUTE(INDEX(Base!178:178,0,MATCH(Planilha2!$AA178,Base!178:178,0)+1),"m²",""))),0)</f>
        <v>0</v>
      </c>
      <c r="AC178" cm="1">
        <f t="array" ref="AC178">IFERROR(IF(LEN(INDEX(Base!178:178,0,MATCH(Planilha2!$AA178,Base!178:178,0)+2))&gt;2,LEFT(INDEX(Base!178:178,0,MATCH(Planilha2!$AA178,Base!178:178,0)+2),1),INDEX(Base!178:178,0,MATCH(Planilha2!$AA178,Base!178:178,0)+2)),0)</f>
        <v>0</v>
      </c>
      <c r="AD178" cm="1">
        <f t="array" ref="AD178">IFERROR(IF(LEN(INDEX(Base!178:178,0,MATCH(Planilha2!$AA178,Base!178:178,0)+3))&gt;2,LEFT(INDEX(Base!178:178,0,MATCH(Planilha2!$AA178,Base!178:178,0)+3),1),INDEX(Base!178:178,0,MATCH(Planilha2!$AA178,Base!178:178,0)+3)),0)</f>
        <v>0</v>
      </c>
      <c r="AE178" cm="1">
        <f t="array" ref="AE178">IFERROR(IF(LEN(INDEX(Base!178:178,0,MATCH(Planilha2!$AA178,Base!178:178,0)+4))&gt;2,LEFT(INDEX(Base!178:178,0,MATCH(Planilha2!$AA178,Base!178:178,0)+4),1),INDEX(Base!178:178,0,MATCH(Planilha2!$AA178,Base!178:178,0)+4)),0)</f>
        <v>0</v>
      </c>
      <c r="AF178" t="str">
        <f>AA178&amp;", "&amp;Configurações!$C$4&amp;", "&amp;Configurações!$C$5&amp;", Brazil"</f>
        <v>0, Mesquita, RJ, Brazil</v>
      </c>
      <c r="AG178" t="e">
        <f>RIGHT(AA178,LEN(AA178)-FIND(",",AA178,1)-1)&amp;", "&amp;Configurações!$C$4&amp;", "&amp;Configurações!$C$5</f>
        <v>#VALUE!</v>
      </c>
      <c r="AH178">
        <f>Configurações!$C$6</f>
        <v>0</v>
      </c>
    </row>
    <row r="179" spans="2:34" x14ac:dyDescent="0.3">
      <c r="B179">
        <f>IF(OR(ISNUMBER(FIND(Configurações!$B$8,Base!B179)),ISNUMBER(FIND(Configurações!$B$9,Base!B179)),ISNUMBER(FIND(Configurações!$B$10,Base!B179)),ISNUMBER(FIND(Configurações!$B$11,Base!B179)))=TRUE,Base!B179,0)</f>
        <v>0</v>
      </c>
      <c r="C179" t="str">
        <f>SUBSTITUTE(SUBSTITUTE(IF(ISNUMBER(FIND("R$",Base!B179))=TRUE,Base!B179,IF(OR(ISNUMBER(FIND("condo",Base!C179)),ISNUMBER(FIND("IPTU",Base!C179)))=TRUE,Base!B179,Base!C179)),"R$",""),".","")</f>
        <v/>
      </c>
      <c r="D179" t="str">
        <f>SUBSTITUTE(IF(TRIM(SUBSTITUTE(SUBSTITUTE(IF(AND(ISNUMBER(FIND("condo",Base!C179)),ISNUMBER(FIND("IPTU",Base!C179)))=TRUE,MID(Base!C179,FIND("$",Base!C179)+1,6),0),"I",""),"P",""))="0",TRIM(SUBSTITUTE(SUBSTITUTE(IF(AND(ISNUMBER(FIND("condo",Base!D179)),ISNUMBER(FIND("IPTU",Base!D179)))=TRUE,MID(Base!D179,FIND("$",Base!D179)+1,6),0),"I",""),"P","")),TRIM(SUBSTITUTE(SUBSTITUTE(IF(AND(ISNUMBER(FIND("condo",Base!C179)),ISNUMBER(FIND("IPTU",Base!C179)))=TRUE,MID(Base!C179,FIND("$",Base!C179)+1,6),0),"I",""),"P",""))),".","")</f>
        <v>0</v>
      </c>
      <c r="E179" t="str">
        <f>SUBSTITUTE(IF(TRIM(SUBSTITUTE(SUBSTITUTE(IF(OR(ISNUMBER(FIND("IPTU",Base!C179)),ISNUMBER(FIND("iptu",Base!C179)))=TRUE,RIGHT(Base!C179,5),0),"R$",""),"$",""))="0",TRIM(SUBSTITUTE(SUBSTITUTE(IF(OR(ISNUMBER(FIND("IPTU",Base!D179)),ISNUMBER(FIND("iptu",Base!D179)))=TRUE,RIGHT(Base!D179,5),0),"R$",""),"$","")),TRIM(SUBSTITUTE(SUBSTITUTE(IF(OR(ISNUMBER(FIND("iptu",Base!C179)),ISNUMBER(FIND("IPTU",Base!C179)))=TRUE,RIGHT(Base!C179,5),0),"R$",""),"$",""))),".","")</f>
        <v>0</v>
      </c>
      <c r="F179" s="3" cm="1">
        <f t="array" ref="F179">INDEX(Base!179:179,MATCH(MAX(LEN(Base!179:179)),LEN(Base!179:179),0))</f>
        <v>0</v>
      </c>
      <c r="J179" t="str">
        <f>TRIM((IF(OR(ISNUMBER(FIND("Avenida",Base!B179)),ISNUMBER(FIND("Rua",Base!B179)),ISNUMBER(FIND("Estrada",Base!B179)),ISNUMBER(FIND(",",Base!B179)))=TRUE,Base!B179,"")))</f>
        <v/>
      </c>
      <c r="K179" t="str">
        <f>TRIM((IF(OR(ISNUMBER(FIND("Avenida",Base!C179)),ISNUMBER(FIND("Rua",Base!C179)),ISNUMBER(FIND("Estrada",Base!C179)),ISNUMBER(FIND(",",Base!C179)))=TRUE,Base!C179,"")))</f>
        <v/>
      </c>
      <c r="L179" t="str">
        <f>TRIM((IF(OR(ISNUMBER(FIND("Avenida",Base!D179)),ISNUMBER(FIND("Rua",Base!D179)),ISNUMBER(FIND("Estrada",Base!D179)),ISNUMBER(FIND(",",Base!D179)))=TRUE,Base!D179,"")))</f>
        <v/>
      </c>
      <c r="M179" t="str">
        <f>TRIM((IF(OR(ISNUMBER(FIND("Avenida",Base!E179)),ISNUMBER(FIND("Rua",Base!E179)),ISNUMBER(FIND("Estrada",Base!E179)),ISNUMBER(FIND(",",Base!E179)))=TRUE,Base!E179,"")))</f>
        <v/>
      </c>
      <c r="N179" t="str">
        <f>TRIM((IF(OR(ISNUMBER(FIND("Avenida",Base!F179)),ISNUMBER(FIND("Rua",Base!F179)),ISNUMBER(FIND("Estrada",Base!F179)),ISNUMBER(FIND(",",Base!F179)))=TRUE,Base!F179,"")))</f>
        <v/>
      </c>
      <c r="O179" t="str">
        <f>TRIM((IF(OR(ISNUMBER(FIND("Avenida",Base!G179)),ISNUMBER(FIND("Rua",Base!G179)),ISNUMBER(FIND("Estrada",Base!G179)),ISNUMBER(FIND(",",Base!G179)))=TRUE,Base!G179,"")))</f>
        <v/>
      </c>
      <c r="P179" t="str">
        <f>TRIM((IF(OR(ISNUMBER(FIND("Avenida",Base!H179)),ISNUMBER(FIND("Rua",Base!H179)),ISNUMBER(FIND("Estrada",Base!H179)),ISNUMBER(FIND(",",Base!H179)))=TRUE,Base!H179,"")))</f>
        <v/>
      </c>
      <c r="Q179" t="str">
        <f>TRIM((IF(OR(ISNUMBER(FIND("Avenida",Base!I179)),ISNUMBER(FIND("Rua",Base!I179)),ISNUMBER(FIND("Estrada",Base!I179)),ISNUMBER(FIND(",",Base!I179)))=TRUE,Base!I179,"")))</f>
        <v/>
      </c>
      <c r="R179" t="str">
        <f>TRIM((IF(OR(ISNUMBER(FIND("Avenida",Base!J179)),ISNUMBER(FIND("Rua",Base!J179)),ISNUMBER(FIND("Estrada",Base!J179)),ISNUMBER(FIND(",",Base!J179)))=TRUE,Base!J179,"")))</f>
        <v/>
      </c>
      <c r="S179" t="str">
        <f>TRIM((IF(OR(ISNUMBER(FIND("Avenida",Base!K179)),ISNUMBER(FIND("Rua",Base!K179)),ISNUMBER(FIND("Estrada",Base!K179)),ISNUMBER(FIND(",",Base!K179)))=TRUE,Base!K179,"")))</f>
        <v/>
      </c>
      <c r="T179" t="str">
        <f>TRIM((IF(OR(ISNUMBER(FIND("Avenida",Base!L179)),ISNUMBER(FIND("Rua",Base!L179)),ISNUMBER(FIND("Estrada",Base!L179)),ISNUMBER(FIND(",",Base!L179)))=TRUE,Base!L179,"")))</f>
        <v/>
      </c>
      <c r="U179" t="str">
        <f>TRIM((IF(OR(ISNUMBER(FIND("Avenida",Base!M179)),ISNUMBER(FIND("Rua",Base!M179)),ISNUMBER(FIND("Estrada",Base!M179)),ISNUMBER(FIND(",",Base!M179)))=TRUE,Base!M179,"")))</f>
        <v/>
      </c>
      <c r="V179" t="str">
        <f>TRIM((IF(OR(ISNUMBER(FIND("Avenida",Base!N179)),ISNUMBER(FIND("Rua",Base!N179)),ISNUMBER(FIND("Estrada",Base!N179)),ISNUMBER(FIND(",",Base!N179)))=TRUE,Base!N179,"")))</f>
        <v/>
      </c>
      <c r="W179" t="str">
        <f>TRIM((IF(OR(ISNUMBER(FIND("Avenida",Base!O179)),ISNUMBER(FIND("Rua",Base!O179)),ISNUMBER(FIND("Estrada",Base!O179)),ISNUMBER(FIND(",",Base!O179)))=TRUE,Base!O179,"")))</f>
        <v/>
      </c>
      <c r="X179" t="str">
        <f>TRIM((IF(OR(ISNUMBER(FIND("Avenida",Base!P179)),ISNUMBER(FIND("Rua",Base!P179)),ISNUMBER(FIND("Estrada",Base!P179)),ISNUMBER(FIND(",",Base!P179)))=TRUE,Base!P179,"")))</f>
        <v/>
      </c>
      <c r="Y179" t="str">
        <f>TRIM((IF(OR(ISNUMBER(FIND("Avenida",Base!Q179)),ISNUMBER(FIND("Rua",Base!Q179)),ISNUMBER(FIND("Estrada",Base!Q179)),ISNUMBER(FIND(",",Base!Q179)))=TRUE,Base!Q179,"")))</f>
        <v/>
      </c>
      <c r="Z179" t="str">
        <f>TRIM((IF(OR(ISNUMBER(FIND("Avenida",Base!R179)),ISNUMBER(FIND("Rua",Base!R179)),ISNUMBER(FIND("Estrada",Base!R179)),ISNUMBER(FIND(",",Base!R179)))=TRUE,Base!R179,"")))</f>
        <v/>
      </c>
      <c r="AA179" s="3" cm="1">
        <f t="array" ref="AA179">LOOKUP(2,1/(F179:Z179&lt;&gt;""),F179:Z179)</f>
        <v>0</v>
      </c>
      <c r="AB179" cm="1">
        <f t="array" ref="AB179">IFERROR(IF(LEN(TRIM(SUBSTITUTE(INDEX(Base!179:179,0,MATCH(Planilha2!$AA179,Base!179:179,0)+1),"m²",""))&gt;5),LEFT(TRIM(SUBSTITUTE(INDEX(Base!179:179,0,MATCH(Planilha2!$AA179,Base!179:179,0)+1),"m²","")),3),TRIM(SUBSTITUTE(INDEX(Base!179:179,0,MATCH(Planilha2!$AA179,Base!179:179,0)+1),"m²",""))),0)</f>
        <v>0</v>
      </c>
      <c r="AC179" cm="1">
        <f t="array" ref="AC179">IFERROR(IF(LEN(INDEX(Base!179:179,0,MATCH(Planilha2!$AA179,Base!179:179,0)+2))&gt;2,LEFT(INDEX(Base!179:179,0,MATCH(Planilha2!$AA179,Base!179:179,0)+2),1),INDEX(Base!179:179,0,MATCH(Planilha2!$AA179,Base!179:179,0)+2)),0)</f>
        <v>0</v>
      </c>
      <c r="AD179" cm="1">
        <f t="array" ref="AD179">IFERROR(IF(LEN(INDEX(Base!179:179,0,MATCH(Planilha2!$AA179,Base!179:179,0)+3))&gt;2,LEFT(INDEX(Base!179:179,0,MATCH(Planilha2!$AA179,Base!179:179,0)+3),1),INDEX(Base!179:179,0,MATCH(Planilha2!$AA179,Base!179:179,0)+3)),0)</f>
        <v>0</v>
      </c>
      <c r="AE179" cm="1">
        <f t="array" ref="AE179">IFERROR(IF(LEN(INDEX(Base!179:179,0,MATCH(Planilha2!$AA179,Base!179:179,0)+4))&gt;2,LEFT(INDEX(Base!179:179,0,MATCH(Planilha2!$AA179,Base!179:179,0)+4),1),INDEX(Base!179:179,0,MATCH(Planilha2!$AA179,Base!179:179,0)+4)),0)</f>
        <v>0</v>
      </c>
      <c r="AF179" t="str">
        <f>AA179&amp;", "&amp;Configurações!$C$4&amp;", "&amp;Configurações!$C$5&amp;", Brazil"</f>
        <v>0, Mesquita, RJ, Brazil</v>
      </c>
      <c r="AG179" t="e">
        <f>RIGHT(AA179,LEN(AA179)-FIND(",",AA179,1)-1)&amp;", "&amp;Configurações!$C$4&amp;", "&amp;Configurações!$C$5</f>
        <v>#VALUE!</v>
      </c>
      <c r="AH179">
        <f>Configurações!$C$6</f>
        <v>0</v>
      </c>
    </row>
    <row r="180" spans="2:34" x14ac:dyDescent="0.3">
      <c r="B180">
        <f>IF(OR(ISNUMBER(FIND(Configurações!$B$8,Base!B180)),ISNUMBER(FIND(Configurações!$B$9,Base!B180)),ISNUMBER(FIND(Configurações!$B$10,Base!B180)),ISNUMBER(FIND(Configurações!$B$11,Base!B180)))=TRUE,Base!B180,0)</f>
        <v>0</v>
      </c>
      <c r="C180" t="str">
        <f>SUBSTITUTE(SUBSTITUTE(IF(ISNUMBER(FIND("R$",Base!B180))=TRUE,Base!B180,IF(OR(ISNUMBER(FIND("condo",Base!C180)),ISNUMBER(FIND("IPTU",Base!C180)))=TRUE,Base!B180,Base!C180)),"R$",""),".","")</f>
        <v/>
      </c>
      <c r="D180" t="str">
        <f>SUBSTITUTE(IF(TRIM(SUBSTITUTE(SUBSTITUTE(IF(AND(ISNUMBER(FIND("condo",Base!C180)),ISNUMBER(FIND("IPTU",Base!C180)))=TRUE,MID(Base!C180,FIND("$",Base!C180)+1,6),0),"I",""),"P",""))="0",TRIM(SUBSTITUTE(SUBSTITUTE(IF(AND(ISNUMBER(FIND("condo",Base!D180)),ISNUMBER(FIND("IPTU",Base!D180)))=TRUE,MID(Base!D180,FIND("$",Base!D180)+1,6),0),"I",""),"P","")),TRIM(SUBSTITUTE(SUBSTITUTE(IF(AND(ISNUMBER(FIND("condo",Base!C180)),ISNUMBER(FIND("IPTU",Base!C180)))=TRUE,MID(Base!C180,FIND("$",Base!C180)+1,6),0),"I",""),"P",""))),".","")</f>
        <v>0</v>
      </c>
      <c r="E180" t="str">
        <f>SUBSTITUTE(IF(TRIM(SUBSTITUTE(SUBSTITUTE(IF(OR(ISNUMBER(FIND("IPTU",Base!C180)),ISNUMBER(FIND("iptu",Base!C180)))=TRUE,RIGHT(Base!C180,5),0),"R$",""),"$",""))="0",TRIM(SUBSTITUTE(SUBSTITUTE(IF(OR(ISNUMBER(FIND("IPTU",Base!D180)),ISNUMBER(FIND("iptu",Base!D180)))=TRUE,RIGHT(Base!D180,5),0),"R$",""),"$","")),TRIM(SUBSTITUTE(SUBSTITUTE(IF(OR(ISNUMBER(FIND("iptu",Base!C180)),ISNUMBER(FIND("IPTU",Base!C180)))=TRUE,RIGHT(Base!C180,5),0),"R$",""),"$",""))),".","")</f>
        <v>0</v>
      </c>
      <c r="F180" s="3" cm="1">
        <f t="array" ref="F180">INDEX(Base!180:180,MATCH(MAX(LEN(Base!180:180)),LEN(Base!180:180),0))</f>
        <v>0</v>
      </c>
      <c r="J180" t="str">
        <f>TRIM((IF(OR(ISNUMBER(FIND("Avenida",Base!B180)),ISNUMBER(FIND("Rua",Base!B180)),ISNUMBER(FIND("Estrada",Base!B180)),ISNUMBER(FIND(",",Base!B180)))=TRUE,Base!B180,"")))</f>
        <v/>
      </c>
      <c r="K180" t="str">
        <f>TRIM((IF(OR(ISNUMBER(FIND("Avenida",Base!C180)),ISNUMBER(FIND("Rua",Base!C180)),ISNUMBER(FIND("Estrada",Base!C180)),ISNUMBER(FIND(",",Base!C180)))=TRUE,Base!C180,"")))</f>
        <v/>
      </c>
      <c r="L180" t="str">
        <f>TRIM((IF(OR(ISNUMBER(FIND("Avenida",Base!D180)),ISNUMBER(FIND("Rua",Base!D180)),ISNUMBER(FIND("Estrada",Base!D180)),ISNUMBER(FIND(",",Base!D180)))=TRUE,Base!D180,"")))</f>
        <v/>
      </c>
      <c r="M180" t="str">
        <f>TRIM((IF(OR(ISNUMBER(FIND("Avenida",Base!E180)),ISNUMBER(FIND("Rua",Base!E180)),ISNUMBER(FIND("Estrada",Base!E180)),ISNUMBER(FIND(",",Base!E180)))=TRUE,Base!E180,"")))</f>
        <v/>
      </c>
      <c r="N180" t="str">
        <f>TRIM((IF(OR(ISNUMBER(FIND("Avenida",Base!F180)),ISNUMBER(FIND("Rua",Base!F180)),ISNUMBER(FIND("Estrada",Base!F180)),ISNUMBER(FIND(",",Base!F180)))=TRUE,Base!F180,"")))</f>
        <v/>
      </c>
      <c r="O180" t="str">
        <f>TRIM((IF(OR(ISNUMBER(FIND("Avenida",Base!G180)),ISNUMBER(FIND("Rua",Base!G180)),ISNUMBER(FIND("Estrada",Base!G180)),ISNUMBER(FIND(",",Base!G180)))=TRUE,Base!G180,"")))</f>
        <v/>
      </c>
      <c r="P180" t="str">
        <f>TRIM((IF(OR(ISNUMBER(FIND("Avenida",Base!H180)),ISNUMBER(FIND("Rua",Base!H180)),ISNUMBER(FIND("Estrada",Base!H180)),ISNUMBER(FIND(",",Base!H180)))=TRUE,Base!H180,"")))</f>
        <v/>
      </c>
      <c r="Q180" t="str">
        <f>TRIM((IF(OR(ISNUMBER(FIND("Avenida",Base!I180)),ISNUMBER(FIND("Rua",Base!I180)),ISNUMBER(FIND("Estrada",Base!I180)),ISNUMBER(FIND(",",Base!I180)))=TRUE,Base!I180,"")))</f>
        <v/>
      </c>
      <c r="R180" t="str">
        <f>TRIM((IF(OR(ISNUMBER(FIND("Avenida",Base!J180)),ISNUMBER(FIND("Rua",Base!J180)),ISNUMBER(FIND("Estrada",Base!J180)),ISNUMBER(FIND(",",Base!J180)))=TRUE,Base!J180,"")))</f>
        <v/>
      </c>
      <c r="S180" t="str">
        <f>TRIM((IF(OR(ISNUMBER(FIND("Avenida",Base!K180)),ISNUMBER(FIND("Rua",Base!K180)),ISNUMBER(FIND("Estrada",Base!K180)),ISNUMBER(FIND(",",Base!K180)))=TRUE,Base!K180,"")))</f>
        <v/>
      </c>
      <c r="T180" t="str">
        <f>TRIM((IF(OR(ISNUMBER(FIND("Avenida",Base!L180)),ISNUMBER(FIND("Rua",Base!L180)),ISNUMBER(FIND("Estrada",Base!L180)),ISNUMBER(FIND(",",Base!L180)))=TRUE,Base!L180,"")))</f>
        <v/>
      </c>
      <c r="U180" t="str">
        <f>TRIM((IF(OR(ISNUMBER(FIND("Avenida",Base!M180)),ISNUMBER(FIND("Rua",Base!M180)),ISNUMBER(FIND("Estrada",Base!M180)),ISNUMBER(FIND(",",Base!M180)))=TRUE,Base!M180,"")))</f>
        <v/>
      </c>
      <c r="V180" t="str">
        <f>TRIM((IF(OR(ISNUMBER(FIND("Avenida",Base!N180)),ISNUMBER(FIND("Rua",Base!N180)),ISNUMBER(FIND("Estrada",Base!N180)),ISNUMBER(FIND(",",Base!N180)))=TRUE,Base!N180,"")))</f>
        <v/>
      </c>
      <c r="W180" t="str">
        <f>TRIM((IF(OR(ISNUMBER(FIND("Avenida",Base!O180)),ISNUMBER(FIND("Rua",Base!O180)),ISNUMBER(FIND("Estrada",Base!O180)),ISNUMBER(FIND(",",Base!O180)))=TRUE,Base!O180,"")))</f>
        <v/>
      </c>
      <c r="X180" t="str">
        <f>TRIM((IF(OR(ISNUMBER(FIND("Avenida",Base!P180)),ISNUMBER(FIND("Rua",Base!P180)),ISNUMBER(FIND("Estrada",Base!P180)),ISNUMBER(FIND(",",Base!P180)))=TRUE,Base!P180,"")))</f>
        <v/>
      </c>
      <c r="Y180" t="str">
        <f>TRIM((IF(OR(ISNUMBER(FIND("Avenida",Base!Q180)),ISNUMBER(FIND("Rua",Base!Q180)),ISNUMBER(FIND("Estrada",Base!Q180)),ISNUMBER(FIND(",",Base!Q180)))=TRUE,Base!Q180,"")))</f>
        <v/>
      </c>
      <c r="Z180" t="str">
        <f>TRIM((IF(OR(ISNUMBER(FIND("Avenida",Base!R180)),ISNUMBER(FIND("Rua",Base!R180)),ISNUMBER(FIND("Estrada",Base!R180)),ISNUMBER(FIND(",",Base!R180)))=TRUE,Base!R180,"")))</f>
        <v/>
      </c>
      <c r="AA180" s="3" cm="1">
        <f t="array" ref="AA180">LOOKUP(2,1/(F180:Z180&lt;&gt;""),F180:Z180)</f>
        <v>0</v>
      </c>
      <c r="AB180" cm="1">
        <f t="array" ref="AB180">IFERROR(IF(LEN(TRIM(SUBSTITUTE(INDEX(Base!180:180,0,MATCH(Planilha2!$AA180,Base!180:180,0)+1),"m²",""))&gt;5),LEFT(TRIM(SUBSTITUTE(INDEX(Base!180:180,0,MATCH(Planilha2!$AA180,Base!180:180,0)+1),"m²","")),3),TRIM(SUBSTITUTE(INDEX(Base!180:180,0,MATCH(Planilha2!$AA180,Base!180:180,0)+1),"m²",""))),0)</f>
        <v>0</v>
      </c>
      <c r="AC180" cm="1">
        <f t="array" ref="AC180">IFERROR(IF(LEN(INDEX(Base!180:180,0,MATCH(Planilha2!$AA180,Base!180:180,0)+2))&gt;2,LEFT(INDEX(Base!180:180,0,MATCH(Planilha2!$AA180,Base!180:180,0)+2),1),INDEX(Base!180:180,0,MATCH(Planilha2!$AA180,Base!180:180,0)+2)),0)</f>
        <v>0</v>
      </c>
      <c r="AD180" cm="1">
        <f t="array" ref="AD180">IFERROR(IF(LEN(INDEX(Base!180:180,0,MATCH(Planilha2!$AA180,Base!180:180,0)+3))&gt;2,LEFT(INDEX(Base!180:180,0,MATCH(Planilha2!$AA180,Base!180:180,0)+3),1),INDEX(Base!180:180,0,MATCH(Planilha2!$AA180,Base!180:180,0)+3)),0)</f>
        <v>0</v>
      </c>
      <c r="AE180" cm="1">
        <f t="array" ref="AE180">IFERROR(IF(LEN(INDEX(Base!180:180,0,MATCH(Planilha2!$AA180,Base!180:180,0)+4))&gt;2,LEFT(INDEX(Base!180:180,0,MATCH(Planilha2!$AA180,Base!180:180,0)+4),1),INDEX(Base!180:180,0,MATCH(Planilha2!$AA180,Base!180:180,0)+4)),0)</f>
        <v>0</v>
      </c>
      <c r="AF180" t="str">
        <f>AA180&amp;", "&amp;Configurações!$C$4&amp;", "&amp;Configurações!$C$5&amp;", Brazil"</f>
        <v>0, Mesquita, RJ, Brazil</v>
      </c>
      <c r="AG180" t="e">
        <f>RIGHT(AA180,LEN(AA180)-FIND(",",AA180,1)-1)&amp;", "&amp;Configurações!$C$4&amp;", "&amp;Configurações!$C$5</f>
        <v>#VALUE!</v>
      </c>
      <c r="AH180">
        <f>Configurações!$C$6</f>
        <v>0</v>
      </c>
    </row>
    <row r="181" spans="2:34" x14ac:dyDescent="0.3">
      <c r="B181">
        <f>IF(OR(ISNUMBER(FIND(Configurações!$B$8,Base!B181)),ISNUMBER(FIND(Configurações!$B$9,Base!B181)),ISNUMBER(FIND(Configurações!$B$10,Base!B181)),ISNUMBER(FIND(Configurações!$B$11,Base!B181)))=TRUE,Base!B181,0)</f>
        <v>0</v>
      </c>
      <c r="C181" t="str">
        <f>SUBSTITUTE(SUBSTITUTE(IF(ISNUMBER(FIND("R$",Base!B181))=TRUE,Base!B181,IF(OR(ISNUMBER(FIND("condo",Base!C181)),ISNUMBER(FIND("IPTU",Base!C181)))=TRUE,Base!B181,Base!C181)),"R$",""),".","")</f>
        <v/>
      </c>
      <c r="D181" t="str">
        <f>SUBSTITUTE(IF(TRIM(SUBSTITUTE(SUBSTITUTE(IF(AND(ISNUMBER(FIND("condo",Base!C181)),ISNUMBER(FIND("IPTU",Base!C181)))=TRUE,MID(Base!C181,FIND("$",Base!C181)+1,6),0),"I",""),"P",""))="0",TRIM(SUBSTITUTE(SUBSTITUTE(IF(AND(ISNUMBER(FIND("condo",Base!D181)),ISNUMBER(FIND("IPTU",Base!D181)))=TRUE,MID(Base!D181,FIND("$",Base!D181)+1,6),0),"I",""),"P","")),TRIM(SUBSTITUTE(SUBSTITUTE(IF(AND(ISNUMBER(FIND("condo",Base!C181)),ISNUMBER(FIND("IPTU",Base!C181)))=TRUE,MID(Base!C181,FIND("$",Base!C181)+1,6),0),"I",""),"P",""))),".","")</f>
        <v>0</v>
      </c>
      <c r="E181" t="str">
        <f>SUBSTITUTE(IF(TRIM(SUBSTITUTE(SUBSTITUTE(IF(OR(ISNUMBER(FIND("IPTU",Base!C181)),ISNUMBER(FIND("iptu",Base!C181)))=TRUE,RIGHT(Base!C181,5),0),"R$",""),"$",""))="0",TRIM(SUBSTITUTE(SUBSTITUTE(IF(OR(ISNUMBER(FIND("IPTU",Base!D181)),ISNUMBER(FIND("iptu",Base!D181)))=TRUE,RIGHT(Base!D181,5),0),"R$",""),"$","")),TRIM(SUBSTITUTE(SUBSTITUTE(IF(OR(ISNUMBER(FIND("iptu",Base!C181)),ISNUMBER(FIND("IPTU",Base!C181)))=TRUE,RIGHT(Base!C181,5),0),"R$",""),"$",""))),".","")</f>
        <v>0</v>
      </c>
      <c r="F181" s="3" cm="1">
        <f t="array" ref="F181">INDEX(Base!181:181,MATCH(MAX(LEN(Base!181:181)),LEN(Base!181:181),0))</f>
        <v>0</v>
      </c>
      <c r="J181" t="str">
        <f>TRIM((IF(OR(ISNUMBER(FIND("Avenida",Base!B181)),ISNUMBER(FIND("Rua",Base!B181)),ISNUMBER(FIND("Estrada",Base!B181)),ISNUMBER(FIND(",",Base!B181)))=TRUE,Base!B181,"")))</f>
        <v/>
      </c>
      <c r="K181" t="str">
        <f>TRIM((IF(OR(ISNUMBER(FIND("Avenida",Base!C181)),ISNUMBER(FIND("Rua",Base!C181)),ISNUMBER(FIND("Estrada",Base!C181)),ISNUMBER(FIND(",",Base!C181)))=TRUE,Base!C181,"")))</f>
        <v/>
      </c>
      <c r="L181" t="str">
        <f>TRIM((IF(OR(ISNUMBER(FIND("Avenida",Base!D181)),ISNUMBER(FIND("Rua",Base!D181)),ISNUMBER(FIND("Estrada",Base!D181)),ISNUMBER(FIND(",",Base!D181)))=TRUE,Base!D181,"")))</f>
        <v/>
      </c>
      <c r="M181" t="str">
        <f>TRIM((IF(OR(ISNUMBER(FIND("Avenida",Base!E181)),ISNUMBER(FIND("Rua",Base!E181)),ISNUMBER(FIND("Estrada",Base!E181)),ISNUMBER(FIND(",",Base!E181)))=TRUE,Base!E181,"")))</f>
        <v/>
      </c>
      <c r="N181" t="str">
        <f>TRIM((IF(OR(ISNUMBER(FIND("Avenida",Base!F181)),ISNUMBER(FIND("Rua",Base!F181)),ISNUMBER(FIND("Estrada",Base!F181)),ISNUMBER(FIND(",",Base!F181)))=TRUE,Base!F181,"")))</f>
        <v/>
      </c>
      <c r="O181" t="str">
        <f>TRIM((IF(OR(ISNUMBER(FIND("Avenida",Base!G181)),ISNUMBER(FIND("Rua",Base!G181)),ISNUMBER(FIND("Estrada",Base!G181)),ISNUMBER(FIND(",",Base!G181)))=TRUE,Base!G181,"")))</f>
        <v/>
      </c>
      <c r="P181" t="str">
        <f>TRIM((IF(OR(ISNUMBER(FIND("Avenida",Base!H181)),ISNUMBER(FIND("Rua",Base!H181)),ISNUMBER(FIND("Estrada",Base!H181)),ISNUMBER(FIND(",",Base!H181)))=TRUE,Base!H181,"")))</f>
        <v/>
      </c>
      <c r="Q181" t="str">
        <f>TRIM((IF(OR(ISNUMBER(FIND("Avenida",Base!I181)),ISNUMBER(FIND("Rua",Base!I181)),ISNUMBER(FIND("Estrada",Base!I181)),ISNUMBER(FIND(",",Base!I181)))=TRUE,Base!I181,"")))</f>
        <v/>
      </c>
      <c r="R181" t="str">
        <f>TRIM((IF(OR(ISNUMBER(FIND("Avenida",Base!J181)),ISNUMBER(FIND("Rua",Base!J181)),ISNUMBER(FIND("Estrada",Base!J181)),ISNUMBER(FIND(",",Base!J181)))=TRUE,Base!J181,"")))</f>
        <v/>
      </c>
      <c r="S181" t="str">
        <f>TRIM((IF(OR(ISNUMBER(FIND("Avenida",Base!K181)),ISNUMBER(FIND("Rua",Base!K181)),ISNUMBER(FIND("Estrada",Base!K181)),ISNUMBER(FIND(",",Base!K181)))=TRUE,Base!K181,"")))</f>
        <v/>
      </c>
      <c r="T181" t="str">
        <f>TRIM((IF(OR(ISNUMBER(FIND("Avenida",Base!L181)),ISNUMBER(FIND("Rua",Base!L181)),ISNUMBER(FIND("Estrada",Base!L181)),ISNUMBER(FIND(",",Base!L181)))=TRUE,Base!L181,"")))</f>
        <v/>
      </c>
      <c r="U181" t="str">
        <f>TRIM((IF(OR(ISNUMBER(FIND("Avenida",Base!M181)),ISNUMBER(FIND("Rua",Base!M181)),ISNUMBER(FIND("Estrada",Base!M181)),ISNUMBER(FIND(",",Base!M181)))=TRUE,Base!M181,"")))</f>
        <v/>
      </c>
      <c r="V181" t="str">
        <f>TRIM((IF(OR(ISNUMBER(FIND("Avenida",Base!N181)),ISNUMBER(FIND("Rua",Base!N181)),ISNUMBER(FIND("Estrada",Base!N181)),ISNUMBER(FIND(",",Base!N181)))=TRUE,Base!N181,"")))</f>
        <v/>
      </c>
      <c r="W181" t="str">
        <f>TRIM((IF(OR(ISNUMBER(FIND("Avenida",Base!O181)),ISNUMBER(FIND("Rua",Base!O181)),ISNUMBER(FIND("Estrada",Base!O181)),ISNUMBER(FIND(",",Base!O181)))=TRUE,Base!O181,"")))</f>
        <v/>
      </c>
      <c r="X181" t="str">
        <f>TRIM((IF(OR(ISNUMBER(FIND("Avenida",Base!P181)),ISNUMBER(FIND("Rua",Base!P181)),ISNUMBER(FIND("Estrada",Base!P181)),ISNUMBER(FIND(",",Base!P181)))=TRUE,Base!P181,"")))</f>
        <v/>
      </c>
      <c r="Y181" t="str">
        <f>TRIM((IF(OR(ISNUMBER(FIND("Avenida",Base!Q181)),ISNUMBER(FIND("Rua",Base!Q181)),ISNUMBER(FIND("Estrada",Base!Q181)),ISNUMBER(FIND(",",Base!Q181)))=TRUE,Base!Q181,"")))</f>
        <v/>
      </c>
      <c r="Z181" t="str">
        <f>TRIM((IF(OR(ISNUMBER(FIND("Avenida",Base!R181)),ISNUMBER(FIND("Rua",Base!R181)),ISNUMBER(FIND("Estrada",Base!R181)),ISNUMBER(FIND(",",Base!R181)))=TRUE,Base!R181,"")))</f>
        <v/>
      </c>
      <c r="AA181" s="3" cm="1">
        <f t="array" ref="AA181">LOOKUP(2,1/(F181:Z181&lt;&gt;""),F181:Z181)</f>
        <v>0</v>
      </c>
      <c r="AB181" cm="1">
        <f t="array" ref="AB181">IFERROR(IF(LEN(TRIM(SUBSTITUTE(INDEX(Base!181:181,0,MATCH(Planilha2!$AA181,Base!181:181,0)+1),"m²",""))&gt;5),LEFT(TRIM(SUBSTITUTE(INDEX(Base!181:181,0,MATCH(Planilha2!$AA181,Base!181:181,0)+1),"m²","")),3),TRIM(SUBSTITUTE(INDEX(Base!181:181,0,MATCH(Planilha2!$AA181,Base!181:181,0)+1),"m²",""))),0)</f>
        <v>0</v>
      </c>
      <c r="AC181" cm="1">
        <f t="array" ref="AC181">IFERROR(IF(LEN(INDEX(Base!181:181,0,MATCH(Planilha2!$AA181,Base!181:181,0)+2))&gt;2,LEFT(INDEX(Base!181:181,0,MATCH(Planilha2!$AA181,Base!181:181,0)+2),1),INDEX(Base!181:181,0,MATCH(Planilha2!$AA181,Base!181:181,0)+2)),0)</f>
        <v>0</v>
      </c>
      <c r="AD181" cm="1">
        <f t="array" ref="AD181">IFERROR(IF(LEN(INDEX(Base!181:181,0,MATCH(Planilha2!$AA181,Base!181:181,0)+3))&gt;2,LEFT(INDEX(Base!181:181,0,MATCH(Planilha2!$AA181,Base!181:181,0)+3),1),INDEX(Base!181:181,0,MATCH(Planilha2!$AA181,Base!181:181,0)+3)),0)</f>
        <v>0</v>
      </c>
      <c r="AE181" cm="1">
        <f t="array" ref="AE181">IFERROR(IF(LEN(INDEX(Base!181:181,0,MATCH(Planilha2!$AA181,Base!181:181,0)+4))&gt;2,LEFT(INDEX(Base!181:181,0,MATCH(Planilha2!$AA181,Base!181:181,0)+4),1),INDEX(Base!181:181,0,MATCH(Planilha2!$AA181,Base!181:181,0)+4)),0)</f>
        <v>0</v>
      </c>
      <c r="AF181" t="str">
        <f>AA181&amp;", "&amp;Configurações!$C$4&amp;", "&amp;Configurações!$C$5&amp;", Brazil"</f>
        <v>0, Mesquita, RJ, Brazil</v>
      </c>
      <c r="AG181" t="e">
        <f>RIGHT(AA181,LEN(AA181)-FIND(",",AA181,1)-1)&amp;", "&amp;Configurações!$C$4&amp;", "&amp;Configurações!$C$5</f>
        <v>#VALUE!</v>
      </c>
      <c r="AH181">
        <f>Configurações!$C$6</f>
        <v>0</v>
      </c>
    </row>
    <row r="182" spans="2:34" x14ac:dyDescent="0.3">
      <c r="B182">
        <f>IF(OR(ISNUMBER(FIND(Configurações!$B$8,Base!B182)),ISNUMBER(FIND(Configurações!$B$9,Base!B182)),ISNUMBER(FIND(Configurações!$B$10,Base!B182)),ISNUMBER(FIND(Configurações!$B$11,Base!B182)))=TRUE,Base!B182,0)</f>
        <v>0</v>
      </c>
      <c r="C182" t="str">
        <f>SUBSTITUTE(SUBSTITUTE(IF(ISNUMBER(FIND("R$",Base!B182))=TRUE,Base!B182,IF(OR(ISNUMBER(FIND("condo",Base!C182)),ISNUMBER(FIND("IPTU",Base!C182)))=TRUE,Base!B182,Base!C182)),"R$",""),".","")</f>
        <v/>
      </c>
      <c r="D182" t="str">
        <f>SUBSTITUTE(IF(TRIM(SUBSTITUTE(SUBSTITUTE(IF(AND(ISNUMBER(FIND("condo",Base!C182)),ISNUMBER(FIND("IPTU",Base!C182)))=TRUE,MID(Base!C182,FIND("$",Base!C182)+1,6),0),"I",""),"P",""))="0",TRIM(SUBSTITUTE(SUBSTITUTE(IF(AND(ISNUMBER(FIND("condo",Base!D182)),ISNUMBER(FIND("IPTU",Base!D182)))=TRUE,MID(Base!D182,FIND("$",Base!D182)+1,6),0),"I",""),"P","")),TRIM(SUBSTITUTE(SUBSTITUTE(IF(AND(ISNUMBER(FIND("condo",Base!C182)),ISNUMBER(FIND("IPTU",Base!C182)))=TRUE,MID(Base!C182,FIND("$",Base!C182)+1,6),0),"I",""),"P",""))),".","")</f>
        <v>0</v>
      </c>
      <c r="E182" t="str">
        <f>SUBSTITUTE(IF(TRIM(SUBSTITUTE(SUBSTITUTE(IF(OR(ISNUMBER(FIND("IPTU",Base!C182)),ISNUMBER(FIND("iptu",Base!C182)))=TRUE,RIGHT(Base!C182,5),0),"R$",""),"$",""))="0",TRIM(SUBSTITUTE(SUBSTITUTE(IF(OR(ISNUMBER(FIND("IPTU",Base!D182)),ISNUMBER(FIND("iptu",Base!D182)))=TRUE,RIGHT(Base!D182,5),0),"R$",""),"$","")),TRIM(SUBSTITUTE(SUBSTITUTE(IF(OR(ISNUMBER(FIND("iptu",Base!C182)),ISNUMBER(FIND("IPTU",Base!C182)))=TRUE,RIGHT(Base!C182,5),0),"R$",""),"$",""))),".","")</f>
        <v>0</v>
      </c>
      <c r="F182" s="3" cm="1">
        <f t="array" ref="F182">INDEX(Base!182:182,MATCH(MAX(LEN(Base!182:182)),LEN(Base!182:182),0))</f>
        <v>0</v>
      </c>
      <c r="J182" t="str">
        <f>TRIM((IF(OR(ISNUMBER(FIND("Avenida",Base!B182)),ISNUMBER(FIND("Rua",Base!B182)),ISNUMBER(FIND("Estrada",Base!B182)),ISNUMBER(FIND(",",Base!B182)))=TRUE,Base!B182,"")))</f>
        <v/>
      </c>
      <c r="K182" t="str">
        <f>TRIM((IF(OR(ISNUMBER(FIND("Avenida",Base!C182)),ISNUMBER(FIND("Rua",Base!C182)),ISNUMBER(FIND("Estrada",Base!C182)),ISNUMBER(FIND(",",Base!C182)))=TRUE,Base!C182,"")))</f>
        <v/>
      </c>
      <c r="L182" t="str">
        <f>TRIM((IF(OR(ISNUMBER(FIND("Avenida",Base!D182)),ISNUMBER(FIND("Rua",Base!D182)),ISNUMBER(FIND("Estrada",Base!D182)),ISNUMBER(FIND(",",Base!D182)))=TRUE,Base!D182,"")))</f>
        <v/>
      </c>
      <c r="M182" t="str">
        <f>TRIM((IF(OR(ISNUMBER(FIND("Avenida",Base!E182)),ISNUMBER(FIND("Rua",Base!E182)),ISNUMBER(FIND("Estrada",Base!E182)),ISNUMBER(FIND(",",Base!E182)))=TRUE,Base!E182,"")))</f>
        <v/>
      </c>
      <c r="N182" t="str">
        <f>TRIM((IF(OR(ISNUMBER(FIND("Avenida",Base!F182)),ISNUMBER(FIND("Rua",Base!F182)),ISNUMBER(FIND("Estrada",Base!F182)),ISNUMBER(FIND(",",Base!F182)))=TRUE,Base!F182,"")))</f>
        <v/>
      </c>
      <c r="O182" t="str">
        <f>TRIM((IF(OR(ISNUMBER(FIND("Avenida",Base!G182)),ISNUMBER(FIND("Rua",Base!G182)),ISNUMBER(FIND("Estrada",Base!G182)),ISNUMBER(FIND(",",Base!G182)))=TRUE,Base!G182,"")))</f>
        <v/>
      </c>
      <c r="P182" t="str">
        <f>TRIM((IF(OR(ISNUMBER(FIND("Avenida",Base!H182)),ISNUMBER(FIND("Rua",Base!H182)),ISNUMBER(FIND("Estrada",Base!H182)),ISNUMBER(FIND(",",Base!H182)))=TRUE,Base!H182,"")))</f>
        <v/>
      </c>
      <c r="Q182" t="str">
        <f>TRIM((IF(OR(ISNUMBER(FIND("Avenida",Base!I182)),ISNUMBER(FIND("Rua",Base!I182)),ISNUMBER(FIND("Estrada",Base!I182)),ISNUMBER(FIND(",",Base!I182)))=TRUE,Base!I182,"")))</f>
        <v/>
      </c>
      <c r="R182" t="str">
        <f>TRIM((IF(OR(ISNUMBER(FIND("Avenida",Base!J182)),ISNUMBER(FIND("Rua",Base!J182)),ISNUMBER(FIND("Estrada",Base!J182)),ISNUMBER(FIND(",",Base!J182)))=TRUE,Base!J182,"")))</f>
        <v/>
      </c>
      <c r="S182" t="str">
        <f>TRIM((IF(OR(ISNUMBER(FIND("Avenida",Base!K182)),ISNUMBER(FIND("Rua",Base!K182)),ISNUMBER(FIND("Estrada",Base!K182)),ISNUMBER(FIND(",",Base!K182)))=TRUE,Base!K182,"")))</f>
        <v/>
      </c>
      <c r="T182" t="str">
        <f>TRIM((IF(OR(ISNUMBER(FIND("Avenida",Base!L182)),ISNUMBER(FIND("Rua",Base!L182)),ISNUMBER(FIND("Estrada",Base!L182)),ISNUMBER(FIND(",",Base!L182)))=TRUE,Base!L182,"")))</f>
        <v/>
      </c>
      <c r="U182" t="str">
        <f>TRIM((IF(OR(ISNUMBER(FIND("Avenida",Base!M182)),ISNUMBER(FIND("Rua",Base!M182)),ISNUMBER(FIND("Estrada",Base!M182)),ISNUMBER(FIND(",",Base!M182)))=TRUE,Base!M182,"")))</f>
        <v/>
      </c>
      <c r="V182" t="str">
        <f>TRIM((IF(OR(ISNUMBER(FIND("Avenida",Base!N182)),ISNUMBER(FIND("Rua",Base!N182)),ISNUMBER(FIND("Estrada",Base!N182)),ISNUMBER(FIND(",",Base!N182)))=TRUE,Base!N182,"")))</f>
        <v/>
      </c>
      <c r="W182" t="str">
        <f>TRIM((IF(OR(ISNUMBER(FIND("Avenida",Base!O182)),ISNUMBER(FIND("Rua",Base!O182)),ISNUMBER(FIND("Estrada",Base!O182)),ISNUMBER(FIND(",",Base!O182)))=TRUE,Base!O182,"")))</f>
        <v/>
      </c>
      <c r="X182" t="str">
        <f>TRIM((IF(OR(ISNUMBER(FIND("Avenida",Base!P182)),ISNUMBER(FIND("Rua",Base!P182)),ISNUMBER(FIND("Estrada",Base!P182)),ISNUMBER(FIND(",",Base!P182)))=TRUE,Base!P182,"")))</f>
        <v/>
      </c>
      <c r="Y182" t="str">
        <f>TRIM((IF(OR(ISNUMBER(FIND("Avenida",Base!Q182)),ISNUMBER(FIND("Rua",Base!Q182)),ISNUMBER(FIND("Estrada",Base!Q182)),ISNUMBER(FIND(",",Base!Q182)))=TRUE,Base!Q182,"")))</f>
        <v/>
      </c>
      <c r="Z182" t="str">
        <f>TRIM((IF(OR(ISNUMBER(FIND("Avenida",Base!R182)),ISNUMBER(FIND("Rua",Base!R182)),ISNUMBER(FIND("Estrada",Base!R182)),ISNUMBER(FIND(",",Base!R182)))=TRUE,Base!R182,"")))</f>
        <v/>
      </c>
      <c r="AA182" s="3" cm="1">
        <f t="array" ref="AA182">LOOKUP(2,1/(F182:Z182&lt;&gt;""),F182:Z182)</f>
        <v>0</v>
      </c>
      <c r="AB182" cm="1">
        <f t="array" ref="AB182">IFERROR(IF(LEN(TRIM(SUBSTITUTE(INDEX(Base!182:182,0,MATCH(Planilha2!$AA182,Base!182:182,0)+1),"m²",""))&gt;5),LEFT(TRIM(SUBSTITUTE(INDEX(Base!182:182,0,MATCH(Planilha2!$AA182,Base!182:182,0)+1),"m²","")),3),TRIM(SUBSTITUTE(INDEX(Base!182:182,0,MATCH(Planilha2!$AA182,Base!182:182,0)+1),"m²",""))),0)</f>
        <v>0</v>
      </c>
      <c r="AC182" cm="1">
        <f t="array" ref="AC182">IFERROR(IF(LEN(INDEX(Base!182:182,0,MATCH(Planilha2!$AA182,Base!182:182,0)+2))&gt;2,LEFT(INDEX(Base!182:182,0,MATCH(Planilha2!$AA182,Base!182:182,0)+2),1),INDEX(Base!182:182,0,MATCH(Planilha2!$AA182,Base!182:182,0)+2)),0)</f>
        <v>0</v>
      </c>
      <c r="AD182" cm="1">
        <f t="array" ref="AD182">IFERROR(IF(LEN(INDEX(Base!182:182,0,MATCH(Planilha2!$AA182,Base!182:182,0)+3))&gt;2,LEFT(INDEX(Base!182:182,0,MATCH(Planilha2!$AA182,Base!182:182,0)+3),1),INDEX(Base!182:182,0,MATCH(Planilha2!$AA182,Base!182:182,0)+3)),0)</f>
        <v>0</v>
      </c>
      <c r="AE182" cm="1">
        <f t="array" ref="AE182">IFERROR(IF(LEN(INDEX(Base!182:182,0,MATCH(Planilha2!$AA182,Base!182:182,0)+4))&gt;2,LEFT(INDEX(Base!182:182,0,MATCH(Planilha2!$AA182,Base!182:182,0)+4),1),INDEX(Base!182:182,0,MATCH(Planilha2!$AA182,Base!182:182,0)+4)),0)</f>
        <v>0</v>
      </c>
      <c r="AF182" t="str">
        <f>AA182&amp;", "&amp;Configurações!$C$4&amp;", "&amp;Configurações!$C$5&amp;", Brazil"</f>
        <v>0, Mesquita, RJ, Brazil</v>
      </c>
      <c r="AG182" t="e">
        <f>RIGHT(AA182,LEN(AA182)-FIND(",",AA182,1)-1)&amp;", "&amp;Configurações!$C$4&amp;", "&amp;Configurações!$C$5</f>
        <v>#VALUE!</v>
      </c>
      <c r="AH182">
        <f>Configurações!$C$6</f>
        <v>0</v>
      </c>
    </row>
    <row r="183" spans="2:34" x14ac:dyDescent="0.3">
      <c r="B183">
        <f>IF(OR(ISNUMBER(FIND(Configurações!$B$8,Base!B183)),ISNUMBER(FIND(Configurações!$B$9,Base!B183)),ISNUMBER(FIND(Configurações!$B$10,Base!B183)),ISNUMBER(FIND(Configurações!$B$11,Base!B183)))=TRUE,Base!B183,0)</f>
        <v>0</v>
      </c>
      <c r="C183" t="str">
        <f>SUBSTITUTE(SUBSTITUTE(IF(ISNUMBER(FIND("R$",Base!B183))=TRUE,Base!B183,IF(OR(ISNUMBER(FIND("condo",Base!C183)),ISNUMBER(FIND("IPTU",Base!C183)))=TRUE,Base!B183,Base!C183)),"R$",""),".","")</f>
        <v/>
      </c>
      <c r="D183" t="str">
        <f>SUBSTITUTE(IF(TRIM(SUBSTITUTE(SUBSTITUTE(IF(AND(ISNUMBER(FIND("condo",Base!C183)),ISNUMBER(FIND("IPTU",Base!C183)))=TRUE,MID(Base!C183,FIND("$",Base!C183)+1,6),0),"I",""),"P",""))="0",TRIM(SUBSTITUTE(SUBSTITUTE(IF(AND(ISNUMBER(FIND("condo",Base!D183)),ISNUMBER(FIND("IPTU",Base!D183)))=TRUE,MID(Base!D183,FIND("$",Base!D183)+1,6),0),"I",""),"P","")),TRIM(SUBSTITUTE(SUBSTITUTE(IF(AND(ISNUMBER(FIND("condo",Base!C183)),ISNUMBER(FIND("IPTU",Base!C183)))=TRUE,MID(Base!C183,FIND("$",Base!C183)+1,6),0),"I",""),"P",""))),".","")</f>
        <v>0</v>
      </c>
      <c r="E183" t="str">
        <f>SUBSTITUTE(IF(TRIM(SUBSTITUTE(SUBSTITUTE(IF(OR(ISNUMBER(FIND("IPTU",Base!C183)),ISNUMBER(FIND("iptu",Base!C183)))=TRUE,RIGHT(Base!C183,5),0),"R$",""),"$",""))="0",TRIM(SUBSTITUTE(SUBSTITUTE(IF(OR(ISNUMBER(FIND("IPTU",Base!D183)),ISNUMBER(FIND("iptu",Base!D183)))=TRUE,RIGHT(Base!D183,5),0),"R$",""),"$","")),TRIM(SUBSTITUTE(SUBSTITUTE(IF(OR(ISNUMBER(FIND("iptu",Base!C183)),ISNUMBER(FIND("IPTU",Base!C183)))=TRUE,RIGHT(Base!C183,5),0),"R$",""),"$",""))),".","")</f>
        <v>0</v>
      </c>
      <c r="F183" s="3" cm="1">
        <f t="array" ref="F183">INDEX(Base!183:183,MATCH(MAX(LEN(Base!183:183)),LEN(Base!183:183),0))</f>
        <v>0</v>
      </c>
      <c r="J183" t="str">
        <f>TRIM((IF(OR(ISNUMBER(FIND("Avenida",Base!B183)),ISNUMBER(FIND("Rua",Base!B183)),ISNUMBER(FIND("Estrada",Base!B183)),ISNUMBER(FIND(",",Base!B183)))=TRUE,Base!B183,"")))</f>
        <v/>
      </c>
      <c r="K183" t="str">
        <f>TRIM((IF(OR(ISNUMBER(FIND("Avenida",Base!C183)),ISNUMBER(FIND("Rua",Base!C183)),ISNUMBER(FIND("Estrada",Base!C183)),ISNUMBER(FIND(",",Base!C183)))=TRUE,Base!C183,"")))</f>
        <v/>
      </c>
      <c r="L183" t="str">
        <f>TRIM((IF(OR(ISNUMBER(FIND("Avenida",Base!D183)),ISNUMBER(FIND("Rua",Base!D183)),ISNUMBER(FIND("Estrada",Base!D183)),ISNUMBER(FIND(",",Base!D183)))=TRUE,Base!D183,"")))</f>
        <v/>
      </c>
      <c r="M183" t="str">
        <f>TRIM((IF(OR(ISNUMBER(FIND("Avenida",Base!E183)),ISNUMBER(FIND("Rua",Base!E183)),ISNUMBER(FIND("Estrada",Base!E183)),ISNUMBER(FIND(",",Base!E183)))=TRUE,Base!E183,"")))</f>
        <v/>
      </c>
      <c r="N183" t="str">
        <f>TRIM((IF(OR(ISNUMBER(FIND("Avenida",Base!F183)),ISNUMBER(FIND("Rua",Base!F183)),ISNUMBER(FIND("Estrada",Base!F183)),ISNUMBER(FIND(",",Base!F183)))=TRUE,Base!F183,"")))</f>
        <v/>
      </c>
      <c r="O183" t="str">
        <f>TRIM((IF(OR(ISNUMBER(FIND("Avenida",Base!G183)),ISNUMBER(FIND("Rua",Base!G183)),ISNUMBER(FIND("Estrada",Base!G183)),ISNUMBER(FIND(",",Base!G183)))=TRUE,Base!G183,"")))</f>
        <v/>
      </c>
      <c r="P183" t="str">
        <f>TRIM((IF(OR(ISNUMBER(FIND("Avenida",Base!H183)),ISNUMBER(FIND("Rua",Base!H183)),ISNUMBER(FIND("Estrada",Base!H183)),ISNUMBER(FIND(",",Base!H183)))=TRUE,Base!H183,"")))</f>
        <v/>
      </c>
      <c r="Q183" t="str">
        <f>TRIM((IF(OR(ISNUMBER(FIND("Avenida",Base!I183)),ISNUMBER(FIND("Rua",Base!I183)),ISNUMBER(FIND("Estrada",Base!I183)),ISNUMBER(FIND(",",Base!I183)))=TRUE,Base!I183,"")))</f>
        <v/>
      </c>
      <c r="R183" t="str">
        <f>TRIM((IF(OR(ISNUMBER(FIND("Avenida",Base!J183)),ISNUMBER(FIND("Rua",Base!J183)),ISNUMBER(FIND("Estrada",Base!J183)),ISNUMBER(FIND(",",Base!J183)))=TRUE,Base!J183,"")))</f>
        <v/>
      </c>
      <c r="S183" t="str">
        <f>TRIM((IF(OR(ISNUMBER(FIND("Avenida",Base!K183)),ISNUMBER(FIND("Rua",Base!K183)),ISNUMBER(FIND("Estrada",Base!K183)),ISNUMBER(FIND(",",Base!K183)))=TRUE,Base!K183,"")))</f>
        <v/>
      </c>
      <c r="T183" t="str">
        <f>TRIM((IF(OR(ISNUMBER(FIND("Avenida",Base!L183)),ISNUMBER(FIND("Rua",Base!L183)),ISNUMBER(FIND("Estrada",Base!L183)),ISNUMBER(FIND(",",Base!L183)))=TRUE,Base!L183,"")))</f>
        <v/>
      </c>
      <c r="U183" t="str">
        <f>TRIM((IF(OR(ISNUMBER(FIND("Avenida",Base!M183)),ISNUMBER(FIND("Rua",Base!M183)),ISNUMBER(FIND("Estrada",Base!M183)),ISNUMBER(FIND(",",Base!M183)))=TRUE,Base!M183,"")))</f>
        <v/>
      </c>
      <c r="V183" t="str">
        <f>TRIM((IF(OR(ISNUMBER(FIND("Avenida",Base!N183)),ISNUMBER(FIND("Rua",Base!N183)),ISNUMBER(FIND("Estrada",Base!N183)),ISNUMBER(FIND(",",Base!N183)))=TRUE,Base!N183,"")))</f>
        <v/>
      </c>
      <c r="W183" t="str">
        <f>TRIM((IF(OR(ISNUMBER(FIND("Avenida",Base!O183)),ISNUMBER(FIND("Rua",Base!O183)),ISNUMBER(FIND("Estrada",Base!O183)),ISNUMBER(FIND(",",Base!O183)))=TRUE,Base!O183,"")))</f>
        <v/>
      </c>
      <c r="X183" t="str">
        <f>TRIM((IF(OR(ISNUMBER(FIND("Avenida",Base!P183)),ISNUMBER(FIND("Rua",Base!P183)),ISNUMBER(FIND("Estrada",Base!P183)),ISNUMBER(FIND(",",Base!P183)))=TRUE,Base!P183,"")))</f>
        <v/>
      </c>
      <c r="Y183" t="str">
        <f>TRIM((IF(OR(ISNUMBER(FIND("Avenida",Base!Q183)),ISNUMBER(FIND("Rua",Base!Q183)),ISNUMBER(FIND("Estrada",Base!Q183)),ISNUMBER(FIND(",",Base!Q183)))=TRUE,Base!Q183,"")))</f>
        <v/>
      </c>
      <c r="Z183" t="str">
        <f>TRIM((IF(OR(ISNUMBER(FIND("Avenida",Base!R183)),ISNUMBER(FIND("Rua",Base!R183)),ISNUMBER(FIND("Estrada",Base!R183)),ISNUMBER(FIND(",",Base!R183)))=TRUE,Base!R183,"")))</f>
        <v/>
      </c>
      <c r="AA183" s="3" cm="1">
        <f t="array" ref="AA183">LOOKUP(2,1/(F183:Z183&lt;&gt;""),F183:Z183)</f>
        <v>0</v>
      </c>
      <c r="AB183" cm="1">
        <f t="array" ref="AB183">IFERROR(IF(LEN(TRIM(SUBSTITUTE(INDEX(Base!183:183,0,MATCH(Planilha2!$AA183,Base!183:183,0)+1),"m²",""))&gt;5),LEFT(TRIM(SUBSTITUTE(INDEX(Base!183:183,0,MATCH(Planilha2!$AA183,Base!183:183,0)+1),"m²","")),3),TRIM(SUBSTITUTE(INDEX(Base!183:183,0,MATCH(Planilha2!$AA183,Base!183:183,0)+1),"m²",""))),0)</f>
        <v>0</v>
      </c>
      <c r="AC183" cm="1">
        <f t="array" ref="AC183">IFERROR(IF(LEN(INDEX(Base!183:183,0,MATCH(Planilha2!$AA183,Base!183:183,0)+2))&gt;2,LEFT(INDEX(Base!183:183,0,MATCH(Planilha2!$AA183,Base!183:183,0)+2),1),INDEX(Base!183:183,0,MATCH(Planilha2!$AA183,Base!183:183,0)+2)),0)</f>
        <v>0</v>
      </c>
      <c r="AD183" cm="1">
        <f t="array" ref="AD183">IFERROR(IF(LEN(INDEX(Base!183:183,0,MATCH(Planilha2!$AA183,Base!183:183,0)+3))&gt;2,LEFT(INDEX(Base!183:183,0,MATCH(Planilha2!$AA183,Base!183:183,0)+3),1),INDEX(Base!183:183,0,MATCH(Planilha2!$AA183,Base!183:183,0)+3)),0)</f>
        <v>0</v>
      </c>
      <c r="AE183" cm="1">
        <f t="array" ref="AE183">IFERROR(IF(LEN(INDEX(Base!183:183,0,MATCH(Planilha2!$AA183,Base!183:183,0)+4))&gt;2,LEFT(INDEX(Base!183:183,0,MATCH(Planilha2!$AA183,Base!183:183,0)+4),1),INDEX(Base!183:183,0,MATCH(Planilha2!$AA183,Base!183:183,0)+4)),0)</f>
        <v>0</v>
      </c>
      <c r="AF183" t="str">
        <f>AA183&amp;", "&amp;Configurações!$C$4&amp;", "&amp;Configurações!$C$5&amp;", Brazil"</f>
        <v>0, Mesquita, RJ, Brazil</v>
      </c>
      <c r="AG183" t="e">
        <f>RIGHT(AA183,LEN(AA183)-FIND(",",AA183,1)-1)&amp;", "&amp;Configurações!$C$4&amp;", "&amp;Configurações!$C$5</f>
        <v>#VALUE!</v>
      </c>
      <c r="AH183">
        <f>Configurações!$C$6</f>
        <v>0</v>
      </c>
    </row>
    <row r="184" spans="2:34" x14ac:dyDescent="0.3">
      <c r="B184">
        <f>IF(OR(ISNUMBER(FIND(Configurações!$B$8,Base!B184)),ISNUMBER(FIND(Configurações!$B$9,Base!B184)),ISNUMBER(FIND(Configurações!$B$10,Base!B184)),ISNUMBER(FIND(Configurações!$B$11,Base!B184)))=TRUE,Base!B184,0)</f>
        <v>0</v>
      </c>
      <c r="C184" t="str">
        <f>SUBSTITUTE(SUBSTITUTE(IF(ISNUMBER(FIND("R$",Base!B184))=TRUE,Base!B184,IF(OR(ISNUMBER(FIND("condo",Base!C184)),ISNUMBER(FIND("IPTU",Base!C184)))=TRUE,Base!B184,Base!C184)),"R$",""),".","")</f>
        <v/>
      </c>
      <c r="D184" t="str">
        <f>SUBSTITUTE(IF(TRIM(SUBSTITUTE(SUBSTITUTE(IF(AND(ISNUMBER(FIND("condo",Base!C184)),ISNUMBER(FIND("IPTU",Base!C184)))=TRUE,MID(Base!C184,FIND("$",Base!C184)+1,6),0),"I",""),"P",""))="0",TRIM(SUBSTITUTE(SUBSTITUTE(IF(AND(ISNUMBER(FIND("condo",Base!D184)),ISNUMBER(FIND("IPTU",Base!D184)))=TRUE,MID(Base!D184,FIND("$",Base!D184)+1,6),0),"I",""),"P","")),TRIM(SUBSTITUTE(SUBSTITUTE(IF(AND(ISNUMBER(FIND("condo",Base!C184)),ISNUMBER(FIND("IPTU",Base!C184)))=TRUE,MID(Base!C184,FIND("$",Base!C184)+1,6),0),"I",""),"P",""))),".","")</f>
        <v>0</v>
      </c>
      <c r="E184" t="str">
        <f>SUBSTITUTE(IF(TRIM(SUBSTITUTE(SUBSTITUTE(IF(OR(ISNUMBER(FIND("IPTU",Base!C184)),ISNUMBER(FIND("iptu",Base!C184)))=TRUE,RIGHT(Base!C184,5),0),"R$",""),"$",""))="0",TRIM(SUBSTITUTE(SUBSTITUTE(IF(OR(ISNUMBER(FIND("IPTU",Base!D184)),ISNUMBER(FIND("iptu",Base!D184)))=TRUE,RIGHT(Base!D184,5),0),"R$",""),"$","")),TRIM(SUBSTITUTE(SUBSTITUTE(IF(OR(ISNUMBER(FIND("iptu",Base!C184)),ISNUMBER(FIND("IPTU",Base!C184)))=TRUE,RIGHT(Base!C184,5),0),"R$",""),"$",""))),".","")</f>
        <v>0</v>
      </c>
      <c r="F184" s="3" cm="1">
        <f t="array" ref="F184">INDEX(Base!184:184,MATCH(MAX(LEN(Base!184:184)),LEN(Base!184:184),0))</f>
        <v>0</v>
      </c>
      <c r="J184" t="str">
        <f>TRIM((IF(OR(ISNUMBER(FIND("Avenida",Base!B184)),ISNUMBER(FIND("Rua",Base!B184)),ISNUMBER(FIND("Estrada",Base!B184)),ISNUMBER(FIND(",",Base!B184)))=TRUE,Base!B184,"")))</f>
        <v/>
      </c>
      <c r="K184" t="str">
        <f>TRIM((IF(OR(ISNUMBER(FIND("Avenida",Base!C184)),ISNUMBER(FIND("Rua",Base!C184)),ISNUMBER(FIND("Estrada",Base!C184)),ISNUMBER(FIND(",",Base!C184)))=TRUE,Base!C184,"")))</f>
        <v/>
      </c>
      <c r="L184" t="str">
        <f>TRIM((IF(OR(ISNUMBER(FIND("Avenida",Base!D184)),ISNUMBER(FIND("Rua",Base!D184)),ISNUMBER(FIND("Estrada",Base!D184)),ISNUMBER(FIND(",",Base!D184)))=TRUE,Base!D184,"")))</f>
        <v/>
      </c>
      <c r="M184" t="str">
        <f>TRIM((IF(OR(ISNUMBER(FIND("Avenida",Base!E184)),ISNUMBER(FIND("Rua",Base!E184)),ISNUMBER(FIND("Estrada",Base!E184)),ISNUMBER(FIND(",",Base!E184)))=TRUE,Base!E184,"")))</f>
        <v/>
      </c>
      <c r="N184" t="str">
        <f>TRIM((IF(OR(ISNUMBER(FIND("Avenida",Base!F184)),ISNUMBER(FIND("Rua",Base!F184)),ISNUMBER(FIND("Estrada",Base!F184)),ISNUMBER(FIND(",",Base!F184)))=TRUE,Base!F184,"")))</f>
        <v/>
      </c>
      <c r="O184" t="str">
        <f>TRIM((IF(OR(ISNUMBER(FIND("Avenida",Base!G184)),ISNUMBER(FIND("Rua",Base!G184)),ISNUMBER(FIND("Estrada",Base!G184)),ISNUMBER(FIND(",",Base!G184)))=TRUE,Base!G184,"")))</f>
        <v/>
      </c>
      <c r="P184" t="str">
        <f>TRIM((IF(OR(ISNUMBER(FIND("Avenida",Base!H184)),ISNUMBER(FIND("Rua",Base!H184)),ISNUMBER(FIND("Estrada",Base!H184)),ISNUMBER(FIND(",",Base!H184)))=TRUE,Base!H184,"")))</f>
        <v/>
      </c>
      <c r="Q184" t="str">
        <f>TRIM((IF(OR(ISNUMBER(FIND("Avenida",Base!I184)),ISNUMBER(FIND("Rua",Base!I184)),ISNUMBER(FIND("Estrada",Base!I184)),ISNUMBER(FIND(",",Base!I184)))=TRUE,Base!I184,"")))</f>
        <v/>
      </c>
      <c r="R184" t="str">
        <f>TRIM((IF(OR(ISNUMBER(FIND("Avenida",Base!J184)),ISNUMBER(FIND("Rua",Base!J184)),ISNUMBER(FIND("Estrada",Base!J184)),ISNUMBER(FIND(",",Base!J184)))=TRUE,Base!J184,"")))</f>
        <v/>
      </c>
      <c r="S184" t="str">
        <f>TRIM((IF(OR(ISNUMBER(FIND("Avenida",Base!K184)),ISNUMBER(FIND("Rua",Base!K184)),ISNUMBER(FIND("Estrada",Base!K184)),ISNUMBER(FIND(",",Base!K184)))=TRUE,Base!K184,"")))</f>
        <v/>
      </c>
      <c r="T184" t="str">
        <f>TRIM((IF(OR(ISNUMBER(FIND("Avenida",Base!L184)),ISNUMBER(FIND("Rua",Base!L184)),ISNUMBER(FIND("Estrada",Base!L184)),ISNUMBER(FIND(",",Base!L184)))=TRUE,Base!L184,"")))</f>
        <v/>
      </c>
      <c r="U184" t="str">
        <f>TRIM((IF(OR(ISNUMBER(FIND("Avenida",Base!M184)),ISNUMBER(FIND("Rua",Base!M184)),ISNUMBER(FIND("Estrada",Base!M184)),ISNUMBER(FIND(",",Base!M184)))=TRUE,Base!M184,"")))</f>
        <v/>
      </c>
      <c r="V184" t="str">
        <f>TRIM((IF(OR(ISNUMBER(FIND("Avenida",Base!N184)),ISNUMBER(FIND("Rua",Base!N184)),ISNUMBER(FIND("Estrada",Base!N184)),ISNUMBER(FIND(",",Base!N184)))=TRUE,Base!N184,"")))</f>
        <v/>
      </c>
      <c r="W184" t="str">
        <f>TRIM((IF(OR(ISNUMBER(FIND("Avenida",Base!O184)),ISNUMBER(FIND("Rua",Base!O184)),ISNUMBER(FIND("Estrada",Base!O184)),ISNUMBER(FIND(",",Base!O184)))=TRUE,Base!O184,"")))</f>
        <v/>
      </c>
      <c r="X184" t="str">
        <f>TRIM((IF(OR(ISNUMBER(FIND("Avenida",Base!P184)),ISNUMBER(FIND("Rua",Base!P184)),ISNUMBER(FIND("Estrada",Base!P184)),ISNUMBER(FIND(",",Base!P184)))=TRUE,Base!P184,"")))</f>
        <v/>
      </c>
      <c r="Y184" t="str">
        <f>TRIM((IF(OR(ISNUMBER(FIND("Avenida",Base!Q184)),ISNUMBER(FIND("Rua",Base!Q184)),ISNUMBER(FIND("Estrada",Base!Q184)),ISNUMBER(FIND(",",Base!Q184)))=TRUE,Base!Q184,"")))</f>
        <v/>
      </c>
      <c r="Z184" t="str">
        <f>TRIM((IF(OR(ISNUMBER(FIND("Avenida",Base!R184)),ISNUMBER(FIND("Rua",Base!R184)),ISNUMBER(FIND("Estrada",Base!R184)),ISNUMBER(FIND(",",Base!R184)))=TRUE,Base!R184,"")))</f>
        <v/>
      </c>
      <c r="AA184" s="3" cm="1">
        <f t="array" ref="AA184">LOOKUP(2,1/(F184:Z184&lt;&gt;""),F184:Z184)</f>
        <v>0</v>
      </c>
      <c r="AB184" cm="1">
        <f t="array" ref="AB184">IFERROR(IF(LEN(TRIM(SUBSTITUTE(INDEX(Base!184:184,0,MATCH(Planilha2!$AA184,Base!184:184,0)+1),"m²",""))&gt;5),LEFT(TRIM(SUBSTITUTE(INDEX(Base!184:184,0,MATCH(Planilha2!$AA184,Base!184:184,0)+1),"m²","")),3),TRIM(SUBSTITUTE(INDEX(Base!184:184,0,MATCH(Planilha2!$AA184,Base!184:184,0)+1),"m²",""))),0)</f>
        <v>0</v>
      </c>
      <c r="AC184" cm="1">
        <f t="array" ref="AC184">IFERROR(IF(LEN(INDEX(Base!184:184,0,MATCH(Planilha2!$AA184,Base!184:184,0)+2))&gt;2,LEFT(INDEX(Base!184:184,0,MATCH(Planilha2!$AA184,Base!184:184,0)+2),1),INDEX(Base!184:184,0,MATCH(Planilha2!$AA184,Base!184:184,0)+2)),0)</f>
        <v>0</v>
      </c>
      <c r="AD184" cm="1">
        <f t="array" ref="AD184">IFERROR(IF(LEN(INDEX(Base!184:184,0,MATCH(Planilha2!$AA184,Base!184:184,0)+3))&gt;2,LEFT(INDEX(Base!184:184,0,MATCH(Planilha2!$AA184,Base!184:184,0)+3),1),INDEX(Base!184:184,0,MATCH(Planilha2!$AA184,Base!184:184,0)+3)),0)</f>
        <v>0</v>
      </c>
      <c r="AE184" cm="1">
        <f t="array" ref="AE184">IFERROR(IF(LEN(INDEX(Base!184:184,0,MATCH(Planilha2!$AA184,Base!184:184,0)+4))&gt;2,LEFT(INDEX(Base!184:184,0,MATCH(Planilha2!$AA184,Base!184:184,0)+4),1),INDEX(Base!184:184,0,MATCH(Planilha2!$AA184,Base!184:184,0)+4)),0)</f>
        <v>0</v>
      </c>
      <c r="AF184" t="str">
        <f>AA184&amp;", "&amp;Configurações!$C$4&amp;", "&amp;Configurações!$C$5&amp;", Brazil"</f>
        <v>0, Mesquita, RJ, Brazil</v>
      </c>
      <c r="AG184" t="e">
        <f>RIGHT(AA184,LEN(AA184)-FIND(",",AA184,1)-1)&amp;", "&amp;Configurações!$C$4&amp;", "&amp;Configurações!$C$5</f>
        <v>#VALUE!</v>
      </c>
      <c r="AH184">
        <f>Configurações!$C$6</f>
        <v>0</v>
      </c>
    </row>
    <row r="185" spans="2:34" x14ac:dyDescent="0.3">
      <c r="B185">
        <f>IF(OR(ISNUMBER(FIND(Configurações!$B$8,Base!B185)),ISNUMBER(FIND(Configurações!$B$9,Base!B185)),ISNUMBER(FIND(Configurações!$B$10,Base!B185)),ISNUMBER(FIND(Configurações!$B$11,Base!B185)))=TRUE,Base!B185,0)</f>
        <v>0</v>
      </c>
      <c r="C185" t="str">
        <f>SUBSTITUTE(SUBSTITUTE(IF(ISNUMBER(FIND("R$",Base!B185))=TRUE,Base!B185,IF(OR(ISNUMBER(FIND("condo",Base!C185)),ISNUMBER(FIND("IPTU",Base!C185)))=TRUE,Base!B185,Base!C185)),"R$",""),".","")</f>
        <v/>
      </c>
      <c r="D185" t="str">
        <f>SUBSTITUTE(IF(TRIM(SUBSTITUTE(SUBSTITUTE(IF(AND(ISNUMBER(FIND("condo",Base!C185)),ISNUMBER(FIND("IPTU",Base!C185)))=TRUE,MID(Base!C185,FIND("$",Base!C185)+1,6),0),"I",""),"P",""))="0",TRIM(SUBSTITUTE(SUBSTITUTE(IF(AND(ISNUMBER(FIND("condo",Base!D185)),ISNUMBER(FIND("IPTU",Base!D185)))=TRUE,MID(Base!D185,FIND("$",Base!D185)+1,6),0),"I",""),"P","")),TRIM(SUBSTITUTE(SUBSTITUTE(IF(AND(ISNUMBER(FIND("condo",Base!C185)),ISNUMBER(FIND("IPTU",Base!C185)))=TRUE,MID(Base!C185,FIND("$",Base!C185)+1,6),0),"I",""),"P",""))),".","")</f>
        <v>0</v>
      </c>
      <c r="E185" t="str">
        <f>SUBSTITUTE(IF(TRIM(SUBSTITUTE(SUBSTITUTE(IF(OR(ISNUMBER(FIND("IPTU",Base!C185)),ISNUMBER(FIND("iptu",Base!C185)))=TRUE,RIGHT(Base!C185,5),0),"R$",""),"$",""))="0",TRIM(SUBSTITUTE(SUBSTITUTE(IF(OR(ISNUMBER(FIND("IPTU",Base!D185)),ISNUMBER(FIND("iptu",Base!D185)))=TRUE,RIGHT(Base!D185,5),0),"R$",""),"$","")),TRIM(SUBSTITUTE(SUBSTITUTE(IF(OR(ISNUMBER(FIND("iptu",Base!C185)),ISNUMBER(FIND("IPTU",Base!C185)))=TRUE,RIGHT(Base!C185,5),0),"R$",""),"$",""))),".","")</f>
        <v>0</v>
      </c>
      <c r="F185" s="3" cm="1">
        <f t="array" ref="F185">INDEX(Base!185:185,MATCH(MAX(LEN(Base!185:185)),LEN(Base!185:185),0))</f>
        <v>0</v>
      </c>
      <c r="J185" t="str">
        <f>TRIM((IF(OR(ISNUMBER(FIND("Avenida",Base!B185)),ISNUMBER(FIND("Rua",Base!B185)),ISNUMBER(FIND("Estrada",Base!B185)),ISNUMBER(FIND(",",Base!B185)))=TRUE,Base!B185,"")))</f>
        <v/>
      </c>
      <c r="K185" t="str">
        <f>TRIM((IF(OR(ISNUMBER(FIND("Avenida",Base!C185)),ISNUMBER(FIND("Rua",Base!C185)),ISNUMBER(FIND("Estrada",Base!C185)),ISNUMBER(FIND(",",Base!C185)))=TRUE,Base!C185,"")))</f>
        <v/>
      </c>
      <c r="L185" t="str">
        <f>TRIM((IF(OR(ISNUMBER(FIND("Avenida",Base!D185)),ISNUMBER(FIND("Rua",Base!D185)),ISNUMBER(FIND("Estrada",Base!D185)),ISNUMBER(FIND(",",Base!D185)))=TRUE,Base!D185,"")))</f>
        <v/>
      </c>
      <c r="M185" t="str">
        <f>TRIM((IF(OR(ISNUMBER(FIND("Avenida",Base!E185)),ISNUMBER(FIND("Rua",Base!E185)),ISNUMBER(FIND("Estrada",Base!E185)),ISNUMBER(FIND(",",Base!E185)))=TRUE,Base!E185,"")))</f>
        <v/>
      </c>
      <c r="N185" t="str">
        <f>TRIM((IF(OR(ISNUMBER(FIND("Avenida",Base!F185)),ISNUMBER(FIND("Rua",Base!F185)),ISNUMBER(FIND("Estrada",Base!F185)),ISNUMBER(FIND(",",Base!F185)))=TRUE,Base!F185,"")))</f>
        <v/>
      </c>
      <c r="O185" t="str">
        <f>TRIM((IF(OR(ISNUMBER(FIND("Avenida",Base!G185)),ISNUMBER(FIND("Rua",Base!G185)),ISNUMBER(FIND("Estrada",Base!G185)),ISNUMBER(FIND(",",Base!G185)))=TRUE,Base!G185,"")))</f>
        <v/>
      </c>
      <c r="P185" t="str">
        <f>TRIM((IF(OR(ISNUMBER(FIND("Avenida",Base!H185)),ISNUMBER(FIND("Rua",Base!H185)),ISNUMBER(FIND("Estrada",Base!H185)),ISNUMBER(FIND(",",Base!H185)))=TRUE,Base!H185,"")))</f>
        <v/>
      </c>
      <c r="Q185" t="str">
        <f>TRIM((IF(OR(ISNUMBER(FIND("Avenida",Base!I185)),ISNUMBER(FIND("Rua",Base!I185)),ISNUMBER(FIND("Estrada",Base!I185)),ISNUMBER(FIND(",",Base!I185)))=TRUE,Base!I185,"")))</f>
        <v/>
      </c>
      <c r="R185" t="str">
        <f>TRIM((IF(OR(ISNUMBER(FIND("Avenida",Base!J185)),ISNUMBER(FIND("Rua",Base!J185)),ISNUMBER(FIND("Estrada",Base!J185)),ISNUMBER(FIND(",",Base!J185)))=TRUE,Base!J185,"")))</f>
        <v/>
      </c>
      <c r="S185" t="str">
        <f>TRIM((IF(OR(ISNUMBER(FIND("Avenida",Base!K185)),ISNUMBER(FIND("Rua",Base!K185)),ISNUMBER(FIND("Estrada",Base!K185)),ISNUMBER(FIND(",",Base!K185)))=TRUE,Base!K185,"")))</f>
        <v/>
      </c>
      <c r="T185" t="str">
        <f>TRIM((IF(OR(ISNUMBER(FIND("Avenida",Base!L185)),ISNUMBER(FIND("Rua",Base!L185)),ISNUMBER(FIND("Estrada",Base!L185)),ISNUMBER(FIND(",",Base!L185)))=TRUE,Base!L185,"")))</f>
        <v/>
      </c>
      <c r="U185" t="str">
        <f>TRIM((IF(OR(ISNUMBER(FIND("Avenida",Base!M185)),ISNUMBER(FIND("Rua",Base!M185)),ISNUMBER(FIND("Estrada",Base!M185)),ISNUMBER(FIND(",",Base!M185)))=TRUE,Base!M185,"")))</f>
        <v/>
      </c>
      <c r="V185" t="str">
        <f>TRIM((IF(OR(ISNUMBER(FIND("Avenida",Base!N185)),ISNUMBER(FIND("Rua",Base!N185)),ISNUMBER(FIND("Estrada",Base!N185)),ISNUMBER(FIND(",",Base!N185)))=TRUE,Base!N185,"")))</f>
        <v/>
      </c>
      <c r="W185" t="str">
        <f>TRIM((IF(OR(ISNUMBER(FIND("Avenida",Base!O185)),ISNUMBER(FIND("Rua",Base!O185)),ISNUMBER(FIND("Estrada",Base!O185)),ISNUMBER(FIND(",",Base!O185)))=TRUE,Base!O185,"")))</f>
        <v/>
      </c>
      <c r="X185" t="str">
        <f>TRIM((IF(OR(ISNUMBER(FIND("Avenida",Base!P185)),ISNUMBER(FIND("Rua",Base!P185)),ISNUMBER(FIND("Estrada",Base!P185)),ISNUMBER(FIND(",",Base!P185)))=TRUE,Base!P185,"")))</f>
        <v/>
      </c>
      <c r="Y185" t="str">
        <f>TRIM((IF(OR(ISNUMBER(FIND("Avenida",Base!Q185)),ISNUMBER(FIND("Rua",Base!Q185)),ISNUMBER(FIND("Estrada",Base!Q185)),ISNUMBER(FIND(",",Base!Q185)))=TRUE,Base!Q185,"")))</f>
        <v/>
      </c>
      <c r="Z185" t="str">
        <f>TRIM((IF(OR(ISNUMBER(FIND("Avenida",Base!R185)),ISNUMBER(FIND("Rua",Base!R185)),ISNUMBER(FIND("Estrada",Base!R185)),ISNUMBER(FIND(",",Base!R185)))=TRUE,Base!R185,"")))</f>
        <v/>
      </c>
      <c r="AA185" s="3" cm="1">
        <f t="array" ref="AA185">LOOKUP(2,1/(F185:Z185&lt;&gt;""),F185:Z185)</f>
        <v>0</v>
      </c>
      <c r="AB185" cm="1">
        <f t="array" ref="AB185">IFERROR(IF(LEN(TRIM(SUBSTITUTE(INDEX(Base!185:185,0,MATCH(Planilha2!$AA185,Base!185:185,0)+1),"m²",""))&gt;5),LEFT(TRIM(SUBSTITUTE(INDEX(Base!185:185,0,MATCH(Planilha2!$AA185,Base!185:185,0)+1),"m²","")),3),TRIM(SUBSTITUTE(INDEX(Base!185:185,0,MATCH(Planilha2!$AA185,Base!185:185,0)+1),"m²",""))),0)</f>
        <v>0</v>
      </c>
      <c r="AC185" cm="1">
        <f t="array" ref="AC185">IFERROR(IF(LEN(INDEX(Base!185:185,0,MATCH(Planilha2!$AA185,Base!185:185,0)+2))&gt;2,LEFT(INDEX(Base!185:185,0,MATCH(Planilha2!$AA185,Base!185:185,0)+2),1),INDEX(Base!185:185,0,MATCH(Planilha2!$AA185,Base!185:185,0)+2)),0)</f>
        <v>0</v>
      </c>
      <c r="AD185" cm="1">
        <f t="array" ref="AD185">IFERROR(IF(LEN(INDEX(Base!185:185,0,MATCH(Planilha2!$AA185,Base!185:185,0)+3))&gt;2,LEFT(INDEX(Base!185:185,0,MATCH(Planilha2!$AA185,Base!185:185,0)+3),1),INDEX(Base!185:185,0,MATCH(Planilha2!$AA185,Base!185:185,0)+3)),0)</f>
        <v>0</v>
      </c>
      <c r="AE185" cm="1">
        <f t="array" ref="AE185">IFERROR(IF(LEN(INDEX(Base!185:185,0,MATCH(Planilha2!$AA185,Base!185:185,0)+4))&gt;2,LEFT(INDEX(Base!185:185,0,MATCH(Planilha2!$AA185,Base!185:185,0)+4),1),INDEX(Base!185:185,0,MATCH(Planilha2!$AA185,Base!185:185,0)+4)),0)</f>
        <v>0</v>
      </c>
      <c r="AF185" t="str">
        <f>AA185&amp;", "&amp;Configurações!$C$4&amp;", "&amp;Configurações!$C$5&amp;", Brazil"</f>
        <v>0, Mesquita, RJ, Brazil</v>
      </c>
      <c r="AG185" t="e">
        <f>RIGHT(AA185,LEN(AA185)-FIND(",",AA185,1)-1)&amp;", "&amp;Configurações!$C$4&amp;", "&amp;Configurações!$C$5</f>
        <v>#VALUE!</v>
      </c>
      <c r="AH185">
        <f>Configurações!$C$6</f>
        <v>0</v>
      </c>
    </row>
    <row r="186" spans="2:34" x14ac:dyDescent="0.3">
      <c r="B186">
        <f>IF(OR(ISNUMBER(FIND(Configurações!$B$8,Base!B186)),ISNUMBER(FIND(Configurações!$B$9,Base!B186)),ISNUMBER(FIND(Configurações!$B$10,Base!B186)),ISNUMBER(FIND(Configurações!$B$11,Base!B186)))=TRUE,Base!B186,0)</f>
        <v>0</v>
      </c>
      <c r="C186" t="str">
        <f>SUBSTITUTE(SUBSTITUTE(IF(ISNUMBER(FIND("R$",Base!B186))=TRUE,Base!B186,IF(OR(ISNUMBER(FIND("condo",Base!C186)),ISNUMBER(FIND("IPTU",Base!C186)))=TRUE,Base!B186,Base!C186)),"R$",""),".","")</f>
        <v/>
      </c>
      <c r="D186" t="str">
        <f>SUBSTITUTE(IF(TRIM(SUBSTITUTE(SUBSTITUTE(IF(AND(ISNUMBER(FIND("condo",Base!C186)),ISNUMBER(FIND("IPTU",Base!C186)))=TRUE,MID(Base!C186,FIND("$",Base!C186)+1,6),0),"I",""),"P",""))="0",TRIM(SUBSTITUTE(SUBSTITUTE(IF(AND(ISNUMBER(FIND("condo",Base!D186)),ISNUMBER(FIND("IPTU",Base!D186)))=TRUE,MID(Base!D186,FIND("$",Base!D186)+1,6),0),"I",""),"P","")),TRIM(SUBSTITUTE(SUBSTITUTE(IF(AND(ISNUMBER(FIND("condo",Base!C186)),ISNUMBER(FIND("IPTU",Base!C186)))=TRUE,MID(Base!C186,FIND("$",Base!C186)+1,6),0),"I",""),"P",""))),".","")</f>
        <v>0</v>
      </c>
      <c r="E186" t="str">
        <f>SUBSTITUTE(IF(TRIM(SUBSTITUTE(SUBSTITUTE(IF(OR(ISNUMBER(FIND("IPTU",Base!C186)),ISNUMBER(FIND("iptu",Base!C186)))=TRUE,RIGHT(Base!C186,5),0),"R$",""),"$",""))="0",TRIM(SUBSTITUTE(SUBSTITUTE(IF(OR(ISNUMBER(FIND("IPTU",Base!D186)),ISNUMBER(FIND("iptu",Base!D186)))=TRUE,RIGHT(Base!D186,5),0),"R$",""),"$","")),TRIM(SUBSTITUTE(SUBSTITUTE(IF(OR(ISNUMBER(FIND("iptu",Base!C186)),ISNUMBER(FIND("IPTU",Base!C186)))=TRUE,RIGHT(Base!C186,5),0),"R$",""),"$",""))),".","")</f>
        <v>0</v>
      </c>
      <c r="F186" s="3" cm="1">
        <f t="array" ref="F186">INDEX(Base!186:186,MATCH(MAX(LEN(Base!186:186)),LEN(Base!186:186),0))</f>
        <v>0</v>
      </c>
      <c r="J186" t="str">
        <f>TRIM((IF(OR(ISNUMBER(FIND("Avenida",Base!B186)),ISNUMBER(FIND("Rua",Base!B186)),ISNUMBER(FIND("Estrada",Base!B186)),ISNUMBER(FIND(",",Base!B186)))=TRUE,Base!B186,"")))</f>
        <v/>
      </c>
      <c r="K186" t="str">
        <f>TRIM((IF(OR(ISNUMBER(FIND("Avenida",Base!C186)),ISNUMBER(FIND("Rua",Base!C186)),ISNUMBER(FIND("Estrada",Base!C186)),ISNUMBER(FIND(",",Base!C186)))=TRUE,Base!C186,"")))</f>
        <v/>
      </c>
      <c r="L186" t="str">
        <f>TRIM((IF(OR(ISNUMBER(FIND("Avenida",Base!D186)),ISNUMBER(FIND("Rua",Base!D186)),ISNUMBER(FIND("Estrada",Base!D186)),ISNUMBER(FIND(",",Base!D186)))=TRUE,Base!D186,"")))</f>
        <v/>
      </c>
      <c r="M186" t="str">
        <f>TRIM((IF(OR(ISNUMBER(FIND("Avenida",Base!E186)),ISNUMBER(FIND("Rua",Base!E186)),ISNUMBER(FIND("Estrada",Base!E186)),ISNUMBER(FIND(",",Base!E186)))=TRUE,Base!E186,"")))</f>
        <v/>
      </c>
      <c r="N186" t="str">
        <f>TRIM((IF(OR(ISNUMBER(FIND("Avenida",Base!F186)),ISNUMBER(FIND("Rua",Base!F186)),ISNUMBER(FIND("Estrada",Base!F186)),ISNUMBER(FIND(",",Base!F186)))=TRUE,Base!F186,"")))</f>
        <v/>
      </c>
      <c r="O186" t="str">
        <f>TRIM((IF(OR(ISNUMBER(FIND("Avenida",Base!G186)),ISNUMBER(FIND("Rua",Base!G186)),ISNUMBER(FIND("Estrada",Base!G186)),ISNUMBER(FIND(",",Base!G186)))=TRUE,Base!G186,"")))</f>
        <v/>
      </c>
      <c r="P186" t="str">
        <f>TRIM((IF(OR(ISNUMBER(FIND("Avenida",Base!H186)),ISNUMBER(FIND("Rua",Base!H186)),ISNUMBER(FIND("Estrada",Base!H186)),ISNUMBER(FIND(",",Base!H186)))=TRUE,Base!H186,"")))</f>
        <v/>
      </c>
      <c r="Q186" t="str">
        <f>TRIM((IF(OR(ISNUMBER(FIND("Avenida",Base!I186)),ISNUMBER(FIND("Rua",Base!I186)),ISNUMBER(FIND("Estrada",Base!I186)),ISNUMBER(FIND(",",Base!I186)))=TRUE,Base!I186,"")))</f>
        <v/>
      </c>
      <c r="R186" t="str">
        <f>TRIM((IF(OR(ISNUMBER(FIND("Avenida",Base!J186)),ISNUMBER(FIND("Rua",Base!J186)),ISNUMBER(FIND("Estrada",Base!J186)),ISNUMBER(FIND(",",Base!J186)))=TRUE,Base!J186,"")))</f>
        <v/>
      </c>
      <c r="S186" t="str">
        <f>TRIM((IF(OR(ISNUMBER(FIND("Avenida",Base!K186)),ISNUMBER(FIND("Rua",Base!K186)),ISNUMBER(FIND("Estrada",Base!K186)),ISNUMBER(FIND(",",Base!K186)))=TRUE,Base!K186,"")))</f>
        <v/>
      </c>
      <c r="T186" t="str">
        <f>TRIM((IF(OR(ISNUMBER(FIND("Avenida",Base!L186)),ISNUMBER(FIND("Rua",Base!L186)),ISNUMBER(FIND("Estrada",Base!L186)),ISNUMBER(FIND(",",Base!L186)))=TRUE,Base!L186,"")))</f>
        <v/>
      </c>
      <c r="U186" t="str">
        <f>TRIM((IF(OR(ISNUMBER(FIND("Avenida",Base!M186)),ISNUMBER(FIND("Rua",Base!M186)),ISNUMBER(FIND("Estrada",Base!M186)),ISNUMBER(FIND(",",Base!M186)))=TRUE,Base!M186,"")))</f>
        <v/>
      </c>
      <c r="V186" t="str">
        <f>TRIM((IF(OR(ISNUMBER(FIND("Avenida",Base!N186)),ISNUMBER(FIND("Rua",Base!N186)),ISNUMBER(FIND("Estrada",Base!N186)),ISNUMBER(FIND(",",Base!N186)))=TRUE,Base!N186,"")))</f>
        <v/>
      </c>
      <c r="W186" t="str">
        <f>TRIM((IF(OR(ISNUMBER(FIND("Avenida",Base!O186)),ISNUMBER(FIND("Rua",Base!O186)),ISNUMBER(FIND("Estrada",Base!O186)),ISNUMBER(FIND(",",Base!O186)))=TRUE,Base!O186,"")))</f>
        <v/>
      </c>
      <c r="X186" t="str">
        <f>TRIM((IF(OR(ISNUMBER(FIND("Avenida",Base!P186)),ISNUMBER(FIND("Rua",Base!P186)),ISNUMBER(FIND("Estrada",Base!P186)),ISNUMBER(FIND(",",Base!P186)))=TRUE,Base!P186,"")))</f>
        <v/>
      </c>
      <c r="Y186" t="str">
        <f>TRIM((IF(OR(ISNUMBER(FIND("Avenida",Base!Q186)),ISNUMBER(FIND("Rua",Base!Q186)),ISNUMBER(FIND("Estrada",Base!Q186)),ISNUMBER(FIND(",",Base!Q186)))=TRUE,Base!Q186,"")))</f>
        <v/>
      </c>
      <c r="Z186" t="str">
        <f>TRIM((IF(OR(ISNUMBER(FIND("Avenida",Base!R186)),ISNUMBER(FIND("Rua",Base!R186)),ISNUMBER(FIND("Estrada",Base!R186)),ISNUMBER(FIND(",",Base!R186)))=TRUE,Base!R186,"")))</f>
        <v/>
      </c>
      <c r="AA186" s="3" cm="1">
        <f t="array" ref="AA186">LOOKUP(2,1/(F186:Z186&lt;&gt;""),F186:Z186)</f>
        <v>0</v>
      </c>
      <c r="AB186" cm="1">
        <f t="array" ref="AB186">IFERROR(IF(LEN(TRIM(SUBSTITUTE(INDEX(Base!186:186,0,MATCH(Planilha2!$AA186,Base!186:186,0)+1),"m²",""))&gt;5),LEFT(TRIM(SUBSTITUTE(INDEX(Base!186:186,0,MATCH(Planilha2!$AA186,Base!186:186,0)+1),"m²","")),3),TRIM(SUBSTITUTE(INDEX(Base!186:186,0,MATCH(Planilha2!$AA186,Base!186:186,0)+1),"m²",""))),0)</f>
        <v>0</v>
      </c>
      <c r="AC186" cm="1">
        <f t="array" ref="AC186">IFERROR(IF(LEN(INDEX(Base!186:186,0,MATCH(Planilha2!$AA186,Base!186:186,0)+2))&gt;2,LEFT(INDEX(Base!186:186,0,MATCH(Planilha2!$AA186,Base!186:186,0)+2),1),INDEX(Base!186:186,0,MATCH(Planilha2!$AA186,Base!186:186,0)+2)),0)</f>
        <v>0</v>
      </c>
      <c r="AD186" cm="1">
        <f t="array" ref="AD186">IFERROR(IF(LEN(INDEX(Base!186:186,0,MATCH(Planilha2!$AA186,Base!186:186,0)+3))&gt;2,LEFT(INDEX(Base!186:186,0,MATCH(Planilha2!$AA186,Base!186:186,0)+3),1),INDEX(Base!186:186,0,MATCH(Planilha2!$AA186,Base!186:186,0)+3)),0)</f>
        <v>0</v>
      </c>
      <c r="AE186" cm="1">
        <f t="array" ref="AE186">IFERROR(IF(LEN(INDEX(Base!186:186,0,MATCH(Planilha2!$AA186,Base!186:186,0)+4))&gt;2,LEFT(INDEX(Base!186:186,0,MATCH(Planilha2!$AA186,Base!186:186,0)+4),1),INDEX(Base!186:186,0,MATCH(Planilha2!$AA186,Base!186:186,0)+4)),0)</f>
        <v>0</v>
      </c>
      <c r="AF186" t="str">
        <f>AA186&amp;", "&amp;Configurações!$C$4&amp;", "&amp;Configurações!$C$5&amp;", Brazil"</f>
        <v>0, Mesquita, RJ, Brazil</v>
      </c>
      <c r="AG186" t="e">
        <f>RIGHT(AA186,LEN(AA186)-FIND(",",AA186,1)-1)&amp;", "&amp;Configurações!$C$4&amp;", "&amp;Configurações!$C$5</f>
        <v>#VALUE!</v>
      </c>
      <c r="AH186">
        <f>Configurações!$C$6</f>
        <v>0</v>
      </c>
    </row>
    <row r="187" spans="2:34" x14ac:dyDescent="0.3">
      <c r="B187">
        <f>IF(OR(ISNUMBER(FIND(Configurações!$B$8,Base!B187)),ISNUMBER(FIND(Configurações!$B$9,Base!B187)),ISNUMBER(FIND(Configurações!$B$10,Base!B187)),ISNUMBER(FIND(Configurações!$B$11,Base!B187)))=TRUE,Base!B187,0)</f>
        <v>0</v>
      </c>
      <c r="C187" t="str">
        <f>SUBSTITUTE(SUBSTITUTE(IF(ISNUMBER(FIND("R$",Base!B187))=TRUE,Base!B187,IF(OR(ISNUMBER(FIND("condo",Base!C187)),ISNUMBER(FIND("IPTU",Base!C187)))=TRUE,Base!B187,Base!C187)),"R$",""),".","")</f>
        <v/>
      </c>
      <c r="D187" t="str">
        <f>SUBSTITUTE(IF(TRIM(SUBSTITUTE(SUBSTITUTE(IF(AND(ISNUMBER(FIND("condo",Base!C187)),ISNUMBER(FIND("IPTU",Base!C187)))=TRUE,MID(Base!C187,FIND("$",Base!C187)+1,6),0),"I",""),"P",""))="0",TRIM(SUBSTITUTE(SUBSTITUTE(IF(AND(ISNUMBER(FIND("condo",Base!D187)),ISNUMBER(FIND("IPTU",Base!D187)))=TRUE,MID(Base!D187,FIND("$",Base!D187)+1,6),0),"I",""),"P","")),TRIM(SUBSTITUTE(SUBSTITUTE(IF(AND(ISNUMBER(FIND("condo",Base!C187)),ISNUMBER(FIND("IPTU",Base!C187)))=TRUE,MID(Base!C187,FIND("$",Base!C187)+1,6),0),"I",""),"P",""))),".","")</f>
        <v>0</v>
      </c>
      <c r="E187" t="str">
        <f>SUBSTITUTE(IF(TRIM(SUBSTITUTE(SUBSTITUTE(IF(OR(ISNUMBER(FIND("IPTU",Base!C187)),ISNUMBER(FIND("iptu",Base!C187)))=TRUE,RIGHT(Base!C187,5),0),"R$",""),"$",""))="0",TRIM(SUBSTITUTE(SUBSTITUTE(IF(OR(ISNUMBER(FIND("IPTU",Base!D187)),ISNUMBER(FIND("iptu",Base!D187)))=TRUE,RIGHT(Base!D187,5),0),"R$",""),"$","")),TRIM(SUBSTITUTE(SUBSTITUTE(IF(OR(ISNUMBER(FIND("iptu",Base!C187)),ISNUMBER(FIND("IPTU",Base!C187)))=TRUE,RIGHT(Base!C187,5),0),"R$",""),"$",""))),".","")</f>
        <v>0</v>
      </c>
      <c r="F187" s="3" cm="1">
        <f t="array" ref="F187">INDEX(Base!187:187,MATCH(MAX(LEN(Base!187:187)),LEN(Base!187:187),0))</f>
        <v>0</v>
      </c>
      <c r="J187" t="str">
        <f>TRIM((IF(OR(ISNUMBER(FIND("Avenida",Base!B187)),ISNUMBER(FIND("Rua",Base!B187)),ISNUMBER(FIND("Estrada",Base!B187)),ISNUMBER(FIND(",",Base!B187)))=TRUE,Base!B187,"")))</f>
        <v/>
      </c>
      <c r="K187" t="str">
        <f>TRIM((IF(OR(ISNUMBER(FIND("Avenida",Base!C187)),ISNUMBER(FIND("Rua",Base!C187)),ISNUMBER(FIND("Estrada",Base!C187)),ISNUMBER(FIND(",",Base!C187)))=TRUE,Base!C187,"")))</f>
        <v/>
      </c>
      <c r="L187" t="str">
        <f>TRIM((IF(OR(ISNUMBER(FIND("Avenida",Base!D187)),ISNUMBER(FIND("Rua",Base!D187)),ISNUMBER(FIND("Estrada",Base!D187)),ISNUMBER(FIND(",",Base!D187)))=TRUE,Base!D187,"")))</f>
        <v/>
      </c>
      <c r="M187" t="str">
        <f>TRIM((IF(OR(ISNUMBER(FIND("Avenida",Base!E187)),ISNUMBER(FIND("Rua",Base!E187)),ISNUMBER(FIND("Estrada",Base!E187)),ISNUMBER(FIND(",",Base!E187)))=TRUE,Base!E187,"")))</f>
        <v/>
      </c>
      <c r="N187" t="str">
        <f>TRIM((IF(OR(ISNUMBER(FIND("Avenida",Base!F187)),ISNUMBER(FIND("Rua",Base!F187)),ISNUMBER(FIND("Estrada",Base!F187)),ISNUMBER(FIND(",",Base!F187)))=TRUE,Base!F187,"")))</f>
        <v/>
      </c>
      <c r="O187" t="str">
        <f>TRIM((IF(OR(ISNUMBER(FIND("Avenida",Base!G187)),ISNUMBER(FIND("Rua",Base!G187)),ISNUMBER(FIND("Estrada",Base!G187)),ISNUMBER(FIND(",",Base!G187)))=TRUE,Base!G187,"")))</f>
        <v/>
      </c>
      <c r="P187" t="str">
        <f>TRIM((IF(OR(ISNUMBER(FIND("Avenida",Base!H187)),ISNUMBER(FIND("Rua",Base!H187)),ISNUMBER(FIND("Estrada",Base!H187)),ISNUMBER(FIND(",",Base!H187)))=TRUE,Base!H187,"")))</f>
        <v/>
      </c>
      <c r="Q187" t="str">
        <f>TRIM((IF(OR(ISNUMBER(FIND("Avenida",Base!I187)),ISNUMBER(FIND("Rua",Base!I187)),ISNUMBER(FIND("Estrada",Base!I187)),ISNUMBER(FIND(",",Base!I187)))=TRUE,Base!I187,"")))</f>
        <v/>
      </c>
      <c r="R187" t="str">
        <f>TRIM((IF(OR(ISNUMBER(FIND("Avenida",Base!J187)),ISNUMBER(FIND("Rua",Base!J187)),ISNUMBER(FIND("Estrada",Base!J187)),ISNUMBER(FIND(",",Base!J187)))=TRUE,Base!J187,"")))</f>
        <v/>
      </c>
      <c r="S187" t="str">
        <f>TRIM((IF(OR(ISNUMBER(FIND("Avenida",Base!K187)),ISNUMBER(FIND("Rua",Base!K187)),ISNUMBER(FIND("Estrada",Base!K187)),ISNUMBER(FIND(",",Base!K187)))=TRUE,Base!K187,"")))</f>
        <v/>
      </c>
      <c r="T187" t="str">
        <f>TRIM((IF(OR(ISNUMBER(FIND("Avenida",Base!L187)),ISNUMBER(FIND("Rua",Base!L187)),ISNUMBER(FIND("Estrada",Base!L187)),ISNUMBER(FIND(",",Base!L187)))=TRUE,Base!L187,"")))</f>
        <v/>
      </c>
      <c r="U187" t="str">
        <f>TRIM((IF(OR(ISNUMBER(FIND("Avenida",Base!M187)),ISNUMBER(FIND("Rua",Base!M187)),ISNUMBER(FIND("Estrada",Base!M187)),ISNUMBER(FIND(",",Base!M187)))=TRUE,Base!M187,"")))</f>
        <v/>
      </c>
      <c r="V187" t="str">
        <f>TRIM((IF(OR(ISNUMBER(FIND("Avenida",Base!N187)),ISNUMBER(FIND("Rua",Base!N187)),ISNUMBER(FIND("Estrada",Base!N187)),ISNUMBER(FIND(",",Base!N187)))=TRUE,Base!N187,"")))</f>
        <v/>
      </c>
      <c r="W187" t="str">
        <f>TRIM((IF(OR(ISNUMBER(FIND("Avenida",Base!O187)),ISNUMBER(FIND("Rua",Base!O187)),ISNUMBER(FIND("Estrada",Base!O187)),ISNUMBER(FIND(",",Base!O187)))=TRUE,Base!O187,"")))</f>
        <v/>
      </c>
      <c r="X187" t="str">
        <f>TRIM((IF(OR(ISNUMBER(FIND("Avenida",Base!P187)),ISNUMBER(FIND("Rua",Base!P187)),ISNUMBER(FIND("Estrada",Base!P187)),ISNUMBER(FIND(",",Base!P187)))=TRUE,Base!P187,"")))</f>
        <v/>
      </c>
      <c r="Y187" t="str">
        <f>TRIM((IF(OR(ISNUMBER(FIND("Avenida",Base!Q187)),ISNUMBER(FIND("Rua",Base!Q187)),ISNUMBER(FIND("Estrada",Base!Q187)),ISNUMBER(FIND(",",Base!Q187)))=TRUE,Base!Q187,"")))</f>
        <v/>
      </c>
      <c r="Z187" t="str">
        <f>TRIM((IF(OR(ISNUMBER(FIND("Avenida",Base!R187)),ISNUMBER(FIND("Rua",Base!R187)),ISNUMBER(FIND("Estrada",Base!R187)),ISNUMBER(FIND(",",Base!R187)))=TRUE,Base!R187,"")))</f>
        <v/>
      </c>
      <c r="AA187" s="3" cm="1">
        <f t="array" ref="AA187">LOOKUP(2,1/(F187:Z187&lt;&gt;""),F187:Z187)</f>
        <v>0</v>
      </c>
      <c r="AB187" cm="1">
        <f t="array" ref="AB187">IFERROR(IF(LEN(TRIM(SUBSTITUTE(INDEX(Base!187:187,0,MATCH(Planilha2!$AA187,Base!187:187,0)+1),"m²",""))&gt;5),LEFT(TRIM(SUBSTITUTE(INDEX(Base!187:187,0,MATCH(Planilha2!$AA187,Base!187:187,0)+1),"m²","")),3),TRIM(SUBSTITUTE(INDEX(Base!187:187,0,MATCH(Planilha2!$AA187,Base!187:187,0)+1),"m²",""))),0)</f>
        <v>0</v>
      </c>
      <c r="AC187" cm="1">
        <f t="array" ref="AC187">IFERROR(IF(LEN(INDEX(Base!187:187,0,MATCH(Planilha2!$AA187,Base!187:187,0)+2))&gt;2,LEFT(INDEX(Base!187:187,0,MATCH(Planilha2!$AA187,Base!187:187,0)+2),1),INDEX(Base!187:187,0,MATCH(Planilha2!$AA187,Base!187:187,0)+2)),0)</f>
        <v>0</v>
      </c>
      <c r="AD187" cm="1">
        <f t="array" ref="AD187">IFERROR(IF(LEN(INDEX(Base!187:187,0,MATCH(Planilha2!$AA187,Base!187:187,0)+3))&gt;2,LEFT(INDEX(Base!187:187,0,MATCH(Planilha2!$AA187,Base!187:187,0)+3),1),INDEX(Base!187:187,0,MATCH(Planilha2!$AA187,Base!187:187,0)+3)),0)</f>
        <v>0</v>
      </c>
      <c r="AE187" cm="1">
        <f t="array" ref="AE187">IFERROR(IF(LEN(INDEX(Base!187:187,0,MATCH(Planilha2!$AA187,Base!187:187,0)+4))&gt;2,LEFT(INDEX(Base!187:187,0,MATCH(Planilha2!$AA187,Base!187:187,0)+4),1),INDEX(Base!187:187,0,MATCH(Planilha2!$AA187,Base!187:187,0)+4)),0)</f>
        <v>0</v>
      </c>
      <c r="AF187" t="str">
        <f>AA187&amp;", "&amp;Configurações!$C$4&amp;", "&amp;Configurações!$C$5&amp;", Brazil"</f>
        <v>0, Mesquita, RJ, Brazil</v>
      </c>
      <c r="AG187" t="e">
        <f>RIGHT(AA187,LEN(AA187)-FIND(",",AA187,1)-1)&amp;", "&amp;Configurações!$C$4&amp;", "&amp;Configurações!$C$5</f>
        <v>#VALUE!</v>
      </c>
      <c r="AH187">
        <f>Configurações!$C$6</f>
        <v>0</v>
      </c>
    </row>
    <row r="188" spans="2:34" x14ac:dyDescent="0.3">
      <c r="B188">
        <f>IF(OR(ISNUMBER(FIND(Configurações!$B$8,Base!B188)),ISNUMBER(FIND(Configurações!$B$9,Base!B188)),ISNUMBER(FIND(Configurações!$B$10,Base!B188)),ISNUMBER(FIND(Configurações!$B$11,Base!B188)))=TRUE,Base!B188,0)</f>
        <v>0</v>
      </c>
      <c r="C188" t="str">
        <f>SUBSTITUTE(SUBSTITUTE(IF(ISNUMBER(FIND("R$",Base!B188))=TRUE,Base!B188,IF(OR(ISNUMBER(FIND("condo",Base!C188)),ISNUMBER(FIND("IPTU",Base!C188)))=TRUE,Base!B188,Base!C188)),"R$",""),".","")</f>
        <v/>
      </c>
      <c r="D188" t="str">
        <f>SUBSTITUTE(IF(TRIM(SUBSTITUTE(SUBSTITUTE(IF(AND(ISNUMBER(FIND("condo",Base!C188)),ISNUMBER(FIND("IPTU",Base!C188)))=TRUE,MID(Base!C188,FIND("$",Base!C188)+1,6),0),"I",""),"P",""))="0",TRIM(SUBSTITUTE(SUBSTITUTE(IF(AND(ISNUMBER(FIND("condo",Base!D188)),ISNUMBER(FIND("IPTU",Base!D188)))=TRUE,MID(Base!D188,FIND("$",Base!D188)+1,6),0),"I",""),"P","")),TRIM(SUBSTITUTE(SUBSTITUTE(IF(AND(ISNUMBER(FIND("condo",Base!C188)),ISNUMBER(FIND("IPTU",Base!C188)))=TRUE,MID(Base!C188,FIND("$",Base!C188)+1,6),0),"I",""),"P",""))),".","")</f>
        <v>0</v>
      </c>
      <c r="E188" t="str">
        <f>SUBSTITUTE(IF(TRIM(SUBSTITUTE(SUBSTITUTE(IF(OR(ISNUMBER(FIND("IPTU",Base!C188)),ISNUMBER(FIND("iptu",Base!C188)))=TRUE,RIGHT(Base!C188,5),0),"R$",""),"$",""))="0",TRIM(SUBSTITUTE(SUBSTITUTE(IF(OR(ISNUMBER(FIND("IPTU",Base!D188)),ISNUMBER(FIND("iptu",Base!D188)))=TRUE,RIGHT(Base!D188,5),0),"R$",""),"$","")),TRIM(SUBSTITUTE(SUBSTITUTE(IF(OR(ISNUMBER(FIND("iptu",Base!C188)),ISNUMBER(FIND("IPTU",Base!C188)))=TRUE,RIGHT(Base!C188,5),0),"R$",""),"$",""))),".","")</f>
        <v>0</v>
      </c>
      <c r="F188" s="3" cm="1">
        <f t="array" ref="F188">INDEX(Base!188:188,MATCH(MAX(LEN(Base!188:188)),LEN(Base!188:188),0))</f>
        <v>0</v>
      </c>
      <c r="J188" t="str">
        <f>TRIM((IF(OR(ISNUMBER(FIND("Avenida",Base!B188)),ISNUMBER(FIND("Rua",Base!B188)),ISNUMBER(FIND("Estrada",Base!B188)),ISNUMBER(FIND(",",Base!B188)))=TRUE,Base!B188,"")))</f>
        <v/>
      </c>
      <c r="K188" t="str">
        <f>TRIM((IF(OR(ISNUMBER(FIND("Avenida",Base!C188)),ISNUMBER(FIND("Rua",Base!C188)),ISNUMBER(FIND("Estrada",Base!C188)),ISNUMBER(FIND(",",Base!C188)))=TRUE,Base!C188,"")))</f>
        <v/>
      </c>
      <c r="L188" t="str">
        <f>TRIM((IF(OR(ISNUMBER(FIND("Avenida",Base!D188)),ISNUMBER(FIND("Rua",Base!D188)),ISNUMBER(FIND("Estrada",Base!D188)),ISNUMBER(FIND(",",Base!D188)))=TRUE,Base!D188,"")))</f>
        <v/>
      </c>
      <c r="M188" t="str">
        <f>TRIM((IF(OR(ISNUMBER(FIND("Avenida",Base!E188)),ISNUMBER(FIND("Rua",Base!E188)),ISNUMBER(FIND("Estrada",Base!E188)),ISNUMBER(FIND(",",Base!E188)))=TRUE,Base!E188,"")))</f>
        <v/>
      </c>
      <c r="N188" t="str">
        <f>TRIM((IF(OR(ISNUMBER(FIND("Avenida",Base!F188)),ISNUMBER(FIND("Rua",Base!F188)),ISNUMBER(FIND("Estrada",Base!F188)),ISNUMBER(FIND(",",Base!F188)))=TRUE,Base!F188,"")))</f>
        <v/>
      </c>
      <c r="O188" t="str">
        <f>TRIM((IF(OR(ISNUMBER(FIND("Avenida",Base!G188)),ISNUMBER(FIND("Rua",Base!G188)),ISNUMBER(FIND("Estrada",Base!G188)),ISNUMBER(FIND(",",Base!G188)))=TRUE,Base!G188,"")))</f>
        <v/>
      </c>
      <c r="P188" t="str">
        <f>TRIM((IF(OR(ISNUMBER(FIND("Avenida",Base!H188)),ISNUMBER(FIND("Rua",Base!H188)),ISNUMBER(FIND("Estrada",Base!H188)),ISNUMBER(FIND(",",Base!H188)))=TRUE,Base!H188,"")))</f>
        <v/>
      </c>
      <c r="Q188" t="str">
        <f>TRIM((IF(OR(ISNUMBER(FIND("Avenida",Base!I188)),ISNUMBER(FIND("Rua",Base!I188)),ISNUMBER(FIND("Estrada",Base!I188)),ISNUMBER(FIND(",",Base!I188)))=TRUE,Base!I188,"")))</f>
        <v/>
      </c>
      <c r="R188" t="str">
        <f>TRIM((IF(OR(ISNUMBER(FIND("Avenida",Base!J188)),ISNUMBER(FIND("Rua",Base!J188)),ISNUMBER(FIND("Estrada",Base!J188)),ISNUMBER(FIND(",",Base!J188)))=TRUE,Base!J188,"")))</f>
        <v/>
      </c>
      <c r="S188" t="str">
        <f>TRIM((IF(OR(ISNUMBER(FIND("Avenida",Base!K188)),ISNUMBER(FIND("Rua",Base!K188)),ISNUMBER(FIND("Estrada",Base!K188)),ISNUMBER(FIND(",",Base!K188)))=TRUE,Base!K188,"")))</f>
        <v/>
      </c>
      <c r="T188" t="str">
        <f>TRIM((IF(OR(ISNUMBER(FIND("Avenida",Base!L188)),ISNUMBER(FIND("Rua",Base!L188)),ISNUMBER(FIND("Estrada",Base!L188)),ISNUMBER(FIND(",",Base!L188)))=TRUE,Base!L188,"")))</f>
        <v/>
      </c>
      <c r="U188" t="str">
        <f>TRIM((IF(OR(ISNUMBER(FIND("Avenida",Base!M188)),ISNUMBER(FIND("Rua",Base!M188)),ISNUMBER(FIND("Estrada",Base!M188)),ISNUMBER(FIND(",",Base!M188)))=TRUE,Base!M188,"")))</f>
        <v/>
      </c>
      <c r="V188" t="str">
        <f>TRIM((IF(OR(ISNUMBER(FIND("Avenida",Base!N188)),ISNUMBER(FIND("Rua",Base!N188)),ISNUMBER(FIND("Estrada",Base!N188)),ISNUMBER(FIND(",",Base!N188)))=TRUE,Base!N188,"")))</f>
        <v/>
      </c>
      <c r="W188" t="str">
        <f>TRIM((IF(OR(ISNUMBER(FIND("Avenida",Base!O188)),ISNUMBER(FIND("Rua",Base!O188)),ISNUMBER(FIND("Estrada",Base!O188)),ISNUMBER(FIND(",",Base!O188)))=TRUE,Base!O188,"")))</f>
        <v/>
      </c>
      <c r="X188" t="str">
        <f>TRIM((IF(OR(ISNUMBER(FIND("Avenida",Base!P188)),ISNUMBER(FIND("Rua",Base!P188)),ISNUMBER(FIND("Estrada",Base!P188)),ISNUMBER(FIND(",",Base!P188)))=TRUE,Base!P188,"")))</f>
        <v/>
      </c>
      <c r="Y188" t="str">
        <f>TRIM((IF(OR(ISNUMBER(FIND("Avenida",Base!Q188)),ISNUMBER(FIND("Rua",Base!Q188)),ISNUMBER(FIND("Estrada",Base!Q188)),ISNUMBER(FIND(",",Base!Q188)))=TRUE,Base!Q188,"")))</f>
        <v/>
      </c>
      <c r="Z188" t="str">
        <f>TRIM((IF(OR(ISNUMBER(FIND("Avenida",Base!R188)),ISNUMBER(FIND("Rua",Base!R188)),ISNUMBER(FIND("Estrada",Base!R188)),ISNUMBER(FIND(",",Base!R188)))=TRUE,Base!R188,"")))</f>
        <v/>
      </c>
      <c r="AA188" s="3" cm="1">
        <f t="array" ref="AA188">LOOKUP(2,1/(F188:Z188&lt;&gt;""),F188:Z188)</f>
        <v>0</v>
      </c>
      <c r="AB188" cm="1">
        <f t="array" ref="AB188">IFERROR(IF(LEN(TRIM(SUBSTITUTE(INDEX(Base!188:188,0,MATCH(Planilha2!$AA188,Base!188:188,0)+1),"m²",""))&gt;5),LEFT(TRIM(SUBSTITUTE(INDEX(Base!188:188,0,MATCH(Planilha2!$AA188,Base!188:188,0)+1),"m²","")),3),TRIM(SUBSTITUTE(INDEX(Base!188:188,0,MATCH(Planilha2!$AA188,Base!188:188,0)+1),"m²",""))),0)</f>
        <v>0</v>
      </c>
      <c r="AC188" cm="1">
        <f t="array" ref="AC188">IFERROR(IF(LEN(INDEX(Base!188:188,0,MATCH(Planilha2!$AA188,Base!188:188,0)+2))&gt;2,LEFT(INDEX(Base!188:188,0,MATCH(Planilha2!$AA188,Base!188:188,0)+2),1),INDEX(Base!188:188,0,MATCH(Planilha2!$AA188,Base!188:188,0)+2)),0)</f>
        <v>0</v>
      </c>
      <c r="AD188" cm="1">
        <f t="array" ref="AD188">IFERROR(IF(LEN(INDEX(Base!188:188,0,MATCH(Planilha2!$AA188,Base!188:188,0)+3))&gt;2,LEFT(INDEX(Base!188:188,0,MATCH(Planilha2!$AA188,Base!188:188,0)+3),1),INDEX(Base!188:188,0,MATCH(Planilha2!$AA188,Base!188:188,0)+3)),0)</f>
        <v>0</v>
      </c>
      <c r="AE188" cm="1">
        <f t="array" ref="AE188">IFERROR(IF(LEN(INDEX(Base!188:188,0,MATCH(Planilha2!$AA188,Base!188:188,0)+4))&gt;2,LEFT(INDEX(Base!188:188,0,MATCH(Planilha2!$AA188,Base!188:188,0)+4),1),INDEX(Base!188:188,0,MATCH(Planilha2!$AA188,Base!188:188,0)+4)),0)</f>
        <v>0</v>
      </c>
      <c r="AF188" t="str">
        <f>AA188&amp;", "&amp;Configurações!$C$4&amp;", "&amp;Configurações!$C$5&amp;", Brazil"</f>
        <v>0, Mesquita, RJ, Brazil</v>
      </c>
      <c r="AG188" t="e">
        <f>RIGHT(AA188,LEN(AA188)-FIND(",",AA188,1)-1)&amp;", "&amp;Configurações!$C$4&amp;", "&amp;Configurações!$C$5</f>
        <v>#VALUE!</v>
      </c>
      <c r="AH188">
        <f>Configurações!$C$6</f>
        <v>0</v>
      </c>
    </row>
    <row r="189" spans="2:34" x14ac:dyDescent="0.3">
      <c r="B189">
        <f>IF(OR(ISNUMBER(FIND(Configurações!$B$8,Base!B189)),ISNUMBER(FIND(Configurações!$B$9,Base!B189)),ISNUMBER(FIND(Configurações!$B$10,Base!B189)),ISNUMBER(FIND(Configurações!$B$11,Base!B189)))=TRUE,Base!B189,0)</f>
        <v>0</v>
      </c>
      <c r="C189" t="str">
        <f>SUBSTITUTE(SUBSTITUTE(IF(ISNUMBER(FIND("R$",Base!B189))=TRUE,Base!B189,IF(OR(ISNUMBER(FIND("condo",Base!C189)),ISNUMBER(FIND("IPTU",Base!C189)))=TRUE,Base!B189,Base!C189)),"R$",""),".","")</f>
        <v/>
      </c>
      <c r="D189" t="str">
        <f>SUBSTITUTE(IF(TRIM(SUBSTITUTE(SUBSTITUTE(IF(AND(ISNUMBER(FIND("condo",Base!C189)),ISNUMBER(FIND("IPTU",Base!C189)))=TRUE,MID(Base!C189,FIND("$",Base!C189)+1,6),0),"I",""),"P",""))="0",TRIM(SUBSTITUTE(SUBSTITUTE(IF(AND(ISNUMBER(FIND("condo",Base!D189)),ISNUMBER(FIND("IPTU",Base!D189)))=TRUE,MID(Base!D189,FIND("$",Base!D189)+1,6),0),"I",""),"P","")),TRIM(SUBSTITUTE(SUBSTITUTE(IF(AND(ISNUMBER(FIND("condo",Base!C189)),ISNUMBER(FIND("IPTU",Base!C189)))=TRUE,MID(Base!C189,FIND("$",Base!C189)+1,6),0),"I",""),"P",""))),".","")</f>
        <v>0</v>
      </c>
      <c r="E189" t="str">
        <f>SUBSTITUTE(IF(TRIM(SUBSTITUTE(SUBSTITUTE(IF(OR(ISNUMBER(FIND("IPTU",Base!C189)),ISNUMBER(FIND("iptu",Base!C189)))=TRUE,RIGHT(Base!C189,5),0),"R$",""),"$",""))="0",TRIM(SUBSTITUTE(SUBSTITUTE(IF(OR(ISNUMBER(FIND("IPTU",Base!D189)),ISNUMBER(FIND("iptu",Base!D189)))=TRUE,RIGHT(Base!D189,5),0),"R$",""),"$","")),TRIM(SUBSTITUTE(SUBSTITUTE(IF(OR(ISNUMBER(FIND("iptu",Base!C189)),ISNUMBER(FIND("IPTU",Base!C189)))=TRUE,RIGHT(Base!C189,5),0),"R$",""),"$",""))),".","")</f>
        <v>0</v>
      </c>
      <c r="F189" s="3" cm="1">
        <f t="array" ref="F189">INDEX(Base!189:189,MATCH(MAX(LEN(Base!189:189)),LEN(Base!189:189),0))</f>
        <v>0</v>
      </c>
      <c r="J189" t="str">
        <f>TRIM((IF(OR(ISNUMBER(FIND("Avenida",Base!B189)),ISNUMBER(FIND("Rua",Base!B189)),ISNUMBER(FIND("Estrada",Base!B189)),ISNUMBER(FIND(",",Base!B189)))=TRUE,Base!B189,"")))</f>
        <v/>
      </c>
      <c r="K189" t="str">
        <f>TRIM((IF(OR(ISNUMBER(FIND("Avenida",Base!C189)),ISNUMBER(FIND("Rua",Base!C189)),ISNUMBER(FIND("Estrada",Base!C189)),ISNUMBER(FIND(",",Base!C189)))=TRUE,Base!C189,"")))</f>
        <v/>
      </c>
      <c r="L189" t="str">
        <f>TRIM((IF(OR(ISNUMBER(FIND("Avenida",Base!D189)),ISNUMBER(FIND("Rua",Base!D189)),ISNUMBER(FIND("Estrada",Base!D189)),ISNUMBER(FIND(",",Base!D189)))=TRUE,Base!D189,"")))</f>
        <v/>
      </c>
      <c r="M189" t="str">
        <f>TRIM((IF(OR(ISNUMBER(FIND("Avenida",Base!E189)),ISNUMBER(FIND("Rua",Base!E189)),ISNUMBER(FIND("Estrada",Base!E189)),ISNUMBER(FIND(",",Base!E189)))=TRUE,Base!E189,"")))</f>
        <v/>
      </c>
      <c r="N189" t="str">
        <f>TRIM((IF(OR(ISNUMBER(FIND("Avenida",Base!F189)),ISNUMBER(FIND("Rua",Base!F189)),ISNUMBER(FIND("Estrada",Base!F189)),ISNUMBER(FIND(",",Base!F189)))=TRUE,Base!F189,"")))</f>
        <v/>
      </c>
      <c r="O189" t="str">
        <f>TRIM((IF(OR(ISNUMBER(FIND("Avenida",Base!G189)),ISNUMBER(FIND("Rua",Base!G189)),ISNUMBER(FIND("Estrada",Base!G189)),ISNUMBER(FIND(",",Base!G189)))=TRUE,Base!G189,"")))</f>
        <v/>
      </c>
      <c r="P189" t="str">
        <f>TRIM((IF(OR(ISNUMBER(FIND("Avenida",Base!H189)),ISNUMBER(FIND("Rua",Base!H189)),ISNUMBER(FIND("Estrada",Base!H189)),ISNUMBER(FIND(",",Base!H189)))=TRUE,Base!H189,"")))</f>
        <v/>
      </c>
      <c r="Q189" t="str">
        <f>TRIM((IF(OR(ISNUMBER(FIND("Avenida",Base!I189)),ISNUMBER(FIND("Rua",Base!I189)),ISNUMBER(FIND("Estrada",Base!I189)),ISNUMBER(FIND(",",Base!I189)))=TRUE,Base!I189,"")))</f>
        <v/>
      </c>
      <c r="R189" t="str">
        <f>TRIM((IF(OR(ISNUMBER(FIND("Avenida",Base!J189)),ISNUMBER(FIND("Rua",Base!J189)),ISNUMBER(FIND("Estrada",Base!J189)),ISNUMBER(FIND(",",Base!J189)))=TRUE,Base!J189,"")))</f>
        <v/>
      </c>
      <c r="S189" t="str">
        <f>TRIM((IF(OR(ISNUMBER(FIND("Avenida",Base!K189)),ISNUMBER(FIND("Rua",Base!K189)),ISNUMBER(FIND("Estrada",Base!K189)),ISNUMBER(FIND(",",Base!K189)))=TRUE,Base!K189,"")))</f>
        <v/>
      </c>
      <c r="T189" t="str">
        <f>TRIM((IF(OR(ISNUMBER(FIND("Avenida",Base!L189)),ISNUMBER(FIND("Rua",Base!L189)),ISNUMBER(FIND("Estrada",Base!L189)),ISNUMBER(FIND(",",Base!L189)))=TRUE,Base!L189,"")))</f>
        <v/>
      </c>
      <c r="U189" t="str">
        <f>TRIM((IF(OR(ISNUMBER(FIND("Avenida",Base!M189)),ISNUMBER(FIND("Rua",Base!M189)),ISNUMBER(FIND("Estrada",Base!M189)),ISNUMBER(FIND(",",Base!M189)))=TRUE,Base!M189,"")))</f>
        <v/>
      </c>
      <c r="V189" t="str">
        <f>TRIM((IF(OR(ISNUMBER(FIND("Avenida",Base!N189)),ISNUMBER(FIND("Rua",Base!N189)),ISNUMBER(FIND("Estrada",Base!N189)),ISNUMBER(FIND(",",Base!N189)))=TRUE,Base!N189,"")))</f>
        <v/>
      </c>
      <c r="W189" t="str">
        <f>TRIM((IF(OR(ISNUMBER(FIND("Avenida",Base!O189)),ISNUMBER(FIND("Rua",Base!O189)),ISNUMBER(FIND("Estrada",Base!O189)),ISNUMBER(FIND(",",Base!O189)))=TRUE,Base!O189,"")))</f>
        <v/>
      </c>
      <c r="X189" t="str">
        <f>TRIM((IF(OR(ISNUMBER(FIND("Avenida",Base!P189)),ISNUMBER(FIND("Rua",Base!P189)),ISNUMBER(FIND("Estrada",Base!P189)),ISNUMBER(FIND(",",Base!P189)))=TRUE,Base!P189,"")))</f>
        <v/>
      </c>
      <c r="Y189" t="str">
        <f>TRIM((IF(OR(ISNUMBER(FIND("Avenida",Base!Q189)),ISNUMBER(FIND("Rua",Base!Q189)),ISNUMBER(FIND("Estrada",Base!Q189)),ISNUMBER(FIND(",",Base!Q189)))=TRUE,Base!Q189,"")))</f>
        <v/>
      </c>
      <c r="Z189" t="str">
        <f>TRIM((IF(OR(ISNUMBER(FIND("Avenida",Base!R189)),ISNUMBER(FIND("Rua",Base!R189)),ISNUMBER(FIND("Estrada",Base!R189)),ISNUMBER(FIND(",",Base!R189)))=TRUE,Base!R189,"")))</f>
        <v/>
      </c>
      <c r="AA189" s="3" cm="1">
        <f t="array" ref="AA189">LOOKUP(2,1/(F189:Z189&lt;&gt;""),F189:Z189)</f>
        <v>0</v>
      </c>
      <c r="AB189" cm="1">
        <f t="array" ref="AB189">IFERROR(IF(LEN(TRIM(SUBSTITUTE(INDEX(Base!189:189,0,MATCH(Planilha2!$AA189,Base!189:189,0)+1),"m²",""))&gt;5),LEFT(TRIM(SUBSTITUTE(INDEX(Base!189:189,0,MATCH(Planilha2!$AA189,Base!189:189,0)+1),"m²","")),3),TRIM(SUBSTITUTE(INDEX(Base!189:189,0,MATCH(Planilha2!$AA189,Base!189:189,0)+1),"m²",""))),0)</f>
        <v>0</v>
      </c>
      <c r="AC189" cm="1">
        <f t="array" ref="AC189">IFERROR(IF(LEN(INDEX(Base!189:189,0,MATCH(Planilha2!$AA189,Base!189:189,0)+2))&gt;2,LEFT(INDEX(Base!189:189,0,MATCH(Planilha2!$AA189,Base!189:189,0)+2),1),INDEX(Base!189:189,0,MATCH(Planilha2!$AA189,Base!189:189,0)+2)),0)</f>
        <v>0</v>
      </c>
      <c r="AD189" cm="1">
        <f t="array" ref="AD189">IFERROR(IF(LEN(INDEX(Base!189:189,0,MATCH(Planilha2!$AA189,Base!189:189,0)+3))&gt;2,LEFT(INDEX(Base!189:189,0,MATCH(Planilha2!$AA189,Base!189:189,0)+3),1),INDEX(Base!189:189,0,MATCH(Planilha2!$AA189,Base!189:189,0)+3)),0)</f>
        <v>0</v>
      </c>
      <c r="AE189" cm="1">
        <f t="array" ref="AE189">IFERROR(IF(LEN(INDEX(Base!189:189,0,MATCH(Planilha2!$AA189,Base!189:189,0)+4))&gt;2,LEFT(INDEX(Base!189:189,0,MATCH(Planilha2!$AA189,Base!189:189,0)+4),1),INDEX(Base!189:189,0,MATCH(Planilha2!$AA189,Base!189:189,0)+4)),0)</f>
        <v>0</v>
      </c>
      <c r="AF189" t="str">
        <f>AA189&amp;", "&amp;Configurações!$C$4&amp;", "&amp;Configurações!$C$5&amp;", Brazil"</f>
        <v>0, Mesquita, RJ, Brazil</v>
      </c>
      <c r="AG189" t="e">
        <f>RIGHT(AA189,LEN(AA189)-FIND(",",AA189,1)-1)&amp;", "&amp;Configurações!$C$4&amp;", "&amp;Configurações!$C$5</f>
        <v>#VALUE!</v>
      </c>
      <c r="AH189">
        <f>Configurações!$C$6</f>
        <v>0</v>
      </c>
    </row>
    <row r="190" spans="2:34" x14ac:dyDescent="0.3">
      <c r="B190">
        <f>IF(OR(ISNUMBER(FIND(Configurações!$B$8,Base!B190)),ISNUMBER(FIND(Configurações!$B$9,Base!B190)),ISNUMBER(FIND(Configurações!$B$10,Base!B190)),ISNUMBER(FIND(Configurações!$B$11,Base!B190)))=TRUE,Base!B190,0)</f>
        <v>0</v>
      </c>
      <c r="C190" t="str">
        <f>SUBSTITUTE(SUBSTITUTE(IF(ISNUMBER(FIND("R$",Base!B190))=TRUE,Base!B190,IF(OR(ISNUMBER(FIND("condo",Base!C190)),ISNUMBER(FIND("IPTU",Base!C190)))=TRUE,Base!B190,Base!C190)),"R$",""),".","")</f>
        <v/>
      </c>
      <c r="D190" t="str">
        <f>SUBSTITUTE(IF(TRIM(SUBSTITUTE(SUBSTITUTE(IF(AND(ISNUMBER(FIND("condo",Base!C190)),ISNUMBER(FIND("IPTU",Base!C190)))=TRUE,MID(Base!C190,FIND("$",Base!C190)+1,6),0),"I",""),"P",""))="0",TRIM(SUBSTITUTE(SUBSTITUTE(IF(AND(ISNUMBER(FIND("condo",Base!D190)),ISNUMBER(FIND("IPTU",Base!D190)))=TRUE,MID(Base!D190,FIND("$",Base!D190)+1,6),0),"I",""),"P","")),TRIM(SUBSTITUTE(SUBSTITUTE(IF(AND(ISNUMBER(FIND("condo",Base!C190)),ISNUMBER(FIND("IPTU",Base!C190)))=TRUE,MID(Base!C190,FIND("$",Base!C190)+1,6),0),"I",""),"P",""))),".","")</f>
        <v>0</v>
      </c>
      <c r="E190" t="str">
        <f>SUBSTITUTE(IF(TRIM(SUBSTITUTE(SUBSTITUTE(IF(OR(ISNUMBER(FIND("IPTU",Base!C190)),ISNUMBER(FIND("iptu",Base!C190)))=TRUE,RIGHT(Base!C190,5),0),"R$",""),"$",""))="0",TRIM(SUBSTITUTE(SUBSTITUTE(IF(OR(ISNUMBER(FIND("IPTU",Base!D190)),ISNUMBER(FIND("iptu",Base!D190)))=TRUE,RIGHT(Base!D190,5),0),"R$",""),"$","")),TRIM(SUBSTITUTE(SUBSTITUTE(IF(OR(ISNUMBER(FIND("iptu",Base!C190)),ISNUMBER(FIND("IPTU",Base!C190)))=TRUE,RIGHT(Base!C190,5),0),"R$",""),"$",""))),".","")</f>
        <v>0</v>
      </c>
      <c r="F190" s="3" cm="1">
        <f t="array" ref="F190">INDEX(Base!190:190,MATCH(MAX(LEN(Base!190:190)),LEN(Base!190:190),0))</f>
        <v>0</v>
      </c>
      <c r="J190" t="str">
        <f>TRIM((IF(OR(ISNUMBER(FIND("Avenida",Base!B190)),ISNUMBER(FIND("Rua",Base!B190)),ISNUMBER(FIND("Estrada",Base!B190)),ISNUMBER(FIND(",",Base!B190)))=TRUE,Base!B190,"")))</f>
        <v/>
      </c>
      <c r="K190" t="str">
        <f>TRIM((IF(OR(ISNUMBER(FIND("Avenida",Base!C190)),ISNUMBER(FIND("Rua",Base!C190)),ISNUMBER(FIND("Estrada",Base!C190)),ISNUMBER(FIND(",",Base!C190)))=TRUE,Base!C190,"")))</f>
        <v/>
      </c>
      <c r="L190" t="str">
        <f>TRIM((IF(OR(ISNUMBER(FIND("Avenida",Base!D190)),ISNUMBER(FIND("Rua",Base!D190)),ISNUMBER(FIND("Estrada",Base!D190)),ISNUMBER(FIND(",",Base!D190)))=TRUE,Base!D190,"")))</f>
        <v/>
      </c>
      <c r="M190" t="str">
        <f>TRIM((IF(OR(ISNUMBER(FIND("Avenida",Base!E190)),ISNUMBER(FIND("Rua",Base!E190)),ISNUMBER(FIND("Estrada",Base!E190)),ISNUMBER(FIND(",",Base!E190)))=TRUE,Base!E190,"")))</f>
        <v/>
      </c>
      <c r="N190" t="str">
        <f>TRIM((IF(OR(ISNUMBER(FIND("Avenida",Base!F190)),ISNUMBER(FIND("Rua",Base!F190)),ISNUMBER(FIND("Estrada",Base!F190)),ISNUMBER(FIND(",",Base!F190)))=TRUE,Base!F190,"")))</f>
        <v/>
      </c>
      <c r="O190" t="str">
        <f>TRIM((IF(OR(ISNUMBER(FIND("Avenida",Base!G190)),ISNUMBER(FIND("Rua",Base!G190)),ISNUMBER(FIND("Estrada",Base!G190)),ISNUMBER(FIND(",",Base!G190)))=TRUE,Base!G190,"")))</f>
        <v/>
      </c>
      <c r="P190" t="str">
        <f>TRIM((IF(OR(ISNUMBER(FIND("Avenida",Base!H190)),ISNUMBER(FIND("Rua",Base!H190)),ISNUMBER(FIND("Estrada",Base!H190)),ISNUMBER(FIND(",",Base!H190)))=TRUE,Base!H190,"")))</f>
        <v/>
      </c>
      <c r="Q190" t="str">
        <f>TRIM((IF(OR(ISNUMBER(FIND("Avenida",Base!I190)),ISNUMBER(FIND("Rua",Base!I190)),ISNUMBER(FIND("Estrada",Base!I190)),ISNUMBER(FIND(",",Base!I190)))=TRUE,Base!I190,"")))</f>
        <v/>
      </c>
      <c r="R190" t="str">
        <f>TRIM((IF(OR(ISNUMBER(FIND("Avenida",Base!J190)),ISNUMBER(FIND("Rua",Base!J190)),ISNUMBER(FIND("Estrada",Base!J190)),ISNUMBER(FIND(",",Base!J190)))=TRUE,Base!J190,"")))</f>
        <v/>
      </c>
      <c r="S190" t="str">
        <f>TRIM((IF(OR(ISNUMBER(FIND("Avenida",Base!K190)),ISNUMBER(FIND("Rua",Base!K190)),ISNUMBER(FIND("Estrada",Base!K190)),ISNUMBER(FIND(",",Base!K190)))=TRUE,Base!K190,"")))</f>
        <v/>
      </c>
      <c r="T190" t="str">
        <f>TRIM((IF(OR(ISNUMBER(FIND("Avenida",Base!L190)),ISNUMBER(FIND("Rua",Base!L190)),ISNUMBER(FIND("Estrada",Base!L190)),ISNUMBER(FIND(",",Base!L190)))=TRUE,Base!L190,"")))</f>
        <v/>
      </c>
      <c r="U190" t="str">
        <f>TRIM((IF(OR(ISNUMBER(FIND("Avenida",Base!M190)),ISNUMBER(FIND("Rua",Base!M190)),ISNUMBER(FIND("Estrada",Base!M190)),ISNUMBER(FIND(",",Base!M190)))=TRUE,Base!M190,"")))</f>
        <v/>
      </c>
      <c r="V190" t="str">
        <f>TRIM((IF(OR(ISNUMBER(FIND("Avenida",Base!N190)),ISNUMBER(FIND("Rua",Base!N190)),ISNUMBER(FIND("Estrada",Base!N190)),ISNUMBER(FIND(",",Base!N190)))=TRUE,Base!N190,"")))</f>
        <v/>
      </c>
      <c r="W190" t="str">
        <f>TRIM((IF(OR(ISNUMBER(FIND("Avenida",Base!O190)),ISNUMBER(FIND("Rua",Base!O190)),ISNUMBER(FIND("Estrada",Base!O190)),ISNUMBER(FIND(",",Base!O190)))=TRUE,Base!O190,"")))</f>
        <v/>
      </c>
      <c r="X190" t="str">
        <f>TRIM((IF(OR(ISNUMBER(FIND("Avenida",Base!P190)),ISNUMBER(FIND("Rua",Base!P190)),ISNUMBER(FIND("Estrada",Base!P190)),ISNUMBER(FIND(",",Base!P190)))=TRUE,Base!P190,"")))</f>
        <v/>
      </c>
      <c r="Y190" t="str">
        <f>TRIM((IF(OR(ISNUMBER(FIND("Avenida",Base!Q190)),ISNUMBER(FIND("Rua",Base!Q190)),ISNUMBER(FIND("Estrada",Base!Q190)),ISNUMBER(FIND(",",Base!Q190)))=TRUE,Base!Q190,"")))</f>
        <v/>
      </c>
      <c r="Z190" t="str">
        <f>TRIM((IF(OR(ISNUMBER(FIND("Avenida",Base!R190)),ISNUMBER(FIND("Rua",Base!R190)),ISNUMBER(FIND("Estrada",Base!R190)),ISNUMBER(FIND(",",Base!R190)))=TRUE,Base!R190,"")))</f>
        <v/>
      </c>
      <c r="AA190" s="3" cm="1">
        <f t="array" ref="AA190">LOOKUP(2,1/(F190:Z190&lt;&gt;""),F190:Z190)</f>
        <v>0</v>
      </c>
      <c r="AB190" cm="1">
        <f t="array" ref="AB190">IFERROR(IF(LEN(TRIM(SUBSTITUTE(INDEX(Base!190:190,0,MATCH(Planilha2!$AA190,Base!190:190,0)+1),"m²",""))&gt;5),LEFT(TRIM(SUBSTITUTE(INDEX(Base!190:190,0,MATCH(Planilha2!$AA190,Base!190:190,0)+1),"m²","")),3),TRIM(SUBSTITUTE(INDEX(Base!190:190,0,MATCH(Planilha2!$AA190,Base!190:190,0)+1),"m²",""))),0)</f>
        <v>0</v>
      </c>
      <c r="AC190" cm="1">
        <f t="array" ref="AC190">IFERROR(IF(LEN(INDEX(Base!190:190,0,MATCH(Planilha2!$AA190,Base!190:190,0)+2))&gt;2,LEFT(INDEX(Base!190:190,0,MATCH(Planilha2!$AA190,Base!190:190,0)+2),1),INDEX(Base!190:190,0,MATCH(Planilha2!$AA190,Base!190:190,0)+2)),0)</f>
        <v>0</v>
      </c>
      <c r="AD190" cm="1">
        <f t="array" ref="AD190">IFERROR(IF(LEN(INDEX(Base!190:190,0,MATCH(Planilha2!$AA190,Base!190:190,0)+3))&gt;2,LEFT(INDEX(Base!190:190,0,MATCH(Planilha2!$AA190,Base!190:190,0)+3),1),INDEX(Base!190:190,0,MATCH(Planilha2!$AA190,Base!190:190,0)+3)),0)</f>
        <v>0</v>
      </c>
      <c r="AE190" cm="1">
        <f t="array" ref="AE190">IFERROR(IF(LEN(INDEX(Base!190:190,0,MATCH(Planilha2!$AA190,Base!190:190,0)+4))&gt;2,LEFT(INDEX(Base!190:190,0,MATCH(Planilha2!$AA190,Base!190:190,0)+4),1),INDEX(Base!190:190,0,MATCH(Planilha2!$AA190,Base!190:190,0)+4)),0)</f>
        <v>0</v>
      </c>
      <c r="AF190" t="str">
        <f>AA190&amp;", "&amp;Configurações!$C$4&amp;", "&amp;Configurações!$C$5&amp;", Brazil"</f>
        <v>0, Mesquita, RJ, Brazil</v>
      </c>
      <c r="AG190" t="e">
        <f>RIGHT(AA190,LEN(AA190)-FIND(",",AA190,1)-1)&amp;", "&amp;Configurações!$C$4&amp;", "&amp;Configurações!$C$5</f>
        <v>#VALUE!</v>
      </c>
      <c r="AH190">
        <f>Configurações!$C$6</f>
        <v>0</v>
      </c>
    </row>
    <row r="191" spans="2:34" x14ac:dyDescent="0.3">
      <c r="B191">
        <f>IF(OR(ISNUMBER(FIND(Configurações!$B$8,Base!B191)),ISNUMBER(FIND(Configurações!$B$9,Base!B191)),ISNUMBER(FIND(Configurações!$B$10,Base!B191)),ISNUMBER(FIND(Configurações!$B$11,Base!B191)))=TRUE,Base!B191,0)</f>
        <v>0</v>
      </c>
      <c r="C191" t="str">
        <f>SUBSTITUTE(SUBSTITUTE(IF(ISNUMBER(FIND("R$",Base!B191))=TRUE,Base!B191,IF(OR(ISNUMBER(FIND("condo",Base!C191)),ISNUMBER(FIND("IPTU",Base!C191)))=TRUE,Base!B191,Base!C191)),"R$",""),".","")</f>
        <v/>
      </c>
      <c r="D191" t="str">
        <f>SUBSTITUTE(IF(TRIM(SUBSTITUTE(SUBSTITUTE(IF(AND(ISNUMBER(FIND("condo",Base!C191)),ISNUMBER(FIND("IPTU",Base!C191)))=TRUE,MID(Base!C191,FIND("$",Base!C191)+1,6),0),"I",""),"P",""))="0",TRIM(SUBSTITUTE(SUBSTITUTE(IF(AND(ISNUMBER(FIND("condo",Base!D191)),ISNUMBER(FIND("IPTU",Base!D191)))=TRUE,MID(Base!D191,FIND("$",Base!D191)+1,6),0),"I",""),"P","")),TRIM(SUBSTITUTE(SUBSTITUTE(IF(AND(ISNUMBER(FIND("condo",Base!C191)),ISNUMBER(FIND("IPTU",Base!C191)))=TRUE,MID(Base!C191,FIND("$",Base!C191)+1,6),0),"I",""),"P",""))),".","")</f>
        <v>0</v>
      </c>
      <c r="E191" t="str">
        <f>SUBSTITUTE(IF(TRIM(SUBSTITUTE(SUBSTITUTE(IF(OR(ISNUMBER(FIND("IPTU",Base!C191)),ISNUMBER(FIND("iptu",Base!C191)))=TRUE,RIGHT(Base!C191,5),0),"R$",""),"$",""))="0",TRIM(SUBSTITUTE(SUBSTITUTE(IF(OR(ISNUMBER(FIND("IPTU",Base!D191)),ISNUMBER(FIND("iptu",Base!D191)))=TRUE,RIGHT(Base!D191,5),0),"R$",""),"$","")),TRIM(SUBSTITUTE(SUBSTITUTE(IF(OR(ISNUMBER(FIND("iptu",Base!C191)),ISNUMBER(FIND("IPTU",Base!C191)))=TRUE,RIGHT(Base!C191,5),0),"R$",""),"$",""))),".","")</f>
        <v>0</v>
      </c>
      <c r="F191" s="3" cm="1">
        <f t="array" ref="F191">INDEX(Base!191:191,MATCH(MAX(LEN(Base!191:191)),LEN(Base!191:191),0))</f>
        <v>0</v>
      </c>
      <c r="J191" t="str">
        <f>TRIM((IF(OR(ISNUMBER(FIND("Avenida",Base!B191)),ISNUMBER(FIND("Rua",Base!B191)),ISNUMBER(FIND("Estrada",Base!B191)),ISNUMBER(FIND(",",Base!B191)))=TRUE,Base!B191,"")))</f>
        <v/>
      </c>
      <c r="K191" t="str">
        <f>TRIM((IF(OR(ISNUMBER(FIND("Avenida",Base!C191)),ISNUMBER(FIND("Rua",Base!C191)),ISNUMBER(FIND("Estrada",Base!C191)),ISNUMBER(FIND(",",Base!C191)))=TRUE,Base!C191,"")))</f>
        <v/>
      </c>
      <c r="L191" t="str">
        <f>TRIM((IF(OR(ISNUMBER(FIND("Avenida",Base!D191)),ISNUMBER(FIND("Rua",Base!D191)),ISNUMBER(FIND("Estrada",Base!D191)),ISNUMBER(FIND(",",Base!D191)))=TRUE,Base!D191,"")))</f>
        <v/>
      </c>
      <c r="M191" t="str">
        <f>TRIM((IF(OR(ISNUMBER(FIND("Avenida",Base!E191)),ISNUMBER(FIND("Rua",Base!E191)),ISNUMBER(FIND("Estrada",Base!E191)),ISNUMBER(FIND(",",Base!E191)))=TRUE,Base!E191,"")))</f>
        <v/>
      </c>
      <c r="N191" t="str">
        <f>TRIM((IF(OR(ISNUMBER(FIND("Avenida",Base!F191)),ISNUMBER(FIND("Rua",Base!F191)),ISNUMBER(FIND("Estrada",Base!F191)),ISNUMBER(FIND(",",Base!F191)))=TRUE,Base!F191,"")))</f>
        <v/>
      </c>
      <c r="O191" t="str">
        <f>TRIM((IF(OR(ISNUMBER(FIND("Avenida",Base!G191)),ISNUMBER(FIND("Rua",Base!G191)),ISNUMBER(FIND("Estrada",Base!G191)),ISNUMBER(FIND(",",Base!G191)))=TRUE,Base!G191,"")))</f>
        <v/>
      </c>
      <c r="P191" t="str">
        <f>TRIM((IF(OR(ISNUMBER(FIND("Avenida",Base!H191)),ISNUMBER(FIND("Rua",Base!H191)),ISNUMBER(FIND("Estrada",Base!H191)),ISNUMBER(FIND(",",Base!H191)))=TRUE,Base!H191,"")))</f>
        <v/>
      </c>
      <c r="Q191" t="str">
        <f>TRIM((IF(OR(ISNUMBER(FIND("Avenida",Base!I191)),ISNUMBER(FIND("Rua",Base!I191)),ISNUMBER(FIND("Estrada",Base!I191)),ISNUMBER(FIND(",",Base!I191)))=TRUE,Base!I191,"")))</f>
        <v/>
      </c>
      <c r="R191" t="str">
        <f>TRIM((IF(OR(ISNUMBER(FIND("Avenida",Base!J191)),ISNUMBER(FIND("Rua",Base!J191)),ISNUMBER(FIND("Estrada",Base!J191)),ISNUMBER(FIND(",",Base!J191)))=TRUE,Base!J191,"")))</f>
        <v/>
      </c>
      <c r="S191" t="str">
        <f>TRIM((IF(OR(ISNUMBER(FIND("Avenida",Base!K191)),ISNUMBER(FIND("Rua",Base!K191)),ISNUMBER(FIND("Estrada",Base!K191)),ISNUMBER(FIND(",",Base!K191)))=TRUE,Base!K191,"")))</f>
        <v/>
      </c>
      <c r="T191" t="str">
        <f>TRIM((IF(OR(ISNUMBER(FIND("Avenida",Base!L191)),ISNUMBER(FIND("Rua",Base!L191)),ISNUMBER(FIND("Estrada",Base!L191)),ISNUMBER(FIND(",",Base!L191)))=TRUE,Base!L191,"")))</f>
        <v/>
      </c>
      <c r="U191" t="str">
        <f>TRIM((IF(OR(ISNUMBER(FIND("Avenida",Base!M191)),ISNUMBER(FIND("Rua",Base!M191)),ISNUMBER(FIND("Estrada",Base!M191)),ISNUMBER(FIND(",",Base!M191)))=TRUE,Base!M191,"")))</f>
        <v/>
      </c>
      <c r="V191" t="str">
        <f>TRIM((IF(OR(ISNUMBER(FIND("Avenida",Base!N191)),ISNUMBER(FIND("Rua",Base!N191)),ISNUMBER(FIND("Estrada",Base!N191)),ISNUMBER(FIND(",",Base!N191)))=TRUE,Base!N191,"")))</f>
        <v/>
      </c>
      <c r="W191" t="str">
        <f>TRIM((IF(OR(ISNUMBER(FIND("Avenida",Base!O191)),ISNUMBER(FIND("Rua",Base!O191)),ISNUMBER(FIND("Estrada",Base!O191)),ISNUMBER(FIND(",",Base!O191)))=TRUE,Base!O191,"")))</f>
        <v/>
      </c>
      <c r="X191" t="str">
        <f>TRIM((IF(OR(ISNUMBER(FIND("Avenida",Base!P191)),ISNUMBER(FIND("Rua",Base!P191)),ISNUMBER(FIND("Estrada",Base!P191)),ISNUMBER(FIND(",",Base!P191)))=TRUE,Base!P191,"")))</f>
        <v/>
      </c>
      <c r="Y191" t="str">
        <f>TRIM((IF(OR(ISNUMBER(FIND("Avenida",Base!Q191)),ISNUMBER(FIND("Rua",Base!Q191)),ISNUMBER(FIND("Estrada",Base!Q191)),ISNUMBER(FIND(",",Base!Q191)))=TRUE,Base!Q191,"")))</f>
        <v/>
      </c>
      <c r="Z191" t="str">
        <f>TRIM((IF(OR(ISNUMBER(FIND("Avenida",Base!R191)),ISNUMBER(FIND("Rua",Base!R191)),ISNUMBER(FIND("Estrada",Base!R191)),ISNUMBER(FIND(",",Base!R191)))=TRUE,Base!R191,"")))</f>
        <v/>
      </c>
      <c r="AA191" s="3" cm="1">
        <f t="array" ref="AA191">LOOKUP(2,1/(F191:Z191&lt;&gt;""),F191:Z191)</f>
        <v>0</v>
      </c>
      <c r="AB191" cm="1">
        <f t="array" ref="AB191">IFERROR(IF(LEN(TRIM(SUBSTITUTE(INDEX(Base!191:191,0,MATCH(Planilha2!$AA191,Base!191:191,0)+1),"m²",""))&gt;5),LEFT(TRIM(SUBSTITUTE(INDEX(Base!191:191,0,MATCH(Planilha2!$AA191,Base!191:191,0)+1),"m²","")),3),TRIM(SUBSTITUTE(INDEX(Base!191:191,0,MATCH(Planilha2!$AA191,Base!191:191,0)+1),"m²",""))),0)</f>
        <v>0</v>
      </c>
      <c r="AC191" cm="1">
        <f t="array" ref="AC191">IFERROR(IF(LEN(INDEX(Base!191:191,0,MATCH(Planilha2!$AA191,Base!191:191,0)+2))&gt;2,LEFT(INDEX(Base!191:191,0,MATCH(Planilha2!$AA191,Base!191:191,0)+2),1),INDEX(Base!191:191,0,MATCH(Planilha2!$AA191,Base!191:191,0)+2)),0)</f>
        <v>0</v>
      </c>
      <c r="AD191" cm="1">
        <f t="array" ref="AD191">IFERROR(IF(LEN(INDEX(Base!191:191,0,MATCH(Planilha2!$AA191,Base!191:191,0)+3))&gt;2,LEFT(INDEX(Base!191:191,0,MATCH(Planilha2!$AA191,Base!191:191,0)+3),1),INDEX(Base!191:191,0,MATCH(Planilha2!$AA191,Base!191:191,0)+3)),0)</f>
        <v>0</v>
      </c>
      <c r="AE191" cm="1">
        <f t="array" ref="AE191">IFERROR(IF(LEN(INDEX(Base!191:191,0,MATCH(Planilha2!$AA191,Base!191:191,0)+4))&gt;2,LEFT(INDEX(Base!191:191,0,MATCH(Planilha2!$AA191,Base!191:191,0)+4),1),INDEX(Base!191:191,0,MATCH(Planilha2!$AA191,Base!191:191,0)+4)),0)</f>
        <v>0</v>
      </c>
      <c r="AF191" t="str">
        <f>AA191&amp;", "&amp;Configurações!$C$4&amp;", "&amp;Configurações!$C$5&amp;", Brazil"</f>
        <v>0, Mesquita, RJ, Brazil</v>
      </c>
      <c r="AG191" t="e">
        <f>RIGHT(AA191,LEN(AA191)-FIND(",",AA191,1)-1)&amp;", "&amp;Configurações!$C$4&amp;", "&amp;Configurações!$C$5</f>
        <v>#VALUE!</v>
      </c>
      <c r="AH191">
        <f>Configurações!$C$6</f>
        <v>0</v>
      </c>
    </row>
    <row r="192" spans="2:34" x14ac:dyDescent="0.3">
      <c r="B192">
        <f>IF(OR(ISNUMBER(FIND(Configurações!$B$8,Base!B192)),ISNUMBER(FIND(Configurações!$B$9,Base!B192)),ISNUMBER(FIND(Configurações!$B$10,Base!B192)),ISNUMBER(FIND(Configurações!$B$11,Base!B192)))=TRUE,Base!B192,0)</f>
        <v>0</v>
      </c>
      <c r="C192" t="str">
        <f>SUBSTITUTE(SUBSTITUTE(IF(ISNUMBER(FIND("R$",Base!B192))=TRUE,Base!B192,IF(OR(ISNUMBER(FIND("condo",Base!C192)),ISNUMBER(FIND("IPTU",Base!C192)))=TRUE,Base!B192,Base!C192)),"R$",""),".","")</f>
        <v/>
      </c>
      <c r="D192" t="str">
        <f>SUBSTITUTE(IF(TRIM(SUBSTITUTE(SUBSTITUTE(IF(AND(ISNUMBER(FIND("condo",Base!C192)),ISNUMBER(FIND("IPTU",Base!C192)))=TRUE,MID(Base!C192,FIND("$",Base!C192)+1,6),0),"I",""),"P",""))="0",TRIM(SUBSTITUTE(SUBSTITUTE(IF(AND(ISNUMBER(FIND("condo",Base!D192)),ISNUMBER(FIND("IPTU",Base!D192)))=TRUE,MID(Base!D192,FIND("$",Base!D192)+1,6),0),"I",""),"P","")),TRIM(SUBSTITUTE(SUBSTITUTE(IF(AND(ISNUMBER(FIND("condo",Base!C192)),ISNUMBER(FIND("IPTU",Base!C192)))=TRUE,MID(Base!C192,FIND("$",Base!C192)+1,6),0),"I",""),"P",""))),".","")</f>
        <v>0</v>
      </c>
      <c r="E192" t="str">
        <f>SUBSTITUTE(IF(TRIM(SUBSTITUTE(SUBSTITUTE(IF(OR(ISNUMBER(FIND("IPTU",Base!C192)),ISNUMBER(FIND("iptu",Base!C192)))=TRUE,RIGHT(Base!C192,5),0),"R$",""),"$",""))="0",TRIM(SUBSTITUTE(SUBSTITUTE(IF(OR(ISNUMBER(FIND("IPTU",Base!D192)),ISNUMBER(FIND("iptu",Base!D192)))=TRUE,RIGHT(Base!D192,5),0),"R$",""),"$","")),TRIM(SUBSTITUTE(SUBSTITUTE(IF(OR(ISNUMBER(FIND("iptu",Base!C192)),ISNUMBER(FIND("IPTU",Base!C192)))=TRUE,RIGHT(Base!C192,5),0),"R$",""),"$",""))),".","")</f>
        <v>0</v>
      </c>
      <c r="F192" s="3" cm="1">
        <f t="array" ref="F192">INDEX(Base!192:192,MATCH(MAX(LEN(Base!192:192)),LEN(Base!192:192),0))</f>
        <v>0</v>
      </c>
      <c r="J192" t="str">
        <f>TRIM((IF(OR(ISNUMBER(FIND("Avenida",Base!B192)),ISNUMBER(FIND("Rua",Base!B192)),ISNUMBER(FIND("Estrada",Base!B192)),ISNUMBER(FIND(",",Base!B192)))=TRUE,Base!B192,"")))</f>
        <v/>
      </c>
      <c r="K192" t="str">
        <f>TRIM((IF(OR(ISNUMBER(FIND("Avenida",Base!C192)),ISNUMBER(FIND("Rua",Base!C192)),ISNUMBER(FIND("Estrada",Base!C192)),ISNUMBER(FIND(",",Base!C192)))=TRUE,Base!C192,"")))</f>
        <v/>
      </c>
      <c r="L192" t="str">
        <f>TRIM((IF(OR(ISNUMBER(FIND("Avenida",Base!D192)),ISNUMBER(FIND("Rua",Base!D192)),ISNUMBER(FIND("Estrada",Base!D192)),ISNUMBER(FIND(",",Base!D192)))=TRUE,Base!D192,"")))</f>
        <v/>
      </c>
      <c r="M192" t="str">
        <f>TRIM((IF(OR(ISNUMBER(FIND("Avenida",Base!E192)),ISNUMBER(FIND("Rua",Base!E192)),ISNUMBER(FIND("Estrada",Base!E192)),ISNUMBER(FIND(",",Base!E192)))=TRUE,Base!E192,"")))</f>
        <v/>
      </c>
      <c r="N192" t="str">
        <f>TRIM((IF(OR(ISNUMBER(FIND("Avenida",Base!F192)),ISNUMBER(FIND("Rua",Base!F192)),ISNUMBER(FIND("Estrada",Base!F192)),ISNUMBER(FIND(",",Base!F192)))=TRUE,Base!F192,"")))</f>
        <v/>
      </c>
      <c r="O192" t="str">
        <f>TRIM((IF(OR(ISNUMBER(FIND("Avenida",Base!G192)),ISNUMBER(FIND("Rua",Base!G192)),ISNUMBER(FIND("Estrada",Base!G192)),ISNUMBER(FIND(",",Base!G192)))=TRUE,Base!G192,"")))</f>
        <v/>
      </c>
      <c r="P192" t="str">
        <f>TRIM((IF(OR(ISNUMBER(FIND("Avenida",Base!H192)),ISNUMBER(FIND("Rua",Base!H192)),ISNUMBER(FIND("Estrada",Base!H192)),ISNUMBER(FIND(",",Base!H192)))=TRUE,Base!H192,"")))</f>
        <v/>
      </c>
      <c r="Q192" t="str">
        <f>TRIM((IF(OR(ISNUMBER(FIND("Avenida",Base!I192)),ISNUMBER(FIND("Rua",Base!I192)),ISNUMBER(FIND("Estrada",Base!I192)),ISNUMBER(FIND(",",Base!I192)))=TRUE,Base!I192,"")))</f>
        <v/>
      </c>
      <c r="R192" t="str">
        <f>TRIM((IF(OR(ISNUMBER(FIND("Avenida",Base!J192)),ISNUMBER(FIND("Rua",Base!J192)),ISNUMBER(FIND("Estrada",Base!J192)),ISNUMBER(FIND(",",Base!J192)))=TRUE,Base!J192,"")))</f>
        <v/>
      </c>
      <c r="S192" t="str">
        <f>TRIM((IF(OR(ISNUMBER(FIND("Avenida",Base!K192)),ISNUMBER(FIND("Rua",Base!K192)),ISNUMBER(FIND("Estrada",Base!K192)),ISNUMBER(FIND(",",Base!K192)))=TRUE,Base!K192,"")))</f>
        <v/>
      </c>
      <c r="T192" t="str">
        <f>TRIM((IF(OR(ISNUMBER(FIND("Avenida",Base!L192)),ISNUMBER(FIND("Rua",Base!L192)),ISNUMBER(FIND("Estrada",Base!L192)),ISNUMBER(FIND(",",Base!L192)))=TRUE,Base!L192,"")))</f>
        <v/>
      </c>
      <c r="U192" t="str">
        <f>TRIM((IF(OR(ISNUMBER(FIND("Avenida",Base!M192)),ISNUMBER(FIND("Rua",Base!M192)),ISNUMBER(FIND("Estrada",Base!M192)),ISNUMBER(FIND(",",Base!M192)))=TRUE,Base!M192,"")))</f>
        <v/>
      </c>
      <c r="V192" t="str">
        <f>TRIM((IF(OR(ISNUMBER(FIND("Avenida",Base!N192)),ISNUMBER(FIND("Rua",Base!N192)),ISNUMBER(FIND("Estrada",Base!N192)),ISNUMBER(FIND(",",Base!N192)))=TRUE,Base!N192,"")))</f>
        <v/>
      </c>
      <c r="W192" t="str">
        <f>TRIM((IF(OR(ISNUMBER(FIND("Avenida",Base!O192)),ISNUMBER(FIND("Rua",Base!O192)),ISNUMBER(FIND("Estrada",Base!O192)),ISNUMBER(FIND(",",Base!O192)))=TRUE,Base!O192,"")))</f>
        <v/>
      </c>
      <c r="X192" t="str">
        <f>TRIM((IF(OR(ISNUMBER(FIND("Avenida",Base!P192)),ISNUMBER(FIND("Rua",Base!P192)),ISNUMBER(FIND("Estrada",Base!P192)),ISNUMBER(FIND(",",Base!P192)))=TRUE,Base!P192,"")))</f>
        <v/>
      </c>
      <c r="Y192" t="str">
        <f>TRIM((IF(OR(ISNUMBER(FIND("Avenida",Base!Q192)),ISNUMBER(FIND("Rua",Base!Q192)),ISNUMBER(FIND("Estrada",Base!Q192)),ISNUMBER(FIND(",",Base!Q192)))=TRUE,Base!Q192,"")))</f>
        <v/>
      </c>
      <c r="Z192" t="str">
        <f>TRIM((IF(OR(ISNUMBER(FIND("Avenida",Base!R192)),ISNUMBER(FIND("Rua",Base!R192)),ISNUMBER(FIND("Estrada",Base!R192)),ISNUMBER(FIND(",",Base!R192)))=TRUE,Base!R192,"")))</f>
        <v/>
      </c>
      <c r="AA192" s="3" cm="1">
        <f t="array" ref="AA192">LOOKUP(2,1/(F192:Z192&lt;&gt;""),F192:Z192)</f>
        <v>0</v>
      </c>
      <c r="AB192" cm="1">
        <f t="array" ref="AB192">IFERROR(IF(LEN(TRIM(SUBSTITUTE(INDEX(Base!192:192,0,MATCH(Planilha2!$AA192,Base!192:192,0)+1),"m²",""))&gt;5),LEFT(TRIM(SUBSTITUTE(INDEX(Base!192:192,0,MATCH(Planilha2!$AA192,Base!192:192,0)+1),"m²","")),3),TRIM(SUBSTITUTE(INDEX(Base!192:192,0,MATCH(Planilha2!$AA192,Base!192:192,0)+1),"m²",""))),0)</f>
        <v>0</v>
      </c>
      <c r="AC192" cm="1">
        <f t="array" ref="AC192">IFERROR(IF(LEN(INDEX(Base!192:192,0,MATCH(Planilha2!$AA192,Base!192:192,0)+2))&gt;2,LEFT(INDEX(Base!192:192,0,MATCH(Planilha2!$AA192,Base!192:192,0)+2),1),INDEX(Base!192:192,0,MATCH(Planilha2!$AA192,Base!192:192,0)+2)),0)</f>
        <v>0</v>
      </c>
      <c r="AD192" cm="1">
        <f t="array" ref="AD192">IFERROR(IF(LEN(INDEX(Base!192:192,0,MATCH(Planilha2!$AA192,Base!192:192,0)+3))&gt;2,LEFT(INDEX(Base!192:192,0,MATCH(Planilha2!$AA192,Base!192:192,0)+3),1),INDEX(Base!192:192,0,MATCH(Planilha2!$AA192,Base!192:192,0)+3)),0)</f>
        <v>0</v>
      </c>
      <c r="AE192" cm="1">
        <f t="array" ref="AE192">IFERROR(IF(LEN(INDEX(Base!192:192,0,MATCH(Planilha2!$AA192,Base!192:192,0)+4))&gt;2,LEFT(INDEX(Base!192:192,0,MATCH(Planilha2!$AA192,Base!192:192,0)+4),1),INDEX(Base!192:192,0,MATCH(Planilha2!$AA192,Base!192:192,0)+4)),0)</f>
        <v>0</v>
      </c>
      <c r="AF192" t="str">
        <f>AA192&amp;", "&amp;Configurações!$C$4&amp;", "&amp;Configurações!$C$5&amp;", Brazil"</f>
        <v>0, Mesquita, RJ, Brazil</v>
      </c>
      <c r="AG192" t="e">
        <f>RIGHT(AA192,LEN(AA192)-FIND(",",AA192,1)-1)&amp;", "&amp;Configurações!$C$4&amp;", "&amp;Configurações!$C$5</f>
        <v>#VALUE!</v>
      </c>
      <c r="AH192">
        <f>Configurações!$C$6</f>
        <v>0</v>
      </c>
    </row>
    <row r="193" spans="2:34" x14ac:dyDescent="0.3">
      <c r="B193">
        <f>IF(OR(ISNUMBER(FIND(Configurações!$B$8,Base!B193)),ISNUMBER(FIND(Configurações!$B$9,Base!B193)),ISNUMBER(FIND(Configurações!$B$10,Base!B193)),ISNUMBER(FIND(Configurações!$B$11,Base!B193)))=TRUE,Base!B193,0)</f>
        <v>0</v>
      </c>
      <c r="C193" t="str">
        <f>SUBSTITUTE(SUBSTITUTE(IF(ISNUMBER(FIND("R$",Base!B193))=TRUE,Base!B193,IF(OR(ISNUMBER(FIND("condo",Base!C193)),ISNUMBER(FIND("IPTU",Base!C193)))=TRUE,Base!B193,Base!C193)),"R$",""),".","")</f>
        <v/>
      </c>
      <c r="D193" t="str">
        <f>SUBSTITUTE(IF(TRIM(SUBSTITUTE(SUBSTITUTE(IF(AND(ISNUMBER(FIND("condo",Base!C193)),ISNUMBER(FIND("IPTU",Base!C193)))=TRUE,MID(Base!C193,FIND("$",Base!C193)+1,6),0),"I",""),"P",""))="0",TRIM(SUBSTITUTE(SUBSTITUTE(IF(AND(ISNUMBER(FIND("condo",Base!D193)),ISNUMBER(FIND("IPTU",Base!D193)))=TRUE,MID(Base!D193,FIND("$",Base!D193)+1,6),0),"I",""),"P","")),TRIM(SUBSTITUTE(SUBSTITUTE(IF(AND(ISNUMBER(FIND("condo",Base!C193)),ISNUMBER(FIND("IPTU",Base!C193)))=TRUE,MID(Base!C193,FIND("$",Base!C193)+1,6),0),"I",""),"P",""))),".","")</f>
        <v>0</v>
      </c>
      <c r="E193" t="str">
        <f>SUBSTITUTE(IF(TRIM(SUBSTITUTE(SUBSTITUTE(IF(OR(ISNUMBER(FIND("IPTU",Base!C193)),ISNUMBER(FIND("iptu",Base!C193)))=TRUE,RIGHT(Base!C193,5),0),"R$",""),"$",""))="0",TRIM(SUBSTITUTE(SUBSTITUTE(IF(OR(ISNUMBER(FIND("IPTU",Base!D193)),ISNUMBER(FIND("iptu",Base!D193)))=TRUE,RIGHT(Base!D193,5),0),"R$",""),"$","")),TRIM(SUBSTITUTE(SUBSTITUTE(IF(OR(ISNUMBER(FIND("iptu",Base!C193)),ISNUMBER(FIND("IPTU",Base!C193)))=TRUE,RIGHT(Base!C193,5),0),"R$",""),"$",""))),".","")</f>
        <v>0</v>
      </c>
      <c r="F193" s="3" cm="1">
        <f t="array" ref="F193">INDEX(Base!193:193,MATCH(MAX(LEN(Base!193:193)),LEN(Base!193:193),0))</f>
        <v>0</v>
      </c>
      <c r="J193" t="str">
        <f>TRIM((IF(OR(ISNUMBER(FIND("Avenida",Base!B193)),ISNUMBER(FIND("Rua",Base!B193)),ISNUMBER(FIND("Estrada",Base!B193)),ISNUMBER(FIND(",",Base!B193)))=TRUE,Base!B193,"")))</f>
        <v/>
      </c>
      <c r="K193" t="str">
        <f>TRIM((IF(OR(ISNUMBER(FIND("Avenida",Base!C193)),ISNUMBER(FIND("Rua",Base!C193)),ISNUMBER(FIND("Estrada",Base!C193)),ISNUMBER(FIND(",",Base!C193)))=TRUE,Base!C193,"")))</f>
        <v/>
      </c>
      <c r="L193" t="str">
        <f>TRIM((IF(OR(ISNUMBER(FIND("Avenida",Base!D193)),ISNUMBER(FIND("Rua",Base!D193)),ISNUMBER(FIND("Estrada",Base!D193)),ISNUMBER(FIND(",",Base!D193)))=TRUE,Base!D193,"")))</f>
        <v/>
      </c>
      <c r="M193" t="str">
        <f>TRIM((IF(OR(ISNUMBER(FIND("Avenida",Base!E193)),ISNUMBER(FIND("Rua",Base!E193)),ISNUMBER(FIND("Estrada",Base!E193)),ISNUMBER(FIND(",",Base!E193)))=TRUE,Base!E193,"")))</f>
        <v/>
      </c>
      <c r="N193" t="str">
        <f>TRIM((IF(OR(ISNUMBER(FIND("Avenida",Base!F193)),ISNUMBER(FIND("Rua",Base!F193)),ISNUMBER(FIND("Estrada",Base!F193)),ISNUMBER(FIND(",",Base!F193)))=TRUE,Base!F193,"")))</f>
        <v/>
      </c>
      <c r="O193" t="str">
        <f>TRIM((IF(OR(ISNUMBER(FIND("Avenida",Base!G193)),ISNUMBER(FIND("Rua",Base!G193)),ISNUMBER(FIND("Estrada",Base!G193)),ISNUMBER(FIND(",",Base!G193)))=TRUE,Base!G193,"")))</f>
        <v/>
      </c>
      <c r="P193" t="str">
        <f>TRIM((IF(OR(ISNUMBER(FIND("Avenida",Base!H193)),ISNUMBER(FIND("Rua",Base!H193)),ISNUMBER(FIND("Estrada",Base!H193)),ISNUMBER(FIND(",",Base!H193)))=TRUE,Base!H193,"")))</f>
        <v/>
      </c>
      <c r="Q193" t="str">
        <f>TRIM((IF(OR(ISNUMBER(FIND("Avenida",Base!I193)),ISNUMBER(FIND("Rua",Base!I193)),ISNUMBER(FIND("Estrada",Base!I193)),ISNUMBER(FIND(",",Base!I193)))=TRUE,Base!I193,"")))</f>
        <v/>
      </c>
      <c r="R193" t="str">
        <f>TRIM((IF(OR(ISNUMBER(FIND("Avenida",Base!J193)),ISNUMBER(FIND("Rua",Base!J193)),ISNUMBER(FIND("Estrada",Base!J193)),ISNUMBER(FIND(",",Base!J193)))=TRUE,Base!J193,"")))</f>
        <v/>
      </c>
      <c r="S193" t="str">
        <f>TRIM((IF(OR(ISNUMBER(FIND("Avenida",Base!K193)),ISNUMBER(FIND("Rua",Base!K193)),ISNUMBER(FIND("Estrada",Base!K193)),ISNUMBER(FIND(",",Base!K193)))=TRUE,Base!K193,"")))</f>
        <v/>
      </c>
      <c r="T193" t="str">
        <f>TRIM((IF(OR(ISNUMBER(FIND("Avenida",Base!L193)),ISNUMBER(FIND("Rua",Base!L193)),ISNUMBER(FIND("Estrada",Base!L193)),ISNUMBER(FIND(",",Base!L193)))=TRUE,Base!L193,"")))</f>
        <v/>
      </c>
      <c r="U193" t="str">
        <f>TRIM((IF(OR(ISNUMBER(FIND("Avenida",Base!M193)),ISNUMBER(FIND("Rua",Base!M193)),ISNUMBER(FIND("Estrada",Base!M193)),ISNUMBER(FIND(",",Base!M193)))=TRUE,Base!M193,"")))</f>
        <v/>
      </c>
      <c r="V193" t="str">
        <f>TRIM((IF(OR(ISNUMBER(FIND("Avenida",Base!N193)),ISNUMBER(FIND("Rua",Base!N193)),ISNUMBER(FIND("Estrada",Base!N193)),ISNUMBER(FIND(",",Base!N193)))=TRUE,Base!N193,"")))</f>
        <v/>
      </c>
      <c r="W193" t="str">
        <f>TRIM((IF(OR(ISNUMBER(FIND("Avenida",Base!O193)),ISNUMBER(FIND("Rua",Base!O193)),ISNUMBER(FIND("Estrada",Base!O193)),ISNUMBER(FIND(",",Base!O193)))=TRUE,Base!O193,"")))</f>
        <v/>
      </c>
      <c r="X193" t="str">
        <f>TRIM((IF(OR(ISNUMBER(FIND("Avenida",Base!P193)),ISNUMBER(FIND("Rua",Base!P193)),ISNUMBER(FIND("Estrada",Base!P193)),ISNUMBER(FIND(",",Base!P193)))=TRUE,Base!P193,"")))</f>
        <v/>
      </c>
      <c r="Y193" t="str">
        <f>TRIM((IF(OR(ISNUMBER(FIND("Avenida",Base!Q193)),ISNUMBER(FIND("Rua",Base!Q193)),ISNUMBER(FIND("Estrada",Base!Q193)),ISNUMBER(FIND(",",Base!Q193)))=TRUE,Base!Q193,"")))</f>
        <v/>
      </c>
      <c r="Z193" t="str">
        <f>TRIM((IF(OR(ISNUMBER(FIND("Avenida",Base!R193)),ISNUMBER(FIND("Rua",Base!R193)),ISNUMBER(FIND("Estrada",Base!R193)),ISNUMBER(FIND(",",Base!R193)))=TRUE,Base!R193,"")))</f>
        <v/>
      </c>
      <c r="AA193" s="3" cm="1">
        <f t="array" ref="AA193">LOOKUP(2,1/(F193:Z193&lt;&gt;""),F193:Z193)</f>
        <v>0</v>
      </c>
      <c r="AB193" cm="1">
        <f t="array" ref="AB193">IFERROR(IF(LEN(TRIM(SUBSTITUTE(INDEX(Base!193:193,0,MATCH(Planilha2!$AA193,Base!193:193,0)+1),"m²",""))&gt;5),LEFT(TRIM(SUBSTITUTE(INDEX(Base!193:193,0,MATCH(Planilha2!$AA193,Base!193:193,0)+1),"m²","")),3),TRIM(SUBSTITUTE(INDEX(Base!193:193,0,MATCH(Planilha2!$AA193,Base!193:193,0)+1),"m²",""))),0)</f>
        <v>0</v>
      </c>
      <c r="AC193" cm="1">
        <f t="array" ref="AC193">IFERROR(IF(LEN(INDEX(Base!193:193,0,MATCH(Planilha2!$AA193,Base!193:193,0)+2))&gt;2,LEFT(INDEX(Base!193:193,0,MATCH(Planilha2!$AA193,Base!193:193,0)+2),1),INDEX(Base!193:193,0,MATCH(Planilha2!$AA193,Base!193:193,0)+2)),0)</f>
        <v>0</v>
      </c>
      <c r="AD193" cm="1">
        <f t="array" ref="AD193">IFERROR(IF(LEN(INDEX(Base!193:193,0,MATCH(Planilha2!$AA193,Base!193:193,0)+3))&gt;2,LEFT(INDEX(Base!193:193,0,MATCH(Planilha2!$AA193,Base!193:193,0)+3),1),INDEX(Base!193:193,0,MATCH(Planilha2!$AA193,Base!193:193,0)+3)),0)</f>
        <v>0</v>
      </c>
      <c r="AE193" cm="1">
        <f t="array" ref="AE193">IFERROR(IF(LEN(INDEX(Base!193:193,0,MATCH(Planilha2!$AA193,Base!193:193,0)+4))&gt;2,LEFT(INDEX(Base!193:193,0,MATCH(Planilha2!$AA193,Base!193:193,0)+4),1),INDEX(Base!193:193,0,MATCH(Planilha2!$AA193,Base!193:193,0)+4)),0)</f>
        <v>0</v>
      </c>
      <c r="AF193" t="str">
        <f>AA193&amp;", "&amp;Configurações!$C$4&amp;", "&amp;Configurações!$C$5&amp;", Brazil"</f>
        <v>0, Mesquita, RJ, Brazil</v>
      </c>
      <c r="AG193" t="e">
        <f>RIGHT(AA193,LEN(AA193)-FIND(",",AA193,1)-1)&amp;", "&amp;Configurações!$C$4&amp;", "&amp;Configurações!$C$5</f>
        <v>#VALUE!</v>
      </c>
      <c r="AH193">
        <f>Configurações!$C$6</f>
        <v>0</v>
      </c>
    </row>
    <row r="194" spans="2:34" x14ac:dyDescent="0.3">
      <c r="B194">
        <f>IF(OR(ISNUMBER(FIND(Configurações!$B$8,Base!B194)),ISNUMBER(FIND(Configurações!$B$9,Base!B194)),ISNUMBER(FIND(Configurações!$B$10,Base!B194)),ISNUMBER(FIND(Configurações!$B$11,Base!B194)))=TRUE,Base!B194,0)</f>
        <v>0</v>
      </c>
      <c r="C194" t="str">
        <f>SUBSTITUTE(SUBSTITUTE(IF(ISNUMBER(FIND("R$",Base!B194))=TRUE,Base!B194,IF(OR(ISNUMBER(FIND("condo",Base!C194)),ISNUMBER(FIND("IPTU",Base!C194)))=TRUE,Base!B194,Base!C194)),"R$",""),".","")</f>
        <v/>
      </c>
      <c r="D194" t="str">
        <f>SUBSTITUTE(IF(TRIM(SUBSTITUTE(SUBSTITUTE(IF(AND(ISNUMBER(FIND("condo",Base!C194)),ISNUMBER(FIND("IPTU",Base!C194)))=TRUE,MID(Base!C194,FIND("$",Base!C194)+1,6),0),"I",""),"P",""))="0",TRIM(SUBSTITUTE(SUBSTITUTE(IF(AND(ISNUMBER(FIND("condo",Base!D194)),ISNUMBER(FIND("IPTU",Base!D194)))=TRUE,MID(Base!D194,FIND("$",Base!D194)+1,6),0),"I",""),"P","")),TRIM(SUBSTITUTE(SUBSTITUTE(IF(AND(ISNUMBER(FIND("condo",Base!C194)),ISNUMBER(FIND("IPTU",Base!C194)))=TRUE,MID(Base!C194,FIND("$",Base!C194)+1,6),0),"I",""),"P",""))),".","")</f>
        <v>0</v>
      </c>
      <c r="E194" t="str">
        <f>SUBSTITUTE(IF(TRIM(SUBSTITUTE(SUBSTITUTE(IF(OR(ISNUMBER(FIND("IPTU",Base!C194)),ISNUMBER(FIND("iptu",Base!C194)))=TRUE,RIGHT(Base!C194,5),0),"R$",""),"$",""))="0",TRIM(SUBSTITUTE(SUBSTITUTE(IF(OR(ISNUMBER(FIND("IPTU",Base!D194)),ISNUMBER(FIND("iptu",Base!D194)))=TRUE,RIGHT(Base!D194,5),0),"R$",""),"$","")),TRIM(SUBSTITUTE(SUBSTITUTE(IF(OR(ISNUMBER(FIND("iptu",Base!C194)),ISNUMBER(FIND("IPTU",Base!C194)))=TRUE,RIGHT(Base!C194,5),0),"R$",""),"$",""))),".","")</f>
        <v>0</v>
      </c>
      <c r="F194" s="3" cm="1">
        <f t="array" ref="F194">INDEX(Base!194:194,MATCH(MAX(LEN(Base!194:194)),LEN(Base!194:194),0))</f>
        <v>0</v>
      </c>
      <c r="J194" t="str">
        <f>TRIM((IF(OR(ISNUMBER(FIND("Avenida",Base!B194)),ISNUMBER(FIND("Rua",Base!B194)),ISNUMBER(FIND("Estrada",Base!B194)),ISNUMBER(FIND(",",Base!B194)))=TRUE,Base!B194,"")))</f>
        <v/>
      </c>
      <c r="K194" t="str">
        <f>TRIM((IF(OR(ISNUMBER(FIND("Avenida",Base!C194)),ISNUMBER(FIND("Rua",Base!C194)),ISNUMBER(FIND("Estrada",Base!C194)),ISNUMBER(FIND(",",Base!C194)))=TRUE,Base!C194,"")))</f>
        <v/>
      </c>
      <c r="L194" t="str">
        <f>TRIM((IF(OR(ISNUMBER(FIND("Avenida",Base!D194)),ISNUMBER(FIND("Rua",Base!D194)),ISNUMBER(FIND("Estrada",Base!D194)),ISNUMBER(FIND(",",Base!D194)))=TRUE,Base!D194,"")))</f>
        <v/>
      </c>
      <c r="M194" t="str">
        <f>TRIM((IF(OR(ISNUMBER(FIND("Avenida",Base!E194)),ISNUMBER(FIND("Rua",Base!E194)),ISNUMBER(FIND("Estrada",Base!E194)),ISNUMBER(FIND(",",Base!E194)))=TRUE,Base!E194,"")))</f>
        <v/>
      </c>
      <c r="N194" t="str">
        <f>TRIM((IF(OR(ISNUMBER(FIND("Avenida",Base!F194)),ISNUMBER(FIND("Rua",Base!F194)),ISNUMBER(FIND("Estrada",Base!F194)),ISNUMBER(FIND(",",Base!F194)))=TRUE,Base!F194,"")))</f>
        <v/>
      </c>
      <c r="O194" t="str">
        <f>TRIM((IF(OR(ISNUMBER(FIND("Avenida",Base!G194)),ISNUMBER(FIND("Rua",Base!G194)),ISNUMBER(FIND("Estrada",Base!G194)),ISNUMBER(FIND(",",Base!G194)))=TRUE,Base!G194,"")))</f>
        <v/>
      </c>
      <c r="P194" t="str">
        <f>TRIM((IF(OR(ISNUMBER(FIND("Avenida",Base!H194)),ISNUMBER(FIND("Rua",Base!H194)),ISNUMBER(FIND("Estrada",Base!H194)),ISNUMBER(FIND(",",Base!H194)))=TRUE,Base!H194,"")))</f>
        <v/>
      </c>
      <c r="Q194" t="str">
        <f>TRIM((IF(OR(ISNUMBER(FIND("Avenida",Base!I194)),ISNUMBER(FIND("Rua",Base!I194)),ISNUMBER(FIND("Estrada",Base!I194)),ISNUMBER(FIND(",",Base!I194)))=TRUE,Base!I194,"")))</f>
        <v/>
      </c>
      <c r="R194" t="str">
        <f>TRIM((IF(OR(ISNUMBER(FIND("Avenida",Base!J194)),ISNUMBER(FIND("Rua",Base!J194)),ISNUMBER(FIND("Estrada",Base!J194)),ISNUMBER(FIND(",",Base!J194)))=TRUE,Base!J194,"")))</f>
        <v/>
      </c>
      <c r="S194" t="str">
        <f>TRIM((IF(OR(ISNUMBER(FIND("Avenida",Base!K194)),ISNUMBER(FIND("Rua",Base!K194)),ISNUMBER(FIND("Estrada",Base!K194)),ISNUMBER(FIND(",",Base!K194)))=TRUE,Base!K194,"")))</f>
        <v/>
      </c>
      <c r="T194" t="str">
        <f>TRIM((IF(OR(ISNUMBER(FIND("Avenida",Base!L194)),ISNUMBER(FIND("Rua",Base!L194)),ISNUMBER(FIND("Estrada",Base!L194)),ISNUMBER(FIND(",",Base!L194)))=TRUE,Base!L194,"")))</f>
        <v/>
      </c>
      <c r="U194" t="str">
        <f>TRIM((IF(OR(ISNUMBER(FIND("Avenida",Base!M194)),ISNUMBER(FIND("Rua",Base!M194)),ISNUMBER(FIND("Estrada",Base!M194)),ISNUMBER(FIND(",",Base!M194)))=TRUE,Base!M194,"")))</f>
        <v/>
      </c>
      <c r="V194" t="str">
        <f>TRIM((IF(OR(ISNUMBER(FIND("Avenida",Base!N194)),ISNUMBER(FIND("Rua",Base!N194)),ISNUMBER(FIND("Estrada",Base!N194)),ISNUMBER(FIND(",",Base!N194)))=TRUE,Base!N194,"")))</f>
        <v/>
      </c>
      <c r="W194" t="str">
        <f>TRIM((IF(OR(ISNUMBER(FIND("Avenida",Base!O194)),ISNUMBER(FIND("Rua",Base!O194)),ISNUMBER(FIND("Estrada",Base!O194)),ISNUMBER(FIND(",",Base!O194)))=TRUE,Base!O194,"")))</f>
        <v/>
      </c>
      <c r="X194" t="str">
        <f>TRIM((IF(OR(ISNUMBER(FIND("Avenida",Base!P194)),ISNUMBER(FIND("Rua",Base!P194)),ISNUMBER(FIND("Estrada",Base!P194)),ISNUMBER(FIND(",",Base!P194)))=TRUE,Base!P194,"")))</f>
        <v/>
      </c>
      <c r="Y194" t="str">
        <f>TRIM((IF(OR(ISNUMBER(FIND("Avenida",Base!Q194)),ISNUMBER(FIND("Rua",Base!Q194)),ISNUMBER(FIND("Estrada",Base!Q194)),ISNUMBER(FIND(",",Base!Q194)))=TRUE,Base!Q194,"")))</f>
        <v/>
      </c>
      <c r="Z194" t="str">
        <f>TRIM((IF(OR(ISNUMBER(FIND("Avenida",Base!R194)),ISNUMBER(FIND("Rua",Base!R194)),ISNUMBER(FIND("Estrada",Base!R194)),ISNUMBER(FIND(",",Base!R194)))=TRUE,Base!R194,"")))</f>
        <v/>
      </c>
      <c r="AA194" s="3" cm="1">
        <f t="array" ref="AA194">LOOKUP(2,1/(F194:Z194&lt;&gt;""),F194:Z194)</f>
        <v>0</v>
      </c>
      <c r="AB194" cm="1">
        <f t="array" ref="AB194">IFERROR(IF(LEN(TRIM(SUBSTITUTE(INDEX(Base!194:194,0,MATCH(Planilha2!$AA194,Base!194:194,0)+1),"m²",""))&gt;5),LEFT(TRIM(SUBSTITUTE(INDEX(Base!194:194,0,MATCH(Planilha2!$AA194,Base!194:194,0)+1),"m²","")),3),TRIM(SUBSTITUTE(INDEX(Base!194:194,0,MATCH(Planilha2!$AA194,Base!194:194,0)+1),"m²",""))),0)</f>
        <v>0</v>
      </c>
      <c r="AC194" cm="1">
        <f t="array" ref="AC194">IFERROR(IF(LEN(INDEX(Base!194:194,0,MATCH(Planilha2!$AA194,Base!194:194,0)+2))&gt;2,LEFT(INDEX(Base!194:194,0,MATCH(Planilha2!$AA194,Base!194:194,0)+2),1),INDEX(Base!194:194,0,MATCH(Planilha2!$AA194,Base!194:194,0)+2)),0)</f>
        <v>0</v>
      </c>
      <c r="AD194" cm="1">
        <f t="array" ref="AD194">IFERROR(IF(LEN(INDEX(Base!194:194,0,MATCH(Planilha2!$AA194,Base!194:194,0)+3))&gt;2,LEFT(INDEX(Base!194:194,0,MATCH(Planilha2!$AA194,Base!194:194,0)+3),1),INDEX(Base!194:194,0,MATCH(Planilha2!$AA194,Base!194:194,0)+3)),0)</f>
        <v>0</v>
      </c>
      <c r="AE194" cm="1">
        <f t="array" ref="AE194">IFERROR(IF(LEN(INDEX(Base!194:194,0,MATCH(Planilha2!$AA194,Base!194:194,0)+4))&gt;2,LEFT(INDEX(Base!194:194,0,MATCH(Planilha2!$AA194,Base!194:194,0)+4),1),INDEX(Base!194:194,0,MATCH(Planilha2!$AA194,Base!194:194,0)+4)),0)</f>
        <v>0</v>
      </c>
      <c r="AF194" t="str">
        <f>AA194&amp;", "&amp;Configurações!$C$4&amp;", "&amp;Configurações!$C$5&amp;", Brazil"</f>
        <v>0, Mesquita, RJ, Brazil</v>
      </c>
      <c r="AG194" t="e">
        <f>RIGHT(AA194,LEN(AA194)-FIND(",",AA194,1)-1)&amp;", "&amp;Configurações!$C$4&amp;", "&amp;Configurações!$C$5</f>
        <v>#VALUE!</v>
      </c>
      <c r="AH194">
        <f>Configurações!$C$6</f>
        <v>0</v>
      </c>
    </row>
    <row r="195" spans="2:34" x14ac:dyDescent="0.3">
      <c r="B195">
        <f>IF(OR(ISNUMBER(FIND(Configurações!$B$8,Base!B195)),ISNUMBER(FIND(Configurações!$B$9,Base!B195)),ISNUMBER(FIND(Configurações!$B$10,Base!B195)),ISNUMBER(FIND(Configurações!$B$11,Base!B195)))=TRUE,Base!B195,0)</f>
        <v>0</v>
      </c>
      <c r="C195" t="str">
        <f>SUBSTITUTE(SUBSTITUTE(IF(ISNUMBER(FIND("R$",Base!B195))=TRUE,Base!B195,IF(OR(ISNUMBER(FIND("condo",Base!C195)),ISNUMBER(FIND("IPTU",Base!C195)))=TRUE,Base!B195,Base!C195)),"R$",""),".","")</f>
        <v/>
      </c>
      <c r="D195" t="str">
        <f>SUBSTITUTE(IF(TRIM(SUBSTITUTE(SUBSTITUTE(IF(AND(ISNUMBER(FIND("condo",Base!C195)),ISNUMBER(FIND("IPTU",Base!C195)))=TRUE,MID(Base!C195,FIND("$",Base!C195)+1,6),0),"I",""),"P",""))="0",TRIM(SUBSTITUTE(SUBSTITUTE(IF(AND(ISNUMBER(FIND("condo",Base!D195)),ISNUMBER(FIND("IPTU",Base!D195)))=TRUE,MID(Base!D195,FIND("$",Base!D195)+1,6),0),"I",""),"P","")),TRIM(SUBSTITUTE(SUBSTITUTE(IF(AND(ISNUMBER(FIND("condo",Base!C195)),ISNUMBER(FIND("IPTU",Base!C195)))=TRUE,MID(Base!C195,FIND("$",Base!C195)+1,6),0),"I",""),"P",""))),".","")</f>
        <v>0</v>
      </c>
      <c r="E195" t="str">
        <f>SUBSTITUTE(IF(TRIM(SUBSTITUTE(SUBSTITUTE(IF(OR(ISNUMBER(FIND("IPTU",Base!C195)),ISNUMBER(FIND("iptu",Base!C195)))=TRUE,RIGHT(Base!C195,5),0),"R$",""),"$",""))="0",TRIM(SUBSTITUTE(SUBSTITUTE(IF(OR(ISNUMBER(FIND("IPTU",Base!D195)),ISNUMBER(FIND("iptu",Base!D195)))=TRUE,RIGHT(Base!D195,5),0),"R$",""),"$","")),TRIM(SUBSTITUTE(SUBSTITUTE(IF(OR(ISNUMBER(FIND("iptu",Base!C195)),ISNUMBER(FIND("IPTU",Base!C195)))=TRUE,RIGHT(Base!C195,5),0),"R$",""),"$",""))),".","")</f>
        <v>0</v>
      </c>
      <c r="F195" s="3" cm="1">
        <f t="array" ref="F195">INDEX(Base!195:195,MATCH(MAX(LEN(Base!195:195)),LEN(Base!195:195),0))</f>
        <v>0</v>
      </c>
      <c r="J195" t="str">
        <f>TRIM((IF(OR(ISNUMBER(FIND("Avenida",Base!B195)),ISNUMBER(FIND("Rua",Base!B195)),ISNUMBER(FIND("Estrada",Base!B195)),ISNUMBER(FIND(",",Base!B195)))=TRUE,Base!B195,"")))</f>
        <v/>
      </c>
      <c r="K195" t="str">
        <f>TRIM((IF(OR(ISNUMBER(FIND("Avenida",Base!C195)),ISNUMBER(FIND("Rua",Base!C195)),ISNUMBER(FIND("Estrada",Base!C195)),ISNUMBER(FIND(",",Base!C195)))=TRUE,Base!C195,"")))</f>
        <v/>
      </c>
      <c r="L195" t="str">
        <f>TRIM((IF(OR(ISNUMBER(FIND("Avenida",Base!D195)),ISNUMBER(FIND("Rua",Base!D195)),ISNUMBER(FIND("Estrada",Base!D195)),ISNUMBER(FIND(",",Base!D195)))=TRUE,Base!D195,"")))</f>
        <v/>
      </c>
      <c r="M195" t="str">
        <f>TRIM((IF(OR(ISNUMBER(FIND("Avenida",Base!E195)),ISNUMBER(FIND("Rua",Base!E195)),ISNUMBER(FIND("Estrada",Base!E195)),ISNUMBER(FIND(",",Base!E195)))=TRUE,Base!E195,"")))</f>
        <v/>
      </c>
      <c r="N195" t="str">
        <f>TRIM((IF(OR(ISNUMBER(FIND("Avenida",Base!F195)),ISNUMBER(FIND("Rua",Base!F195)),ISNUMBER(FIND("Estrada",Base!F195)),ISNUMBER(FIND(",",Base!F195)))=TRUE,Base!F195,"")))</f>
        <v/>
      </c>
      <c r="O195" t="str">
        <f>TRIM((IF(OR(ISNUMBER(FIND("Avenida",Base!G195)),ISNUMBER(FIND("Rua",Base!G195)),ISNUMBER(FIND("Estrada",Base!G195)),ISNUMBER(FIND(",",Base!G195)))=TRUE,Base!G195,"")))</f>
        <v/>
      </c>
      <c r="P195" t="str">
        <f>TRIM((IF(OR(ISNUMBER(FIND("Avenida",Base!H195)),ISNUMBER(FIND("Rua",Base!H195)),ISNUMBER(FIND("Estrada",Base!H195)),ISNUMBER(FIND(",",Base!H195)))=TRUE,Base!H195,"")))</f>
        <v/>
      </c>
      <c r="Q195" t="str">
        <f>TRIM((IF(OR(ISNUMBER(FIND("Avenida",Base!I195)),ISNUMBER(FIND("Rua",Base!I195)),ISNUMBER(FIND("Estrada",Base!I195)),ISNUMBER(FIND(",",Base!I195)))=TRUE,Base!I195,"")))</f>
        <v/>
      </c>
      <c r="R195" t="str">
        <f>TRIM((IF(OR(ISNUMBER(FIND("Avenida",Base!J195)),ISNUMBER(FIND("Rua",Base!J195)),ISNUMBER(FIND("Estrada",Base!J195)),ISNUMBER(FIND(",",Base!J195)))=TRUE,Base!J195,"")))</f>
        <v/>
      </c>
      <c r="S195" t="str">
        <f>TRIM((IF(OR(ISNUMBER(FIND("Avenida",Base!K195)),ISNUMBER(FIND("Rua",Base!K195)),ISNUMBER(FIND("Estrada",Base!K195)),ISNUMBER(FIND(",",Base!K195)))=TRUE,Base!K195,"")))</f>
        <v/>
      </c>
      <c r="T195" t="str">
        <f>TRIM((IF(OR(ISNUMBER(FIND("Avenida",Base!L195)),ISNUMBER(FIND("Rua",Base!L195)),ISNUMBER(FIND("Estrada",Base!L195)),ISNUMBER(FIND(",",Base!L195)))=TRUE,Base!L195,"")))</f>
        <v/>
      </c>
      <c r="U195" t="str">
        <f>TRIM((IF(OR(ISNUMBER(FIND("Avenida",Base!M195)),ISNUMBER(FIND("Rua",Base!M195)),ISNUMBER(FIND("Estrada",Base!M195)),ISNUMBER(FIND(",",Base!M195)))=TRUE,Base!M195,"")))</f>
        <v/>
      </c>
      <c r="V195" t="str">
        <f>TRIM((IF(OR(ISNUMBER(FIND("Avenida",Base!N195)),ISNUMBER(FIND("Rua",Base!N195)),ISNUMBER(FIND("Estrada",Base!N195)),ISNUMBER(FIND(",",Base!N195)))=TRUE,Base!N195,"")))</f>
        <v/>
      </c>
      <c r="W195" t="str">
        <f>TRIM((IF(OR(ISNUMBER(FIND("Avenida",Base!O195)),ISNUMBER(FIND("Rua",Base!O195)),ISNUMBER(FIND("Estrada",Base!O195)),ISNUMBER(FIND(",",Base!O195)))=TRUE,Base!O195,"")))</f>
        <v/>
      </c>
      <c r="X195" t="str">
        <f>TRIM((IF(OR(ISNUMBER(FIND("Avenida",Base!P195)),ISNUMBER(FIND("Rua",Base!P195)),ISNUMBER(FIND("Estrada",Base!P195)),ISNUMBER(FIND(",",Base!P195)))=TRUE,Base!P195,"")))</f>
        <v/>
      </c>
      <c r="Y195" t="str">
        <f>TRIM((IF(OR(ISNUMBER(FIND("Avenida",Base!Q195)),ISNUMBER(FIND("Rua",Base!Q195)),ISNUMBER(FIND("Estrada",Base!Q195)),ISNUMBER(FIND(",",Base!Q195)))=TRUE,Base!Q195,"")))</f>
        <v/>
      </c>
      <c r="Z195" t="str">
        <f>TRIM((IF(OR(ISNUMBER(FIND("Avenida",Base!R195)),ISNUMBER(FIND("Rua",Base!R195)),ISNUMBER(FIND("Estrada",Base!R195)),ISNUMBER(FIND(",",Base!R195)))=TRUE,Base!R195,"")))</f>
        <v/>
      </c>
      <c r="AA195" s="3" cm="1">
        <f t="array" ref="AA195">LOOKUP(2,1/(F195:Z195&lt;&gt;""),F195:Z195)</f>
        <v>0</v>
      </c>
      <c r="AB195" cm="1">
        <f t="array" ref="AB195">IFERROR(IF(LEN(TRIM(SUBSTITUTE(INDEX(Base!195:195,0,MATCH(Planilha2!$AA195,Base!195:195,0)+1),"m²",""))&gt;5),LEFT(TRIM(SUBSTITUTE(INDEX(Base!195:195,0,MATCH(Planilha2!$AA195,Base!195:195,0)+1),"m²","")),3),TRIM(SUBSTITUTE(INDEX(Base!195:195,0,MATCH(Planilha2!$AA195,Base!195:195,0)+1),"m²",""))),0)</f>
        <v>0</v>
      </c>
      <c r="AC195" cm="1">
        <f t="array" ref="AC195">IFERROR(IF(LEN(INDEX(Base!195:195,0,MATCH(Planilha2!$AA195,Base!195:195,0)+2))&gt;2,LEFT(INDEX(Base!195:195,0,MATCH(Planilha2!$AA195,Base!195:195,0)+2),1),INDEX(Base!195:195,0,MATCH(Planilha2!$AA195,Base!195:195,0)+2)),0)</f>
        <v>0</v>
      </c>
      <c r="AD195" cm="1">
        <f t="array" ref="AD195">IFERROR(IF(LEN(INDEX(Base!195:195,0,MATCH(Planilha2!$AA195,Base!195:195,0)+3))&gt;2,LEFT(INDEX(Base!195:195,0,MATCH(Planilha2!$AA195,Base!195:195,0)+3),1),INDEX(Base!195:195,0,MATCH(Planilha2!$AA195,Base!195:195,0)+3)),0)</f>
        <v>0</v>
      </c>
      <c r="AE195" cm="1">
        <f t="array" ref="AE195">IFERROR(IF(LEN(INDEX(Base!195:195,0,MATCH(Planilha2!$AA195,Base!195:195,0)+4))&gt;2,LEFT(INDEX(Base!195:195,0,MATCH(Planilha2!$AA195,Base!195:195,0)+4),1),INDEX(Base!195:195,0,MATCH(Planilha2!$AA195,Base!195:195,0)+4)),0)</f>
        <v>0</v>
      </c>
      <c r="AF195" t="str">
        <f>AA195&amp;", "&amp;Configurações!$C$4&amp;", "&amp;Configurações!$C$5&amp;", Brazil"</f>
        <v>0, Mesquita, RJ, Brazil</v>
      </c>
      <c r="AG195" t="e">
        <f>RIGHT(AA195,LEN(AA195)-FIND(",",AA195,1)-1)&amp;", "&amp;Configurações!$C$4&amp;", "&amp;Configurações!$C$5</f>
        <v>#VALUE!</v>
      </c>
      <c r="AH195">
        <f>Configurações!$C$6</f>
        <v>0</v>
      </c>
    </row>
    <row r="196" spans="2:34" x14ac:dyDescent="0.3">
      <c r="B196">
        <f>IF(OR(ISNUMBER(FIND(Configurações!$B$8,Base!B196)),ISNUMBER(FIND(Configurações!$B$9,Base!B196)),ISNUMBER(FIND(Configurações!$B$10,Base!B196)),ISNUMBER(FIND(Configurações!$B$11,Base!B196)))=TRUE,Base!B196,0)</f>
        <v>0</v>
      </c>
      <c r="C196" t="str">
        <f>SUBSTITUTE(SUBSTITUTE(IF(ISNUMBER(FIND("R$",Base!B196))=TRUE,Base!B196,IF(OR(ISNUMBER(FIND("condo",Base!C196)),ISNUMBER(FIND("IPTU",Base!C196)))=TRUE,Base!B196,Base!C196)),"R$",""),".","")</f>
        <v/>
      </c>
      <c r="D196" t="str">
        <f>SUBSTITUTE(IF(TRIM(SUBSTITUTE(SUBSTITUTE(IF(AND(ISNUMBER(FIND("condo",Base!C196)),ISNUMBER(FIND("IPTU",Base!C196)))=TRUE,MID(Base!C196,FIND("$",Base!C196)+1,6),0),"I",""),"P",""))="0",TRIM(SUBSTITUTE(SUBSTITUTE(IF(AND(ISNUMBER(FIND("condo",Base!D196)),ISNUMBER(FIND("IPTU",Base!D196)))=TRUE,MID(Base!D196,FIND("$",Base!D196)+1,6),0),"I",""),"P","")),TRIM(SUBSTITUTE(SUBSTITUTE(IF(AND(ISNUMBER(FIND("condo",Base!C196)),ISNUMBER(FIND("IPTU",Base!C196)))=TRUE,MID(Base!C196,FIND("$",Base!C196)+1,6),0),"I",""),"P",""))),".","")</f>
        <v>0</v>
      </c>
      <c r="E196" t="str">
        <f>SUBSTITUTE(IF(TRIM(SUBSTITUTE(SUBSTITUTE(IF(OR(ISNUMBER(FIND("IPTU",Base!C196)),ISNUMBER(FIND("iptu",Base!C196)))=TRUE,RIGHT(Base!C196,5),0),"R$",""),"$",""))="0",TRIM(SUBSTITUTE(SUBSTITUTE(IF(OR(ISNUMBER(FIND("IPTU",Base!D196)),ISNUMBER(FIND("iptu",Base!D196)))=TRUE,RIGHT(Base!D196,5),0),"R$",""),"$","")),TRIM(SUBSTITUTE(SUBSTITUTE(IF(OR(ISNUMBER(FIND("iptu",Base!C196)),ISNUMBER(FIND("IPTU",Base!C196)))=TRUE,RIGHT(Base!C196,5),0),"R$",""),"$",""))),".","")</f>
        <v>0</v>
      </c>
      <c r="F196" s="3" cm="1">
        <f t="array" ref="F196">INDEX(Base!196:196,MATCH(MAX(LEN(Base!196:196)),LEN(Base!196:196),0))</f>
        <v>0</v>
      </c>
      <c r="J196" t="str">
        <f>TRIM((IF(OR(ISNUMBER(FIND("Avenida",Base!B196)),ISNUMBER(FIND("Rua",Base!B196)),ISNUMBER(FIND("Estrada",Base!B196)),ISNUMBER(FIND(",",Base!B196)))=TRUE,Base!B196,"")))</f>
        <v/>
      </c>
      <c r="K196" t="str">
        <f>TRIM((IF(OR(ISNUMBER(FIND("Avenida",Base!C196)),ISNUMBER(FIND("Rua",Base!C196)),ISNUMBER(FIND("Estrada",Base!C196)),ISNUMBER(FIND(",",Base!C196)))=TRUE,Base!C196,"")))</f>
        <v/>
      </c>
      <c r="L196" t="str">
        <f>TRIM((IF(OR(ISNUMBER(FIND("Avenida",Base!D196)),ISNUMBER(FIND("Rua",Base!D196)),ISNUMBER(FIND("Estrada",Base!D196)),ISNUMBER(FIND(",",Base!D196)))=TRUE,Base!D196,"")))</f>
        <v/>
      </c>
      <c r="M196" t="str">
        <f>TRIM((IF(OR(ISNUMBER(FIND("Avenida",Base!E196)),ISNUMBER(FIND("Rua",Base!E196)),ISNUMBER(FIND("Estrada",Base!E196)),ISNUMBER(FIND(",",Base!E196)))=TRUE,Base!E196,"")))</f>
        <v/>
      </c>
      <c r="N196" t="str">
        <f>TRIM((IF(OR(ISNUMBER(FIND("Avenida",Base!F196)),ISNUMBER(FIND("Rua",Base!F196)),ISNUMBER(FIND("Estrada",Base!F196)),ISNUMBER(FIND(",",Base!F196)))=TRUE,Base!F196,"")))</f>
        <v/>
      </c>
      <c r="O196" t="str">
        <f>TRIM((IF(OR(ISNUMBER(FIND("Avenida",Base!G196)),ISNUMBER(FIND("Rua",Base!G196)),ISNUMBER(FIND("Estrada",Base!G196)),ISNUMBER(FIND(",",Base!G196)))=TRUE,Base!G196,"")))</f>
        <v/>
      </c>
      <c r="P196" t="str">
        <f>TRIM((IF(OR(ISNUMBER(FIND("Avenida",Base!H196)),ISNUMBER(FIND("Rua",Base!H196)),ISNUMBER(FIND("Estrada",Base!H196)),ISNUMBER(FIND(",",Base!H196)))=TRUE,Base!H196,"")))</f>
        <v/>
      </c>
      <c r="Q196" t="str">
        <f>TRIM((IF(OR(ISNUMBER(FIND("Avenida",Base!I196)),ISNUMBER(FIND("Rua",Base!I196)),ISNUMBER(FIND("Estrada",Base!I196)),ISNUMBER(FIND(",",Base!I196)))=TRUE,Base!I196,"")))</f>
        <v/>
      </c>
      <c r="R196" t="str">
        <f>TRIM((IF(OR(ISNUMBER(FIND("Avenida",Base!J196)),ISNUMBER(FIND("Rua",Base!J196)),ISNUMBER(FIND("Estrada",Base!J196)),ISNUMBER(FIND(",",Base!J196)))=TRUE,Base!J196,"")))</f>
        <v/>
      </c>
      <c r="S196" t="str">
        <f>TRIM((IF(OR(ISNUMBER(FIND("Avenida",Base!K196)),ISNUMBER(FIND("Rua",Base!K196)),ISNUMBER(FIND("Estrada",Base!K196)),ISNUMBER(FIND(",",Base!K196)))=TRUE,Base!K196,"")))</f>
        <v/>
      </c>
      <c r="T196" t="str">
        <f>TRIM((IF(OR(ISNUMBER(FIND("Avenida",Base!L196)),ISNUMBER(FIND("Rua",Base!L196)),ISNUMBER(FIND("Estrada",Base!L196)),ISNUMBER(FIND(",",Base!L196)))=TRUE,Base!L196,"")))</f>
        <v/>
      </c>
      <c r="U196" t="str">
        <f>TRIM((IF(OR(ISNUMBER(FIND("Avenida",Base!M196)),ISNUMBER(FIND("Rua",Base!M196)),ISNUMBER(FIND("Estrada",Base!M196)),ISNUMBER(FIND(",",Base!M196)))=TRUE,Base!M196,"")))</f>
        <v/>
      </c>
      <c r="V196" t="str">
        <f>TRIM((IF(OR(ISNUMBER(FIND("Avenida",Base!N196)),ISNUMBER(FIND("Rua",Base!N196)),ISNUMBER(FIND("Estrada",Base!N196)),ISNUMBER(FIND(",",Base!N196)))=TRUE,Base!N196,"")))</f>
        <v/>
      </c>
      <c r="W196" t="str">
        <f>TRIM((IF(OR(ISNUMBER(FIND("Avenida",Base!O196)),ISNUMBER(FIND("Rua",Base!O196)),ISNUMBER(FIND("Estrada",Base!O196)),ISNUMBER(FIND(",",Base!O196)))=TRUE,Base!O196,"")))</f>
        <v/>
      </c>
      <c r="X196" t="str">
        <f>TRIM((IF(OR(ISNUMBER(FIND("Avenida",Base!P196)),ISNUMBER(FIND("Rua",Base!P196)),ISNUMBER(FIND("Estrada",Base!P196)),ISNUMBER(FIND(",",Base!P196)))=TRUE,Base!P196,"")))</f>
        <v/>
      </c>
      <c r="Y196" t="str">
        <f>TRIM((IF(OR(ISNUMBER(FIND("Avenida",Base!Q196)),ISNUMBER(FIND("Rua",Base!Q196)),ISNUMBER(FIND("Estrada",Base!Q196)),ISNUMBER(FIND(",",Base!Q196)))=TRUE,Base!Q196,"")))</f>
        <v/>
      </c>
      <c r="Z196" t="str">
        <f>TRIM((IF(OR(ISNUMBER(FIND("Avenida",Base!R196)),ISNUMBER(FIND("Rua",Base!R196)),ISNUMBER(FIND("Estrada",Base!R196)),ISNUMBER(FIND(",",Base!R196)))=TRUE,Base!R196,"")))</f>
        <v/>
      </c>
      <c r="AA196" s="3" cm="1">
        <f t="array" ref="AA196">LOOKUP(2,1/(F196:Z196&lt;&gt;""),F196:Z196)</f>
        <v>0</v>
      </c>
      <c r="AB196" cm="1">
        <f t="array" ref="AB196">IFERROR(IF(LEN(TRIM(SUBSTITUTE(INDEX(Base!196:196,0,MATCH(Planilha2!$AA196,Base!196:196,0)+1),"m²",""))&gt;5),LEFT(TRIM(SUBSTITUTE(INDEX(Base!196:196,0,MATCH(Planilha2!$AA196,Base!196:196,0)+1),"m²","")),3),TRIM(SUBSTITUTE(INDEX(Base!196:196,0,MATCH(Planilha2!$AA196,Base!196:196,0)+1),"m²",""))),0)</f>
        <v>0</v>
      </c>
      <c r="AC196" cm="1">
        <f t="array" ref="AC196">IFERROR(IF(LEN(INDEX(Base!196:196,0,MATCH(Planilha2!$AA196,Base!196:196,0)+2))&gt;2,LEFT(INDEX(Base!196:196,0,MATCH(Planilha2!$AA196,Base!196:196,0)+2),1),INDEX(Base!196:196,0,MATCH(Planilha2!$AA196,Base!196:196,0)+2)),0)</f>
        <v>0</v>
      </c>
      <c r="AD196" cm="1">
        <f t="array" ref="AD196">IFERROR(IF(LEN(INDEX(Base!196:196,0,MATCH(Planilha2!$AA196,Base!196:196,0)+3))&gt;2,LEFT(INDEX(Base!196:196,0,MATCH(Planilha2!$AA196,Base!196:196,0)+3),1),INDEX(Base!196:196,0,MATCH(Planilha2!$AA196,Base!196:196,0)+3)),0)</f>
        <v>0</v>
      </c>
      <c r="AE196" cm="1">
        <f t="array" ref="AE196">IFERROR(IF(LEN(INDEX(Base!196:196,0,MATCH(Planilha2!$AA196,Base!196:196,0)+4))&gt;2,LEFT(INDEX(Base!196:196,0,MATCH(Planilha2!$AA196,Base!196:196,0)+4),1),INDEX(Base!196:196,0,MATCH(Planilha2!$AA196,Base!196:196,0)+4)),0)</f>
        <v>0</v>
      </c>
      <c r="AF196" t="str">
        <f>AA196&amp;", "&amp;Configurações!$C$4&amp;", "&amp;Configurações!$C$5&amp;", Brazil"</f>
        <v>0, Mesquita, RJ, Brazil</v>
      </c>
      <c r="AG196" t="e">
        <f>RIGHT(AA196,LEN(AA196)-FIND(",",AA196,1)-1)&amp;", "&amp;Configurações!$C$4&amp;", "&amp;Configurações!$C$5</f>
        <v>#VALUE!</v>
      </c>
      <c r="AH196">
        <f>Configurações!$C$6</f>
        <v>0</v>
      </c>
    </row>
    <row r="197" spans="2:34" x14ac:dyDescent="0.3">
      <c r="B197">
        <f>IF(OR(ISNUMBER(FIND(Configurações!$B$8,Base!B197)),ISNUMBER(FIND(Configurações!$B$9,Base!B197)),ISNUMBER(FIND(Configurações!$B$10,Base!B197)),ISNUMBER(FIND(Configurações!$B$11,Base!B197)))=TRUE,Base!B197,0)</f>
        <v>0</v>
      </c>
      <c r="C197" t="str">
        <f>SUBSTITUTE(SUBSTITUTE(IF(ISNUMBER(FIND("R$",Base!B197))=TRUE,Base!B197,IF(OR(ISNUMBER(FIND("condo",Base!C197)),ISNUMBER(FIND("IPTU",Base!C197)))=TRUE,Base!B197,Base!C197)),"R$",""),".","")</f>
        <v/>
      </c>
      <c r="D197" t="str">
        <f>SUBSTITUTE(IF(TRIM(SUBSTITUTE(SUBSTITUTE(IF(AND(ISNUMBER(FIND("condo",Base!C197)),ISNUMBER(FIND("IPTU",Base!C197)))=TRUE,MID(Base!C197,FIND("$",Base!C197)+1,6),0),"I",""),"P",""))="0",TRIM(SUBSTITUTE(SUBSTITUTE(IF(AND(ISNUMBER(FIND("condo",Base!D197)),ISNUMBER(FIND("IPTU",Base!D197)))=TRUE,MID(Base!D197,FIND("$",Base!D197)+1,6),0),"I",""),"P","")),TRIM(SUBSTITUTE(SUBSTITUTE(IF(AND(ISNUMBER(FIND("condo",Base!C197)),ISNUMBER(FIND("IPTU",Base!C197)))=TRUE,MID(Base!C197,FIND("$",Base!C197)+1,6),0),"I",""),"P",""))),".","")</f>
        <v>0</v>
      </c>
      <c r="E197" t="str">
        <f>SUBSTITUTE(IF(TRIM(SUBSTITUTE(SUBSTITUTE(IF(OR(ISNUMBER(FIND("IPTU",Base!C197)),ISNUMBER(FIND("iptu",Base!C197)))=TRUE,RIGHT(Base!C197,5),0),"R$",""),"$",""))="0",TRIM(SUBSTITUTE(SUBSTITUTE(IF(OR(ISNUMBER(FIND("IPTU",Base!D197)),ISNUMBER(FIND("iptu",Base!D197)))=TRUE,RIGHT(Base!D197,5),0),"R$",""),"$","")),TRIM(SUBSTITUTE(SUBSTITUTE(IF(OR(ISNUMBER(FIND("iptu",Base!C197)),ISNUMBER(FIND("IPTU",Base!C197)))=TRUE,RIGHT(Base!C197,5),0),"R$",""),"$",""))),".","")</f>
        <v>0</v>
      </c>
      <c r="F197" s="3" cm="1">
        <f t="array" ref="F197">INDEX(Base!197:197,MATCH(MAX(LEN(Base!197:197)),LEN(Base!197:197),0))</f>
        <v>0</v>
      </c>
      <c r="J197" t="str">
        <f>TRIM((IF(OR(ISNUMBER(FIND("Avenida",Base!B197)),ISNUMBER(FIND("Rua",Base!B197)),ISNUMBER(FIND("Estrada",Base!B197)),ISNUMBER(FIND(",",Base!B197)))=TRUE,Base!B197,"")))</f>
        <v/>
      </c>
      <c r="K197" t="str">
        <f>TRIM((IF(OR(ISNUMBER(FIND("Avenida",Base!C197)),ISNUMBER(FIND("Rua",Base!C197)),ISNUMBER(FIND("Estrada",Base!C197)),ISNUMBER(FIND(",",Base!C197)))=TRUE,Base!C197,"")))</f>
        <v/>
      </c>
      <c r="L197" t="str">
        <f>TRIM((IF(OR(ISNUMBER(FIND("Avenida",Base!D197)),ISNUMBER(FIND("Rua",Base!D197)),ISNUMBER(FIND("Estrada",Base!D197)),ISNUMBER(FIND(",",Base!D197)))=TRUE,Base!D197,"")))</f>
        <v/>
      </c>
      <c r="M197" t="str">
        <f>TRIM((IF(OR(ISNUMBER(FIND("Avenida",Base!E197)),ISNUMBER(FIND("Rua",Base!E197)),ISNUMBER(FIND("Estrada",Base!E197)),ISNUMBER(FIND(",",Base!E197)))=TRUE,Base!E197,"")))</f>
        <v/>
      </c>
      <c r="N197" t="str">
        <f>TRIM((IF(OR(ISNUMBER(FIND("Avenida",Base!F197)),ISNUMBER(FIND("Rua",Base!F197)),ISNUMBER(FIND("Estrada",Base!F197)),ISNUMBER(FIND(",",Base!F197)))=TRUE,Base!F197,"")))</f>
        <v/>
      </c>
      <c r="O197" t="str">
        <f>TRIM((IF(OR(ISNUMBER(FIND("Avenida",Base!G197)),ISNUMBER(FIND("Rua",Base!G197)),ISNUMBER(FIND("Estrada",Base!G197)),ISNUMBER(FIND(",",Base!G197)))=TRUE,Base!G197,"")))</f>
        <v/>
      </c>
      <c r="P197" t="str">
        <f>TRIM((IF(OR(ISNUMBER(FIND("Avenida",Base!H197)),ISNUMBER(FIND("Rua",Base!H197)),ISNUMBER(FIND("Estrada",Base!H197)),ISNUMBER(FIND(",",Base!H197)))=TRUE,Base!H197,"")))</f>
        <v/>
      </c>
      <c r="Q197" t="str">
        <f>TRIM((IF(OR(ISNUMBER(FIND("Avenida",Base!I197)),ISNUMBER(FIND("Rua",Base!I197)),ISNUMBER(FIND("Estrada",Base!I197)),ISNUMBER(FIND(",",Base!I197)))=TRUE,Base!I197,"")))</f>
        <v/>
      </c>
      <c r="R197" t="str">
        <f>TRIM((IF(OR(ISNUMBER(FIND("Avenida",Base!J197)),ISNUMBER(FIND("Rua",Base!J197)),ISNUMBER(FIND("Estrada",Base!J197)),ISNUMBER(FIND(",",Base!J197)))=TRUE,Base!J197,"")))</f>
        <v/>
      </c>
      <c r="S197" t="str">
        <f>TRIM((IF(OR(ISNUMBER(FIND("Avenida",Base!K197)),ISNUMBER(FIND("Rua",Base!K197)),ISNUMBER(FIND("Estrada",Base!K197)),ISNUMBER(FIND(",",Base!K197)))=TRUE,Base!K197,"")))</f>
        <v/>
      </c>
      <c r="T197" t="str">
        <f>TRIM((IF(OR(ISNUMBER(FIND("Avenida",Base!L197)),ISNUMBER(FIND("Rua",Base!L197)),ISNUMBER(FIND("Estrada",Base!L197)),ISNUMBER(FIND(",",Base!L197)))=TRUE,Base!L197,"")))</f>
        <v/>
      </c>
      <c r="U197" t="str">
        <f>TRIM((IF(OR(ISNUMBER(FIND("Avenida",Base!M197)),ISNUMBER(FIND("Rua",Base!M197)),ISNUMBER(FIND("Estrada",Base!M197)),ISNUMBER(FIND(",",Base!M197)))=TRUE,Base!M197,"")))</f>
        <v/>
      </c>
      <c r="V197" t="str">
        <f>TRIM((IF(OR(ISNUMBER(FIND("Avenida",Base!N197)),ISNUMBER(FIND("Rua",Base!N197)),ISNUMBER(FIND("Estrada",Base!N197)),ISNUMBER(FIND(",",Base!N197)))=TRUE,Base!N197,"")))</f>
        <v/>
      </c>
      <c r="W197" t="str">
        <f>TRIM((IF(OR(ISNUMBER(FIND("Avenida",Base!O197)),ISNUMBER(FIND("Rua",Base!O197)),ISNUMBER(FIND("Estrada",Base!O197)),ISNUMBER(FIND(",",Base!O197)))=TRUE,Base!O197,"")))</f>
        <v/>
      </c>
      <c r="X197" t="str">
        <f>TRIM((IF(OR(ISNUMBER(FIND("Avenida",Base!P197)),ISNUMBER(FIND("Rua",Base!P197)),ISNUMBER(FIND("Estrada",Base!P197)),ISNUMBER(FIND(",",Base!P197)))=TRUE,Base!P197,"")))</f>
        <v/>
      </c>
      <c r="Y197" t="str">
        <f>TRIM((IF(OR(ISNUMBER(FIND("Avenida",Base!Q197)),ISNUMBER(FIND("Rua",Base!Q197)),ISNUMBER(FIND("Estrada",Base!Q197)),ISNUMBER(FIND(",",Base!Q197)))=TRUE,Base!Q197,"")))</f>
        <v/>
      </c>
      <c r="Z197" t="str">
        <f>TRIM((IF(OR(ISNUMBER(FIND("Avenida",Base!R197)),ISNUMBER(FIND("Rua",Base!R197)),ISNUMBER(FIND("Estrada",Base!R197)),ISNUMBER(FIND(",",Base!R197)))=TRUE,Base!R197,"")))</f>
        <v/>
      </c>
      <c r="AA197" s="3" cm="1">
        <f t="array" ref="AA197">LOOKUP(2,1/(F197:Z197&lt;&gt;""),F197:Z197)</f>
        <v>0</v>
      </c>
      <c r="AB197" cm="1">
        <f t="array" ref="AB197">IFERROR(IF(LEN(TRIM(SUBSTITUTE(INDEX(Base!197:197,0,MATCH(Planilha2!$AA197,Base!197:197,0)+1),"m²",""))&gt;5),LEFT(TRIM(SUBSTITUTE(INDEX(Base!197:197,0,MATCH(Planilha2!$AA197,Base!197:197,0)+1),"m²","")),3),TRIM(SUBSTITUTE(INDEX(Base!197:197,0,MATCH(Planilha2!$AA197,Base!197:197,0)+1),"m²",""))),0)</f>
        <v>0</v>
      </c>
      <c r="AC197" cm="1">
        <f t="array" ref="AC197">IFERROR(IF(LEN(INDEX(Base!197:197,0,MATCH(Planilha2!$AA197,Base!197:197,0)+2))&gt;2,LEFT(INDEX(Base!197:197,0,MATCH(Planilha2!$AA197,Base!197:197,0)+2),1),INDEX(Base!197:197,0,MATCH(Planilha2!$AA197,Base!197:197,0)+2)),0)</f>
        <v>0</v>
      </c>
      <c r="AD197" cm="1">
        <f t="array" ref="AD197">IFERROR(IF(LEN(INDEX(Base!197:197,0,MATCH(Planilha2!$AA197,Base!197:197,0)+3))&gt;2,LEFT(INDEX(Base!197:197,0,MATCH(Planilha2!$AA197,Base!197:197,0)+3),1),INDEX(Base!197:197,0,MATCH(Planilha2!$AA197,Base!197:197,0)+3)),0)</f>
        <v>0</v>
      </c>
      <c r="AE197" cm="1">
        <f t="array" ref="AE197">IFERROR(IF(LEN(INDEX(Base!197:197,0,MATCH(Planilha2!$AA197,Base!197:197,0)+4))&gt;2,LEFT(INDEX(Base!197:197,0,MATCH(Planilha2!$AA197,Base!197:197,0)+4),1),INDEX(Base!197:197,0,MATCH(Planilha2!$AA197,Base!197:197,0)+4)),0)</f>
        <v>0</v>
      </c>
      <c r="AF197" t="str">
        <f>AA197&amp;", "&amp;Configurações!$C$4&amp;", "&amp;Configurações!$C$5&amp;", Brazil"</f>
        <v>0, Mesquita, RJ, Brazil</v>
      </c>
      <c r="AG197" t="e">
        <f>RIGHT(AA197,LEN(AA197)-FIND(",",AA197,1)-1)&amp;", "&amp;Configurações!$C$4&amp;", "&amp;Configurações!$C$5</f>
        <v>#VALUE!</v>
      </c>
      <c r="AH197">
        <f>Configurações!$C$6</f>
        <v>0</v>
      </c>
    </row>
    <row r="198" spans="2:34" x14ac:dyDescent="0.3">
      <c r="B198">
        <f>IF(OR(ISNUMBER(FIND(Configurações!$B$8,Base!B198)),ISNUMBER(FIND(Configurações!$B$9,Base!B198)),ISNUMBER(FIND(Configurações!$B$10,Base!B198)),ISNUMBER(FIND(Configurações!$B$11,Base!B198)))=TRUE,Base!B198,0)</f>
        <v>0</v>
      </c>
      <c r="C198" t="str">
        <f>SUBSTITUTE(SUBSTITUTE(IF(ISNUMBER(FIND("R$",Base!B198))=TRUE,Base!B198,IF(OR(ISNUMBER(FIND("condo",Base!C198)),ISNUMBER(FIND("IPTU",Base!C198)))=TRUE,Base!B198,Base!C198)),"R$",""),".","")</f>
        <v/>
      </c>
      <c r="D198" t="str">
        <f>SUBSTITUTE(IF(TRIM(SUBSTITUTE(SUBSTITUTE(IF(AND(ISNUMBER(FIND("condo",Base!C198)),ISNUMBER(FIND("IPTU",Base!C198)))=TRUE,MID(Base!C198,FIND("$",Base!C198)+1,6),0),"I",""),"P",""))="0",TRIM(SUBSTITUTE(SUBSTITUTE(IF(AND(ISNUMBER(FIND("condo",Base!D198)),ISNUMBER(FIND("IPTU",Base!D198)))=TRUE,MID(Base!D198,FIND("$",Base!D198)+1,6),0),"I",""),"P","")),TRIM(SUBSTITUTE(SUBSTITUTE(IF(AND(ISNUMBER(FIND("condo",Base!C198)),ISNUMBER(FIND("IPTU",Base!C198)))=TRUE,MID(Base!C198,FIND("$",Base!C198)+1,6),0),"I",""),"P",""))),".","")</f>
        <v>0</v>
      </c>
      <c r="E198" t="str">
        <f>SUBSTITUTE(IF(TRIM(SUBSTITUTE(SUBSTITUTE(IF(OR(ISNUMBER(FIND("IPTU",Base!C198)),ISNUMBER(FIND("iptu",Base!C198)))=TRUE,RIGHT(Base!C198,5),0),"R$",""),"$",""))="0",TRIM(SUBSTITUTE(SUBSTITUTE(IF(OR(ISNUMBER(FIND("IPTU",Base!D198)),ISNUMBER(FIND("iptu",Base!D198)))=TRUE,RIGHT(Base!D198,5),0),"R$",""),"$","")),TRIM(SUBSTITUTE(SUBSTITUTE(IF(OR(ISNUMBER(FIND("iptu",Base!C198)),ISNUMBER(FIND("IPTU",Base!C198)))=TRUE,RIGHT(Base!C198,5),0),"R$",""),"$",""))),".","")</f>
        <v>0</v>
      </c>
      <c r="F198" s="3" cm="1">
        <f t="array" ref="F198">INDEX(Base!198:198,MATCH(MAX(LEN(Base!198:198)),LEN(Base!198:198),0))</f>
        <v>0</v>
      </c>
      <c r="J198" t="str">
        <f>TRIM((IF(OR(ISNUMBER(FIND("Avenida",Base!B198)),ISNUMBER(FIND("Rua",Base!B198)),ISNUMBER(FIND("Estrada",Base!B198)),ISNUMBER(FIND(",",Base!B198)))=TRUE,Base!B198,"")))</f>
        <v/>
      </c>
      <c r="K198" t="str">
        <f>TRIM((IF(OR(ISNUMBER(FIND("Avenida",Base!C198)),ISNUMBER(FIND("Rua",Base!C198)),ISNUMBER(FIND("Estrada",Base!C198)),ISNUMBER(FIND(",",Base!C198)))=TRUE,Base!C198,"")))</f>
        <v/>
      </c>
      <c r="L198" t="str">
        <f>TRIM((IF(OR(ISNUMBER(FIND("Avenida",Base!D198)),ISNUMBER(FIND("Rua",Base!D198)),ISNUMBER(FIND("Estrada",Base!D198)),ISNUMBER(FIND(",",Base!D198)))=TRUE,Base!D198,"")))</f>
        <v/>
      </c>
      <c r="M198" t="str">
        <f>TRIM((IF(OR(ISNUMBER(FIND("Avenida",Base!E198)),ISNUMBER(FIND("Rua",Base!E198)),ISNUMBER(FIND("Estrada",Base!E198)),ISNUMBER(FIND(",",Base!E198)))=TRUE,Base!E198,"")))</f>
        <v/>
      </c>
      <c r="N198" t="str">
        <f>TRIM((IF(OR(ISNUMBER(FIND("Avenida",Base!F198)),ISNUMBER(FIND("Rua",Base!F198)),ISNUMBER(FIND("Estrada",Base!F198)),ISNUMBER(FIND(",",Base!F198)))=TRUE,Base!F198,"")))</f>
        <v/>
      </c>
      <c r="O198" t="str">
        <f>TRIM((IF(OR(ISNUMBER(FIND("Avenida",Base!G198)),ISNUMBER(FIND("Rua",Base!G198)),ISNUMBER(FIND("Estrada",Base!G198)),ISNUMBER(FIND(",",Base!G198)))=TRUE,Base!G198,"")))</f>
        <v/>
      </c>
      <c r="P198" t="str">
        <f>TRIM((IF(OR(ISNUMBER(FIND("Avenida",Base!H198)),ISNUMBER(FIND("Rua",Base!H198)),ISNUMBER(FIND("Estrada",Base!H198)),ISNUMBER(FIND(",",Base!H198)))=TRUE,Base!H198,"")))</f>
        <v/>
      </c>
      <c r="Q198" t="str">
        <f>TRIM((IF(OR(ISNUMBER(FIND("Avenida",Base!I198)),ISNUMBER(FIND("Rua",Base!I198)),ISNUMBER(FIND("Estrada",Base!I198)),ISNUMBER(FIND(",",Base!I198)))=TRUE,Base!I198,"")))</f>
        <v/>
      </c>
      <c r="R198" t="str">
        <f>TRIM((IF(OR(ISNUMBER(FIND("Avenida",Base!J198)),ISNUMBER(FIND("Rua",Base!J198)),ISNUMBER(FIND("Estrada",Base!J198)),ISNUMBER(FIND(",",Base!J198)))=TRUE,Base!J198,"")))</f>
        <v/>
      </c>
      <c r="S198" t="str">
        <f>TRIM((IF(OR(ISNUMBER(FIND("Avenida",Base!K198)),ISNUMBER(FIND("Rua",Base!K198)),ISNUMBER(FIND("Estrada",Base!K198)),ISNUMBER(FIND(",",Base!K198)))=TRUE,Base!K198,"")))</f>
        <v/>
      </c>
      <c r="T198" t="str">
        <f>TRIM((IF(OR(ISNUMBER(FIND("Avenida",Base!L198)),ISNUMBER(FIND("Rua",Base!L198)),ISNUMBER(FIND("Estrada",Base!L198)),ISNUMBER(FIND(",",Base!L198)))=TRUE,Base!L198,"")))</f>
        <v/>
      </c>
      <c r="U198" t="str">
        <f>TRIM((IF(OR(ISNUMBER(FIND("Avenida",Base!M198)),ISNUMBER(FIND("Rua",Base!M198)),ISNUMBER(FIND("Estrada",Base!M198)),ISNUMBER(FIND(",",Base!M198)))=TRUE,Base!M198,"")))</f>
        <v/>
      </c>
      <c r="V198" t="str">
        <f>TRIM((IF(OR(ISNUMBER(FIND("Avenida",Base!N198)),ISNUMBER(FIND("Rua",Base!N198)),ISNUMBER(FIND("Estrada",Base!N198)),ISNUMBER(FIND(",",Base!N198)))=TRUE,Base!N198,"")))</f>
        <v/>
      </c>
      <c r="W198" t="str">
        <f>TRIM((IF(OR(ISNUMBER(FIND("Avenida",Base!O198)),ISNUMBER(FIND("Rua",Base!O198)),ISNUMBER(FIND("Estrada",Base!O198)),ISNUMBER(FIND(",",Base!O198)))=TRUE,Base!O198,"")))</f>
        <v/>
      </c>
      <c r="X198" t="str">
        <f>TRIM((IF(OR(ISNUMBER(FIND("Avenida",Base!P198)),ISNUMBER(FIND("Rua",Base!P198)),ISNUMBER(FIND("Estrada",Base!P198)),ISNUMBER(FIND(",",Base!P198)))=TRUE,Base!P198,"")))</f>
        <v/>
      </c>
      <c r="Y198" t="str">
        <f>TRIM((IF(OR(ISNUMBER(FIND("Avenida",Base!Q198)),ISNUMBER(FIND("Rua",Base!Q198)),ISNUMBER(FIND("Estrada",Base!Q198)),ISNUMBER(FIND(",",Base!Q198)))=TRUE,Base!Q198,"")))</f>
        <v/>
      </c>
      <c r="Z198" t="str">
        <f>TRIM((IF(OR(ISNUMBER(FIND("Avenida",Base!R198)),ISNUMBER(FIND("Rua",Base!R198)),ISNUMBER(FIND("Estrada",Base!R198)),ISNUMBER(FIND(",",Base!R198)))=TRUE,Base!R198,"")))</f>
        <v/>
      </c>
      <c r="AA198" s="3" cm="1">
        <f t="array" ref="AA198">LOOKUP(2,1/(F198:Z198&lt;&gt;""),F198:Z198)</f>
        <v>0</v>
      </c>
      <c r="AB198" cm="1">
        <f t="array" ref="AB198">IFERROR(IF(LEN(TRIM(SUBSTITUTE(INDEX(Base!198:198,0,MATCH(Planilha2!$AA198,Base!198:198,0)+1),"m²",""))&gt;5),LEFT(TRIM(SUBSTITUTE(INDEX(Base!198:198,0,MATCH(Planilha2!$AA198,Base!198:198,0)+1),"m²","")),3),TRIM(SUBSTITUTE(INDEX(Base!198:198,0,MATCH(Planilha2!$AA198,Base!198:198,0)+1),"m²",""))),0)</f>
        <v>0</v>
      </c>
      <c r="AC198" cm="1">
        <f t="array" ref="AC198">IFERROR(IF(LEN(INDEX(Base!198:198,0,MATCH(Planilha2!$AA198,Base!198:198,0)+2))&gt;2,LEFT(INDEX(Base!198:198,0,MATCH(Planilha2!$AA198,Base!198:198,0)+2),1),INDEX(Base!198:198,0,MATCH(Planilha2!$AA198,Base!198:198,0)+2)),0)</f>
        <v>0</v>
      </c>
      <c r="AD198" cm="1">
        <f t="array" ref="AD198">IFERROR(IF(LEN(INDEX(Base!198:198,0,MATCH(Planilha2!$AA198,Base!198:198,0)+3))&gt;2,LEFT(INDEX(Base!198:198,0,MATCH(Planilha2!$AA198,Base!198:198,0)+3),1),INDEX(Base!198:198,0,MATCH(Planilha2!$AA198,Base!198:198,0)+3)),0)</f>
        <v>0</v>
      </c>
      <c r="AE198" cm="1">
        <f t="array" ref="AE198">IFERROR(IF(LEN(INDEX(Base!198:198,0,MATCH(Planilha2!$AA198,Base!198:198,0)+4))&gt;2,LEFT(INDEX(Base!198:198,0,MATCH(Planilha2!$AA198,Base!198:198,0)+4),1),INDEX(Base!198:198,0,MATCH(Planilha2!$AA198,Base!198:198,0)+4)),0)</f>
        <v>0</v>
      </c>
      <c r="AF198" t="str">
        <f>AA198&amp;", "&amp;Configurações!$C$4&amp;", "&amp;Configurações!$C$5&amp;", Brazil"</f>
        <v>0, Mesquita, RJ, Brazil</v>
      </c>
      <c r="AG198" t="e">
        <f>RIGHT(AA198,LEN(AA198)-FIND(",",AA198,1)-1)&amp;", "&amp;Configurações!$C$4&amp;", "&amp;Configurações!$C$5</f>
        <v>#VALUE!</v>
      </c>
      <c r="AH198">
        <f>Configurações!$C$6</f>
        <v>0</v>
      </c>
    </row>
    <row r="199" spans="2:34" x14ac:dyDescent="0.3">
      <c r="B199">
        <f>IF(OR(ISNUMBER(FIND(Configurações!$B$8,Base!B199)),ISNUMBER(FIND(Configurações!$B$9,Base!B199)),ISNUMBER(FIND(Configurações!$B$10,Base!B199)),ISNUMBER(FIND(Configurações!$B$11,Base!B199)))=TRUE,Base!B199,0)</f>
        <v>0</v>
      </c>
      <c r="C199" t="str">
        <f>SUBSTITUTE(SUBSTITUTE(IF(ISNUMBER(FIND("R$",Base!B199))=TRUE,Base!B199,IF(OR(ISNUMBER(FIND("condo",Base!C199)),ISNUMBER(FIND("IPTU",Base!C199)))=TRUE,Base!B199,Base!C199)),"R$",""),".","")</f>
        <v/>
      </c>
      <c r="D199" t="str">
        <f>SUBSTITUTE(IF(TRIM(SUBSTITUTE(SUBSTITUTE(IF(AND(ISNUMBER(FIND("condo",Base!C199)),ISNUMBER(FIND("IPTU",Base!C199)))=TRUE,MID(Base!C199,FIND("$",Base!C199)+1,6),0),"I",""),"P",""))="0",TRIM(SUBSTITUTE(SUBSTITUTE(IF(AND(ISNUMBER(FIND("condo",Base!D199)),ISNUMBER(FIND("IPTU",Base!D199)))=TRUE,MID(Base!D199,FIND("$",Base!D199)+1,6),0),"I",""),"P","")),TRIM(SUBSTITUTE(SUBSTITUTE(IF(AND(ISNUMBER(FIND("condo",Base!C199)),ISNUMBER(FIND("IPTU",Base!C199)))=TRUE,MID(Base!C199,FIND("$",Base!C199)+1,6),0),"I",""),"P",""))),".","")</f>
        <v>0</v>
      </c>
      <c r="E199" t="str">
        <f>SUBSTITUTE(IF(TRIM(SUBSTITUTE(SUBSTITUTE(IF(OR(ISNUMBER(FIND("IPTU",Base!C199)),ISNUMBER(FIND("iptu",Base!C199)))=TRUE,RIGHT(Base!C199,5),0),"R$",""),"$",""))="0",TRIM(SUBSTITUTE(SUBSTITUTE(IF(OR(ISNUMBER(FIND("IPTU",Base!D199)),ISNUMBER(FIND("iptu",Base!D199)))=TRUE,RIGHT(Base!D199,5),0),"R$",""),"$","")),TRIM(SUBSTITUTE(SUBSTITUTE(IF(OR(ISNUMBER(FIND("iptu",Base!C199)),ISNUMBER(FIND("IPTU",Base!C199)))=TRUE,RIGHT(Base!C199,5),0),"R$",""),"$",""))),".","")</f>
        <v>0</v>
      </c>
      <c r="F199" s="3" cm="1">
        <f t="array" ref="F199">INDEX(Base!199:199,MATCH(MAX(LEN(Base!199:199)),LEN(Base!199:199),0))</f>
        <v>0</v>
      </c>
      <c r="J199" t="str">
        <f>TRIM((IF(OR(ISNUMBER(FIND("Avenida",Base!B199)),ISNUMBER(FIND("Rua",Base!B199)),ISNUMBER(FIND("Estrada",Base!B199)),ISNUMBER(FIND(",",Base!B199)))=TRUE,Base!B199,"")))</f>
        <v/>
      </c>
      <c r="K199" t="str">
        <f>TRIM((IF(OR(ISNUMBER(FIND("Avenida",Base!C199)),ISNUMBER(FIND("Rua",Base!C199)),ISNUMBER(FIND("Estrada",Base!C199)),ISNUMBER(FIND(",",Base!C199)))=TRUE,Base!C199,"")))</f>
        <v/>
      </c>
      <c r="L199" t="str">
        <f>TRIM((IF(OR(ISNUMBER(FIND("Avenida",Base!D199)),ISNUMBER(FIND("Rua",Base!D199)),ISNUMBER(FIND("Estrada",Base!D199)),ISNUMBER(FIND(",",Base!D199)))=TRUE,Base!D199,"")))</f>
        <v/>
      </c>
      <c r="M199" t="str">
        <f>TRIM((IF(OR(ISNUMBER(FIND("Avenida",Base!E199)),ISNUMBER(FIND("Rua",Base!E199)),ISNUMBER(FIND("Estrada",Base!E199)),ISNUMBER(FIND(",",Base!E199)))=TRUE,Base!E199,"")))</f>
        <v/>
      </c>
      <c r="N199" t="str">
        <f>TRIM((IF(OR(ISNUMBER(FIND("Avenida",Base!F199)),ISNUMBER(FIND("Rua",Base!F199)),ISNUMBER(FIND("Estrada",Base!F199)),ISNUMBER(FIND(",",Base!F199)))=TRUE,Base!F199,"")))</f>
        <v/>
      </c>
      <c r="O199" t="str">
        <f>TRIM((IF(OR(ISNUMBER(FIND("Avenida",Base!G199)),ISNUMBER(FIND("Rua",Base!G199)),ISNUMBER(FIND("Estrada",Base!G199)),ISNUMBER(FIND(",",Base!G199)))=TRUE,Base!G199,"")))</f>
        <v/>
      </c>
      <c r="P199" t="str">
        <f>TRIM((IF(OR(ISNUMBER(FIND("Avenida",Base!H199)),ISNUMBER(FIND("Rua",Base!H199)),ISNUMBER(FIND("Estrada",Base!H199)),ISNUMBER(FIND(",",Base!H199)))=TRUE,Base!H199,"")))</f>
        <v/>
      </c>
      <c r="Q199" t="str">
        <f>TRIM((IF(OR(ISNUMBER(FIND("Avenida",Base!I199)),ISNUMBER(FIND("Rua",Base!I199)),ISNUMBER(FIND("Estrada",Base!I199)),ISNUMBER(FIND(",",Base!I199)))=TRUE,Base!I199,"")))</f>
        <v/>
      </c>
      <c r="R199" t="str">
        <f>TRIM((IF(OR(ISNUMBER(FIND("Avenida",Base!J199)),ISNUMBER(FIND("Rua",Base!J199)),ISNUMBER(FIND("Estrada",Base!J199)),ISNUMBER(FIND(",",Base!J199)))=TRUE,Base!J199,"")))</f>
        <v/>
      </c>
      <c r="S199" t="str">
        <f>TRIM((IF(OR(ISNUMBER(FIND("Avenida",Base!K199)),ISNUMBER(FIND("Rua",Base!K199)),ISNUMBER(FIND("Estrada",Base!K199)),ISNUMBER(FIND(",",Base!K199)))=TRUE,Base!K199,"")))</f>
        <v/>
      </c>
      <c r="T199" t="str">
        <f>TRIM((IF(OR(ISNUMBER(FIND("Avenida",Base!L199)),ISNUMBER(FIND("Rua",Base!L199)),ISNUMBER(FIND("Estrada",Base!L199)),ISNUMBER(FIND(",",Base!L199)))=TRUE,Base!L199,"")))</f>
        <v/>
      </c>
      <c r="U199" t="str">
        <f>TRIM((IF(OR(ISNUMBER(FIND("Avenida",Base!M199)),ISNUMBER(FIND("Rua",Base!M199)),ISNUMBER(FIND("Estrada",Base!M199)),ISNUMBER(FIND(",",Base!M199)))=TRUE,Base!M199,"")))</f>
        <v/>
      </c>
      <c r="V199" t="str">
        <f>TRIM((IF(OR(ISNUMBER(FIND("Avenida",Base!N199)),ISNUMBER(FIND("Rua",Base!N199)),ISNUMBER(FIND("Estrada",Base!N199)),ISNUMBER(FIND(",",Base!N199)))=TRUE,Base!N199,"")))</f>
        <v/>
      </c>
      <c r="W199" t="str">
        <f>TRIM((IF(OR(ISNUMBER(FIND("Avenida",Base!O199)),ISNUMBER(FIND("Rua",Base!O199)),ISNUMBER(FIND("Estrada",Base!O199)),ISNUMBER(FIND(",",Base!O199)))=TRUE,Base!O199,"")))</f>
        <v/>
      </c>
      <c r="X199" t="str">
        <f>TRIM((IF(OR(ISNUMBER(FIND("Avenida",Base!P199)),ISNUMBER(FIND("Rua",Base!P199)),ISNUMBER(FIND("Estrada",Base!P199)),ISNUMBER(FIND(",",Base!P199)))=TRUE,Base!P199,"")))</f>
        <v/>
      </c>
      <c r="Y199" t="str">
        <f>TRIM((IF(OR(ISNUMBER(FIND("Avenida",Base!Q199)),ISNUMBER(FIND("Rua",Base!Q199)),ISNUMBER(FIND("Estrada",Base!Q199)),ISNUMBER(FIND(",",Base!Q199)))=TRUE,Base!Q199,"")))</f>
        <v/>
      </c>
      <c r="Z199" t="str">
        <f>TRIM((IF(OR(ISNUMBER(FIND("Avenida",Base!R199)),ISNUMBER(FIND("Rua",Base!R199)),ISNUMBER(FIND("Estrada",Base!R199)),ISNUMBER(FIND(",",Base!R199)))=TRUE,Base!R199,"")))</f>
        <v/>
      </c>
      <c r="AA199" s="3" cm="1">
        <f t="array" ref="AA199">LOOKUP(2,1/(F199:Z199&lt;&gt;""),F199:Z199)</f>
        <v>0</v>
      </c>
      <c r="AB199" cm="1">
        <f t="array" ref="AB199">IFERROR(IF(LEN(TRIM(SUBSTITUTE(INDEX(Base!199:199,0,MATCH(Planilha2!$AA199,Base!199:199,0)+1),"m²",""))&gt;5),LEFT(TRIM(SUBSTITUTE(INDEX(Base!199:199,0,MATCH(Planilha2!$AA199,Base!199:199,0)+1),"m²","")),3),TRIM(SUBSTITUTE(INDEX(Base!199:199,0,MATCH(Planilha2!$AA199,Base!199:199,0)+1),"m²",""))),0)</f>
        <v>0</v>
      </c>
      <c r="AC199" cm="1">
        <f t="array" ref="AC199">IFERROR(IF(LEN(INDEX(Base!199:199,0,MATCH(Planilha2!$AA199,Base!199:199,0)+2))&gt;2,LEFT(INDEX(Base!199:199,0,MATCH(Planilha2!$AA199,Base!199:199,0)+2),1),INDEX(Base!199:199,0,MATCH(Planilha2!$AA199,Base!199:199,0)+2)),0)</f>
        <v>0</v>
      </c>
      <c r="AD199" cm="1">
        <f t="array" ref="AD199">IFERROR(IF(LEN(INDEX(Base!199:199,0,MATCH(Planilha2!$AA199,Base!199:199,0)+3))&gt;2,LEFT(INDEX(Base!199:199,0,MATCH(Planilha2!$AA199,Base!199:199,0)+3),1),INDEX(Base!199:199,0,MATCH(Planilha2!$AA199,Base!199:199,0)+3)),0)</f>
        <v>0</v>
      </c>
      <c r="AE199" cm="1">
        <f t="array" ref="AE199">IFERROR(IF(LEN(INDEX(Base!199:199,0,MATCH(Planilha2!$AA199,Base!199:199,0)+4))&gt;2,LEFT(INDEX(Base!199:199,0,MATCH(Planilha2!$AA199,Base!199:199,0)+4),1),INDEX(Base!199:199,0,MATCH(Planilha2!$AA199,Base!199:199,0)+4)),0)</f>
        <v>0</v>
      </c>
      <c r="AF199" t="str">
        <f>AA199&amp;", "&amp;Configurações!$C$4&amp;", "&amp;Configurações!$C$5&amp;", Brazil"</f>
        <v>0, Mesquita, RJ, Brazil</v>
      </c>
      <c r="AG199" t="e">
        <f>RIGHT(AA199,LEN(AA199)-FIND(",",AA199,1)-1)&amp;", "&amp;Configurações!$C$4&amp;", "&amp;Configurações!$C$5</f>
        <v>#VALUE!</v>
      </c>
      <c r="AH199">
        <f>Configurações!$C$6</f>
        <v>0</v>
      </c>
    </row>
    <row r="200" spans="2:34" x14ac:dyDescent="0.3">
      <c r="B200">
        <f>IF(OR(ISNUMBER(FIND(Configurações!$B$8,Base!B200)),ISNUMBER(FIND(Configurações!$B$9,Base!B200)),ISNUMBER(FIND(Configurações!$B$10,Base!B200)),ISNUMBER(FIND(Configurações!$B$11,Base!B200)))=TRUE,Base!B200,0)</f>
        <v>0</v>
      </c>
      <c r="C200" t="str">
        <f>SUBSTITUTE(SUBSTITUTE(IF(ISNUMBER(FIND("R$",Base!B200))=TRUE,Base!B200,IF(OR(ISNUMBER(FIND("condo",Base!C200)),ISNUMBER(FIND("IPTU",Base!C200)))=TRUE,Base!B200,Base!C200)),"R$",""),".","")</f>
        <v/>
      </c>
      <c r="D200" t="str">
        <f>SUBSTITUTE(IF(TRIM(SUBSTITUTE(SUBSTITUTE(IF(AND(ISNUMBER(FIND("condo",Base!C200)),ISNUMBER(FIND("IPTU",Base!C200)))=TRUE,MID(Base!C200,FIND("$",Base!C200)+1,6),0),"I",""),"P",""))="0",TRIM(SUBSTITUTE(SUBSTITUTE(IF(AND(ISNUMBER(FIND("condo",Base!D200)),ISNUMBER(FIND("IPTU",Base!D200)))=TRUE,MID(Base!D200,FIND("$",Base!D200)+1,6),0),"I",""),"P","")),TRIM(SUBSTITUTE(SUBSTITUTE(IF(AND(ISNUMBER(FIND("condo",Base!C200)),ISNUMBER(FIND("IPTU",Base!C200)))=TRUE,MID(Base!C200,FIND("$",Base!C200)+1,6),0),"I",""),"P",""))),".","")</f>
        <v>0</v>
      </c>
      <c r="E200" t="str">
        <f>SUBSTITUTE(IF(TRIM(SUBSTITUTE(SUBSTITUTE(IF(OR(ISNUMBER(FIND("IPTU",Base!C200)),ISNUMBER(FIND("iptu",Base!C200)))=TRUE,RIGHT(Base!C200,5),0),"R$",""),"$",""))="0",TRIM(SUBSTITUTE(SUBSTITUTE(IF(OR(ISNUMBER(FIND("IPTU",Base!D200)),ISNUMBER(FIND("iptu",Base!D200)))=TRUE,RIGHT(Base!D200,5),0),"R$",""),"$","")),TRIM(SUBSTITUTE(SUBSTITUTE(IF(OR(ISNUMBER(FIND("iptu",Base!C200)),ISNUMBER(FIND("IPTU",Base!C200)))=TRUE,RIGHT(Base!C200,5),0),"R$",""),"$",""))),".","")</f>
        <v>0</v>
      </c>
      <c r="F200" s="3" cm="1">
        <f t="array" ref="F200">INDEX(Base!200:200,MATCH(MAX(LEN(Base!200:200)),LEN(Base!200:200),0))</f>
        <v>0</v>
      </c>
      <c r="J200" t="str">
        <f>TRIM((IF(OR(ISNUMBER(FIND("Avenida",Base!B200)),ISNUMBER(FIND("Rua",Base!B200)),ISNUMBER(FIND("Estrada",Base!B200)),ISNUMBER(FIND(",",Base!B200)))=TRUE,Base!B200,"")))</f>
        <v/>
      </c>
      <c r="K200" t="str">
        <f>TRIM((IF(OR(ISNUMBER(FIND("Avenida",Base!C200)),ISNUMBER(FIND("Rua",Base!C200)),ISNUMBER(FIND("Estrada",Base!C200)),ISNUMBER(FIND(",",Base!C200)))=TRUE,Base!C200,"")))</f>
        <v/>
      </c>
      <c r="L200" t="str">
        <f>TRIM((IF(OR(ISNUMBER(FIND("Avenida",Base!D200)),ISNUMBER(FIND("Rua",Base!D200)),ISNUMBER(FIND("Estrada",Base!D200)),ISNUMBER(FIND(",",Base!D200)))=TRUE,Base!D200,"")))</f>
        <v/>
      </c>
      <c r="M200" t="str">
        <f>TRIM((IF(OR(ISNUMBER(FIND("Avenida",Base!E200)),ISNUMBER(FIND("Rua",Base!E200)),ISNUMBER(FIND("Estrada",Base!E200)),ISNUMBER(FIND(",",Base!E200)))=TRUE,Base!E200,"")))</f>
        <v/>
      </c>
      <c r="N200" t="str">
        <f>TRIM((IF(OR(ISNUMBER(FIND("Avenida",Base!F200)),ISNUMBER(FIND("Rua",Base!F200)),ISNUMBER(FIND("Estrada",Base!F200)),ISNUMBER(FIND(",",Base!F200)))=TRUE,Base!F200,"")))</f>
        <v/>
      </c>
      <c r="O200" t="str">
        <f>TRIM((IF(OR(ISNUMBER(FIND("Avenida",Base!G200)),ISNUMBER(FIND("Rua",Base!G200)),ISNUMBER(FIND("Estrada",Base!G200)),ISNUMBER(FIND(",",Base!G200)))=TRUE,Base!G200,"")))</f>
        <v/>
      </c>
      <c r="P200" t="str">
        <f>TRIM((IF(OR(ISNUMBER(FIND("Avenida",Base!H200)),ISNUMBER(FIND("Rua",Base!H200)),ISNUMBER(FIND("Estrada",Base!H200)),ISNUMBER(FIND(",",Base!H200)))=TRUE,Base!H200,"")))</f>
        <v/>
      </c>
      <c r="Q200" t="str">
        <f>TRIM((IF(OR(ISNUMBER(FIND("Avenida",Base!I200)),ISNUMBER(FIND("Rua",Base!I200)),ISNUMBER(FIND("Estrada",Base!I200)),ISNUMBER(FIND(",",Base!I200)))=TRUE,Base!I200,"")))</f>
        <v/>
      </c>
      <c r="R200" t="str">
        <f>TRIM((IF(OR(ISNUMBER(FIND("Avenida",Base!J200)),ISNUMBER(FIND("Rua",Base!J200)),ISNUMBER(FIND("Estrada",Base!J200)),ISNUMBER(FIND(",",Base!J200)))=TRUE,Base!J200,"")))</f>
        <v/>
      </c>
      <c r="S200" t="str">
        <f>TRIM((IF(OR(ISNUMBER(FIND("Avenida",Base!K200)),ISNUMBER(FIND("Rua",Base!K200)),ISNUMBER(FIND("Estrada",Base!K200)),ISNUMBER(FIND(",",Base!K200)))=TRUE,Base!K200,"")))</f>
        <v/>
      </c>
      <c r="T200" t="str">
        <f>TRIM((IF(OR(ISNUMBER(FIND("Avenida",Base!L200)),ISNUMBER(FIND("Rua",Base!L200)),ISNUMBER(FIND("Estrada",Base!L200)),ISNUMBER(FIND(",",Base!L200)))=TRUE,Base!L200,"")))</f>
        <v/>
      </c>
      <c r="U200" t="str">
        <f>TRIM((IF(OR(ISNUMBER(FIND("Avenida",Base!M200)),ISNUMBER(FIND("Rua",Base!M200)),ISNUMBER(FIND("Estrada",Base!M200)),ISNUMBER(FIND(",",Base!M200)))=TRUE,Base!M200,"")))</f>
        <v/>
      </c>
      <c r="V200" t="str">
        <f>TRIM((IF(OR(ISNUMBER(FIND("Avenida",Base!N200)),ISNUMBER(FIND("Rua",Base!N200)),ISNUMBER(FIND("Estrada",Base!N200)),ISNUMBER(FIND(",",Base!N200)))=TRUE,Base!N200,"")))</f>
        <v/>
      </c>
      <c r="W200" t="str">
        <f>TRIM((IF(OR(ISNUMBER(FIND("Avenida",Base!O200)),ISNUMBER(FIND("Rua",Base!O200)),ISNUMBER(FIND("Estrada",Base!O200)),ISNUMBER(FIND(",",Base!O200)))=TRUE,Base!O200,"")))</f>
        <v/>
      </c>
      <c r="X200" t="str">
        <f>TRIM((IF(OR(ISNUMBER(FIND("Avenida",Base!P200)),ISNUMBER(FIND("Rua",Base!P200)),ISNUMBER(FIND("Estrada",Base!P200)),ISNUMBER(FIND(",",Base!P200)))=TRUE,Base!P200,"")))</f>
        <v/>
      </c>
      <c r="Y200" t="str">
        <f>TRIM((IF(OR(ISNUMBER(FIND("Avenida",Base!Q200)),ISNUMBER(FIND("Rua",Base!Q200)),ISNUMBER(FIND("Estrada",Base!Q200)),ISNUMBER(FIND(",",Base!Q200)))=TRUE,Base!Q200,"")))</f>
        <v/>
      </c>
      <c r="Z200" t="str">
        <f>TRIM((IF(OR(ISNUMBER(FIND("Avenida",Base!R200)),ISNUMBER(FIND("Rua",Base!R200)),ISNUMBER(FIND("Estrada",Base!R200)),ISNUMBER(FIND(",",Base!R200)))=TRUE,Base!R200,"")))</f>
        <v/>
      </c>
      <c r="AA200" s="3" cm="1">
        <f t="array" ref="AA200">LOOKUP(2,1/(F200:Z200&lt;&gt;""),F200:Z200)</f>
        <v>0</v>
      </c>
      <c r="AB200" cm="1">
        <f t="array" ref="AB200">IFERROR(IF(LEN(TRIM(SUBSTITUTE(INDEX(Base!200:200,0,MATCH(Planilha2!$AA200,Base!200:200,0)+1),"m²",""))&gt;5),LEFT(TRIM(SUBSTITUTE(INDEX(Base!200:200,0,MATCH(Planilha2!$AA200,Base!200:200,0)+1),"m²","")),3),TRIM(SUBSTITUTE(INDEX(Base!200:200,0,MATCH(Planilha2!$AA200,Base!200:200,0)+1),"m²",""))),0)</f>
        <v>0</v>
      </c>
      <c r="AC200" cm="1">
        <f t="array" ref="AC200">IFERROR(IF(LEN(INDEX(Base!200:200,0,MATCH(Planilha2!$AA200,Base!200:200,0)+2))&gt;2,LEFT(INDEX(Base!200:200,0,MATCH(Planilha2!$AA200,Base!200:200,0)+2),1),INDEX(Base!200:200,0,MATCH(Planilha2!$AA200,Base!200:200,0)+2)),0)</f>
        <v>0</v>
      </c>
      <c r="AD200" cm="1">
        <f t="array" ref="AD200">IFERROR(IF(LEN(INDEX(Base!200:200,0,MATCH(Planilha2!$AA200,Base!200:200,0)+3))&gt;2,LEFT(INDEX(Base!200:200,0,MATCH(Planilha2!$AA200,Base!200:200,0)+3),1),INDEX(Base!200:200,0,MATCH(Planilha2!$AA200,Base!200:200,0)+3)),0)</f>
        <v>0</v>
      </c>
      <c r="AE200" cm="1">
        <f t="array" ref="AE200">IFERROR(IF(LEN(INDEX(Base!200:200,0,MATCH(Planilha2!$AA200,Base!200:200,0)+4))&gt;2,LEFT(INDEX(Base!200:200,0,MATCH(Planilha2!$AA200,Base!200:200,0)+4),1),INDEX(Base!200:200,0,MATCH(Planilha2!$AA200,Base!200:200,0)+4)),0)</f>
        <v>0</v>
      </c>
      <c r="AF200" t="str">
        <f>AA200&amp;", "&amp;Configurações!$C$4&amp;", "&amp;Configurações!$C$5&amp;", Brazil"</f>
        <v>0, Mesquita, RJ, Brazil</v>
      </c>
      <c r="AG200" t="e">
        <f>RIGHT(AA200,LEN(AA200)-FIND(",",AA200,1)-1)&amp;", "&amp;Configurações!$C$4&amp;", "&amp;Configurações!$C$5</f>
        <v>#VALUE!</v>
      </c>
      <c r="AH200">
        <f>Configurações!$C$6</f>
        <v>0</v>
      </c>
    </row>
    <row r="201" spans="2:34" x14ac:dyDescent="0.3">
      <c r="B201">
        <f>IF(OR(ISNUMBER(FIND(Configurações!$B$8,Base!B201)),ISNUMBER(FIND(Configurações!$B$9,Base!B201)),ISNUMBER(FIND(Configurações!$B$10,Base!B201)),ISNUMBER(FIND(Configurações!$B$11,Base!B201)))=TRUE,Base!B201,0)</f>
        <v>0</v>
      </c>
      <c r="C201" t="str">
        <f>SUBSTITUTE(SUBSTITUTE(IF(ISNUMBER(FIND("R$",Base!B201))=TRUE,Base!B201,IF(OR(ISNUMBER(FIND("condo",Base!C201)),ISNUMBER(FIND("IPTU",Base!C201)))=TRUE,Base!B201,Base!C201)),"R$",""),".","")</f>
        <v/>
      </c>
      <c r="D201" t="str">
        <f>SUBSTITUTE(IF(TRIM(SUBSTITUTE(SUBSTITUTE(IF(AND(ISNUMBER(FIND("condo",Base!C201)),ISNUMBER(FIND("IPTU",Base!C201)))=TRUE,MID(Base!C201,FIND("$",Base!C201)+1,6),0),"I",""),"P",""))="0",TRIM(SUBSTITUTE(SUBSTITUTE(IF(AND(ISNUMBER(FIND("condo",Base!D201)),ISNUMBER(FIND("IPTU",Base!D201)))=TRUE,MID(Base!D201,FIND("$",Base!D201)+1,6),0),"I",""),"P","")),TRIM(SUBSTITUTE(SUBSTITUTE(IF(AND(ISNUMBER(FIND("condo",Base!C201)),ISNUMBER(FIND("IPTU",Base!C201)))=TRUE,MID(Base!C201,FIND("$",Base!C201)+1,6),0),"I",""),"P",""))),".","")</f>
        <v>0</v>
      </c>
      <c r="E201" t="str">
        <f>SUBSTITUTE(IF(TRIM(SUBSTITUTE(SUBSTITUTE(IF(OR(ISNUMBER(FIND("IPTU",Base!C201)),ISNUMBER(FIND("iptu",Base!C201)))=TRUE,RIGHT(Base!C201,5),0),"R$",""),"$",""))="0",TRIM(SUBSTITUTE(SUBSTITUTE(IF(OR(ISNUMBER(FIND("IPTU",Base!D201)),ISNUMBER(FIND("iptu",Base!D201)))=TRUE,RIGHT(Base!D201,5),0),"R$",""),"$","")),TRIM(SUBSTITUTE(SUBSTITUTE(IF(OR(ISNUMBER(FIND("iptu",Base!C201)),ISNUMBER(FIND("IPTU",Base!C201)))=TRUE,RIGHT(Base!C201,5),0),"R$",""),"$",""))),".","")</f>
        <v>0</v>
      </c>
      <c r="F201" s="3" cm="1">
        <f t="array" ref="F201">INDEX(Base!201:201,MATCH(MAX(LEN(Base!201:201)),LEN(Base!201:201),0))</f>
        <v>0</v>
      </c>
      <c r="J201" t="str">
        <f>TRIM((IF(OR(ISNUMBER(FIND("Avenida",Base!B201)),ISNUMBER(FIND("Rua",Base!B201)),ISNUMBER(FIND("Estrada",Base!B201)),ISNUMBER(FIND(",",Base!B201)))=TRUE,Base!B201,"")))</f>
        <v/>
      </c>
      <c r="K201" t="str">
        <f>TRIM((IF(OR(ISNUMBER(FIND("Avenida",Base!C201)),ISNUMBER(FIND("Rua",Base!C201)),ISNUMBER(FIND("Estrada",Base!C201)),ISNUMBER(FIND(",",Base!C201)))=TRUE,Base!C201,"")))</f>
        <v/>
      </c>
      <c r="L201" t="str">
        <f>TRIM((IF(OR(ISNUMBER(FIND("Avenida",Base!D201)),ISNUMBER(FIND("Rua",Base!D201)),ISNUMBER(FIND("Estrada",Base!D201)),ISNUMBER(FIND(",",Base!D201)))=TRUE,Base!D201,"")))</f>
        <v/>
      </c>
      <c r="M201" t="str">
        <f>TRIM((IF(OR(ISNUMBER(FIND("Avenida",Base!E201)),ISNUMBER(FIND("Rua",Base!E201)),ISNUMBER(FIND("Estrada",Base!E201)),ISNUMBER(FIND(",",Base!E201)))=TRUE,Base!E201,"")))</f>
        <v/>
      </c>
      <c r="N201" t="str">
        <f>TRIM((IF(OR(ISNUMBER(FIND("Avenida",Base!F201)),ISNUMBER(FIND("Rua",Base!F201)),ISNUMBER(FIND("Estrada",Base!F201)),ISNUMBER(FIND(",",Base!F201)))=TRUE,Base!F201,"")))</f>
        <v/>
      </c>
      <c r="O201" t="str">
        <f>TRIM((IF(OR(ISNUMBER(FIND("Avenida",Base!G201)),ISNUMBER(FIND("Rua",Base!G201)),ISNUMBER(FIND("Estrada",Base!G201)),ISNUMBER(FIND(",",Base!G201)))=TRUE,Base!G201,"")))</f>
        <v/>
      </c>
      <c r="P201" t="str">
        <f>TRIM((IF(OR(ISNUMBER(FIND("Avenida",Base!H201)),ISNUMBER(FIND("Rua",Base!H201)),ISNUMBER(FIND("Estrada",Base!H201)),ISNUMBER(FIND(",",Base!H201)))=TRUE,Base!H201,"")))</f>
        <v/>
      </c>
      <c r="Q201" t="str">
        <f>TRIM((IF(OR(ISNUMBER(FIND("Avenida",Base!I201)),ISNUMBER(FIND("Rua",Base!I201)),ISNUMBER(FIND("Estrada",Base!I201)),ISNUMBER(FIND(",",Base!I201)))=TRUE,Base!I201,"")))</f>
        <v/>
      </c>
      <c r="R201" t="str">
        <f>TRIM((IF(OR(ISNUMBER(FIND("Avenida",Base!J201)),ISNUMBER(FIND("Rua",Base!J201)),ISNUMBER(FIND("Estrada",Base!J201)),ISNUMBER(FIND(",",Base!J201)))=TRUE,Base!J201,"")))</f>
        <v/>
      </c>
      <c r="S201" t="str">
        <f>TRIM((IF(OR(ISNUMBER(FIND("Avenida",Base!K201)),ISNUMBER(FIND("Rua",Base!K201)),ISNUMBER(FIND("Estrada",Base!K201)),ISNUMBER(FIND(",",Base!K201)))=TRUE,Base!K201,"")))</f>
        <v/>
      </c>
      <c r="T201" t="str">
        <f>TRIM((IF(OR(ISNUMBER(FIND("Avenida",Base!L201)),ISNUMBER(FIND("Rua",Base!L201)),ISNUMBER(FIND("Estrada",Base!L201)),ISNUMBER(FIND(",",Base!L201)))=TRUE,Base!L201,"")))</f>
        <v/>
      </c>
      <c r="U201" t="str">
        <f>TRIM((IF(OR(ISNUMBER(FIND("Avenida",Base!M201)),ISNUMBER(FIND("Rua",Base!M201)),ISNUMBER(FIND("Estrada",Base!M201)),ISNUMBER(FIND(",",Base!M201)))=TRUE,Base!M201,"")))</f>
        <v/>
      </c>
      <c r="V201" t="str">
        <f>TRIM((IF(OR(ISNUMBER(FIND("Avenida",Base!N201)),ISNUMBER(FIND("Rua",Base!N201)),ISNUMBER(FIND("Estrada",Base!N201)),ISNUMBER(FIND(",",Base!N201)))=TRUE,Base!N201,"")))</f>
        <v/>
      </c>
      <c r="W201" t="str">
        <f>TRIM((IF(OR(ISNUMBER(FIND("Avenida",Base!O201)),ISNUMBER(FIND("Rua",Base!O201)),ISNUMBER(FIND("Estrada",Base!O201)),ISNUMBER(FIND(",",Base!O201)))=TRUE,Base!O201,"")))</f>
        <v/>
      </c>
      <c r="X201" t="str">
        <f>TRIM((IF(OR(ISNUMBER(FIND("Avenida",Base!P201)),ISNUMBER(FIND("Rua",Base!P201)),ISNUMBER(FIND("Estrada",Base!P201)),ISNUMBER(FIND(",",Base!P201)))=TRUE,Base!P201,"")))</f>
        <v/>
      </c>
      <c r="Y201" t="str">
        <f>TRIM((IF(OR(ISNUMBER(FIND("Avenida",Base!Q201)),ISNUMBER(FIND("Rua",Base!Q201)),ISNUMBER(FIND("Estrada",Base!Q201)),ISNUMBER(FIND(",",Base!Q201)))=TRUE,Base!Q201,"")))</f>
        <v/>
      </c>
      <c r="Z201" t="str">
        <f>TRIM((IF(OR(ISNUMBER(FIND("Avenida",Base!R201)),ISNUMBER(FIND("Rua",Base!R201)),ISNUMBER(FIND("Estrada",Base!R201)),ISNUMBER(FIND(",",Base!R201)))=TRUE,Base!R201,"")))</f>
        <v/>
      </c>
      <c r="AA201" s="3" cm="1">
        <f t="array" ref="AA201">LOOKUP(2,1/(F201:Z201&lt;&gt;""),F201:Z201)</f>
        <v>0</v>
      </c>
      <c r="AB201" cm="1">
        <f t="array" ref="AB201">IFERROR(IF(LEN(TRIM(SUBSTITUTE(INDEX(Base!201:201,0,MATCH(Planilha2!$AA201,Base!201:201,0)+1),"m²",""))&gt;5),LEFT(TRIM(SUBSTITUTE(INDEX(Base!201:201,0,MATCH(Planilha2!$AA201,Base!201:201,0)+1),"m²","")),3),TRIM(SUBSTITUTE(INDEX(Base!201:201,0,MATCH(Planilha2!$AA201,Base!201:201,0)+1),"m²",""))),0)</f>
        <v>0</v>
      </c>
      <c r="AC201" cm="1">
        <f t="array" ref="AC201">IFERROR(IF(LEN(INDEX(Base!201:201,0,MATCH(Planilha2!$AA201,Base!201:201,0)+2))&gt;2,LEFT(INDEX(Base!201:201,0,MATCH(Planilha2!$AA201,Base!201:201,0)+2),1),INDEX(Base!201:201,0,MATCH(Planilha2!$AA201,Base!201:201,0)+2)),0)</f>
        <v>0</v>
      </c>
      <c r="AD201" cm="1">
        <f t="array" ref="AD201">IFERROR(IF(LEN(INDEX(Base!201:201,0,MATCH(Planilha2!$AA201,Base!201:201,0)+3))&gt;2,LEFT(INDEX(Base!201:201,0,MATCH(Planilha2!$AA201,Base!201:201,0)+3),1),INDEX(Base!201:201,0,MATCH(Planilha2!$AA201,Base!201:201,0)+3)),0)</f>
        <v>0</v>
      </c>
      <c r="AE201" cm="1">
        <f t="array" ref="AE201">IFERROR(IF(LEN(INDEX(Base!201:201,0,MATCH(Planilha2!$AA201,Base!201:201,0)+4))&gt;2,LEFT(INDEX(Base!201:201,0,MATCH(Planilha2!$AA201,Base!201:201,0)+4),1),INDEX(Base!201:201,0,MATCH(Planilha2!$AA201,Base!201:201,0)+4)),0)</f>
        <v>0</v>
      </c>
      <c r="AF201" t="str">
        <f>AA201&amp;", "&amp;Configurações!$C$4&amp;", "&amp;Configurações!$C$5&amp;", Brazil"</f>
        <v>0, Mesquita, RJ, Brazil</v>
      </c>
      <c r="AG201" t="e">
        <f>RIGHT(AA201,LEN(AA201)-FIND(",",AA201,1)-1)&amp;", "&amp;Configurações!$C$4&amp;", "&amp;Configurações!$C$5</f>
        <v>#VALUE!</v>
      </c>
      <c r="AH201">
        <f>Configurações!$C$6</f>
        <v>0</v>
      </c>
    </row>
    <row r="202" spans="2:34" x14ac:dyDescent="0.3">
      <c r="B202">
        <f>IF(OR(ISNUMBER(FIND(Configurações!$B$8,Base!B202)),ISNUMBER(FIND(Configurações!$B$9,Base!B202)),ISNUMBER(FIND(Configurações!$B$10,Base!B202)),ISNUMBER(FIND(Configurações!$B$11,Base!B202)))=TRUE,Base!B202,0)</f>
        <v>0</v>
      </c>
      <c r="C202" t="str">
        <f>SUBSTITUTE(SUBSTITUTE(IF(ISNUMBER(FIND("R$",Base!B202))=TRUE,Base!B202,IF(OR(ISNUMBER(FIND("condo",Base!C202)),ISNUMBER(FIND("IPTU",Base!C202)))=TRUE,Base!B202,Base!C202)),"R$",""),".","")</f>
        <v/>
      </c>
      <c r="D202" t="str">
        <f>SUBSTITUTE(IF(TRIM(SUBSTITUTE(SUBSTITUTE(IF(AND(ISNUMBER(FIND("condo",Base!C202)),ISNUMBER(FIND("IPTU",Base!C202)))=TRUE,MID(Base!C202,FIND("$",Base!C202)+1,6),0),"I",""),"P",""))="0",TRIM(SUBSTITUTE(SUBSTITUTE(IF(AND(ISNUMBER(FIND("condo",Base!D202)),ISNUMBER(FIND("IPTU",Base!D202)))=TRUE,MID(Base!D202,FIND("$",Base!D202)+1,6),0),"I",""),"P","")),TRIM(SUBSTITUTE(SUBSTITUTE(IF(AND(ISNUMBER(FIND("condo",Base!C202)),ISNUMBER(FIND("IPTU",Base!C202)))=TRUE,MID(Base!C202,FIND("$",Base!C202)+1,6),0),"I",""),"P",""))),".","")</f>
        <v>0</v>
      </c>
      <c r="E202" t="str">
        <f>SUBSTITUTE(IF(TRIM(SUBSTITUTE(SUBSTITUTE(IF(OR(ISNUMBER(FIND("IPTU",Base!C202)),ISNUMBER(FIND("iptu",Base!C202)))=TRUE,RIGHT(Base!C202,5),0),"R$",""),"$",""))="0",TRIM(SUBSTITUTE(SUBSTITUTE(IF(OR(ISNUMBER(FIND("IPTU",Base!D202)),ISNUMBER(FIND("iptu",Base!D202)))=TRUE,RIGHT(Base!D202,5),0),"R$",""),"$","")),TRIM(SUBSTITUTE(SUBSTITUTE(IF(OR(ISNUMBER(FIND("iptu",Base!C202)),ISNUMBER(FIND("IPTU",Base!C202)))=TRUE,RIGHT(Base!C202,5),0),"R$",""),"$",""))),".","")</f>
        <v>0</v>
      </c>
      <c r="F202" s="3" cm="1">
        <f t="array" ref="F202">INDEX(Base!202:202,MATCH(MAX(LEN(Base!202:202)),LEN(Base!202:202),0))</f>
        <v>0</v>
      </c>
      <c r="J202" t="str">
        <f>TRIM((IF(OR(ISNUMBER(FIND("Avenida",Base!B202)),ISNUMBER(FIND("Rua",Base!B202)),ISNUMBER(FIND("Estrada",Base!B202)),ISNUMBER(FIND(",",Base!B202)))=TRUE,Base!B202,"")))</f>
        <v/>
      </c>
      <c r="K202" t="str">
        <f>TRIM((IF(OR(ISNUMBER(FIND("Avenida",Base!C202)),ISNUMBER(FIND("Rua",Base!C202)),ISNUMBER(FIND("Estrada",Base!C202)),ISNUMBER(FIND(",",Base!C202)))=TRUE,Base!C202,"")))</f>
        <v/>
      </c>
      <c r="L202" t="str">
        <f>TRIM((IF(OR(ISNUMBER(FIND("Avenida",Base!D202)),ISNUMBER(FIND("Rua",Base!D202)),ISNUMBER(FIND("Estrada",Base!D202)),ISNUMBER(FIND(",",Base!D202)))=TRUE,Base!D202,"")))</f>
        <v/>
      </c>
      <c r="M202" t="str">
        <f>TRIM((IF(OR(ISNUMBER(FIND("Avenida",Base!E202)),ISNUMBER(FIND("Rua",Base!E202)),ISNUMBER(FIND("Estrada",Base!E202)),ISNUMBER(FIND(",",Base!E202)))=TRUE,Base!E202,"")))</f>
        <v/>
      </c>
      <c r="N202" t="str">
        <f>TRIM((IF(OR(ISNUMBER(FIND("Avenida",Base!F202)),ISNUMBER(FIND("Rua",Base!F202)),ISNUMBER(FIND("Estrada",Base!F202)),ISNUMBER(FIND(",",Base!F202)))=TRUE,Base!F202,"")))</f>
        <v/>
      </c>
      <c r="O202" t="str">
        <f>TRIM((IF(OR(ISNUMBER(FIND("Avenida",Base!G202)),ISNUMBER(FIND("Rua",Base!G202)),ISNUMBER(FIND("Estrada",Base!G202)),ISNUMBER(FIND(",",Base!G202)))=TRUE,Base!G202,"")))</f>
        <v/>
      </c>
      <c r="P202" t="str">
        <f>TRIM((IF(OR(ISNUMBER(FIND("Avenida",Base!H202)),ISNUMBER(FIND("Rua",Base!H202)),ISNUMBER(FIND("Estrada",Base!H202)),ISNUMBER(FIND(",",Base!H202)))=TRUE,Base!H202,"")))</f>
        <v/>
      </c>
      <c r="Q202" t="str">
        <f>TRIM((IF(OR(ISNUMBER(FIND("Avenida",Base!I202)),ISNUMBER(FIND("Rua",Base!I202)),ISNUMBER(FIND("Estrada",Base!I202)),ISNUMBER(FIND(",",Base!I202)))=TRUE,Base!I202,"")))</f>
        <v/>
      </c>
      <c r="R202" t="str">
        <f>TRIM((IF(OR(ISNUMBER(FIND("Avenida",Base!J202)),ISNUMBER(FIND("Rua",Base!J202)),ISNUMBER(FIND("Estrada",Base!J202)),ISNUMBER(FIND(",",Base!J202)))=TRUE,Base!J202,"")))</f>
        <v/>
      </c>
      <c r="S202" t="str">
        <f>TRIM((IF(OR(ISNUMBER(FIND("Avenida",Base!K202)),ISNUMBER(FIND("Rua",Base!K202)),ISNUMBER(FIND("Estrada",Base!K202)),ISNUMBER(FIND(",",Base!K202)))=TRUE,Base!K202,"")))</f>
        <v/>
      </c>
      <c r="T202" t="str">
        <f>TRIM((IF(OR(ISNUMBER(FIND("Avenida",Base!L202)),ISNUMBER(FIND("Rua",Base!L202)),ISNUMBER(FIND("Estrada",Base!L202)),ISNUMBER(FIND(",",Base!L202)))=TRUE,Base!L202,"")))</f>
        <v/>
      </c>
      <c r="U202" t="str">
        <f>TRIM((IF(OR(ISNUMBER(FIND("Avenida",Base!M202)),ISNUMBER(FIND("Rua",Base!M202)),ISNUMBER(FIND("Estrada",Base!M202)),ISNUMBER(FIND(",",Base!M202)))=TRUE,Base!M202,"")))</f>
        <v/>
      </c>
      <c r="V202" t="str">
        <f>TRIM((IF(OR(ISNUMBER(FIND("Avenida",Base!N202)),ISNUMBER(FIND("Rua",Base!N202)),ISNUMBER(FIND("Estrada",Base!N202)),ISNUMBER(FIND(",",Base!N202)))=TRUE,Base!N202,"")))</f>
        <v/>
      </c>
      <c r="W202" t="str">
        <f>TRIM((IF(OR(ISNUMBER(FIND("Avenida",Base!O202)),ISNUMBER(FIND("Rua",Base!O202)),ISNUMBER(FIND("Estrada",Base!O202)),ISNUMBER(FIND(",",Base!O202)))=TRUE,Base!O202,"")))</f>
        <v/>
      </c>
      <c r="X202" t="str">
        <f>TRIM((IF(OR(ISNUMBER(FIND("Avenida",Base!P202)),ISNUMBER(FIND("Rua",Base!P202)),ISNUMBER(FIND("Estrada",Base!P202)),ISNUMBER(FIND(",",Base!P202)))=TRUE,Base!P202,"")))</f>
        <v/>
      </c>
      <c r="Y202" t="str">
        <f>TRIM((IF(OR(ISNUMBER(FIND("Avenida",Base!Q202)),ISNUMBER(FIND("Rua",Base!Q202)),ISNUMBER(FIND("Estrada",Base!Q202)),ISNUMBER(FIND(",",Base!Q202)))=TRUE,Base!Q202,"")))</f>
        <v/>
      </c>
      <c r="Z202" t="str">
        <f>TRIM((IF(OR(ISNUMBER(FIND("Avenida",Base!R202)),ISNUMBER(FIND("Rua",Base!R202)),ISNUMBER(FIND("Estrada",Base!R202)),ISNUMBER(FIND(",",Base!R202)))=TRUE,Base!R202,"")))</f>
        <v/>
      </c>
      <c r="AA202" s="3" cm="1">
        <f t="array" ref="AA202">LOOKUP(2,1/(F202:Z202&lt;&gt;""),F202:Z202)</f>
        <v>0</v>
      </c>
      <c r="AB202" cm="1">
        <f t="array" ref="AB202">IFERROR(IF(LEN(TRIM(SUBSTITUTE(INDEX(Base!202:202,0,MATCH(Planilha2!$AA202,Base!202:202,0)+1),"m²",""))&gt;5),LEFT(TRIM(SUBSTITUTE(INDEX(Base!202:202,0,MATCH(Planilha2!$AA202,Base!202:202,0)+1),"m²","")),3),TRIM(SUBSTITUTE(INDEX(Base!202:202,0,MATCH(Planilha2!$AA202,Base!202:202,0)+1),"m²",""))),0)</f>
        <v>0</v>
      </c>
      <c r="AC202" cm="1">
        <f t="array" ref="AC202">IFERROR(IF(LEN(INDEX(Base!202:202,0,MATCH(Planilha2!$AA202,Base!202:202,0)+2))&gt;2,LEFT(INDEX(Base!202:202,0,MATCH(Planilha2!$AA202,Base!202:202,0)+2),1),INDEX(Base!202:202,0,MATCH(Planilha2!$AA202,Base!202:202,0)+2)),0)</f>
        <v>0</v>
      </c>
      <c r="AD202" cm="1">
        <f t="array" ref="AD202">IFERROR(IF(LEN(INDEX(Base!202:202,0,MATCH(Planilha2!$AA202,Base!202:202,0)+3))&gt;2,LEFT(INDEX(Base!202:202,0,MATCH(Planilha2!$AA202,Base!202:202,0)+3),1),INDEX(Base!202:202,0,MATCH(Planilha2!$AA202,Base!202:202,0)+3)),0)</f>
        <v>0</v>
      </c>
      <c r="AE202" cm="1">
        <f t="array" ref="AE202">IFERROR(IF(LEN(INDEX(Base!202:202,0,MATCH(Planilha2!$AA202,Base!202:202,0)+4))&gt;2,LEFT(INDEX(Base!202:202,0,MATCH(Planilha2!$AA202,Base!202:202,0)+4),1),INDEX(Base!202:202,0,MATCH(Planilha2!$AA202,Base!202:202,0)+4)),0)</f>
        <v>0</v>
      </c>
      <c r="AF202" t="str">
        <f>AA202&amp;", "&amp;Configurações!$C$4&amp;", "&amp;Configurações!$C$5&amp;", Brazil"</f>
        <v>0, Mesquita, RJ, Brazil</v>
      </c>
      <c r="AG202" t="e">
        <f>RIGHT(AA202,LEN(AA202)-FIND(",",AA202,1)-1)&amp;", "&amp;Configurações!$C$4&amp;", "&amp;Configurações!$C$5</f>
        <v>#VALUE!</v>
      </c>
      <c r="AH202">
        <f>Configurações!$C$6</f>
        <v>0</v>
      </c>
    </row>
    <row r="203" spans="2:34" x14ac:dyDescent="0.3">
      <c r="B203">
        <f>IF(OR(ISNUMBER(FIND(Configurações!$B$8,Base!B203)),ISNUMBER(FIND(Configurações!$B$9,Base!B203)),ISNUMBER(FIND(Configurações!$B$10,Base!B203)),ISNUMBER(FIND(Configurações!$B$11,Base!B203)))=TRUE,Base!B203,0)</f>
        <v>0</v>
      </c>
      <c r="C203" t="str">
        <f>SUBSTITUTE(SUBSTITUTE(IF(ISNUMBER(FIND("R$",Base!B203))=TRUE,Base!B203,IF(OR(ISNUMBER(FIND("condo",Base!C203)),ISNUMBER(FIND("IPTU",Base!C203)))=TRUE,Base!B203,Base!C203)),"R$",""),".","")</f>
        <v/>
      </c>
      <c r="D203" t="str">
        <f>SUBSTITUTE(IF(TRIM(SUBSTITUTE(SUBSTITUTE(IF(AND(ISNUMBER(FIND("condo",Base!C203)),ISNUMBER(FIND("IPTU",Base!C203)))=TRUE,MID(Base!C203,FIND("$",Base!C203)+1,6),0),"I",""),"P",""))="0",TRIM(SUBSTITUTE(SUBSTITUTE(IF(AND(ISNUMBER(FIND("condo",Base!D203)),ISNUMBER(FIND("IPTU",Base!D203)))=TRUE,MID(Base!D203,FIND("$",Base!D203)+1,6),0),"I",""),"P","")),TRIM(SUBSTITUTE(SUBSTITUTE(IF(AND(ISNUMBER(FIND("condo",Base!C203)),ISNUMBER(FIND("IPTU",Base!C203)))=TRUE,MID(Base!C203,FIND("$",Base!C203)+1,6),0),"I",""),"P",""))),".","")</f>
        <v>0</v>
      </c>
      <c r="E203" t="str">
        <f>SUBSTITUTE(IF(TRIM(SUBSTITUTE(SUBSTITUTE(IF(OR(ISNUMBER(FIND("IPTU",Base!C203)),ISNUMBER(FIND("iptu",Base!C203)))=TRUE,RIGHT(Base!C203,5),0),"R$",""),"$",""))="0",TRIM(SUBSTITUTE(SUBSTITUTE(IF(OR(ISNUMBER(FIND("IPTU",Base!D203)),ISNUMBER(FIND("iptu",Base!D203)))=TRUE,RIGHT(Base!D203,5),0),"R$",""),"$","")),TRIM(SUBSTITUTE(SUBSTITUTE(IF(OR(ISNUMBER(FIND("iptu",Base!C203)),ISNUMBER(FIND("IPTU",Base!C203)))=TRUE,RIGHT(Base!C203,5),0),"R$",""),"$",""))),".","")</f>
        <v>0</v>
      </c>
      <c r="F203" s="3" cm="1">
        <f t="array" ref="F203">INDEX(Base!203:203,MATCH(MAX(LEN(Base!203:203)),LEN(Base!203:203),0))</f>
        <v>0</v>
      </c>
      <c r="J203" t="str">
        <f>TRIM((IF(OR(ISNUMBER(FIND("Avenida",Base!B203)),ISNUMBER(FIND("Rua",Base!B203)),ISNUMBER(FIND("Estrada",Base!B203)),ISNUMBER(FIND(",",Base!B203)))=TRUE,Base!B203,"")))</f>
        <v/>
      </c>
      <c r="K203" t="str">
        <f>TRIM((IF(OR(ISNUMBER(FIND("Avenida",Base!C203)),ISNUMBER(FIND("Rua",Base!C203)),ISNUMBER(FIND("Estrada",Base!C203)),ISNUMBER(FIND(",",Base!C203)))=TRUE,Base!C203,"")))</f>
        <v/>
      </c>
      <c r="L203" t="str">
        <f>TRIM((IF(OR(ISNUMBER(FIND("Avenida",Base!D203)),ISNUMBER(FIND("Rua",Base!D203)),ISNUMBER(FIND("Estrada",Base!D203)),ISNUMBER(FIND(",",Base!D203)))=TRUE,Base!D203,"")))</f>
        <v/>
      </c>
      <c r="M203" t="str">
        <f>TRIM((IF(OR(ISNUMBER(FIND("Avenida",Base!E203)),ISNUMBER(FIND("Rua",Base!E203)),ISNUMBER(FIND("Estrada",Base!E203)),ISNUMBER(FIND(",",Base!E203)))=TRUE,Base!E203,"")))</f>
        <v/>
      </c>
      <c r="N203" t="str">
        <f>TRIM((IF(OR(ISNUMBER(FIND("Avenida",Base!F203)),ISNUMBER(FIND("Rua",Base!F203)),ISNUMBER(FIND("Estrada",Base!F203)),ISNUMBER(FIND(",",Base!F203)))=TRUE,Base!F203,"")))</f>
        <v/>
      </c>
      <c r="O203" t="str">
        <f>TRIM((IF(OR(ISNUMBER(FIND("Avenida",Base!G203)),ISNUMBER(FIND("Rua",Base!G203)),ISNUMBER(FIND("Estrada",Base!G203)),ISNUMBER(FIND(",",Base!G203)))=TRUE,Base!G203,"")))</f>
        <v/>
      </c>
      <c r="P203" t="str">
        <f>TRIM((IF(OR(ISNUMBER(FIND("Avenida",Base!H203)),ISNUMBER(FIND("Rua",Base!H203)),ISNUMBER(FIND("Estrada",Base!H203)),ISNUMBER(FIND(",",Base!H203)))=TRUE,Base!H203,"")))</f>
        <v/>
      </c>
      <c r="Q203" t="str">
        <f>TRIM((IF(OR(ISNUMBER(FIND("Avenida",Base!I203)),ISNUMBER(FIND("Rua",Base!I203)),ISNUMBER(FIND("Estrada",Base!I203)),ISNUMBER(FIND(",",Base!I203)))=TRUE,Base!I203,"")))</f>
        <v/>
      </c>
      <c r="R203" t="str">
        <f>TRIM((IF(OR(ISNUMBER(FIND("Avenida",Base!J203)),ISNUMBER(FIND("Rua",Base!J203)),ISNUMBER(FIND("Estrada",Base!J203)),ISNUMBER(FIND(",",Base!J203)))=TRUE,Base!J203,"")))</f>
        <v/>
      </c>
      <c r="S203" t="str">
        <f>TRIM((IF(OR(ISNUMBER(FIND("Avenida",Base!K203)),ISNUMBER(FIND("Rua",Base!K203)),ISNUMBER(FIND("Estrada",Base!K203)),ISNUMBER(FIND(",",Base!K203)))=TRUE,Base!K203,"")))</f>
        <v/>
      </c>
      <c r="T203" t="str">
        <f>TRIM((IF(OR(ISNUMBER(FIND("Avenida",Base!L203)),ISNUMBER(FIND("Rua",Base!L203)),ISNUMBER(FIND("Estrada",Base!L203)),ISNUMBER(FIND(",",Base!L203)))=TRUE,Base!L203,"")))</f>
        <v/>
      </c>
      <c r="U203" t="str">
        <f>TRIM((IF(OR(ISNUMBER(FIND("Avenida",Base!M203)),ISNUMBER(FIND("Rua",Base!M203)),ISNUMBER(FIND("Estrada",Base!M203)),ISNUMBER(FIND(",",Base!M203)))=TRUE,Base!M203,"")))</f>
        <v/>
      </c>
      <c r="V203" t="str">
        <f>TRIM((IF(OR(ISNUMBER(FIND("Avenida",Base!N203)),ISNUMBER(FIND("Rua",Base!N203)),ISNUMBER(FIND("Estrada",Base!N203)),ISNUMBER(FIND(",",Base!N203)))=TRUE,Base!N203,"")))</f>
        <v/>
      </c>
      <c r="W203" t="str">
        <f>TRIM((IF(OR(ISNUMBER(FIND("Avenida",Base!O203)),ISNUMBER(FIND("Rua",Base!O203)),ISNUMBER(FIND("Estrada",Base!O203)),ISNUMBER(FIND(",",Base!O203)))=TRUE,Base!O203,"")))</f>
        <v/>
      </c>
      <c r="X203" t="str">
        <f>TRIM((IF(OR(ISNUMBER(FIND("Avenida",Base!P203)),ISNUMBER(FIND("Rua",Base!P203)),ISNUMBER(FIND("Estrada",Base!P203)),ISNUMBER(FIND(",",Base!P203)))=TRUE,Base!P203,"")))</f>
        <v/>
      </c>
      <c r="Y203" t="str">
        <f>TRIM((IF(OR(ISNUMBER(FIND("Avenida",Base!Q203)),ISNUMBER(FIND("Rua",Base!Q203)),ISNUMBER(FIND("Estrada",Base!Q203)),ISNUMBER(FIND(",",Base!Q203)))=TRUE,Base!Q203,"")))</f>
        <v/>
      </c>
      <c r="Z203" t="str">
        <f>TRIM((IF(OR(ISNUMBER(FIND("Avenida",Base!R203)),ISNUMBER(FIND("Rua",Base!R203)),ISNUMBER(FIND("Estrada",Base!R203)),ISNUMBER(FIND(",",Base!R203)))=TRUE,Base!R203,"")))</f>
        <v/>
      </c>
      <c r="AA203" s="3" cm="1">
        <f t="array" ref="AA203">LOOKUP(2,1/(F203:Z203&lt;&gt;""),F203:Z203)</f>
        <v>0</v>
      </c>
      <c r="AB203" cm="1">
        <f t="array" ref="AB203">IFERROR(IF(LEN(TRIM(SUBSTITUTE(INDEX(Base!203:203,0,MATCH(Planilha2!$AA203,Base!203:203,0)+1),"m²",""))&gt;5),LEFT(TRIM(SUBSTITUTE(INDEX(Base!203:203,0,MATCH(Planilha2!$AA203,Base!203:203,0)+1),"m²","")),3),TRIM(SUBSTITUTE(INDEX(Base!203:203,0,MATCH(Planilha2!$AA203,Base!203:203,0)+1),"m²",""))),0)</f>
        <v>0</v>
      </c>
      <c r="AC203" cm="1">
        <f t="array" ref="AC203">IFERROR(IF(LEN(INDEX(Base!203:203,0,MATCH(Planilha2!$AA203,Base!203:203,0)+2))&gt;2,LEFT(INDEX(Base!203:203,0,MATCH(Planilha2!$AA203,Base!203:203,0)+2),1),INDEX(Base!203:203,0,MATCH(Planilha2!$AA203,Base!203:203,0)+2)),0)</f>
        <v>0</v>
      </c>
      <c r="AD203" cm="1">
        <f t="array" ref="AD203">IFERROR(IF(LEN(INDEX(Base!203:203,0,MATCH(Planilha2!$AA203,Base!203:203,0)+3))&gt;2,LEFT(INDEX(Base!203:203,0,MATCH(Planilha2!$AA203,Base!203:203,0)+3),1),INDEX(Base!203:203,0,MATCH(Planilha2!$AA203,Base!203:203,0)+3)),0)</f>
        <v>0</v>
      </c>
      <c r="AE203" cm="1">
        <f t="array" ref="AE203">IFERROR(IF(LEN(INDEX(Base!203:203,0,MATCH(Planilha2!$AA203,Base!203:203,0)+4))&gt;2,LEFT(INDEX(Base!203:203,0,MATCH(Planilha2!$AA203,Base!203:203,0)+4),1),INDEX(Base!203:203,0,MATCH(Planilha2!$AA203,Base!203:203,0)+4)),0)</f>
        <v>0</v>
      </c>
      <c r="AF203" t="str">
        <f>AA203&amp;", "&amp;Configurações!$C$4&amp;", "&amp;Configurações!$C$5&amp;", Brazil"</f>
        <v>0, Mesquita, RJ, Brazil</v>
      </c>
      <c r="AG203" t="e">
        <f>RIGHT(AA203,LEN(AA203)-FIND(",",AA203,1)-1)&amp;", "&amp;Configurações!$C$4&amp;", "&amp;Configurações!$C$5</f>
        <v>#VALUE!</v>
      </c>
      <c r="AH203">
        <f>Configurações!$C$6</f>
        <v>0</v>
      </c>
    </row>
    <row r="204" spans="2:34" x14ac:dyDescent="0.3">
      <c r="B204">
        <f>IF(OR(ISNUMBER(FIND(Configurações!$B$8,Base!B204)),ISNUMBER(FIND(Configurações!$B$9,Base!B204)),ISNUMBER(FIND(Configurações!$B$10,Base!B204)),ISNUMBER(FIND(Configurações!$B$11,Base!B204)))=TRUE,Base!B204,0)</f>
        <v>0</v>
      </c>
      <c r="C204" t="str">
        <f>SUBSTITUTE(SUBSTITUTE(IF(ISNUMBER(FIND("R$",Base!B204))=TRUE,Base!B204,IF(OR(ISNUMBER(FIND("condo",Base!C204)),ISNUMBER(FIND("IPTU",Base!C204)))=TRUE,Base!B204,Base!C204)),"R$",""),".","")</f>
        <v/>
      </c>
      <c r="D204" t="str">
        <f>SUBSTITUTE(IF(TRIM(SUBSTITUTE(SUBSTITUTE(IF(AND(ISNUMBER(FIND("condo",Base!C204)),ISNUMBER(FIND("IPTU",Base!C204)))=TRUE,MID(Base!C204,FIND("$",Base!C204)+1,6),0),"I",""),"P",""))="0",TRIM(SUBSTITUTE(SUBSTITUTE(IF(AND(ISNUMBER(FIND("condo",Base!D204)),ISNUMBER(FIND("IPTU",Base!D204)))=TRUE,MID(Base!D204,FIND("$",Base!D204)+1,6),0),"I",""),"P","")),TRIM(SUBSTITUTE(SUBSTITUTE(IF(AND(ISNUMBER(FIND("condo",Base!C204)),ISNUMBER(FIND("IPTU",Base!C204)))=TRUE,MID(Base!C204,FIND("$",Base!C204)+1,6),0),"I",""),"P",""))),".","")</f>
        <v>0</v>
      </c>
      <c r="E204" t="str">
        <f>SUBSTITUTE(IF(TRIM(SUBSTITUTE(SUBSTITUTE(IF(OR(ISNUMBER(FIND("IPTU",Base!C204)),ISNUMBER(FIND("iptu",Base!C204)))=TRUE,RIGHT(Base!C204,5),0),"R$",""),"$",""))="0",TRIM(SUBSTITUTE(SUBSTITUTE(IF(OR(ISNUMBER(FIND("IPTU",Base!D204)),ISNUMBER(FIND("iptu",Base!D204)))=TRUE,RIGHT(Base!D204,5),0),"R$",""),"$","")),TRIM(SUBSTITUTE(SUBSTITUTE(IF(OR(ISNUMBER(FIND("iptu",Base!C204)),ISNUMBER(FIND("IPTU",Base!C204)))=TRUE,RIGHT(Base!C204,5),0),"R$",""),"$",""))),".","")</f>
        <v>0</v>
      </c>
      <c r="F204" s="3" cm="1">
        <f t="array" ref="F204">INDEX(Base!204:204,MATCH(MAX(LEN(Base!204:204)),LEN(Base!204:204),0))</f>
        <v>0</v>
      </c>
      <c r="J204" t="str">
        <f>TRIM((IF(OR(ISNUMBER(FIND("Avenida",Base!B204)),ISNUMBER(FIND("Rua",Base!B204)),ISNUMBER(FIND("Estrada",Base!B204)),ISNUMBER(FIND(",",Base!B204)))=TRUE,Base!B204,"")))</f>
        <v/>
      </c>
      <c r="K204" t="str">
        <f>TRIM((IF(OR(ISNUMBER(FIND("Avenida",Base!C204)),ISNUMBER(FIND("Rua",Base!C204)),ISNUMBER(FIND("Estrada",Base!C204)),ISNUMBER(FIND(",",Base!C204)))=TRUE,Base!C204,"")))</f>
        <v/>
      </c>
      <c r="L204" t="str">
        <f>TRIM((IF(OR(ISNUMBER(FIND("Avenida",Base!D204)),ISNUMBER(FIND("Rua",Base!D204)),ISNUMBER(FIND("Estrada",Base!D204)),ISNUMBER(FIND(",",Base!D204)))=TRUE,Base!D204,"")))</f>
        <v/>
      </c>
      <c r="M204" t="str">
        <f>TRIM((IF(OR(ISNUMBER(FIND("Avenida",Base!E204)),ISNUMBER(FIND("Rua",Base!E204)),ISNUMBER(FIND("Estrada",Base!E204)),ISNUMBER(FIND(",",Base!E204)))=TRUE,Base!E204,"")))</f>
        <v/>
      </c>
      <c r="N204" t="str">
        <f>TRIM((IF(OR(ISNUMBER(FIND("Avenida",Base!F204)),ISNUMBER(FIND("Rua",Base!F204)),ISNUMBER(FIND("Estrada",Base!F204)),ISNUMBER(FIND(",",Base!F204)))=TRUE,Base!F204,"")))</f>
        <v/>
      </c>
      <c r="O204" t="str">
        <f>TRIM((IF(OR(ISNUMBER(FIND("Avenida",Base!G204)),ISNUMBER(FIND("Rua",Base!G204)),ISNUMBER(FIND("Estrada",Base!G204)),ISNUMBER(FIND(",",Base!G204)))=TRUE,Base!G204,"")))</f>
        <v/>
      </c>
      <c r="P204" t="str">
        <f>TRIM((IF(OR(ISNUMBER(FIND("Avenida",Base!H204)),ISNUMBER(FIND("Rua",Base!H204)),ISNUMBER(FIND("Estrada",Base!H204)),ISNUMBER(FIND(",",Base!H204)))=TRUE,Base!H204,"")))</f>
        <v/>
      </c>
      <c r="Q204" t="str">
        <f>TRIM((IF(OR(ISNUMBER(FIND("Avenida",Base!I204)),ISNUMBER(FIND("Rua",Base!I204)),ISNUMBER(FIND("Estrada",Base!I204)),ISNUMBER(FIND(",",Base!I204)))=TRUE,Base!I204,"")))</f>
        <v/>
      </c>
      <c r="R204" t="str">
        <f>TRIM((IF(OR(ISNUMBER(FIND("Avenida",Base!J204)),ISNUMBER(FIND("Rua",Base!J204)),ISNUMBER(FIND("Estrada",Base!J204)),ISNUMBER(FIND(",",Base!J204)))=TRUE,Base!J204,"")))</f>
        <v/>
      </c>
      <c r="S204" t="str">
        <f>TRIM((IF(OR(ISNUMBER(FIND("Avenida",Base!K204)),ISNUMBER(FIND("Rua",Base!K204)),ISNUMBER(FIND("Estrada",Base!K204)),ISNUMBER(FIND(",",Base!K204)))=TRUE,Base!K204,"")))</f>
        <v/>
      </c>
      <c r="T204" t="str">
        <f>TRIM((IF(OR(ISNUMBER(FIND("Avenida",Base!L204)),ISNUMBER(FIND("Rua",Base!L204)),ISNUMBER(FIND("Estrada",Base!L204)),ISNUMBER(FIND(",",Base!L204)))=TRUE,Base!L204,"")))</f>
        <v/>
      </c>
      <c r="U204" t="str">
        <f>TRIM((IF(OR(ISNUMBER(FIND("Avenida",Base!M204)),ISNUMBER(FIND("Rua",Base!M204)),ISNUMBER(FIND("Estrada",Base!M204)),ISNUMBER(FIND(",",Base!M204)))=TRUE,Base!M204,"")))</f>
        <v/>
      </c>
      <c r="V204" t="str">
        <f>TRIM((IF(OR(ISNUMBER(FIND("Avenida",Base!N204)),ISNUMBER(FIND("Rua",Base!N204)),ISNUMBER(FIND("Estrada",Base!N204)),ISNUMBER(FIND(",",Base!N204)))=TRUE,Base!N204,"")))</f>
        <v/>
      </c>
      <c r="W204" t="str">
        <f>TRIM((IF(OR(ISNUMBER(FIND("Avenida",Base!O204)),ISNUMBER(FIND("Rua",Base!O204)),ISNUMBER(FIND("Estrada",Base!O204)),ISNUMBER(FIND(",",Base!O204)))=TRUE,Base!O204,"")))</f>
        <v/>
      </c>
      <c r="X204" t="str">
        <f>TRIM((IF(OR(ISNUMBER(FIND("Avenida",Base!P204)),ISNUMBER(FIND("Rua",Base!P204)),ISNUMBER(FIND("Estrada",Base!P204)),ISNUMBER(FIND(",",Base!P204)))=TRUE,Base!P204,"")))</f>
        <v/>
      </c>
      <c r="Y204" t="str">
        <f>TRIM((IF(OR(ISNUMBER(FIND("Avenida",Base!Q204)),ISNUMBER(FIND("Rua",Base!Q204)),ISNUMBER(FIND("Estrada",Base!Q204)),ISNUMBER(FIND(",",Base!Q204)))=TRUE,Base!Q204,"")))</f>
        <v/>
      </c>
      <c r="Z204" t="str">
        <f>TRIM((IF(OR(ISNUMBER(FIND("Avenida",Base!R204)),ISNUMBER(FIND("Rua",Base!R204)),ISNUMBER(FIND("Estrada",Base!R204)),ISNUMBER(FIND(",",Base!R204)))=TRUE,Base!R204,"")))</f>
        <v/>
      </c>
      <c r="AA204" s="3" cm="1">
        <f t="array" ref="AA204">LOOKUP(2,1/(F204:Z204&lt;&gt;""),F204:Z204)</f>
        <v>0</v>
      </c>
      <c r="AB204" cm="1">
        <f t="array" ref="AB204">IFERROR(IF(LEN(TRIM(SUBSTITUTE(INDEX(Base!204:204,0,MATCH(Planilha2!$AA204,Base!204:204,0)+1),"m²",""))&gt;5),LEFT(TRIM(SUBSTITUTE(INDEX(Base!204:204,0,MATCH(Planilha2!$AA204,Base!204:204,0)+1),"m²","")),3),TRIM(SUBSTITUTE(INDEX(Base!204:204,0,MATCH(Planilha2!$AA204,Base!204:204,0)+1),"m²",""))),0)</f>
        <v>0</v>
      </c>
      <c r="AC204" cm="1">
        <f t="array" ref="AC204">IFERROR(IF(LEN(INDEX(Base!204:204,0,MATCH(Planilha2!$AA204,Base!204:204,0)+2))&gt;2,LEFT(INDEX(Base!204:204,0,MATCH(Planilha2!$AA204,Base!204:204,0)+2),1),INDEX(Base!204:204,0,MATCH(Planilha2!$AA204,Base!204:204,0)+2)),0)</f>
        <v>0</v>
      </c>
      <c r="AD204" cm="1">
        <f t="array" ref="AD204">IFERROR(IF(LEN(INDEX(Base!204:204,0,MATCH(Planilha2!$AA204,Base!204:204,0)+3))&gt;2,LEFT(INDEX(Base!204:204,0,MATCH(Planilha2!$AA204,Base!204:204,0)+3),1),INDEX(Base!204:204,0,MATCH(Planilha2!$AA204,Base!204:204,0)+3)),0)</f>
        <v>0</v>
      </c>
      <c r="AE204" cm="1">
        <f t="array" ref="AE204">IFERROR(IF(LEN(INDEX(Base!204:204,0,MATCH(Planilha2!$AA204,Base!204:204,0)+4))&gt;2,LEFT(INDEX(Base!204:204,0,MATCH(Planilha2!$AA204,Base!204:204,0)+4),1),INDEX(Base!204:204,0,MATCH(Planilha2!$AA204,Base!204:204,0)+4)),0)</f>
        <v>0</v>
      </c>
      <c r="AF204" t="str">
        <f>AA204&amp;", "&amp;Configurações!$C$4&amp;", "&amp;Configurações!$C$5&amp;", Brazil"</f>
        <v>0, Mesquita, RJ, Brazil</v>
      </c>
      <c r="AG204" t="e">
        <f>RIGHT(AA204,LEN(AA204)-FIND(",",AA204,1)-1)&amp;", "&amp;Configurações!$C$4&amp;", "&amp;Configurações!$C$5</f>
        <v>#VALUE!</v>
      </c>
      <c r="AH204">
        <f>Configurações!$C$6</f>
        <v>0</v>
      </c>
    </row>
    <row r="205" spans="2:34" x14ac:dyDescent="0.3">
      <c r="B205">
        <f>IF(OR(ISNUMBER(FIND(Configurações!$B$8,Base!B205)),ISNUMBER(FIND(Configurações!$B$9,Base!B205)),ISNUMBER(FIND(Configurações!$B$10,Base!B205)),ISNUMBER(FIND(Configurações!$B$11,Base!B205)))=TRUE,Base!B205,0)</f>
        <v>0</v>
      </c>
      <c r="C205" t="str">
        <f>SUBSTITUTE(SUBSTITUTE(IF(ISNUMBER(FIND("R$",Base!B205))=TRUE,Base!B205,IF(OR(ISNUMBER(FIND("condo",Base!C205)),ISNUMBER(FIND("IPTU",Base!C205)))=TRUE,Base!B205,Base!C205)),"R$",""),".","")</f>
        <v/>
      </c>
      <c r="D205" t="str">
        <f>SUBSTITUTE(IF(TRIM(SUBSTITUTE(SUBSTITUTE(IF(AND(ISNUMBER(FIND("condo",Base!C205)),ISNUMBER(FIND("IPTU",Base!C205)))=TRUE,MID(Base!C205,FIND("$",Base!C205)+1,6),0),"I",""),"P",""))="0",TRIM(SUBSTITUTE(SUBSTITUTE(IF(AND(ISNUMBER(FIND("condo",Base!D205)),ISNUMBER(FIND("IPTU",Base!D205)))=TRUE,MID(Base!D205,FIND("$",Base!D205)+1,6),0),"I",""),"P","")),TRIM(SUBSTITUTE(SUBSTITUTE(IF(AND(ISNUMBER(FIND("condo",Base!C205)),ISNUMBER(FIND("IPTU",Base!C205)))=TRUE,MID(Base!C205,FIND("$",Base!C205)+1,6),0),"I",""),"P",""))),".","")</f>
        <v>0</v>
      </c>
      <c r="E205" t="str">
        <f>SUBSTITUTE(IF(TRIM(SUBSTITUTE(SUBSTITUTE(IF(OR(ISNUMBER(FIND("IPTU",Base!C205)),ISNUMBER(FIND("iptu",Base!C205)))=TRUE,RIGHT(Base!C205,5),0),"R$",""),"$",""))="0",TRIM(SUBSTITUTE(SUBSTITUTE(IF(OR(ISNUMBER(FIND("IPTU",Base!D205)),ISNUMBER(FIND("iptu",Base!D205)))=TRUE,RIGHT(Base!D205,5),0),"R$",""),"$","")),TRIM(SUBSTITUTE(SUBSTITUTE(IF(OR(ISNUMBER(FIND("iptu",Base!C205)),ISNUMBER(FIND("IPTU",Base!C205)))=TRUE,RIGHT(Base!C205,5),0),"R$",""),"$",""))),".","")</f>
        <v>0</v>
      </c>
      <c r="F205" s="3" cm="1">
        <f t="array" ref="F205">INDEX(Base!205:205,MATCH(MAX(LEN(Base!205:205)),LEN(Base!205:205),0))</f>
        <v>0</v>
      </c>
      <c r="J205" t="str">
        <f>TRIM((IF(OR(ISNUMBER(FIND("Avenida",Base!B205)),ISNUMBER(FIND("Rua",Base!B205)),ISNUMBER(FIND("Estrada",Base!B205)),ISNUMBER(FIND(",",Base!B205)))=TRUE,Base!B205,"")))</f>
        <v/>
      </c>
      <c r="K205" t="str">
        <f>TRIM((IF(OR(ISNUMBER(FIND("Avenida",Base!C205)),ISNUMBER(FIND("Rua",Base!C205)),ISNUMBER(FIND("Estrada",Base!C205)),ISNUMBER(FIND(",",Base!C205)))=TRUE,Base!C205,"")))</f>
        <v/>
      </c>
      <c r="L205" t="str">
        <f>TRIM((IF(OR(ISNUMBER(FIND("Avenida",Base!D205)),ISNUMBER(FIND("Rua",Base!D205)),ISNUMBER(FIND("Estrada",Base!D205)),ISNUMBER(FIND(",",Base!D205)))=TRUE,Base!D205,"")))</f>
        <v/>
      </c>
      <c r="M205" t="str">
        <f>TRIM((IF(OR(ISNUMBER(FIND("Avenida",Base!E205)),ISNUMBER(FIND("Rua",Base!E205)),ISNUMBER(FIND("Estrada",Base!E205)),ISNUMBER(FIND(",",Base!E205)))=TRUE,Base!E205,"")))</f>
        <v/>
      </c>
      <c r="N205" t="str">
        <f>TRIM((IF(OR(ISNUMBER(FIND("Avenida",Base!F205)),ISNUMBER(FIND("Rua",Base!F205)),ISNUMBER(FIND("Estrada",Base!F205)),ISNUMBER(FIND(",",Base!F205)))=TRUE,Base!F205,"")))</f>
        <v/>
      </c>
      <c r="O205" t="str">
        <f>TRIM((IF(OR(ISNUMBER(FIND("Avenida",Base!G205)),ISNUMBER(FIND("Rua",Base!G205)),ISNUMBER(FIND("Estrada",Base!G205)),ISNUMBER(FIND(",",Base!G205)))=TRUE,Base!G205,"")))</f>
        <v/>
      </c>
      <c r="P205" t="str">
        <f>TRIM((IF(OR(ISNUMBER(FIND("Avenida",Base!H205)),ISNUMBER(FIND("Rua",Base!H205)),ISNUMBER(FIND("Estrada",Base!H205)),ISNUMBER(FIND(",",Base!H205)))=TRUE,Base!H205,"")))</f>
        <v/>
      </c>
      <c r="Q205" t="str">
        <f>TRIM((IF(OR(ISNUMBER(FIND("Avenida",Base!I205)),ISNUMBER(FIND("Rua",Base!I205)),ISNUMBER(FIND("Estrada",Base!I205)),ISNUMBER(FIND(",",Base!I205)))=TRUE,Base!I205,"")))</f>
        <v/>
      </c>
      <c r="R205" t="str">
        <f>TRIM((IF(OR(ISNUMBER(FIND("Avenida",Base!J205)),ISNUMBER(FIND("Rua",Base!J205)),ISNUMBER(FIND("Estrada",Base!J205)),ISNUMBER(FIND(",",Base!J205)))=TRUE,Base!J205,"")))</f>
        <v/>
      </c>
      <c r="S205" t="str">
        <f>TRIM((IF(OR(ISNUMBER(FIND("Avenida",Base!K205)),ISNUMBER(FIND("Rua",Base!K205)),ISNUMBER(FIND("Estrada",Base!K205)),ISNUMBER(FIND(",",Base!K205)))=TRUE,Base!K205,"")))</f>
        <v/>
      </c>
      <c r="T205" t="str">
        <f>TRIM((IF(OR(ISNUMBER(FIND("Avenida",Base!L205)),ISNUMBER(FIND("Rua",Base!L205)),ISNUMBER(FIND("Estrada",Base!L205)),ISNUMBER(FIND(",",Base!L205)))=TRUE,Base!L205,"")))</f>
        <v/>
      </c>
      <c r="U205" t="str">
        <f>TRIM((IF(OR(ISNUMBER(FIND("Avenida",Base!M205)),ISNUMBER(FIND("Rua",Base!M205)),ISNUMBER(FIND("Estrada",Base!M205)),ISNUMBER(FIND(",",Base!M205)))=TRUE,Base!M205,"")))</f>
        <v/>
      </c>
      <c r="V205" t="str">
        <f>TRIM((IF(OR(ISNUMBER(FIND("Avenida",Base!N205)),ISNUMBER(FIND("Rua",Base!N205)),ISNUMBER(FIND("Estrada",Base!N205)),ISNUMBER(FIND(",",Base!N205)))=TRUE,Base!N205,"")))</f>
        <v/>
      </c>
      <c r="W205" t="str">
        <f>TRIM((IF(OR(ISNUMBER(FIND("Avenida",Base!O205)),ISNUMBER(FIND("Rua",Base!O205)),ISNUMBER(FIND("Estrada",Base!O205)),ISNUMBER(FIND(",",Base!O205)))=TRUE,Base!O205,"")))</f>
        <v/>
      </c>
      <c r="X205" t="str">
        <f>TRIM((IF(OR(ISNUMBER(FIND("Avenida",Base!P205)),ISNUMBER(FIND("Rua",Base!P205)),ISNUMBER(FIND("Estrada",Base!P205)),ISNUMBER(FIND(",",Base!P205)))=TRUE,Base!P205,"")))</f>
        <v/>
      </c>
      <c r="Y205" t="str">
        <f>TRIM((IF(OR(ISNUMBER(FIND("Avenida",Base!Q205)),ISNUMBER(FIND("Rua",Base!Q205)),ISNUMBER(FIND("Estrada",Base!Q205)),ISNUMBER(FIND(",",Base!Q205)))=TRUE,Base!Q205,"")))</f>
        <v/>
      </c>
      <c r="Z205" t="str">
        <f>TRIM((IF(OR(ISNUMBER(FIND("Avenida",Base!R205)),ISNUMBER(FIND("Rua",Base!R205)),ISNUMBER(FIND("Estrada",Base!R205)),ISNUMBER(FIND(",",Base!R205)))=TRUE,Base!R205,"")))</f>
        <v/>
      </c>
      <c r="AA205" s="3" cm="1">
        <f t="array" ref="AA205">LOOKUP(2,1/(F205:Z205&lt;&gt;""),F205:Z205)</f>
        <v>0</v>
      </c>
      <c r="AB205" cm="1">
        <f t="array" ref="AB205">IFERROR(IF(LEN(TRIM(SUBSTITUTE(INDEX(Base!205:205,0,MATCH(Planilha2!$AA205,Base!205:205,0)+1),"m²",""))&gt;5),LEFT(TRIM(SUBSTITUTE(INDEX(Base!205:205,0,MATCH(Planilha2!$AA205,Base!205:205,0)+1),"m²","")),3),TRIM(SUBSTITUTE(INDEX(Base!205:205,0,MATCH(Planilha2!$AA205,Base!205:205,0)+1),"m²",""))),0)</f>
        <v>0</v>
      </c>
      <c r="AC205" cm="1">
        <f t="array" ref="AC205">IFERROR(IF(LEN(INDEX(Base!205:205,0,MATCH(Planilha2!$AA205,Base!205:205,0)+2))&gt;2,LEFT(INDEX(Base!205:205,0,MATCH(Planilha2!$AA205,Base!205:205,0)+2),1),INDEX(Base!205:205,0,MATCH(Planilha2!$AA205,Base!205:205,0)+2)),0)</f>
        <v>0</v>
      </c>
      <c r="AD205" cm="1">
        <f t="array" ref="AD205">IFERROR(IF(LEN(INDEX(Base!205:205,0,MATCH(Planilha2!$AA205,Base!205:205,0)+3))&gt;2,LEFT(INDEX(Base!205:205,0,MATCH(Planilha2!$AA205,Base!205:205,0)+3),1),INDEX(Base!205:205,0,MATCH(Planilha2!$AA205,Base!205:205,0)+3)),0)</f>
        <v>0</v>
      </c>
      <c r="AE205" cm="1">
        <f t="array" ref="AE205">IFERROR(IF(LEN(INDEX(Base!205:205,0,MATCH(Planilha2!$AA205,Base!205:205,0)+4))&gt;2,LEFT(INDEX(Base!205:205,0,MATCH(Planilha2!$AA205,Base!205:205,0)+4),1),INDEX(Base!205:205,0,MATCH(Planilha2!$AA205,Base!205:205,0)+4)),0)</f>
        <v>0</v>
      </c>
      <c r="AF205" t="str">
        <f>AA205&amp;", "&amp;Configurações!$C$4&amp;", "&amp;Configurações!$C$5&amp;", Brazil"</f>
        <v>0, Mesquita, RJ, Brazil</v>
      </c>
      <c r="AG205" t="e">
        <f>RIGHT(AA205,LEN(AA205)-FIND(",",AA205,1)-1)&amp;", "&amp;Configurações!$C$4&amp;", "&amp;Configurações!$C$5</f>
        <v>#VALUE!</v>
      </c>
      <c r="AH205">
        <f>Configurações!$C$6</f>
        <v>0</v>
      </c>
    </row>
    <row r="206" spans="2:34" x14ac:dyDescent="0.3">
      <c r="B206">
        <f>IF(OR(ISNUMBER(FIND(Configurações!$B$8,Base!B206)),ISNUMBER(FIND(Configurações!$B$9,Base!B206)),ISNUMBER(FIND(Configurações!$B$10,Base!B206)),ISNUMBER(FIND(Configurações!$B$11,Base!B206)))=TRUE,Base!B206,0)</f>
        <v>0</v>
      </c>
      <c r="C206" t="str">
        <f>SUBSTITUTE(SUBSTITUTE(IF(ISNUMBER(FIND("R$",Base!B206))=TRUE,Base!B206,IF(OR(ISNUMBER(FIND("condo",Base!C206)),ISNUMBER(FIND("IPTU",Base!C206)))=TRUE,Base!B206,Base!C206)),"R$",""),".","")</f>
        <v/>
      </c>
      <c r="D206" t="str">
        <f>SUBSTITUTE(IF(TRIM(SUBSTITUTE(SUBSTITUTE(IF(AND(ISNUMBER(FIND("condo",Base!C206)),ISNUMBER(FIND("IPTU",Base!C206)))=TRUE,MID(Base!C206,FIND("$",Base!C206)+1,6),0),"I",""),"P",""))="0",TRIM(SUBSTITUTE(SUBSTITUTE(IF(AND(ISNUMBER(FIND("condo",Base!D206)),ISNUMBER(FIND("IPTU",Base!D206)))=TRUE,MID(Base!D206,FIND("$",Base!D206)+1,6),0),"I",""),"P","")),TRIM(SUBSTITUTE(SUBSTITUTE(IF(AND(ISNUMBER(FIND("condo",Base!C206)),ISNUMBER(FIND("IPTU",Base!C206)))=TRUE,MID(Base!C206,FIND("$",Base!C206)+1,6),0),"I",""),"P",""))),".","")</f>
        <v>0</v>
      </c>
      <c r="E206" t="str">
        <f>SUBSTITUTE(IF(TRIM(SUBSTITUTE(SUBSTITUTE(IF(OR(ISNUMBER(FIND("IPTU",Base!C206)),ISNUMBER(FIND("iptu",Base!C206)))=TRUE,RIGHT(Base!C206,5),0),"R$",""),"$",""))="0",TRIM(SUBSTITUTE(SUBSTITUTE(IF(OR(ISNUMBER(FIND("IPTU",Base!D206)),ISNUMBER(FIND("iptu",Base!D206)))=TRUE,RIGHT(Base!D206,5),0),"R$",""),"$","")),TRIM(SUBSTITUTE(SUBSTITUTE(IF(OR(ISNUMBER(FIND("iptu",Base!C206)),ISNUMBER(FIND("IPTU",Base!C206)))=TRUE,RIGHT(Base!C206,5),0),"R$",""),"$",""))),".","")</f>
        <v>0</v>
      </c>
      <c r="F206" s="3" cm="1">
        <f t="array" ref="F206">INDEX(Base!206:206,MATCH(MAX(LEN(Base!206:206)),LEN(Base!206:206),0))</f>
        <v>0</v>
      </c>
      <c r="J206" t="str">
        <f>TRIM((IF(OR(ISNUMBER(FIND("Avenida",Base!B206)),ISNUMBER(FIND("Rua",Base!B206)),ISNUMBER(FIND("Estrada",Base!B206)),ISNUMBER(FIND(",",Base!B206)))=TRUE,Base!B206,"")))</f>
        <v/>
      </c>
      <c r="K206" t="str">
        <f>TRIM((IF(OR(ISNUMBER(FIND("Avenida",Base!C206)),ISNUMBER(FIND("Rua",Base!C206)),ISNUMBER(FIND("Estrada",Base!C206)),ISNUMBER(FIND(",",Base!C206)))=TRUE,Base!C206,"")))</f>
        <v/>
      </c>
      <c r="L206" t="str">
        <f>TRIM((IF(OR(ISNUMBER(FIND("Avenida",Base!D206)),ISNUMBER(FIND("Rua",Base!D206)),ISNUMBER(FIND("Estrada",Base!D206)),ISNUMBER(FIND(",",Base!D206)))=TRUE,Base!D206,"")))</f>
        <v/>
      </c>
      <c r="M206" t="str">
        <f>TRIM((IF(OR(ISNUMBER(FIND("Avenida",Base!E206)),ISNUMBER(FIND("Rua",Base!E206)),ISNUMBER(FIND("Estrada",Base!E206)),ISNUMBER(FIND(",",Base!E206)))=TRUE,Base!E206,"")))</f>
        <v/>
      </c>
      <c r="N206" t="str">
        <f>TRIM((IF(OR(ISNUMBER(FIND("Avenida",Base!F206)),ISNUMBER(FIND("Rua",Base!F206)),ISNUMBER(FIND("Estrada",Base!F206)),ISNUMBER(FIND(",",Base!F206)))=TRUE,Base!F206,"")))</f>
        <v/>
      </c>
      <c r="O206" t="str">
        <f>TRIM((IF(OR(ISNUMBER(FIND("Avenida",Base!G206)),ISNUMBER(FIND("Rua",Base!G206)),ISNUMBER(FIND("Estrada",Base!G206)),ISNUMBER(FIND(",",Base!G206)))=TRUE,Base!G206,"")))</f>
        <v/>
      </c>
      <c r="P206" t="str">
        <f>TRIM((IF(OR(ISNUMBER(FIND("Avenida",Base!H206)),ISNUMBER(FIND("Rua",Base!H206)),ISNUMBER(FIND("Estrada",Base!H206)),ISNUMBER(FIND(",",Base!H206)))=TRUE,Base!H206,"")))</f>
        <v/>
      </c>
      <c r="Q206" t="str">
        <f>TRIM((IF(OR(ISNUMBER(FIND("Avenida",Base!I206)),ISNUMBER(FIND("Rua",Base!I206)),ISNUMBER(FIND("Estrada",Base!I206)),ISNUMBER(FIND(",",Base!I206)))=TRUE,Base!I206,"")))</f>
        <v/>
      </c>
      <c r="R206" t="str">
        <f>TRIM((IF(OR(ISNUMBER(FIND("Avenida",Base!J206)),ISNUMBER(FIND("Rua",Base!J206)),ISNUMBER(FIND("Estrada",Base!J206)),ISNUMBER(FIND(",",Base!J206)))=TRUE,Base!J206,"")))</f>
        <v/>
      </c>
      <c r="S206" t="str">
        <f>TRIM((IF(OR(ISNUMBER(FIND("Avenida",Base!K206)),ISNUMBER(FIND("Rua",Base!K206)),ISNUMBER(FIND("Estrada",Base!K206)),ISNUMBER(FIND(",",Base!K206)))=TRUE,Base!K206,"")))</f>
        <v/>
      </c>
      <c r="T206" t="str">
        <f>TRIM((IF(OR(ISNUMBER(FIND("Avenida",Base!L206)),ISNUMBER(FIND("Rua",Base!L206)),ISNUMBER(FIND("Estrada",Base!L206)),ISNUMBER(FIND(",",Base!L206)))=TRUE,Base!L206,"")))</f>
        <v/>
      </c>
      <c r="U206" t="str">
        <f>TRIM((IF(OR(ISNUMBER(FIND("Avenida",Base!M206)),ISNUMBER(FIND("Rua",Base!M206)),ISNUMBER(FIND("Estrada",Base!M206)),ISNUMBER(FIND(",",Base!M206)))=TRUE,Base!M206,"")))</f>
        <v/>
      </c>
      <c r="V206" t="str">
        <f>TRIM((IF(OR(ISNUMBER(FIND("Avenida",Base!N206)),ISNUMBER(FIND("Rua",Base!N206)),ISNUMBER(FIND("Estrada",Base!N206)),ISNUMBER(FIND(",",Base!N206)))=TRUE,Base!N206,"")))</f>
        <v/>
      </c>
      <c r="W206" t="str">
        <f>TRIM((IF(OR(ISNUMBER(FIND("Avenida",Base!O206)),ISNUMBER(FIND("Rua",Base!O206)),ISNUMBER(FIND("Estrada",Base!O206)),ISNUMBER(FIND(",",Base!O206)))=TRUE,Base!O206,"")))</f>
        <v/>
      </c>
      <c r="X206" t="str">
        <f>TRIM((IF(OR(ISNUMBER(FIND("Avenida",Base!P206)),ISNUMBER(FIND("Rua",Base!P206)),ISNUMBER(FIND("Estrada",Base!P206)),ISNUMBER(FIND(",",Base!P206)))=TRUE,Base!P206,"")))</f>
        <v/>
      </c>
      <c r="Y206" t="str">
        <f>TRIM((IF(OR(ISNUMBER(FIND("Avenida",Base!Q206)),ISNUMBER(FIND("Rua",Base!Q206)),ISNUMBER(FIND("Estrada",Base!Q206)),ISNUMBER(FIND(",",Base!Q206)))=TRUE,Base!Q206,"")))</f>
        <v/>
      </c>
      <c r="Z206" t="str">
        <f>TRIM((IF(OR(ISNUMBER(FIND("Avenida",Base!R206)),ISNUMBER(FIND("Rua",Base!R206)),ISNUMBER(FIND("Estrada",Base!R206)),ISNUMBER(FIND(",",Base!R206)))=TRUE,Base!R206,"")))</f>
        <v/>
      </c>
      <c r="AA206" s="3" cm="1">
        <f t="array" ref="AA206">LOOKUP(2,1/(F206:Z206&lt;&gt;""),F206:Z206)</f>
        <v>0</v>
      </c>
      <c r="AB206" cm="1">
        <f t="array" ref="AB206">IFERROR(IF(LEN(TRIM(SUBSTITUTE(INDEX(Base!206:206,0,MATCH(Planilha2!$AA206,Base!206:206,0)+1),"m²",""))&gt;5),LEFT(TRIM(SUBSTITUTE(INDEX(Base!206:206,0,MATCH(Planilha2!$AA206,Base!206:206,0)+1),"m²","")),3),TRIM(SUBSTITUTE(INDEX(Base!206:206,0,MATCH(Planilha2!$AA206,Base!206:206,0)+1),"m²",""))),0)</f>
        <v>0</v>
      </c>
      <c r="AC206" cm="1">
        <f t="array" ref="AC206">IFERROR(IF(LEN(INDEX(Base!206:206,0,MATCH(Planilha2!$AA206,Base!206:206,0)+2))&gt;2,LEFT(INDEX(Base!206:206,0,MATCH(Planilha2!$AA206,Base!206:206,0)+2),1),INDEX(Base!206:206,0,MATCH(Planilha2!$AA206,Base!206:206,0)+2)),0)</f>
        <v>0</v>
      </c>
      <c r="AD206" cm="1">
        <f t="array" ref="AD206">IFERROR(IF(LEN(INDEX(Base!206:206,0,MATCH(Planilha2!$AA206,Base!206:206,0)+3))&gt;2,LEFT(INDEX(Base!206:206,0,MATCH(Planilha2!$AA206,Base!206:206,0)+3),1),INDEX(Base!206:206,0,MATCH(Planilha2!$AA206,Base!206:206,0)+3)),0)</f>
        <v>0</v>
      </c>
      <c r="AE206" cm="1">
        <f t="array" ref="AE206">IFERROR(IF(LEN(INDEX(Base!206:206,0,MATCH(Planilha2!$AA206,Base!206:206,0)+4))&gt;2,LEFT(INDEX(Base!206:206,0,MATCH(Planilha2!$AA206,Base!206:206,0)+4),1),INDEX(Base!206:206,0,MATCH(Planilha2!$AA206,Base!206:206,0)+4)),0)</f>
        <v>0</v>
      </c>
      <c r="AF206" t="str">
        <f>AA206&amp;", "&amp;Configurações!$C$4&amp;", "&amp;Configurações!$C$5&amp;", Brazil"</f>
        <v>0, Mesquita, RJ, Brazil</v>
      </c>
      <c r="AG206" t="e">
        <f>RIGHT(AA206,LEN(AA206)-FIND(",",AA206,1)-1)&amp;", "&amp;Configurações!$C$4&amp;", "&amp;Configurações!$C$5</f>
        <v>#VALUE!</v>
      </c>
      <c r="AH206">
        <f>Configurações!$C$6</f>
        <v>0</v>
      </c>
    </row>
    <row r="207" spans="2:34" x14ac:dyDescent="0.3">
      <c r="B207">
        <f>IF(OR(ISNUMBER(FIND(Configurações!$B$8,Base!B207)),ISNUMBER(FIND(Configurações!$B$9,Base!B207)),ISNUMBER(FIND(Configurações!$B$10,Base!B207)),ISNUMBER(FIND(Configurações!$B$11,Base!B207)))=TRUE,Base!B207,0)</f>
        <v>0</v>
      </c>
      <c r="C207" t="str">
        <f>SUBSTITUTE(SUBSTITUTE(IF(ISNUMBER(FIND("R$",Base!B207))=TRUE,Base!B207,IF(OR(ISNUMBER(FIND("condo",Base!C207)),ISNUMBER(FIND("IPTU",Base!C207)))=TRUE,Base!B207,Base!C207)),"R$",""),".","")</f>
        <v/>
      </c>
      <c r="D207" t="str">
        <f>SUBSTITUTE(IF(TRIM(SUBSTITUTE(SUBSTITUTE(IF(AND(ISNUMBER(FIND("condo",Base!C207)),ISNUMBER(FIND("IPTU",Base!C207)))=TRUE,MID(Base!C207,FIND("$",Base!C207)+1,6),0),"I",""),"P",""))="0",TRIM(SUBSTITUTE(SUBSTITUTE(IF(AND(ISNUMBER(FIND("condo",Base!D207)),ISNUMBER(FIND("IPTU",Base!D207)))=TRUE,MID(Base!D207,FIND("$",Base!D207)+1,6),0),"I",""),"P","")),TRIM(SUBSTITUTE(SUBSTITUTE(IF(AND(ISNUMBER(FIND("condo",Base!C207)),ISNUMBER(FIND("IPTU",Base!C207)))=TRUE,MID(Base!C207,FIND("$",Base!C207)+1,6),0),"I",""),"P",""))),".","")</f>
        <v>0</v>
      </c>
      <c r="E207" t="str">
        <f>SUBSTITUTE(IF(TRIM(SUBSTITUTE(SUBSTITUTE(IF(OR(ISNUMBER(FIND("IPTU",Base!C207)),ISNUMBER(FIND("iptu",Base!C207)))=TRUE,RIGHT(Base!C207,5),0),"R$",""),"$",""))="0",TRIM(SUBSTITUTE(SUBSTITUTE(IF(OR(ISNUMBER(FIND("IPTU",Base!D207)),ISNUMBER(FIND("iptu",Base!D207)))=TRUE,RIGHT(Base!D207,5),0),"R$",""),"$","")),TRIM(SUBSTITUTE(SUBSTITUTE(IF(OR(ISNUMBER(FIND("iptu",Base!C207)),ISNUMBER(FIND("IPTU",Base!C207)))=TRUE,RIGHT(Base!C207,5),0),"R$",""),"$",""))),".","")</f>
        <v>0</v>
      </c>
      <c r="F207" s="3" cm="1">
        <f t="array" ref="F207">INDEX(Base!207:207,MATCH(MAX(LEN(Base!207:207)),LEN(Base!207:207),0))</f>
        <v>0</v>
      </c>
      <c r="J207" t="str">
        <f>TRIM((IF(OR(ISNUMBER(FIND("Avenida",Base!B207)),ISNUMBER(FIND("Rua",Base!B207)),ISNUMBER(FIND("Estrada",Base!B207)),ISNUMBER(FIND(",",Base!B207)))=TRUE,Base!B207,"")))</f>
        <v/>
      </c>
      <c r="K207" t="str">
        <f>TRIM((IF(OR(ISNUMBER(FIND("Avenida",Base!C207)),ISNUMBER(FIND("Rua",Base!C207)),ISNUMBER(FIND("Estrada",Base!C207)),ISNUMBER(FIND(",",Base!C207)))=TRUE,Base!C207,"")))</f>
        <v/>
      </c>
      <c r="L207" t="str">
        <f>TRIM((IF(OR(ISNUMBER(FIND("Avenida",Base!D207)),ISNUMBER(FIND("Rua",Base!D207)),ISNUMBER(FIND("Estrada",Base!D207)),ISNUMBER(FIND(",",Base!D207)))=TRUE,Base!D207,"")))</f>
        <v/>
      </c>
      <c r="M207" t="str">
        <f>TRIM((IF(OR(ISNUMBER(FIND("Avenida",Base!E207)),ISNUMBER(FIND("Rua",Base!E207)),ISNUMBER(FIND("Estrada",Base!E207)),ISNUMBER(FIND(",",Base!E207)))=TRUE,Base!E207,"")))</f>
        <v/>
      </c>
      <c r="N207" t="str">
        <f>TRIM((IF(OR(ISNUMBER(FIND("Avenida",Base!F207)),ISNUMBER(FIND("Rua",Base!F207)),ISNUMBER(FIND("Estrada",Base!F207)),ISNUMBER(FIND(",",Base!F207)))=TRUE,Base!F207,"")))</f>
        <v/>
      </c>
      <c r="O207" t="str">
        <f>TRIM((IF(OR(ISNUMBER(FIND("Avenida",Base!G207)),ISNUMBER(FIND("Rua",Base!G207)),ISNUMBER(FIND("Estrada",Base!G207)),ISNUMBER(FIND(",",Base!G207)))=TRUE,Base!G207,"")))</f>
        <v/>
      </c>
      <c r="P207" t="str">
        <f>TRIM((IF(OR(ISNUMBER(FIND("Avenida",Base!H207)),ISNUMBER(FIND("Rua",Base!H207)),ISNUMBER(FIND("Estrada",Base!H207)),ISNUMBER(FIND(",",Base!H207)))=TRUE,Base!H207,"")))</f>
        <v/>
      </c>
      <c r="Q207" t="str">
        <f>TRIM((IF(OR(ISNUMBER(FIND("Avenida",Base!I207)),ISNUMBER(FIND("Rua",Base!I207)),ISNUMBER(FIND("Estrada",Base!I207)),ISNUMBER(FIND(",",Base!I207)))=TRUE,Base!I207,"")))</f>
        <v/>
      </c>
      <c r="R207" t="str">
        <f>TRIM((IF(OR(ISNUMBER(FIND("Avenida",Base!J207)),ISNUMBER(FIND("Rua",Base!J207)),ISNUMBER(FIND("Estrada",Base!J207)),ISNUMBER(FIND(",",Base!J207)))=TRUE,Base!J207,"")))</f>
        <v/>
      </c>
      <c r="S207" t="str">
        <f>TRIM((IF(OR(ISNUMBER(FIND("Avenida",Base!K207)),ISNUMBER(FIND("Rua",Base!K207)),ISNUMBER(FIND("Estrada",Base!K207)),ISNUMBER(FIND(",",Base!K207)))=TRUE,Base!K207,"")))</f>
        <v/>
      </c>
      <c r="T207" t="str">
        <f>TRIM((IF(OR(ISNUMBER(FIND("Avenida",Base!L207)),ISNUMBER(FIND("Rua",Base!L207)),ISNUMBER(FIND("Estrada",Base!L207)),ISNUMBER(FIND(",",Base!L207)))=TRUE,Base!L207,"")))</f>
        <v/>
      </c>
      <c r="U207" t="str">
        <f>TRIM((IF(OR(ISNUMBER(FIND("Avenida",Base!M207)),ISNUMBER(FIND("Rua",Base!M207)),ISNUMBER(FIND("Estrada",Base!M207)),ISNUMBER(FIND(",",Base!M207)))=TRUE,Base!M207,"")))</f>
        <v/>
      </c>
      <c r="V207" t="str">
        <f>TRIM((IF(OR(ISNUMBER(FIND("Avenida",Base!N207)),ISNUMBER(FIND("Rua",Base!N207)),ISNUMBER(FIND("Estrada",Base!N207)),ISNUMBER(FIND(",",Base!N207)))=TRUE,Base!N207,"")))</f>
        <v/>
      </c>
      <c r="W207" t="str">
        <f>TRIM((IF(OR(ISNUMBER(FIND("Avenida",Base!O207)),ISNUMBER(FIND("Rua",Base!O207)),ISNUMBER(FIND("Estrada",Base!O207)),ISNUMBER(FIND(",",Base!O207)))=TRUE,Base!O207,"")))</f>
        <v/>
      </c>
      <c r="X207" t="str">
        <f>TRIM((IF(OR(ISNUMBER(FIND("Avenida",Base!P207)),ISNUMBER(FIND("Rua",Base!P207)),ISNUMBER(FIND("Estrada",Base!P207)),ISNUMBER(FIND(",",Base!P207)))=TRUE,Base!P207,"")))</f>
        <v/>
      </c>
      <c r="Y207" t="str">
        <f>TRIM((IF(OR(ISNUMBER(FIND("Avenida",Base!Q207)),ISNUMBER(FIND("Rua",Base!Q207)),ISNUMBER(FIND("Estrada",Base!Q207)),ISNUMBER(FIND(",",Base!Q207)))=TRUE,Base!Q207,"")))</f>
        <v/>
      </c>
      <c r="Z207" t="str">
        <f>TRIM((IF(OR(ISNUMBER(FIND("Avenida",Base!R207)),ISNUMBER(FIND("Rua",Base!R207)),ISNUMBER(FIND("Estrada",Base!R207)),ISNUMBER(FIND(",",Base!R207)))=TRUE,Base!R207,"")))</f>
        <v/>
      </c>
      <c r="AA207" s="3" cm="1">
        <f t="array" ref="AA207">LOOKUP(2,1/(F207:Z207&lt;&gt;""),F207:Z207)</f>
        <v>0</v>
      </c>
      <c r="AB207" cm="1">
        <f t="array" ref="AB207">IFERROR(IF(LEN(TRIM(SUBSTITUTE(INDEX(Base!207:207,0,MATCH(Planilha2!$AA207,Base!207:207,0)+1),"m²",""))&gt;5),LEFT(TRIM(SUBSTITUTE(INDEX(Base!207:207,0,MATCH(Planilha2!$AA207,Base!207:207,0)+1),"m²","")),3),TRIM(SUBSTITUTE(INDEX(Base!207:207,0,MATCH(Planilha2!$AA207,Base!207:207,0)+1),"m²",""))),0)</f>
        <v>0</v>
      </c>
      <c r="AC207" cm="1">
        <f t="array" ref="AC207">IFERROR(IF(LEN(INDEX(Base!207:207,0,MATCH(Planilha2!$AA207,Base!207:207,0)+2))&gt;2,LEFT(INDEX(Base!207:207,0,MATCH(Planilha2!$AA207,Base!207:207,0)+2),1),INDEX(Base!207:207,0,MATCH(Planilha2!$AA207,Base!207:207,0)+2)),0)</f>
        <v>0</v>
      </c>
      <c r="AD207" cm="1">
        <f t="array" ref="AD207">IFERROR(IF(LEN(INDEX(Base!207:207,0,MATCH(Planilha2!$AA207,Base!207:207,0)+3))&gt;2,LEFT(INDEX(Base!207:207,0,MATCH(Planilha2!$AA207,Base!207:207,0)+3),1),INDEX(Base!207:207,0,MATCH(Planilha2!$AA207,Base!207:207,0)+3)),0)</f>
        <v>0</v>
      </c>
      <c r="AE207" cm="1">
        <f t="array" ref="AE207">IFERROR(IF(LEN(INDEX(Base!207:207,0,MATCH(Planilha2!$AA207,Base!207:207,0)+4))&gt;2,LEFT(INDEX(Base!207:207,0,MATCH(Planilha2!$AA207,Base!207:207,0)+4),1),INDEX(Base!207:207,0,MATCH(Planilha2!$AA207,Base!207:207,0)+4)),0)</f>
        <v>0</v>
      </c>
      <c r="AF207" t="str">
        <f>AA207&amp;", "&amp;Configurações!$C$4&amp;", "&amp;Configurações!$C$5&amp;", Brazil"</f>
        <v>0, Mesquita, RJ, Brazil</v>
      </c>
      <c r="AG207" t="e">
        <f>RIGHT(AA207,LEN(AA207)-FIND(",",AA207,1)-1)&amp;", "&amp;Configurações!$C$4&amp;", "&amp;Configurações!$C$5</f>
        <v>#VALUE!</v>
      </c>
      <c r="AH207">
        <f>Configurações!$C$6</f>
        <v>0</v>
      </c>
    </row>
    <row r="208" spans="2:34" x14ac:dyDescent="0.3">
      <c r="B208">
        <f>IF(OR(ISNUMBER(FIND(Configurações!$B$8,Base!B208)),ISNUMBER(FIND(Configurações!$B$9,Base!B208)),ISNUMBER(FIND(Configurações!$B$10,Base!B208)),ISNUMBER(FIND(Configurações!$B$11,Base!B208)))=TRUE,Base!B208,0)</f>
        <v>0</v>
      </c>
      <c r="C208" t="str">
        <f>SUBSTITUTE(SUBSTITUTE(IF(ISNUMBER(FIND("R$",Base!B208))=TRUE,Base!B208,IF(OR(ISNUMBER(FIND("condo",Base!C208)),ISNUMBER(FIND("IPTU",Base!C208)))=TRUE,Base!B208,Base!C208)),"R$",""),".","")</f>
        <v/>
      </c>
      <c r="D208" t="str">
        <f>SUBSTITUTE(IF(TRIM(SUBSTITUTE(SUBSTITUTE(IF(AND(ISNUMBER(FIND("condo",Base!C208)),ISNUMBER(FIND("IPTU",Base!C208)))=TRUE,MID(Base!C208,FIND("$",Base!C208)+1,6),0),"I",""),"P",""))="0",TRIM(SUBSTITUTE(SUBSTITUTE(IF(AND(ISNUMBER(FIND("condo",Base!D208)),ISNUMBER(FIND("IPTU",Base!D208)))=TRUE,MID(Base!D208,FIND("$",Base!D208)+1,6),0),"I",""),"P","")),TRIM(SUBSTITUTE(SUBSTITUTE(IF(AND(ISNUMBER(FIND("condo",Base!C208)),ISNUMBER(FIND("IPTU",Base!C208)))=TRUE,MID(Base!C208,FIND("$",Base!C208)+1,6),0),"I",""),"P",""))),".","")</f>
        <v>0</v>
      </c>
      <c r="E208" t="str">
        <f>SUBSTITUTE(IF(TRIM(SUBSTITUTE(SUBSTITUTE(IF(OR(ISNUMBER(FIND("IPTU",Base!C208)),ISNUMBER(FIND("iptu",Base!C208)))=TRUE,RIGHT(Base!C208,5),0),"R$",""),"$",""))="0",TRIM(SUBSTITUTE(SUBSTITUTE(IF(OR(ISNUMBER(FIND("IPTU",Base!D208)),ISNUMBER(FIND("iptu",Base!D208)))=TRUE,RIGHT(Base!D208,5),0),"R$",""),"$","")),TRIM(SUBSTITUTE(SUBSTITUTE(IF(OR(ISNUMBER(FIND("iptu",Base!C208)),ISNUMBER(FIND("IPTU",Base!C208)))=TRUE,RIGHT(Base!C208,5),0),"R$",""),"$",""))),".","")</f>
        <v>0</v>
      </c>
      <c r="F208" s="3" cm="1">
        <f t="array" ref="F208">INDEX(Base!208:208,MATCH(MAX(LEN(Base!208:208)),LEN(Base!208:208),0))</f>
        <v>0</v>
      </c>
      <c r="J208" t="str">
        <f>TRIM((IF(OR(ISNUMBER(FIND("Avenida",Base!B208)),ISNUMBER(FIND("Rua",Base!B208)),ISNUMBER(FIND("Estrada",Base!B208)),ISNUMBER(FIND(",",Base!B208)))=TRUE,Base!B208,"")))</f>
        <v/>
      </c>
      <c r="K208" t="str">
        <f>TRIM((IF(OR(ISNUMBER(FIND("Avenida",Base!C208)),ISNUMBER(FIND("Rua",Base!C208)),ISNUMBER(FIND("Estrada",Base!C208)),ISNUMBER(FIND(",",Base!C208)))=TRUE,Base!C208,"")))</f>
        <v/>
      </c>
      <c r="L208" t="str">
        <f>TRIM((IF(OR(ISNUMBER(FIND("Avenida",Base!D208)),ISNUMBER(FIND("Rua",Base!D208)),ISNUMBER(FIND("Estrada",Base!D208)),ISNUMBER(FIND(",",Base!D208)))=TRUE,Base!D208,"")))</f>
        <v/>
      </c>
      <c r="M208" t="str">
        <f>TRIM((IF(OR(ISNUMBER(FIND("Avenida",Base!E208)),ISNUMBER(FIND("Rua",Base!E208)),ISNUMBER(FIND("Estrada",Base!E208)),ISNUMBER(FIND(",",Base!E208)))=TRUE,Base!E208,"")))</f>
        <v/>
      </c>
      <c r="N208" t="str">
        <f>TRIM((IF(OR(ISNUMBER(FIND("Avenida",Base!F208)),ISNUMBER(FIND("Rua",Base!F208)),ISNUMBER(FIND("Estrada",Base!F208)),ISNUMBER(FIND(",",Base!F208)))=TRUE,Base!F208,"")))</f>
        <v/>
      </c>
      <c r="O208" t="str">
        <f>TRIM((IF(OR(ISNUMBER(FIND("Avenida",Base!G208)),ISNUMBER(FIND("Rua",Base!G208)),ISNUMBER(FIND("Estrada",Base!G208)),ISNUMBER(FIND(",",Base!G208)))=TRUE,Base!G208,"")))</f>
        <v/>
      </c>
      <c r="P208" t="str">
        <f>TRIM((IF(OR(ISNUMBER(FIND("Avenida",Base!H208)),ISNUMBER(FIND("Rua",Base!H208)),ISNUMBER(FIND("Estrada",Base!H208)),ISNUMBER(FIND(",",Base!H208)))=TRUE,Base!H208,"")))</f>
        <v/>
      </c>
      <c r="Q208" t="str">
        <f>TRIM((IF(OR(ISNUMBER(FIND("Avenida",Base!I208)),ISNUMBER(FIND("Rua",Base!I208)),ISNUMBER(FIND("Estrada",Base!I208)),ISNUMBER(FIND(",",Base!I208)))=TRUE,Base!I208,"")))</f>
        <v/>
      </c>
      <c r="R208" t="str">
        <f>TRIM((IF(OR(ISNUMBER(FIND("Avenida",Base!J208)),ISNUMBER(FIND("Rua",Base!J208)),ISNUMBER(FIND("Estrada",Base!J208)),ISNUMBER(FIND(",",Base!J208)))=TRUE,Base!J208,"")))</f>
        <v/>
      </c>
      <c r="S208" t="str">
        <f>TRIM((IF(OR(ISNUMBER(FIND("Avenida",Base!K208)),ISNUMBER(FIND("Rua",Base!K208)),ISNUMBER(FIND("Estrada",Base!K208)),ISNUMBER(FIND(",",Base!K208)))=TRUE,Base!K208,"")))</f>
        <v/>
      </c>
      <c r="T208" t="str">
        <f>TRIM((IF(OR(ISNUMBER(FIND("Avenida",Base!L208)),ISNUMBER(FIND("Rua",Base!L208)),ISNUMBER(FIND("Estrada",Base!L208)),ISNUMBER(FIND(",",Base!L208)))=TRUE,Base!L208,"")))</f>
        <v/>
      </c>
      <c r="U208" t="str">
        <f>TRIM((IF(OR(ISNUMBER(FIND("Avenida",Base!M208)),ISNUMBER(FIND("Rua",Base!M208)),ISNUMBER(FIND("Estrada",Base!M208)),ISNUMBER(FIND(",",Base!M208)))=TRUE,Base!M208,"")))</f>
        <v/>
      </c>
      <c r="V208" t="str">
        <f>TRIM((IF(OR(ISNUMBER(FIND("Avenida",Base!N208)),ISNUMBER(FIND("Rua",Base!N208)),ISNUMBER(FIND("Estrada",Base!N208)),ISNUMBER(FIND(",",Base!N208)))=TRUE,Base!N208,"")))</f>
        <v/>
      </c>
      <c r="W208" t="str">
        <f>TRIM((IF(OR(ISNUMBER(FIND("Avenida",Base!O208)),ISNUMBER(FIND("Rua",Base!O208)),ISNUMBER(FIND("Estrada",Base!O208)),ISNUMBER(FIND(",",Base!O208)))=TRUE,Base!O208,"")))</f>
        <v/>
      </c>
      <c r="X208" t="str">
        <f>TRIM((IF(OR(ISNUMBER(FIND("Avenida",Base!P208)),ISNUMBER(FIND("Rua",Base!P208)),ISNUMBER(FIND("Estrada",Base!P208)),ISNUMBER(FIND(",",Base!P208)))=TRUE,Base!P208,"")))</f>
        <v/>
      </c>
      <c r="Y208" t="str">
        <f>TRIM((IF(OR(ISNUMBER(FIND("Avenida",Base!Q208)),ISNUMBER(FIND("Rua",Base!Q208)),ISNUMBER(FIND("Estrada",Base!Q208)),ISNUMBER(FIND(",",Base!Q208)))=TRUE,Base!Q208,"")))</f>
        <v/>
      </c>
      <c r="Z208" t="str">
        <f>TRIM((IF(OR(ISNUMBER(FIND("Avenida",Base!R208)),ISNUMBER(FIND("Rua",Base!R208)),ISNUMBER(FIND("Estrada",Base!R208)),ISNUMBER(FIND(",",Base!R208)))=TRUE,Base!R208,"")))</f>
        <v/>
      </c>
      <c r="AA208" s="3" cm="1">
        <f t="array" ref="AA208">LOOKUP(2,1/(F208:Z208&lt;&gt;""),F208:Z208)</f>
        <v>0</v>
      </c>
      <c r="AB208" cm="1">
        <f t="array" ref="AB208">IFERROR(IF(LEN(TRIM(SUBSTITUTE(INDEX(Base!208:208,0,MATCH(Planilha2!$AA208,Base!208:208,0)+1),"m²",""))&gt;5),LEFT(TRIM(SUBSTITUTE(INDEX(Base!208:208,0,MATCH(Planilha2!$AA208,Base!208:208,0)+1),"m²","")),3),TRIM(SUBSTITUTE(INDEX(Base!208:208,0,MATCH(Planilha2!$AA208,Base!208:208,0)+1),"m²",""))),0)</f>
        <v>0</v>
      </c>
      <c r="AC208" cm="1">
        <f t="array" ref="AC208">IFERROR(IF(LEN(INDEX(Base!208:208,0,MATCH(Planilha2!$AA208,Base!208:208,0)+2))&gt;2,LEFT(INDEX(Base!208:208,0,MATCH(Planilha2!$AA208,Base!208:208,0)+2),1),INDEX(Base!208:208,0,MATCH(Planilha2!$AA208,Base!208:208,0)+2)),0)</f>
        <v>0</v>
      </c>
      <c r="AD208" cm="1">
        <f t="array" ref="AD208">IFERROR(IF(LEN(INDEX(Base!208:208,0,MATCH(Planilha2!$AA208,Base!208:208,0)+3))&gt;2,LEFT(INDEX(Base!208:208,0,MATCH(Planilha2!$AA208,Base!208:208,0)+3),1),INDEX(Base!208:208,0,MATCH(Planilha2!$AA208,Base!208:208,0)+3)),0)</f>
        <v>0</v>
      </c>
      <c r="AE208" cm="1">
        <f t="array" ref="AE208">IFERROR(IF(LEN(INDEX(Base!208:208,0,MATCH(Planilha2!$AA208,Base!208:208,0)+4))&gt;2,LEFT(INDEX(Base!208:208,0,MATCH(Planilha2!$AA208,Base!208:208,0)+4),1),INDEX(Base!208:208,0,MATCH(Planilha2!$AA208,Base!208:208,0)+4)),0)</f>
        <v>0</v>
      </c>
      <c r="AF208" t="str">
        <f>AA208&amp;", "&amp;Configurações!$C$4&amp;", "&amp;Configurações!$C$5&amp;", Brazil"</f>
        <v>0, Mesquita, RJ, Brazil</v>
      </c>
      <c r="AG208" t="e">
        <f>RIGHT(AA208,LEN(AA208)-FIND(",",AA208,1)-1)&amp;", "&amp;Configurações!$C$4&amp;", "&amp;Configurações!$C$5</f>
        <v>#VALUE!</v>
      </c>
      <c r="AH208">
        <f>Configurações!$C$6</f>
        <v>0</v>
      </c>
    </row>
    <row r="209" spans="2:34" x14ac:dyDescent="0.3">
      <c r="B209">
        <f>IF(OR(ISNUMBER(FIND(Configurações!$B$8,Base!B209)),ISNUMBER(FIND(Configurações!$B$9,Base!B209)),ISNUMBER(FIND(Configurações!$B$10,Base!B209)),ISNUMBER(FIND(Configurações!$B$11,Base!B209)))=TRUE,Base!B209,0)</f>
        <v>0</v>
      </c>
      <c r="C209" t="str">
        <f>SUBSTITUTE(SUBSTITUTE(IF(ISNUMBER(FIND("R$",Base!B209))=TRUE,Base!B209,IF(OR(ISNUMBER(FIND("condo",Base!C209)),ISNUMBER(FIND("IPTU",Base!C209)))=TRUE,Base!B209,Base!C209)),"R$",""),".","")</f>
        <v/>
      </c>
      <c r="D209" t="str">
        <f>SUBSTITUTE(IF(TRIM(SUBSTITUTE(SUBSTITUTE(IF(AND(ISNUMBER(FIND("condo",Base!C209)),ISNUMBER(FIND("IPTU",Base!C209)))=TRUE,MID(Base!C209,FIND("$",Base!C209)+1,6),0),"I",""),"P",""))="0",TRIM(SUBSTITUTE(SUBSTITUTE(IF(AND(ISNUMBER(FIND("condo",Base!D209)),ISNUMBER(FIND("IPTU",Base!D209)))=TRUE,MID(Base!D209,FIND("$",Base!D209)+1,6),0),"I",""),"P","")),TRIM(SUBSTITUTE(SUBSTITUTE(IF(AND(ISNUMBER(FIND("condo",Base!C209)),ISNUMBER(FIND("IPTU",Base!C209)))=TRUE,MID(Base!C209,FIND("$",Base!C209)+1,6),0),"I",""),"P",""))),".","")</f>
        <v>0</v>
      </c>
      <c r="E209" t="str">
        <f>SUBSTITUTE(IF(TRIM(SUBSTITUTE(SUBSTITUTE(IF(OR(ISNUMBER(FIND("IPTU",Base!C209)),ISNUMBER(FIND("iptu",Base!C209)))=TRUE,RIGHT(Base!C209,5),0),"R$",""),"$",""))="0",TRIM(SUBSTITUTE(SUBSTITUTE(IF(OR(ISNUMBER(FIND("IPTU",Base!D209)),ISNUMBER(FIND("iptu",Base!D209)))=TRUE,RIGHT(Base!D209,5),0),"R$",""),"$","")),TRIM(SUBSTITUTE(SUBSTITUTE(IF(OR(ISNUMBER(FIND("iptu",Base!C209)),ISNUMBER(FIND("IPTU",Base!C209)))=TRUE,RIGHT(Base!C209,5),0),"R$",""),"$",""))),".","")</f>
        <v>0</v>
      </c>
      <c r="F209" s="3" cm="1">
        <f t="array" ref="F209">INDEX(Base!209:209,MATCH(MAX(LEN(Base!209:209)),LEN(Base!209:209),0))</f>
        <v>0</v>
      </c>
      <c r="J209" t="str">
        <f>TRIM((IF(OR(ISNUMBER(FIND("Avenida",Base!B209)),ISNUMBER(FIND("Rua",Base!B209)),ISNUMBER(FIND("Estrada",Base!B209)),ISNUMBER(FIND(",",Base!B209)))=TRUE,Base!B209,"")))</f>
        <v/>
      </c>
      <c r="K209" t="str">
        <f>TRIM((IF(OR(ISNUMBER(FIND("Avenida",Base!C209)),ISNUMBER(FIND("Rua",Base!C209)),ISNUMBER(FIND("Estrada",Base!C209)),ISNUMBER(FIND(",",Base!C209)))=TRUE,Base!C209,"")))</f>
        <v/>
      </c>
      <c r="L209" t="str">
        <f>TRIM((IF(OR(ISNUMBER(FIND("Avenida",Base!D209)),ISNUMBER(FIND("Rua",Base!D209)),ISNUMBER(FIND("Estrada",Base!D209)),ISNUMBER(FIND(",",Base!D209)))=TRUE,Base!D209,"")))</f>
        <v/>
      </c>
      <c r="M209" t="str">
        <f>TRIM((IF(OR(ISNUMBER(FIND("Avenida",Base!E209)),ISNUMBER(FIND("Rua",Base!E209)),ISNUMBER(FIND("Estrada",Base!E209)),ISNUMBER(FIND(",",Base!E209)))=TRUE,Base!E209,"")))</f>
        <v/>
      </c>
      <c r="N209" t="str">
        <f>TRIM((IF(OR(ISNUMBER(FIND("Avenida",Base!F209)),ISNUMBER(FIND("Rua",Base!F209)),ISNUMBER(FIND("Estrada",Base!F209)),ISNUMBER(FIND(",",Base!F209)))=TRUE,Base!F209,"")))</f>
        <v/>
      </c>
      <c r="O209" t="str">
        <f>TRIM((IF(OR(ISNUMBER(FIND("Avenida",Base!G209)),ISNUMBER(FIND("Rua",Base!G209)),ISNUMBER(FIND("Estrada",Base!G209)),ISNUMBER(FIND(",",Base!G209)))=TRUE,Base!G209,"")))</f>
        <v/>
      </c>
      <c r="P209" t="str">
        <f>TRIM((IF(OR(ISNUMBER(FIND("Avenida",Base!H209)),ISNUMBER(FIND("Rua",Base!H209)),ISNUMBER(FIND("Estrada",Base!H209)),ISNUMBER(FIND(",",Base!H209)))=TRUE,Base!H209,"")))</f>
        <v/>
      </c>
      <c r="Q209" t="str">
        <f>TRIM((IF(OR(ISNUMBER(FIND("Avenida",Base!I209)),ISNUMBER(FIND("Rua",Base!I209)),ISNUMBER(FIND("Estrada",Base!I209)),ISNUMBER(FIND(",",Base!I209)))=TRUE,Base!I209,"")))</f>
        <v/>
      </c>
      <c r="R209" t="str">
        <f>TRIM((IF(OR(ISNUMBER(FIND("Avenida",Base!J209)),ISNUMBER(FIND("Rua",Base!J209)),ISNUMBER(FIND("Estrada",Base!J209)),ISNUMBER(FIND(",",Base!J209)))=TRUE,Base!J209,"")))</f>
        <v/>
      </c>
      <c r="S209" t="str">
        <f>TRIM((IF(OR(ISNUMBER(FIND("Avenida",Base!K209)),ISNUMBER(FIND("Rua",Base!K209)),ISNUMBER(FIND("Estrada",Base!K209)),ISNUMBER(FIND(",",Base!K209)))=TRUE,Base!K209,"")))</f>
        <v/>
      </c>
      <c r="T209" t="str">
        <f>TRIM((IF(OR(ISNUMBER(FIND("Avenida",Base!L209)),ISNUMBER(FIND("Rua",Base!L209)),ISNUMBER(FIND("Estrada",Base!L209)),ISNUMBER(FIND(",",Base!L209)))=TRUE,Base!L209,"")))</f>
        <v/>
      </c>
      <c r="U209" t="str">
        <f>TRIM((IF(OR(ISNUMBER(FIND("Avenida",Base!M209)),ISNUMBER(FIND("Rua",Base!M209)),ISNUMBER(FIND("Estrada",Base!M209)),ISNUMBER(FIND(",",Base!M209)))=TRUE,Base!M209,"")))</f>
        <v/>
      </c>
      <c r="V209" t="str">
        <f>TRIM((IF(OR(ISNUMBER(FIND("Avenida",Base!N209)),ISNUMBER(FIND("Rua",Base!N209)),ISNUMBER(FIND("Estrada",Base!N209)),ISNUMBER(FIND(",",Base!N209)))=TRUE,Base!N209,"")))</f>
        <v/>
      </c>
      <c r="W209" t="str">
        <f>TRIM((IF(OR(ISNUMBER(FIND("Avenida",Base!O209)),ISNUMBER(FIND("Rua",Base!O209)),ISNUMBER(FIND("Estrada",Base!O209)),ISNUMBER(FIND(",",Base!O209)))=TRUE,Base!O209,"")))</f>
        <v/>
      </c>
      <c r="X209" t="str">
        <f>TRIM((IF(OR(ISNUMBER(FIND("Avenida",Base!P209)),ISNUMBER(FIND("Rua",Base!P209)),ISNUMBER(FIND("Estrada",Base!P209)),ISNUMBER(FIND(",",Base!P209)))=TRUE,Base!P209,"")))</f>
        <v/>
      </c>
      <c r="Y209" t="str">
        <f>TRIM((IF(OR(ISNUMBER(FIND("Avenida",Base!Q209)),ISNUMBER(FIND("Rua",Base!Q209)),ISNUMBER(FIND("Estrada",Base!Q209)),ISNUMBER(FIND(",",Base!Q209)))=TRUE,Base!Q209,"")))</f>
        <v/>
      </c>
      <c r="Z209" t="str">
        <f>TRIM((IF(OR(ISNUMBER(FIND("Avenida",Base!R209)),ISNUMBER(FIND("Rua",Base!R209)),ISNUMBER(FIND("Estrada",Base!R209)),ISNUMBER(FIND(",",Base!R209)))=TRUE,Base!R209,"")))</f>
        <v/>
      </c>
      <c r="AA209" s="3" cm="1">
        <f t="array" ref="AA209">LOOKUP(2,1/(F209:Z209&lt;&gt;""),F209:Z209)</f>
        <v>0</v>
      </c>
      <c r="AB209" cm="1">
        <f t="array" ref="AB209">IFERROR(IF(LEN(TRIM(SUBSTITUTE(INDEX(Base!209:209,0,MATCH(Planilha2!$AA209,Base!209:209,0)+1),"m²",""))&gt;5),LEFT(TRIM(SUBSTITUTE(INDEX(Base!209:209,0,MATCH(Planilha2!$AA209,Base!209:209,0)+1),"m²","")),3),TRIM(SUBSTITUTE(INDEX(Base!209:209,0,MATCH(Planilha2!$AA209,Base!209:209,0)+1),"m²",""))),0)</f>
        <v>0</v>
      </c>
      <c r="AC209" cm="1">
        <f t="array" ref="AC209">IFERROR(IF(LEN(INDEX(Base!209:209,0,MATCH(Planilha2!$AA209,Base!209:209,0)+2))&gt;2,LEFT(INDEX(Base!209:209,0,MATCH(Planilha2!$AA209,Base!209:209,0)+2),1),INDEX(Base!209:209,0,MATCH(Planilha2!$AA209,Base!209:209,0)+2)),0)</f>
        <v>0</v>
      </c>
      <c r="AD209" cm="1">
        <f t="array" ref="AD209">IFERROR(IF(LEN(INDEX(Base!209:209,0,MATCH(Planilha2!$AA209,Base!209:209,0)+3))&gt;2,LEFT(INDEX(Base!209:209,0,MATCH(Planilha2!$AA209,Base!209:209,0)+3),1),INDEX(Base!209:209,0,MATCH(Planilha2!$AA209,Base!209:209,0)+3)),0)</f>
        <v>0</v>
      </c>
      <c r="AE209" cm="1">
        <f t="array" ref="AE209">IFERROR(IF(LEN(INDEX(Base!209:209,0,MATCH(Planilha2!$AA209,Base!209:209,0)+4))&gt;2,LEFT(INDEX(Base!209:209,0,MATCH(Planilha2!$AA209,Base!209:209,0)+4),1),INDEX(Base!209:209,0,MATCH(Planilha2!$AA209,Base!209:209,0)+4)),0)</f>
        <v>0</v>
      </c>
      <c r="AF209" t="str">
        <f>AA209&amp;", "&amp;Configurações!$C$4&amp;", "&amp;Configurações!$C$5&amp;", Brazil"</f>
        <v>0, Mesquita, RJ, Brazil</v>
      </c>
      <c r="AG209" t="e">
        <f>RIGHT(AA209,LEN(AA209)-FIND(",",AA209,1)-1)&amp;", "&amp;Configurações!$C$4&amp;", "&amp;Configurações!$C$5</f>
        <v>#VALUE!</v>
      </c>
      <c r="AH209">
        <f>Configurações!$C$6</f>
        <v>0</v>
      </c>
    </row>
    <row r="210" spans="2:34" x14ac:dyDescent="0.3">
      <c r="B210">
        <f>IF(OR(ISNUMBER(FIND(Configurações!$B$8,Base!B210)),ISNUMBER(FIND(Configurações!$B$9,Base!B210)),ISNUMBER(FIND(Configurações!$B$10,Base!B210)),ISNUMBER(FIND(Configurações!$B$11,Base!B210)))=TRUE,Base!B210,0)</f>
        <v>0</v>
      </c>
      <c r="C210" t="str">
        <f>SUBSTITUTE(SUBSTITUTE(IF(ISNUMBER(FIND("R$",Base!B210))=TRUE,Base!B210,IF(OR(ISNUMBER(FIND("condo",Base!C210)),ISNUMBER(FIND("IPTU",Base!C210)))=TRUE,Base!B210,Base!C210)),"R$",""),".","")</f>
        <v/>
      </c>
      <c r="D210" t="str">
        <f>SUBSTITUTE(IF(TRIM(SUBSTITUTE(SUBSTITUTE(IF(AND(ISNUMBER(FIND("condo",Base!C210)),ISNUMBER(FIND("IPTU",Base!C210)))=TRUE,MID(Base!C210,FIND("$",Base!C210)+1,6),0),"I",""),"P",""))="0",TRIM(SUBSTITUTE(SUBSTITUTE(IF(AND(ISNUMBER(FIND("condo",Base!D210)),ISNUMBER(FIND("IPTU",Base!D210)))=TRUE,MID(Base!D210,FIND("$",Base!D210)+1,6),0),"I",""),"P","")),TRIM(SUBSTITUTE(SUBSTITUTE(IF(AND(ISNUMBER(FIND("condo",Base!C210)),ISNUMBER(FIND("IPTU",Base!C210)))=TRUE,MID(Base!C210,FIND("$",Base!C210)+1,6),0),"I",""),"P",""))),".","")</f>
        <v>0</v>
      </c>
      <c r="E210" t="str">
        <f>SUBSTITUTE(IF(TRIM(SUBSTITUTE(SUBSTITUTE(IF(OR(ISNUMBER(FIND("IPTU",Base!C210)),ISNUMBER(FIND("iptu",Base!C210)))=TRUE,RIGHT(Base!C210,5),0),"R$",""),"$",""))="0",TRIM(SUBSTITUTE(SUBSTITUTE(IF(OR(ISNUMBER(FIND("IPTU",Base!D210)),ISNUMBER(FIND("iptu",Base!D210)))=TRUE,RIGHT(Base!D210,5),0),"R$",""),"$","")),TRIM(SUBSTITUTE(SUBSTITUTE(IF(OR(ISNUMBER(FIND("iptu",Base!C210)),ISNUMBER(FIND("IPTU",Base!C210)))=TRUE,RIGHT(Base!C210,5),0),"R$",""),"$",""))),".","")</f>
        <v>0</v>
      </c>
      <c r="F210" s="3" cm="1">
        <f t="array" ref="F210">INDEX(Base!210:210,MATCH(MAX(LEN(Base!210:210)),LEN(Base!210:210),0))</f>
        <v>0</v>
      </c>
      <c r="J210" t="str">
        <f>TRIM((IF(OR(ISNUMBER(FIND("Avenida",Base!B210)),ISNUMBER(FIND("Rua",Base!B210)),ISNUMBER(FIND("Estrada",Base!B210)),ISNUMBER(FIND(",",Base!B210)))=TRUE,Base!B210,"")))</f>
        <v/>
      </c>
      <c r="K210" t="str">
        <f>TRIM((IF(OR(ISNUMBER(FIND("Avenida",Base!C210)),ISNUMBER(FIND("Rua",Base!C210)),ISNUMBER(FIND("Estrada",Base!C210)),ISNUMBER(FIND(",",Base!C210)))=TRUE,Base!C210,"")))</f>
        <v/>
      </c>
      <c r="L210" t="str">
        <f>TRIM((IF(OR(ISNUMBER(FIND("Avenida",Base!D210)),ISNUMBER(FIND("Rua",Base!D210)),ISNUMBER(FIND("Estrada",Base!D210)),ISNUMBER(FIND(",",Base!D210)))=TRUE,Base!D210,"")))</f>
        <v/>
      </c>
      <c r="M210" t="str">
        <f>TRIM((IF(OR(ISNUMBER(FIND("Avenida",Base!E210)),ISNUMBER(FIND("Rua",Base!E210)),ISNUMBER(FIND("Estrada",Base!E210)),ISNUMBER(FIND(",",Base!E210)))=TRUE,Base!E210,"")))</f>
        <v/>
      </c>
      <c r="N210" t="str">
        <f>TRIM((IF(OR(ISNUMBER(FIND("Avenida",Base!F210)),ISNUMBER(FIND("Rua",Base!F210)),ISNUMBER(FIND("Estrada",Base!F210)),ISNUMBER(FIND(",",Base!F210)))=TRUE,Base!F210,"")))</f>
        <v/>
      </c>
      <c r="O210" t="str">
        <f>TRIM((IF(OR(ISNUMBER(FIND("Avenida",Base!G210)),ISNUMBER(FIND("Rua",Base!G210)),ISNUMBER(FIND("Estrada",Base!G210)),ISNUMBER(FIND(",",Base!G210)))=TRUE,Base!G210,"")))</f>
        <v/>
      </c>
      <c r="P210" t="str">
        <f>TRIM((IF(OR(ISNUMBER(FIND("Avenida",Base!H210)),ISNUMBER(FIND("Rua",Base!H210)),ISNUMBER(FIND("Estrada",Base!H210)),ISNUMBER(FIND(",",Base!H210)))=TRUE,Base!H210,"")))</f>
        <v/>
      </c>
      <c r="Q210" t="str">
        <f>TRIM((IF(OR(ISNUMBER(FIND("Avenida",Base!I210)),ISNUMBER(FIND("Rua",Base!I210)),ISNUMBER(FIND("Estrada",Base!I210)),ISNUMBER(FIND(",",Base!I210)))=TRUE,Base!I210,"")))</f>
        <v/>
      </c>
      <c r="R210" t="str">
        <f>TRIM((IF(OR(ISNUMBER(FIND("Avenida",Base!J210)),ISNUMBER(FIND("Rua",Base!J210)),ISNUMBER(FIND("Estrada",Base!J210)),ISNUMBER(FIND(",",Base!J210)))=TRUE,Base!J210,"")))</f>
        <v/>
      </c>
      <c r="S210" t="str">
        <f>TRIM((IF(OR(ISNUMBER(FIND("Avenida",Base!K210)),ISNUMBER(FIND("Rua",Base!K210)),ISNUMBER(FIND("Estrada",Base!K210)),ISNUMBER(FIND(",",Base!K210)))=TRUE,Base!K210,"")))</f>
        <v/>
      </c>
      <c r="T210" t="str">
        <f>TRIM((IF(OR(ISNUMBER(FIND("Avenida",Base!L210)),ISNUMBER(FIND("Rua",Base!L210)),ISNUMBER(FIND("Estrada",Base!L210)),ISNUMBER(FIND(",",Base!L210)))=TRUE,Base!L210,"")))</f>
        <v/>
      </c>
      <c r="U210" t="str">
        <f>TRIM((IF(OR(ISNUMBER(FIND("Avenida",Base!M210)),ISNUMBER(FIND("Rua",Base!M210)),ISNUMBER(FIND("Estrada",Base!M210)),ISNUMBER(FIND(",",Base!M210)))=TRUE,Base!M210,"")))</f>
        <v/>
      </c>
      <c r="V210" t="str">
        <f>TRIM((IF(OR(ISNUMBER(FIND("Avenida",Base!N210)),ISNUMBER(FIND("Rua",Base!N210)),ISNUMBER(FIND("Estrada",Base!N210)),ISNUMBER(FIND(",",Base!N210)))=TRUE,Base!N210,"")))</f>
        <v/>
      </c>
      <c r="W210" t="str">
        <f>TRIM((IF(OR(ISNUMBER(FIND("Avenida",Base!O210)),ISNUMBER(FIND("Rua",Base!O210)),ISNUMBER(FIND("Estrada",Base!O210)),ISNUMBER(FIND(",",Base!O210)))=TRUE,Base!O210,"")))</f>
        <v/>
      </c>
      <c r="X210" t="str">
        <f>TRIM((IF(OR(ISNUMBER(FIND("Avenida",Base!P210)),ISNUMBER(FIND("Rua",Base!P210)),ISNUMBER(FIND("Estrada",Base!P210)),ISNUMBER(FIND(",",Base!P210)))=TRUE,Base!P210,"")))</f>
        <v/>
      </c>
      <c r="Y210" t="str">
        <f>TRIM((IF(OR(ISNUMBER(FIND("Avenida",Base!Q210)),ISNUMBER(FIND("Rua",Base!Q210)),ISNUMBER(FIND("Estrada",Base!Q210)),ISNUMBER(FIND(",",Base!Q210)))=TRUE,Base!Q210,"")))</f>
        <v/>
      </c>
      <c r="Z210" t="str">
        <f>TRIM((IF(OR(ISNUMBER(FIND("Avenida",Base!R210)),ISNUMBER(FIND("Rua",Base!R210)),ISNUMBER(FIND("Estrada",Base!R210)),ISNUMBER(FIND(",",Base!R210)))=TRUE,Base!R210,"")))</f>
        <v/>
      </c>
      <c r="AA210" s="3" cm="1">
        <f t="array" ref="AA210">LOOKUP(2,1/(F210:Z210&lt;&gt;""),F210:Z210)</f>
        <v>0</v>
      </c>
      <c r="AB210" cm="1">
        <f t="array" ref="AB210">IFERROR(IF(LEN(TRIM(SUBSTITUTE(INDEX(Base!210:210,0,MATCH(Planilha2!$AA210,Base!210:210,0)+1),"m²",""))&gt;5),LEFT(TRIM(SUBSTITUTE(INDEX(Base!210:210,0,MATCH(Planilha2!$AA210,Base!210:210,0)+1),"m²","")),3),TRIM(SUBSTITUTE(INDEX(Base!210:210,0,MATCH(Planilha2!$AA210,Base!210:210,0)+1),"m²",""))),0)</f>
        <v>0</v>
      </c>
      <c r="AC210" cm="1">
        <f t="array" ref="AC210">IFERROR(IF(LEN(INDEX(Base!210:210,0,MATCH(Planilha2!$AA210,Base!210:210,0)+2))&gt;2,LEFT(INDEX(Base!210:210,0,MATCH(Planilha2!$AA210,Base!210:210,0)+2),1),INDEX(Base!210:210,0,MATCH(Planilha2!$AA210,Base!210:210,0)+2)),0)</f>
        <v>0</v>
      </c>
      <c r="AD210" cm="1">
        <f t="array" ref="AD210">IFERROR(IF(LEN(INDEX(Base!210:210,0,MATCH(Planilha2!$AA210,Base!210:210,0)+3))&gt;2,LEFT(INDEX(Base!210:210,0,MATCH(Planilha2!$AA210,Base!210:210,0)+3),1),INDEX(Base!210:210,0,MATCH(Planilha2!$AA210,Base!210:210,0)+3)),0)</f>
        <v>0</v>
      </c>
      <c r="AE210" cm="1">
        <f t="array" ref="AE210">IFERROR(IF(LEN(INDEX(Base!210:210,0,MATCH(Planilha2!$AA210,Base!210:210,0)+4))&gt;2,LEFT(INDEX(Base!210:210,0,MATCH(Planilha2!$AA210,Base!210:210,0)+4),1),INDEX(Base!210:210,0,MATCH(Planilha2!$AA210,Base!210:210,0)+4)),0)</f>
        <v>0</v>
      </c>
      <c r="AF210" t="str">
        <f>AA210&amp;", "&amp;Configurações!$C$4&amp;", "&amp;Configurações!$C$5&amp;", Brazil"</f>
        <v>0, Mesquita, RJ, Brazil</v>
      </c>
      <c r="AG210" t="e">
        <f>RIGHT(AA210,LEN(AA210)-FIND(",",AA210,1)-1)&amp;", "&amp;Configurações!$C$4&amp;", "&amp;Configurações!$C$5</f>
        <v>#VALUE!</v>
      </c>
      <c r="AH210">
        <f>Configurações!$C$6</f>
        <v>0</v>
      </c>
    </row>
    <row r="211" spans="2:34" x14ac:dyDescent="0.3">
      <c r="B211">
        <f>IF(OR(ISNUMBER(FIND(Configurações!$B$8,Base!B211)),ISNUMBER(FIND(Configurações!$B$9,Base!B211)),ISNUMBER(FIND(Configurações!$B$10,Base!B211)),ISNUMBER(FIND(Configurações!$B$11,Base!B211)))=TRUE,Base!B211,0)</f>
        <v>0</v>
      </c>
      <c r="C211" t="str">
        <f>SUBSTITUTE(SUBSTITUTE(IF(ISNUMBER(FIND("R$",Base!B211))=TRUE,Base!B211,IF(OR(ISNUMBER(FIND("condo",Base!C211)),ISNUMBER(FIND("IPTU",Base!C211)))=TRUE,Base!B211,Base!C211)),"R$",""),".","")</f>
        <v/>
      </c>
      <c r="D211" t="str">
        <f>SUBSTITUTE(IF(TRIM(SUBSTITUTE(SUBSTITUTE(IF(AND(ISNUMBER(FIND("condo",Base!C211)),ISNUMBER(FIND("IPTU",Base!C211)))=TRUE,MID(Base!C211,FIND("$",Base!C211)+1,6),0),"I",""),"P",""))="0",TRIM(SUBSTITUTE(SUBSTITUTE(IF(AND(ISNUMBER(FIND("condo",Base!D211)),ISNUMBER(FIND("IPTU",Base!D211)))=TRUE,MID(Base!D211,FIND("$",Base!D211)+1,6),0),"I",""),"P","")),TRIM(SUBSTITUTE(SUBSTITUTE(IF(AND(ISNUMBER(FIND("condo",Base!C211)),ISNUMBER(FIND("IPTU",Base!C211)))=TRUE,MID(Base!C211,FIND("$",Base!C211)+1,6),0),"I",""),"P",""))),".","")</f>
        <v>0</v>
      </c>
      <c r="E211" t="str">
        <f>SUBSTITUTE(IF(TRIM(SUBSTITUTE(SUBSTITUTE(IF(OR(ISNUMBER(FIND("IPTU",Base!C211)),ISNUMBER(FIND("iptu",Base!C211)))=TRUE,RIGHT(Base!C211,5),0),"R$",""),"$",""))="0",TRIM(SUBSTITUTE(SUBSTITUTE(IF(OR(ISNUMBER(FIND("IPTU",Base!D211)),ISNUMBER(FIND("iptu",Base!D211)))=TRUE,RIGHT(Base!D211,5),0),"R$",""),"$","")),TRIM(SUBSTITUTE(SUBSTITUTE(IF(OR(ISNUMBER(FIND("iptu",Base!C211)),ISNUMBER(FIND("IPTU",Base!C211)))=TRUE,RIGHT(Base!C211,5),0),"R$",""),"$",""))),".","")</f>
        <v>0</v>
      </c>
      <c r="F211" s="3" cm="1">
        <f t="array" ref="F211">INDEX(Base!211:211,MATCH(MAX(LEN(Base!211:211)),LEN(Base!211:211),0))</f>
        <v>0</v>
      </c>
      <c r="J211" t="str">
        <f>TRIM((IF(OR(ISNUMBER(FIND("Avenida",Base!B211)),ISNUMBER(FIND("Rua",Base!B211)),ISNUMBER(FIND("Estrada",Base!B211)),ISNUMBER(FIND(",",Base!B211)))=TRUE,Base!B211,"")))</f>
        <v/>
      </c>
      <c r="K211" t="str">
        <f>TRIM((IF(OR(ISNUMBER(FIND("Avenida",Base!C211)),ISNUMBER(FIND("Rua",Base!C211)),ISNUMBER(FIND("Estrada",Base!C211)),ISNUMBER(FIND(",",Base!C211)))=TRUE,Base!C211,"")))</f>
        <v/>
      </c>
      <c r="L211" t="str">
        <f>TRIM((IF(OR(ISNUMBER(FIND("Avenida",Base!D211)),ISNUMBER(FIND("Rua",Base!D211)),ISNUMBER(FIND("Estrada",Base!D211)),ISNUMBER(FIND(",",Base!D211)))=TRUE,Base!D211,"")))</f>
        <v/>
      </c>
      <c r="M211" t="str">
        <f>TRIM((IF(OR(ISNUMBER(FIND("Avenida",Base!E211)),ISNUMBER(FIND("Rua",Base!E211)),ISNUMBER(FIND("Estrada",Base!E211)),ISNUMBER(FIND(",",Base!E211)))=TRUE,Base!E211,"")))</f>
        <v/>
      </c>
      <c r="N211" t="str">
        <f>TRIM((IF(OR(ISNUMBER(FIND("Avenida",Base!F211)),ISNUMBER(FIND("Rua",Base!F211)),ISNUMBER(FIND("Estrada",Base!F211)),ISNUMBER(FIND(",",Base!F211)))=TRUE,Base!F211,"")))</f>
        <v/>
      </c>
      <c r="O211" t="str">
        <f>TRIM((IF(OR(ISNUMBER(FIND("Avenida",Base!G211)),ISNUMBER(FIND("Rua",Base!G211)),ISNUMBER(FIND("Estrada",Base!G211)),ISNUMBER(FIND(",",Base!G211)))=TRUE,Base!G211,"")))</f>
        <v/>
      </c>
      <c r="P211" t="str">
        <f>TRIM((IF(OR(ISNUMBER(FIND("Avenida",Base!H211)),ISNUMBER(FIND("Rua",Base!H211)),ISNUMBER(FIND("Estrada",Base!H211)),ISNUMBER(FIND(",",Base!H211)))=TRUE,Base!H211,"")))</f>
        <v/>
      </c>
      <c r="Q211" t="str">
        <f>TRIM((IF(OR(ISNUMBER(FIND("Avenida",Base!I211)),ISNUMBER(FIND("Rua",Base!I211)),ISNUMBER(FIND("Estrada",Base!I211)),ISNUMBER(FIND(",",Base!I211)))=TRUE,Base!I211,"")))</f>
        <v/>
      </c>
      <c r="R211" t="str">
        <f>TRIM((IF(OR(ISNUMBER(FIND("Avenida",Base!J211)),ISNUMBER(FIND("Rua",Base!J211)),ISNUMBER(FIND("Estrada",Base!J211)),ISNUMBER(FIND(",",Base!J211)))=TRUE,Base!J211,"")))</f>
        <v/>
      </c>
      <c r="S211" t="str">
        <f>TRIM((IF(OR(ISNUMBER(FIND("Avenida",Base!K211)),ISNUMBER(FIND("Rua",Base!K211)),ISNUMBER(FIND("Estrada",Base!K211)),ISNUMBER(FIND(",",Base!K211)))=TRUE,Base!K211,"")))</f>
        <v/>
      </c>
      <c r="T211" t="str">
        <f>TRIM((IF(OR(ISNUMBER(FIND("Avenida",Base!L211)),ISNUMBER(FIND("Rua",Base!L211)),ISNUMBER(FIND("Estrada",Base!L211)),ISNUMBER(FIND(",",Base!L211)))=TRUE,Base!L211,"")))</f>
        <v/>
      </c>
      <c r="U211" t="str">
        <f>TRIM((IF(OR(ISNUMBER(FIND("Avenida",Base!M211)),ISNUMBER(FIND("Rua",Base!M211)),ISNUMBER(FIND("Estrada",Base!M211)),ISNUMBER(FIND(",",Base!M211)))=TRUE,Base!M211,"")))</f>
        <v/>
      </c>
      <c r="V211" t="str">
        <f>TRIM((IF(OR(ISNUMBER(FIND("Avenida",Base!N211)),ISNUMBER(FIND("Rua",Base!N211)),ISNUMBER(FIND("Estrada",Base!N211)),ISNUMBER(FIND(",",Base!N211)))=TRUE,Base!N211,"")))</f>
        <v/>
      </c>
      <c r="W211" t="str">
        <f>TRIM((IF(OR(ISNUMBER(FIND("Avenida",Base!O211)),ISNUMBER(FIND("Rua",Base!O211)),ISNUMBER(FIND("Estrada",Base!O211)),ISNUMBER(FIND(",",Base!O211)))=TRUE,Base!O211,"")))</f>
        <v/>
      </c>
      <c r="X211" t="str">
        <f>TRIM((IF(OR(ISNUMBER(FIND("Avenida",Base!P211)),ISNUMBER(FIND("Rua",Base!P211)),ISNUMBER(FIND("Estrada",Base!P211)),ISNUMBER(FIND(",",Base!P211)))=TRUE,Base!P211,"")))</f>
        <v/>
      </c>
      <c r="Y211" t="str">
        <f>TRIM((IF(OR(ISNUMBER(FIND("Avenida",Base!Q211)),ISNUMBER(FIND("Rua",Base!Q211)),ISNUMBER(FIND("Estrada",Base!Q211)),ISNUMBER(FIND(",",Base!Q211)))=TRUE,Base!Q211,"")))</f>
        <v/>
      </c>
      <c r="Z211" t="str">
        <f>TRIM((IF(OR(ISNUMBER(FIND("Avenida",Base!R211)),ISNUMBER(FIND("Rua",Base!R211)),ISNUMBER(FIND("Estrada",Base!R211)),ISNUMBER(FIND(",",Base!R211)))=TRUE,Base!R211,"")))</f>
        <v/>
      </c>
      <c r="AA211" s="3" cm="1">
        <f t="array" ref="AA211">LOOKUP(2,1/(F211:Z211&lt;&gt;""),F211:Z211)</f>
        <v>0</v>
      </c>
      <c r="AB211" cm="1">
        <f t="array" ref="AB211">IFERROR(IF(LEN(TRIM(SUBSTITUTE(INDEX(Base!211:211,0,MATCH(Planilha2!$AA211,Base!211:211,0)+1),"m²",""))&gt;5),LEFT(TRIM(SUBSTITUTE(INDEX(Base!211:211,0,MATCH(Planilha2!$AA211,Base!211:211,0)+1),"m²","")),3),TRIM(SUBSTITUTE(INDEX(Base!211:211,0,MATCH(Planilha2!$AA211,Base!211:211,0)+1),"m²",""))),0)</f>
        <v>0</v>
      </c>
      <c r="AC211" cm="1">
        <f t="array" ref="AC211">IFERROR(IF(LEN(INDEX(Base!211:211,0,MATCH(Planilha2!$AA211,Base!211:211,0)+2))&gt;2,LEFT(INDEX(Base!211:211,0,MATCH(Planilha2!$AA211,Base!211:211,0)+2),1),INDEX(Base!211:211,0,MATCH(Planilha2!$AA211,Base!211:211,0)+2)),0)</f>
        <v>0</v>
      </c>
      <c r="AD211" cm="1">
        <f t="array" ref="AD211">IFERROR(IF(LEN(INDEX(Base!211:211,0,MATCH(Planilha2!$AA211,Base!211:211,0)+3))&gt;2,LEFT(INDEX(Base!211:211,0,MATCH(Planilha2!$AA211,Base!211:211,0)+3),1),INDEX(Base!211:211,0,MATCH(Planilha2!$AA211,Base!211:211,0)+3)),0)</f>
        <v>0</v>
      </c>
      <c r="AE211" cm="1">
        <f t="array" ref="AE211">IFERROR(IF(LEN(INDEX(Base!211:211,0,MATCH(Planilha2!$AA211,Base!211:211,0)+4))&gt;2,LEFT(INDEX(Base!211:211,0,MATCH(Planilha2!$AA211,Base!211:211,0)+4),1),INDEX(Base!211:211,0,MATCH(Planilha2!$AA211,Base!211:211,0)+4)),0)</f>
        <v>0</v>
      </c>
      <c r="AF211" t="str">
        <f>AA211&amp;", "&amp;Configurações!$C$4&amp;", "&amp;Configurações!$C$5&amp;", Brazil"</f>
        <v>0, Mesquita, RJ, Brazil</v>
      </c>
      <c r="AG211" t="e">
        <f>RIGHT(AA211,LEN(AA211)-FIND(",",AA211,1)-1)&amp;", "&amp;Configurações!$C$4&amp;", "&amp;Configurações!$C$5</f>
        <v>#VALUE!</v>
      </c>
      <c r="AH211">
        <f>Configurações!$C$6</f>
        <v>0</v>
      </c>
    </row>
    <row r="212" spans="2:34" x14ac:dyDescent="0.3">
      <c r="B212">
        <f>IF(OR(ISNUMBER(FIND(Configurações!$B$8,Base!B212)),ISNUMBER(FIND(Configurações!$B$9,Base!B212)),ISNUMBER(FIND(Configurações!$B$10,Base!B212)),ISNUMBER(FIND(Configurações!$B$11,Base!B212)))=TRUE,Base!B212,0)</f>
        <v>0</v>
      </c>
      <c r="C212" t="str">
        <f>SUBSTITUTE(SUBSTITUTE(IF(ISNUMBER(FIND("R$",Base!B212))=TRUE,Base!B212,IF(OR(ISNUMBER(FIND("condo",Base!C212)),ISNUMBER(FIND("IPTU",Base!C212)))=TRUE,Base!B212,Base!C212)),"R$",""),".","")</f>
        <v/>
      </c>
      <c r="D212" t="str">
        <f>SUBSTITUTE(IF(TRIM(SUBSTITUTE(SUBSTITUTE(IF(AND(ISNUMBER(FIND("condo",Base!C212)),ISNUMBER(FIND("IPTU",Base!C212)))=TRUE,MID(Base!C212,FIND("$",Base!C212)+1,6),0),"I",""),"P",""))="0",TRIM(SUBSTITUTE(SUBSTITUTE(IF(AND(ISNUMBER(FIND("condo",Base!D212)),ISNUMBER(FIND("IPTU",Base!D212)))=TRUE,MID(Base!D212,FIND("$",Base!D212)+1,6),0),"I",""),"P","")),TRIM(SUBSTITUTE(SUBSTITUTE(IF(AND(ISNUMBER(FIND("condo",Base!C212)),ISNUMBER(FIND("IPTU",Base!C212)))=TRUE,MID(Base!C212,FIND("$",Base!C212)+1,6),0),"I",""),"P",""))),".","")</f>
        <v>0</v>
      </c>
      <c r="E212" t="str">
        <f>SUBSTITUTE(IF(TRIM(SUBSTITUTE(SUBSTITUTE(IF(OR(ISNUMBER(FIND("IPTU",Base!C212)),ISNUMBER(FIND("iptu",Base!C212)))=TRUE,RIGHT(Base!C212,5),0),"R$",""),"$",""))="0",TRIM(SUBSTITUTE(SUBSTITUTE(IF(OR(ISNUMBER(FIND("IPTU",Base!D212)),ISNUMBER(FIND("iptu",Base!D212)))=TRUE,RIGHT(Base!D212,5),0),"R$",""),"$","")),TRIM(SUBSTITUTE(SUBSTITUTE(IF(OR(ISNUMBER(FIND("iptu",Base!C212)),ISNUMBER(FIND("IPTU",Base!C212)))=TRUE,RIGHT(Base!C212,5),0),"R$",""),"$",""))),".","")</f>
        <v>0</v>
      </c>
      <c r="F212" s="3" cm="1">
        <f t="array" ref="F212">INDEX(Base!212:212,MATCH(MAX(LEN(Base!212:212)),LEN(Base!212:212),0))</f>
        <v>0</v>
      </c>
      <c r="J212" t="str">
        <f>TRIM((IF(OR(ISNUMBER(FIND("Avenida",Base!B212)),ISNUMBER(FIND("Rua",Base!B212)),ISNUMBER(FIND("Estrada",Base!B212)),ISNUMBER(FIND(",",Base!B212)))=TRUE,Base!B212,"")))</f>
        <v/>
      </c>
      <c r="K212" t="str">
        <f>TRIM((IF(OR(ISNUMBER(FIND("Avenida",Base!C212)),ISNUMBER(FIND("Rua",Base!C212)),ISNUMBER(FIND("Estrada",Base!C212)),ISNUMBER(FIND(",",Base!C212)))=TRUE,Base!C212,"")))</f>
        <v/>
      </c>
      <c r="L212" t="str">
        <f>TRIM((IF(OR(ISNUMBER(FIND("Avenida",Base!D212)),ISNUMBER(FIND("Rua",Base!D212)),ISNUMBER(FIND("Estrada",Base!D212)),ISNUMBER(FIND(",",Base!D212)))=TRUE,Base!D212,"")))</f>
        <v/>
      </c>
      <c r="M212" t="str">
        <f>TRIM((IF(OR(ISNUMBER(FIND("Avenida",Base!E212)),ISNUMBER(FIND("Rua",Base!E212)),ISNUMBER(FIND("Estrada",Base!E212)),ISNUMBER(FIND(",",Base!E212)))=TRUE,Base!E212,"")))</f>
        <v/>
      </c>
      <c r="N212" t="str">
        <f>TRIM((IF(OR(ISNUMBER(FIND("Avenida",Base!F212)),ISNUMBER(FIND("Rua",Base!F212)),ISNUMBER(FIND("Estrada",Base!F212)),ISNUMBER(FIND(",",Base!F212)))=TRUE,Base!F212,"")))</f>
        <v/>
      </c>
      <c r="O212" t="str">
        <f>TRIM((IF(OR(ISNUMBER(FIND("Avenida",Base!G212)),ISNUMBER(FIND("Rua",Base!G212)),ISNUMBER(FIND("Estrada",Base!G212)),ISNUMBER(FIND(",",Base!G212)))=TRUE,Base!G212,"")))</f>
        <v/>
      </c>
      <c r="P212" t="str">
        <f>TRIM((IF(OR(ISNUMBER(FIND("Avenida",Base!H212)),ISNUMBER(FIND("Rua",Base!H212)),ISNUMBER(FIND("Estrada",Base!H212)),ISNUMBER(FIND(",",Base!H212)))=TRUE,Base!H212,"")))</f>
        <v/>
      </c>
      <c r="Q212" t="str">
        <f>TRIM((IF(OR(ISNUMBER(FIND("Avenida",Base!I212)),ISNUMBER(FIND("Rua",Base!I212)),ISNUMBER(FIND("Estrada",Base!I212)),ISNUMBER(FIND(",",Base!I212)))=TRUE,Base!I212,"")))</f>
        <v/>
      </c>
      <c r="R212" t="str">
        <f>TRIM((IF(OR(ISNUMBER(FIND("Avenida",Base!J212)),ISNUMBER(FIND("Rua",Base!J212)),ISNUMBER(FIND("Estrada",Base!J212)),ISNUMBER(FIND(",",Base!J212)))=TRUE,Base!J212,"")))</f>
        <v/>
      </c>
      <c r="S212" t="str">
        <f>TRIM((IF(OR(ISNUMBER(FIND("Avenida",Base!K212)),ISNUMBER(FIND("Rua",Base!K212)),ISNUMBER(FIND("Estrada",Base!K212)),ISNUMBER(FIND(",",Base!K212)))=TRUE,Base!K212,"")))</f>
        <v/>
      </c>
      <c r="T212" t="str">
        <f>TRIM((IF(OR(ISNUMBER(FIND("Avenida",Base!L212)),ISNUMBER(FIND("Rua",Base!L212)),ISNUMBER(FIND("Estrada",Base!L212)),ISNUMBER(FIND(",",Base!L212)))=TRUE,Base!L212,"")))</f>
        <v/>
      </c>
      <c r="U212" t="str">
        <f>TRIM((IF(OR(ISNUMBER(FIND("Avenida",Base!M212)),ISNUMBER(FIND("Rua",Base!M212)),ISNUMBER(FIND("Estrada",Base!M212)),ISNUMBER(FIND(",",Base!M212)))=TRUE,Base!M212,"")))</f>
        <v/>
      </c>
      <c r="V212" t="str">
        <f>TRIM((IF(OR(ISNUMBER(FIND("Avenida",Base!N212)),ISNUMBER(FIND("Rua",Base!N212)),ISNUMBER(FIND("Estrada",Base!N212)),ISNUMBER(FIND(",",Base!N212)))=TRUE,Base!N212,"")))</f>
        <v/>
      </c>
      <c r="W212" t="str">
        <f>TRIM((IF(OR(ISNUMBER(FIND("Avenida",Base!O212)),ISNUMBER(FIND("Rua",Base!O212)),ISNUMBER(FIND("Estrada",Base!O212)),ISNUMBER(FIND(",",Base!O212)))=TRUE,Base!O212,"")))</f>
        <v/>
      </c>
      <c r="X212" t="str">
        <f>TRIM((IF(OR(ISNUMBER(FIND("Avenida",Base!P212)),ISNUMBER(FIND("Rua",Base!P212)),ISNUMBER(FIND("Estrada",Base!P212)),ISNUMBER(FIND(",",Base!P212)))=TRUE,Base!P212,"")))</f>
        <v/>
      </c>
      <c r="Y212" t="str">
        <f>TRIM((IF(OR(ISNUMBER(FIND("Avenida",Base!Q212)),ISNUMBER(FIND("Rua",Base!Q212)),ISNUMBER(FIND("Estrada",Base!Q212)),ISNUMBER(FIND(",",Base!Q212)))=TRUE,Base!Q212,"")))</f>
        <v/>
      </c>
      <c r="Z212" t="str">
        <f>TRIM((IF(OR(ISNUMBER(FIND("Avenida",Base!R212)),ISNUMBER(FIND("Rua",Base!R212)),ISNUMBER(FIND("Estrada",Base!R212)),ISNUMBER(FIND(",",Base!R212)))=TRUE,Base!R212,"")))</f>
        <v/>
      </c>
      <c r="AA212" s="3" cm="1">
        <f t="array" ref="AA212">LOOKUP(2,1/(F212:Z212&lt;&gt;""),F212:Z212)</f>
        <v>0</v>
      </c>
      <c r="AB212" cm="1">
        <f t="array" ref="AB212">IFERROR(IF(LEN(TRIM(SUBSTITUTE(INDEX(Base!212:212,0,MATCH(Planilha2!$AA212,Base!212:212,0)+1),"m²",""))&gt;5),LEFT(TRIM(SUBSTITUTE(INDEX(Base!212:212,0,MATCH(Planilha2!$AA212,Base!212:212,0)+1),"m²","")),3),TRIM(SUBSTITUTE(INDEX(Base!212:212,0,MATCH(Planilha2!$AA212,Base!212:212,0)+1),"m²",""))),0)</f>
        <v>0</v>
      </c>
      <c r="AC212" cm="1">
        <f t="array" ref="AC212">IFERROR(IF(LEN(INDEX(Base!212:212,0,MATCH(Planilha2!$AA212,Base!212:212,0)+2))&gt;2,LEFT(INDEX(Base!212:212,0,MATCH(Planilha2!$AA212,Base!212:212,0)+2),1),INDEX(Base!212:212,0,MATCH(Planilha2!$AA212,Base!212:212,0)+2)),0)</f>
        <v>0</v>
      </c>
      <c r="AD212" cm="1">
        <f t="array" ref="AD212">IFERROR(IF(LEN(INDEX(Base!212:212,0,MATCH(Planilha2!$AA212,Base!212:212,0)+3))&gt;2,LEFT(INDEX(Base!212:212,0,MATCH(Planilha2!$AA212,Base!212:212,0)+3),1),INDEX(Base!212:212,0,MATCH(Planilha2!$AA212,Base!212:212,0)+3)),0)</f>
        <v>0</v>
      </c>
      <c r="AE212" cm="1">
        <f t="array" ref="AE212">IFERROR(IF(LEN(INDEX(Base!212:212,0,MATCH(Planilha2!$AA212,Base!212:212,0)+4))&gt;2,LEFT(INDEX(Base!212:212,0,MATCH(Planilha2!$AA212,Base!212:212,0)+4),1),INDEX(Base!212:212,0,MATCH(Planilha2!$AA212,Base!212:212,0)+4)),0)</f>
        <v>0</v>
      </c>
      <c r="AF212" t="str">
        <f>AA212&amp;", "&amp;Configurações!$C$4&amp;", "&amp;Configurações!$C$5&amp;", Brazil"</f>
        <v>0, Mesquita, RJ, Brazil</v>
      </c>
      <c r="AG212" t="e">
        <f>RIGHT(AA212,LEN(AA212)-FIND(",",AA212,1)-1)&amp;", "&amp;Configurações!$C$4&amp;", "&amp;Configurações!$C$5</f>
        <v>#VALUE!</v>
      </c>
      <c r="AH212">
        <f>Configurações!$C$6</f>
        <v>0</v>
      </c>
    </row>
    <row r="213" spans="2:34" x14ac:dyDescent="0.3">
      <c r="B213">
        <f>IF(OR(ISNUMBER(FIND(Configurações!$B$8,Base!B213)),ISNUMBER(FIND(Configurações!$B$9,Base!B213)),ISNUMBER(FIND(Configurações!$B$10,Base!B213)),ISNUMBER(FIND(Configurações!$B$11,Base!B213)))=TRUE,Base!B213,0)</f>
        <v>0</v>
      </c>
      <c r="C213" t="str">
        <f>SUBSTITUTE(SUBSTITUTE(IF(ISNUMBER(FIND("R$",Base!B213))=TRUE,Base!B213,IF(OR(ISNUMBER(FIND("condo",Base!C213)),ISNUMBER(FIND("IPTU",Base!C213)))=TRUE,Base!B213,Base!C213)),"R$",""),".","")</f>
        <v/>
      </c>
      <c r="D213" t="str">
        <f>SUBSTITUTE(IF(TRIM(SUBSTITUTE(SUBSTITUTE(IF(AND(ISNUMBER(FIND("condo",Base!C213)),ISNUMBER(FIND("IPTU",Base!C213)))=TRUE,MID(Base!C213,FIND("$",Base!C213)+1,6),0),"I",""),"P",""))="0",TRIM(SUBSTITUTE(SUBSTITUTE(IF(AND(ISNUMBER(FIND("condo",Base!D213)),ISNUMBER(FIND("IPTU",Base!D213)))=TRUE,MID(Base!D213,FIND("$",Base!D213)+1,6),0),"I",""),"P","")),TRIM(SUBSTITUTE(SUBSTITUTE(IF(AND(ISNUMBER(FIND("condo",Base!C213)),ISNUMBER(FIND("IPTU",Base!C213)))=TRUE,MID(Base!C213,FIND("$",Base!C213)+1,6),0),"I",""),"P",""))),".","")</f>
        <v>0</v>
      </c>
      <c r="E213" t="str">
        <f>SUBSTITUTE(IF(TRIM(SUBSTITUTE(SUBSTITUTE(IF(OR(ISNUMBER(FIND("IPTU",Base!C213)),ISNUMBER(FIND("iptu",Base!C213)))=TRUE,RIGHT(Base!C213,5),0),"R$",""),"$",""))="0",TRIM(SUBSTITUTE(SUBSTITUTE(IF(OR(ISNUMBER(FIND("IPTU",Base!D213)),ISNUMBER(FIND("iptu",Base!D213)))=TRUE,RIGHT(Base!D213,5),0),"R$",""),"$","")),TRIM(SUBSTITUTE(SUBSTITUTE(IF(OR(ISNUMBER(FIND("iptu",Base!C213)),ISNUMBER(FIND("IPTU",Base!C213)))=TRUE,RIGHT(Base!C213,5),0),"R$",""),"$",""))),".","")</f>
        <v>0</v>
      </c>
      <c r="F213" s="3" cm="1">
        <f t="array" ref="F213">INDEX(Base!213:213,MATCH(MAX(LEN(Base!213:213)),LEN(Base!213:213),0))</f>
        <v>0</v>
      </c>
      <c r="J213" t="str">
        <f>TRIM((IF(OR(ISNUMBER(FIND("Avenida",Base!B213)),ISNUMBER(FIND("Rua",Base!B213)),ISNUMBER(FIND("Estrada",Base!B213)),ISNUMBER(FIND(",",Base!B213)))=TRUE,Base!B213,"")))</f>
        <v/>
      </c>
      <c r="K213" t="str">
        <f>TRIM((IF(OR(ISNUMBER(FIND("Avenida",Base!C213)),ISNUMBER(FIND("Rua",Base!C213)),ISNUMBER(FIND("Estrada",Base!C213)),ISNUMBER(FIND(",",Base!C213)))=TRUE,Base!C213,"")))</f>
        <v/>
      </c>
      <c r="L213" t="str">
        <f>TRIM((IF(OR(ISNUMBER(FIND("Avenida",Base!D213)),ISNUMBER(FIND("Rua",Base!D213)),ISNUMBER(FIND("Estrada",Base!D213)),ISNUMBER(FIND(",",Base!D213)))=TRUE,Base!D213,"")))</f>
        <v/>
      </c>
      <c r="M213" t="str">
        <f>TRIM((IF(OR(ISNUMBER(FIND("Avenida",Base!E213)),ISNUMBER(FIND("Rua",Base!E213)),ISNUMBER(FIND("Estrada",Base!E213)),ISNUMBER(FIND(",",Base!E213)))=TRUE,Base!E213,"")))</f>
        <v/>
      </c>
      <c r="N213" t="str">
        <f>TRIM((IF(OR(ISNUMBER(FIND("Avenida",Base!F213)),ISNUMBER(FIND("Rua",Base!F213)),ISNUMBER(FIND("Estrada",Base!F213)),ISNUMBER(FIND(",",Base!F213)))=TRUE,Base!F213,"")))</f>
        <v/>
      </c>
      <c r="O213" t="str">
        <f>TRIM((IF(OR(ISNUMBER(FIND("Avenida",Base!G213)),ISNUMBER(FIND("Rua",Base!G213)),ISNUMBER(FIND("Estrada",Base!G213)),ISNUMBER(FIND(",",Base!G213)))=TRUE,Base!G213,"")))</f>
        <v/>
      </c>
      <c r="P213" t="str">
        <f>TRIM((IF(OR(ISNUMBER(FIND("Avenida",Base!H213)),ISNUMBER(FIND("Rua",Base!H213)),ISNUMBER(FIND("Estrada",Base!H213)),ISNUMBER(FIND(",",Base!H213)))=TRUE,Base!H213,"")))</f>
        <v/>
      </c>
      <c r="Q213" t="str">
        <f>TRIM((IF(OR(ISNUMBER(FIND("Avenida",Base!I213)),ISNUMBER(FIND("Rua",Base!I213)),ISNUMBER(FIND("Estrada",Base!I213)),ISNUMBER(FIND(",",Base!I213)))=TRUE,Base!I213,"")))</f>
        <v/>
      </c>
      <c r="R213" t="str">
        <f>TRIM((IF(OR(ISNUMBER(FIND("Avenida",Base!J213)),ISNUMBER(FIND("Rua",Base!J213)),ISNUMBER(FIND("Estrada",Base!J213)),ISNUMBER(FIND(",",Base!J213)))=TRUE,Base!J213,"")))</f>
        <v/>
      </c>
      <c r="S213" t="str">
        <f>TRIM((IF(OR(ISNUMBER(FIND("Avenida",Base!K213)),ISNUMBER(FIND("Rua",Base!K213)),ISNUMBER(FIND("Estrada",Base!K213)),ISNUMBER(FIND(",",Base!K213)))=TRUE,Base!K213,"")))</f>
        <v/>
      </c>
      <c r="T213" t="str">
        <f>TRIM((IF(OR(ISNUMBER(FIND("Avenida",Base!L213)),ISNUMBER(FIND("Rua",Base!L213)),ISNUMBER(FIND("Estrada",Base!L213)),ISNUMBER(FIND(",",Base!L213)))=TRUE,Base!L213,"")))</f>
        <v/>
      </c>
      <c r="U213" t="str">
        <f>TRIM((IF(OR(ISNUMBER(FIND("Avenida",Base!M213)),ISNUMBER(FIND("Rua",Base!M213)),ISNUMBER(FIND("Estrada",Base!M213)),ISNUMBER(FIND(",",Base!M213)))=TRUE,Base!M213,"")))</f>
        <v/>
      </c>
      <c r="V213" t="str">
        <f>TRIM((IF(OR(ISNUMBER(FIND("Avenida",Base!N213)),ISNUMBER(FIND("Rua",Base!N213)),ISNUMBER(FIND("Estrada",Base!N213)),ISNUMBER(FIND(",",Base!N213)))=TRUE,Base!N213,"")))</f>
        <v/>
      </c>
      <c r="W213" t="str">
        <f>TRIM((IF(OR(ISNUMBER(FIND("Avenida",Base!O213)),ISNUMBER(FIND("Rua",Base!O213)),ISNUMBER(FIND("Estrada",Base!O213)),ISNUMBER(FIND(",",Base!O213)))=TRUE,Base!O213,"")))</f>
        <v/>
      </c>
      <c r="X213" t="str">
        <f>TRIM((IF(OR(ISNUMBER(FIND("Avenida",Base!P213)),ISNUMBER(FIND("Rua",Base!P213)),ISNUMBER(FIND("Estrada",Base!P213)),ISNUMBER(FIND(",",Base!P213)))=TRUE,Base!P213,"")))</f>
        <v/>
      </c>
      <c r="Y213" t="str">
        <f>TRIM((IF(OR(ISNUMBER(FIND("Avenida",Base!Q213)),ISNUMBER(FIND("Rua",Base!Q213)),ISNUMBER(FIND("Estrada",Base!Q213)),ISNUMBER(FIND(",",Base!Q213)))=TRUE,Base!Q213,"")))</f>
        <v/>
      </c>
      <c r="Z213" t="str">
        <f>TRIM((IF(OR(ISNUMBER(FIND("Avenida",Base!R213)),ISNUMBER(FIND("Rua",Base!R213)),ISNUMBER(FIND("Estrada",Base!R213)),ISNUMBER(FIND(",",Base!R213)))=TRUE,Base!R213,"")))</f>
        <v/>
      </c>
      <c r="AA213" s="3" cm="1">
        <f t="array" ref="AA213">LOOKUP(2,1/(F213:Z213&lt;&gt;""),F213:Z213)</f>
        <v>0</v>
      </c>
      <c r="AB213" cm="1">
        <f t="array" ref="AB213">IFERROR(IF(LEN(TRIM(SUBSTITUTE(INDEX(Base!213:213,0,MATCH(Planilha2!$AA213,Base!213:213,0)+1),"m²",""))&gt;5),LEFT(TRIM(SUBSTITUTE(INDEX(Base!213:213,0,MATCH(Planilha2!$AA213,Base!213:213,0)+1),"m²","")),3),TRIM(SUBSTITUTE(INDEX(Base!213:213,0,MATCH(Planilha2!$AA213,Base!213:213,0)+1),"m²",""))),0)</f>
        <v>0</v>
      </c>
      <c r="AC213" cm="1">
        <f t="array" ref="AC213">IFERROR(IF(LEN(INDEX(Base!213:213,0,MATCH(Planilha2!$AA213,Base!213:213,0)+2))&gt;2,LEFT(INDEX(Base!213:213,0,MATCH(Planilha2!$AA213,Base!213:213,0)+2),1),INDEX(Base!213:213,0,MATCH(Planilha2!$AA213,Base!213:213,0)+2)),0)</f>
        <v>0</v>
      </c>
      <c r="AD213" cm="1">
        <f t="array" ref="AD213">IFERROR(IF(LEN(INDEX(Base!213:213,0,MATCH(Planilha2!$AA213,Base!213:213,0)+3))&gt;2,LEFT(INDEX(Base!213:213,0,MATCH(Planilha2!$AA213,Base!213:213,0)+3),1),INDEX(Base!213:213,0,MATCH(Planilha2!$AA213,Base!213:213,0)+3)),0)</f>
        <v>0</v>
      </c>
      <c r="AE213" cm="1">
        <f t="array" ref="AE213">IFERROR(IF(LEN(INDEX(Base!213:213,0,MATCH(Planilha2!$AA213,Base!213:213,0)+4))&gt;2,LEFT(INDEX(Base!213:213,0,MATCH(Planilha2!$AA213,Base!213:213,0)+4),1),INDEX(Base!213:213,0,MATCH(Planilha2!$AA213,Base!213:213,0)+4)),0)</f>
        <v>0</v>
      </c>
      <c r="AF213" t="str">
        <f>AA213&amp;", "&amp;Configurações!$C$4&amp;", "&amp;Configurações!$C$5&amp;", Brazil"</f>
        <v>0, Mesquita, RJ, Brazil</v>
      </c>
      <c r="AG213" t="e">
        <f>RIGHT(AA213,LEN(AA213)-FIND(",",AA213,1)-1)&amp;", "&amp;Configurações!$C$4&amp;", "&amp;Configurações!$C$5</f>
        <v>#VALUE!</v>
      </c>
      <c r="AH213">
        <f>Configurações!$C$6</f>
        <v>0</v>
      </c>
    </row>
    <row r="214" spans="2:34" x14ac:dyDescent="0.3">
      <c r="B214">
        <f>IF(OR(ISNUMBER(FIND(Configurações!$B$8,Base!B214)),ISNUMBER(FIND(Configurações!$B$9,Base!B214)),ISNUMBER(FIND(Configurações!$B$10,Base!B214)),ISNUMBER(FIND(Configurações!$B$11,Base!B214)))=TRUE,Base!B214,0)</f>
        <v>0</v>
      </c>
      <c r="C214" t="str">
        <f>SUBSTITUTE(SUBSTITUTE(IF(ISNUMBER(FIND("R$",Base!B214))=TRUE,Base!B214,IF(OR(ISNUMBER(FIND("condo",Base!C214)),ISNUMBER(FIND("IPTU",Base!C214)))=TRUE,Base!B214,Base!C214)),"R$",""),".","")</f>
        <v/>
      </c>
      <c r="D214" t="str">
        <f>SUBSTITUTE(IF(TRIM(SUBSTITUTE(SUBSTITUTE(IF(AND(ISNUMBER(FIND("condo",Base!C214)),ISNUMBER(FIND("IPTU",Base!C214)))=TRUE,MID(Base!C214,FIND("$",Base!C214)+1,6),0),"I",""),"P",""))="0",TRIM(SUBSTITUTE(SUBSTITUTE(IF(AND(ISNUMBER(FIND("condo",Base!D214)),ISNUMBER(FIND("IPTU",Base!D214)))=TRUE,MID(Base!D214,FIND("$",Base!D214)+1,6),0),"I",""),"P","")),TRIM(SUBSTITUTE(SUBSTITUTE(IF(AND(ISNUMBER(FIND("condo",Base!C214)),ISNUMBER(FIND("IPTU",Base!C214)))=TRUE,MID(Base!C214,FIND("$",Base!C214)+1,6),0),"I",""),"P",""))),".","")</f>
        <v>0</v>
      </c>
      <c r="E214" t="str">
        <f>SUBSTITUTE(IF(TRIM(SUBSTITUTE(SUBSTITUTE(IF(OR(ISNUMBER(FIND("IPTU",Base!C214)),ISNUMBER(FIND("iptu",Base!C214)))=TRUE,RIGHT(Base!C214,5),0),"R$",""),"$",""))="0",TRIM(SUBSTITUTE(SUBSTITUTE(IF(OR(ISNUMBER(FIND("IPTU",Base!D214)),ISNUMBER(FIND("iptu",Base!D214)))=TRUE,RIGHT(Base!D214,5),0),"R$",""),"$","")),TRIM(SUBSTITUTE(SUBSTITUTE(IF(OR(ISNUMBER(FIND("iptu",Base!C214)),ISNUMBER(FIND("IPTU",Base!C214)))=TRUE,RIGHT(Base!C214,5),0),"R$",""),"$",""))),".","")</f>
        <v>0</v>
      </c>
      <c r="F214" s="3" cm="1">
        <f t="array" ref="F214">INDEX(Base!214:214,MATCH(MAX(LEN(Base!214:214)),LEN(Base!214:214),0))</f>
        <v>0</v>
      </c>
      <c r="J214" t="str">
        <f>TRIM((IF(OR(ISNUMBER(FIND("Avenida",Base!B214)),ISNUMBER(FIND("Rua",Base!B214)),ISNUMBER(FIND("Estrada",Base!B214)),ISNUMBER(FIND(",",Base!B214)))=TRUE,Base!B214,"")))</f>
        <v/>
      </c>
      <c r="K214" t="str">
        <f>TRIM((IF(OR(ISNUMBER(FIND("Avenida",Base!C214)),ISNUMBER(FIND("Rua",Base!C214)),ISNUMBER(FIND("Estrada",Base!C214)),ISNUMBER(FIND(",",Base!C214)))=TRUE,Base!C214,"")))</f>
        <v/>
      </c>
      <c r="L214" t="str">
        <f>TRIM((IF(OR(ISNUMBER(FIND("Avenida",Base!D214)),ISNUMBER(FIND("Rua",Base!D214)),ISNUMBER(FIND("Estrada",Base!D214)),ISNUMBER(FIND(",",Base!D214)))=TRUE,Base!D214,"")))</f>
        <v/>
      </c>
      <c r="M214" t="str">
        <f>TRIM((IF(OR(ISNUMBER(FIND("Avenida",Base!E214)),ISNUMBER(FIND("Rua",Base!E214)),ISNUMBER(FIND("Estrada",Base!E214)),ISNUMBER(FIND(",",Base!E214)))=TRUE,Base!E214,"")))</f>
        <v/>
      </c>
      <c r="N214" t="str">
        <f>TRIM((IF(OR(ISNUMBER(FIND("Avenida",Base!F214)),ISNUMBER(FIND("Rua",Base!F214)),ISNUMBER(FIND("Estrada",Base!F214)),ISNUMBER(FIND(",",Base!F214)))=TRUE,Base!F214,"")))</f>
        <v/>
      </c>
      <c r="O214" t="str">
        <f>TRIM((IF(OR(ISNUMBER(FIND("Avenida",Base!G214)),ISNUMBER(FIND("Rua",Base!G214)),ISNUMBER(FIND("Estrada",Base!G214)),ISNUMBER(FIND(",",Base!G214)))=TRUE,Base!G214,"")))</f>
        <v/>
      </c>
      <c r="P214" t="str">
        <f>TRIM((IF(OR(ISNUMBER(FIND("Avenida",Base!H214)),ISNUMBER(FIND("Rua",Base!H214)),ISNUMBER(FIND("Estrada",Base!H214)),ISNUMBER(FIND(",",Base!H214)))=TRUE,Base!H214,"")))</f>
        <v/>
      </c>
      <c r="Q214" t="str">
        <f>TRIM((IF(OR(ISNUMBER(FIND("Avenida",Base!I214)),ISNUMBER(FIND("Rua",Base!I214)),ISNUMBER(FIND("Estrada",Base!I214)),ISNUMBER(FIND(",",Base!I214)))=TRUE,Base!I214,"")))</f>
        <v/>
      </c>
      <c r="R214" t="str">
        <f>TRIM((IF(OR(ISNUMBER(FIND("Avenida",Base!J214)),ISNUMBER(FIND("Rua",Base!J214)),ISNUMBER(FIND("Estrada",Base!J214)),ISNUMBER(FIND(",",Base!J214)))=TRUE,Base!J214,"")))</f>
        <v/>
      </c>
      <c r="S214" t="str">
        <f>TRIM((IF(OR(ISNUMBER(FIND("Avenida",Base!K214)),ISNUMBER(FIND("Rua",Base!K214)),ISNUMBER(FIND("Estrada",Base!K214)),ISNUMBER(FIND(",",Base!K214)))=TRUE,Base!K214,"")))</f>
        <v/>
      </c>
      <c r="T214" t="str">
        <f>TRIM((IF(OR(ISNUMBER(FIND("Avenida",Base!L214)),ISNUMBER(FIND("Rua",Base!L214)),ISNUMBER(FIND("Estrada",Base!L214)),ISNUMBER(FIND(",",Base!L214)))=TRUE,Base!L214,"")))</f>
        <v/>
      </c>
      <c r="U214" t="str">
        <f>TRIM((IF(OR(ISNUMBER(FIND("Avenida",Base!M214)),ISNUMBER(FIND("Rua",Base!M214)),ISNUMBER(FIND("Estrada",Base!M214)),ISNUMBER(FIND(",",Base!M214)))=TRUE,Base!M214,"")))</f>
        <v/>
      </c>
      <c r="V214" t="str">
        <f>TRIM((IF(OR(ISNUMBER(FIND("Avenida",Base!N214)),ISNUMBER(FIND("Rua",Base!N214)),ISNUMBER(FIND("Estrada",Base!N214)),ISNUMBER(FIND(",",Base!N214)))=TRUE,Base!N214,"")))</f>
        <v/>
      </c>
      <c r="W214" t="str">
        <f>TRIM((IF(OR(ISNUMBER(FIND("Avenida",Base!O214)),ISNUMBER(FIND("Rua",Base!O214)),ISNUMBER(FIND("Estrada",Base!O214)),ISNUMBER(FIND(",",Base!O214)))=TRUE,Base!O214,"")))</f>
        <v/>
      </c>
      <c r="X214" t="str">
        <f>TRIM((IF(OR(ISNUMBER(FIND("Avenida",Base!P214)),ISNUMBER(FIND("Rua",Base!P214)),ISNUMBER(FIND("Estrada",Base!P214)),ISNUMBER(FIND(",",Base!P214)))=TRUE,Base!P214,"")))</f>
        <v/>
      </c>
      <c r="Y214" t="str">
        <f>TRIM((IF(OR(ISNUMBER(FIND("Avenida",Base!Q214)),ISNUMBER(FIND("Rua",Base!Q214)),ISNUMBER(FIND("Estrada",Base!Q214)),ISNUMBER(FIND(",",Base!Q214)))=TRUE,Base!Q214,"")))</f>
        <v/>
      </c>
      <c r="Z214" t="str">
        <f>TRIM((IF(OR(ISNUMBER(FIND("Avenida",Base!R214)),ISNUMBER(FIND("Rua",Base!R214)),ISNUMBER(FIND("Estrada",Base!R214)),ISNUMBER(FIND(",",Base!R214)))=TRUE,Base!R214,"")))</f>
        <v/>
      </c>
      <c r="AA214" s="3" cm="1">
        <f t="array" ref="AA214">LOOKUP(2,1/(F214:Z214&lt;&gt;""),F214:Z214)</f>
        <v>0</v>
      </c>
      <c r="AB214" cm="1">
        <f t="array" ref="AB214">IFERROR(IF(LEN(TRIM(SUBSTITUTE(INDEX(Base!214:214,0,MATCH(Planilha2!$AA214,Base!214:214,0)+1),"m²",""))&gt;5),LEFT(TRIM(SUBSTITUTE(INDEX(Base!214:214,0,MATCH(Planilha2!$AA214,Base!214:214,0)+1),"m²","")),3),TRIM(SUBSTITUTE(INDEX(Base!214:214,0,MATCH(Planilha2!$AA214,Base!214:214,0)+1),"m²",""))),0)</f>
        <v>0</v>
      </c>
      <c r="AC214" cm="1">
        <f t="array" ref="AC214">IFERROR(IF(LEN(INDEX(Base!214:214,0,MATCH(Planilha2!$AA214,Base!214:214,0)+2))&gt;2,LEFT(INDEX(Base!214:214,0,MATCH(Planilha2!$AA214,Base!214:214,0)+2),1),INDEX(Base!214:214,0,MATCH(Planilha2!$AA214,Base!214:214,0)+2)),0)</f>
        <v>0</v>
      </c>
      <c r="AD214" cm="1">
        <f t="array" ref="AD214">IFERROR(IF(LEN(INDEX(Base!214:214,0,MATCH(Planilha2!$AA214,Base!214:214,0)+3))&gt;2,LEFT(INDEX(Base!214:214,0,MATCH(Planilha2!$AA214,Base!214:214,0)+3),1),INDEX(Base!214:214,0,MATCH(Planilha2!$AA214,Base!214:214,0)+3)),0)</f>
        <v>0</v>
      </c>
      <c r="AE214" cm="1">
        <f t="array" ref="AE214">IFERROR(IF(LEN(INDEX(Base!214:214,0,MATCH(Planilha2!$AA214,Base!214:214,0)+4))&gt;2,LEFT(INDEX(Base!214:214,0,MATCH(Planilha2!$AA214,Base!214:214,0)+4),1),INDEX(Base!214:214,0,MATCH(Planilha2!$AA214,Base!214:214,0)+4)),0)</f>
        <v>0</v>
      </c>
      <c r="AF214" t="str">
        <f>AA214&amp;", "&amp;Configurações!$C$4&amp;", "&amp;Configurações!$C$5&amp;", Brazil"</f>
        <v>0, Mesquita, RJ, Brazil</v>
      </c>
      <c r="AG214" t="e">
        <f>RIGHT(AA214,LEN(AA214)-FIND(",",AA214,1)-1)&amp;", "&amp;Configurações!$C$4&amp;", "&amp;Configurações!$C$5</f>
        <v>#VALUE!</v>
      </c>
      <c r="AH214">
        <f>Configurações!$C$6</f>
        <v>0</v>
      </c>
    </row>
    <row r="215" spans="2:34" x14ac:dyDescent="0.3">
      <c r="B215">
        <f>IF(OR(ISNUMBER(FIND(Configurações!$B$8,Base!B215)),ISNUMBER(FIND(Configurações!$B$9,Base!B215)),ISNUMBER(FIND(Configurações!$B$10,Base!B215)),ISNUMBER(FIND(Configurações!$B$11,Base!B215)))=TRUE,Base!B215,0)</f>
        <v>0</v>
      </c>
      <c r="C215" t="str">
        <f>SUBSTITUTE(SUBSTITUTE(IF(ISNUMBER(FIND("R$",Base!B215))=TRUE,Base!B215,IF(OR(ISNUMBER(FIND("condo",Base!C215)),ISNUMBER(FIND("IPTU",Base!C215)))=TRUE,Base!B215,Base!C215)),"R$",""),".","")</f>
        <v/>
      </c>
      <c r="D215" t="str">
        <f>SUBSTITUTE(IF(TRIM(SUBSTITUTE(SUBSTITUTE(IF(AND(ISNUMBER(FIND("condo",Base!C215)),ISNUMBER(FIND("IPTU",Base!C215)))=TRUE,MID(Base!C215,FIND("$",Base!C215)+1,6),0),"I",""),"P",""))="0",TRIM(SUBSTITUTE(SUBSTITUTE(IF(AND(ISNUMBER(FIND("condo",Base!D215)),ISNUMBER(FIND("IPTU",Base!D215)))=TRUE,MID(Base!D215,FIND("$",Base!D215)+1,6),0),"I",""),"P","")),TRIM(SUBSTITUTE(SUBSTITUTE(IF(AND(ISNUMBER(FIND("condo",Base!C215)),ISNUMBER(FIND("IPTU",Base!C215)))=TRUE,MID(Base!C215,FIND("$",Base!C215)+1,6),0),"I",""),"P",""))),".","")</f>
        <v>0</v>
      </c>
      <c r="E215" t="str">
        <f>SUBSTITUTE(IF(TRIM(SUBSTITUTE(SUBSTITUTE(IF(OR(ISNUMBER(FIND("IPTU",Base!C215)),ISNUMBER(FIND("iptu",Base!C215)))=TRUE,RIGHT(Base!C215,5),0),"R$",""),"$",""))="0",TRIM(SUBSTITUTE(SUBSTITUTE(IF(OR(ISNUMBER(FIND("IPTU",Base!D215)),ISNUMBER(FIND("iptu",Base!D215)))=TRUE,RIGHT(Base!D215,5),0),"R$",""),"$","")),TRIM(SUBSTITUTE(SUBSTITUTE(IF(OR(ISNUMBER(FIND("iptu",Base!C215)),ISNUMBER(FIND("IPTU",Base!C215)))=TRUE,RIGHT(Base!C215,5),0),"R$",""),"$",""))),".","")</f>
        <v>0</v>
      </c>
      <c r="F215" s="3" cm="1">
        <f t="array" ref="F215">INDEX(Base!215:215,MATCH(MAX(LEN(Base!215:215)),LEN(Base!215:215),0))</f>
        <v>0</v>
      </c>
      <c r="J215" t="str">
        <f>TRIM((IF(OR(ISNUMBER(FIND("Avenida",Base!B215)),ISNUMBER(FIND("Rua",Base!B215)),ISNUMBER(FIND("Estrada",Base!B215)),ISNUMBER(FIND(",",Base!B215)))=TRUE,Base!B215,"")))</f>
        <v/>
      </c>
      <c r="K215" t="str">
        <f>TRIM((IF(OR(ISNUMBER(FIND("Avenida",Base!C215)),ISNUMBER(FIND("Rua",Base!C215)),ISNUMBER(FIND("Estrada",Base!C215)),ISNUMBER(FIND(",",Base!C215)))=TRUE,Base!C215,"")))</f>
        <v/>
      </c>
      <c r="L215" t="str">
        <f>TRIM((IF(OR(ISNUMBER(FIND("Avenida",Base!D215)),ISNUMBER(FIND("Rua",Base!D215)),ISNUMBER(FIND("Estrada",Base!D215)),ISNUMBER(FIND(",",Base!D215)))=TRUE,Base!D215,"")))</f>
        <v/>
      </c>
      <c r="M215" t="str">
        <f>TRIM((IF(OR(ISNUMBER(FIND("Avenida",Base!E215)),ISNUMBER(FIND("Rua",Base!E215)),ISNUMBER(FIND("Estrada",Base!E215)),ISNUMBER(FIND(",",Base!E215)))=TRUE,Base!E215,"")))</f>
        <v/>
      </c>
      <c r="N215" t="str">
        <f>TRIM((IF(OR(ISNUMBER(FIND("Avenida",Base!F215)),ISNUMBER(FIND("Rua",Base!F215)),ISNUMBER(FIND("Estrada",Base!F215)),ISNUMBER(FIND(",",Base!F215)))=TRUE,Base!F215,"")))</f>
        <v/>
      </c>
      <c r="O215" t="str">
        <f>TRIM((IF(OR(ISNUMBER(FIND("Avenida",Base!G215)),ISNUMBER(FIND("Rua",Base!G215)),ISNUMBER(FIND("Estrada",Base!G215)),ISNUMBER(FIND(",",Base!G215)))=TRUE,Base!G215,"")))</f>
        <v/>
      </c>
      <c r="P215" t="str">
        <f>TRIM((IF(OR(ISNUMBER(FIND("Avenida",Base!H215)),ISNUMBER(FIND("Rua",Base!H215)),ISNUMBER(FIND("Estrada",Base!H215)),ISNUMBER(FIND(",",Base!H215)))=TRUE,Base!H215,"")))</f>
        <v/>
      </c>
      <c r="Q215" t="str">
        <f>TRIM((IF(OR(ISNUMBER(FIND("Avenida",Base!I215)),ISNUMBER(FIND("Rua",Base!I215)),ISNUMBER(FIND("Estrada",Base!I215)),ISNUMBER(FIND(",",Base!I215)))=TRUE,Base!I215,"")))</f>
        <v/>
      </c>
      <c r="R215" t="str">
        <f>TRIM((IF(OR(ISNUMBER(FIND("Avenida",Base!J215)),ISNUMBER(FIND("Rua",Base!J215)),ISNUMBER(FIND("Estrada",Base!J215)),ISNUMBER(FIND(",",Base!J215)))=TRUE,Base!J215,"")))</f>
        <v/>
      </c>
      <c r="S215" t="str">
        <f>TRIM((IF(OR(ISNUMBER(FIND("Avenida",Base!K215)),ISNUMBER(FIND("Rua",Base!K215)),ISNUMBER(FIND("Estrada",Base!K215)),ISNUMBER(FIND(",",Base!K215)))=TRUE,Base!K215,"")))</f>
        <v/>
      </c>
      <c r="T215" t="str">
        <f>TRIM((IF(OR(ISNUMBER(FIND("Avenida",Base!L215)),ISNUMBER(FIND("Rua",Base!L215)),ISNUMBER(FIND("Estrada",Base!L215)),ISNUMBER(FIND(",",Base!L215)))=TRUE,Base!L215,"")))</f>
        <v/>
      </c>
      <c r="U215" t="str">
        <f>TRIM((IF(OR(ISNUMBER(FIND("Avenida",Base!M215)),ISNUMBER(FIND("Rua",Base!M215)),ISNUMBER(FIND("Estrada",Base!M215)),ISNUMBER(FIND(",",Base!M215)))=TRUE,Base!M215,"")))</f>
        <v/>
      </c>
      <c r="V215" t="str">
        <f>TRIM((IF(OR(ISNUMBER(FIND("Avenida",Base!N215)),ISNUMBER(FIND("Rua",Base!N215)),ISNUMBER(FIND("Estrada",Base!N215)),ISNUMBER(FIND(",",Base!N215)))=TRUE,Base!N215,"")))</f>
        <v/>
      </c>
      <c r="W215" t="str">
        <f>TRIM((IF(OR(ISNUMBER(FIND("Avenida",Base!O215)),ISNUMBER(FIND("Rua",Base!O215)),ISNUMBER(FIND("Estrada",Base!O215)),ISNUMBER(FIND(",",Base!O215)))=TRUE,Base!O215,"")))</f>
        <v/>
      </c>
      <c r="X215" t="str">
        <f>TRIM((IF(OR(ISNUMBER(FIND("Avenida",Base!P215)),ISNUMBER(FIND("Rua",Base!P215)),ISNUMBER(FIND("Estrada",Base!P215)),ISNUMBER(FIND(",",Base!P215)))=TRUE,Base!P215,"")))</f>
        <v/>
      </c>
      <c r="Y215" t="str">
        <f>TRIM((IF(OR(ISNUMBER(FIND("Avenida",Base!Q215)),ISNUMBER(FIND("Rua",Base!Q215)),ISNUMBER(FIND("Estrada",Base!Q215)),ISNUMBER(FIND(",",Base!Q215)))=TRUE,Base!Q215,"")))</f>
        <v/>
      </c>
      <c r="Z215" t="str">
        <f>TRIM((IF(OR(ISNUMBER(FIND("Avenida",Base!R215)),ISNUMBER(FIND("Rua",Base!R215)),ISNUMBER(FIND("Estrada",Base!R215)),ISNUMBER(FIND(",",Base!R215)))=TRUE,Base!R215,"")))</f>
        <v/>
      </c>
      <c r="AA215" s="3" cm="1">
        <f t="array" ref="AA215">LOOKUP(2,1/(F215:Z215&lt;&gt;""),F215:Z215)</f>
        <v>0</v>
      </c>
      <c r="AB215" cm="1">
        <f t="array" ref="AB215">IFERROR(IF(LEN(TRIM(SUBSTITUTE(INDEX(Base!215:215,0,MATCH(Planilha2!$AA215,Base!215:215,0)+1),"m²",""))&gt;5),LEFT(TRIM(SUBSTITUTE(INDEX(Base!215:215,0,MATCH(Planilha2!$AA215,Base!215:215,0)+1),"m²","")),3),TRIM(SUBSTITUTE(INDEX(Base!215:215,0,MATCH(Planilha2!$AA215,Base!215:215,0)+1),"m²",""))),0)</f>
        <v>0</v>
      </c>
      <c r="AC215" cm="1">
        <f t="array" ref="AC215">IFERROR(IF(LEN(INDEX(Base!215:215,0,MATCH(Planilha2!$AA215,Base!215:215,0)+2))&gt;2,LEFT(INDEX(Base!215:215,0,MATCH(Planilha2!$AA215,Base!215:215,0)+2),1),INDEX(Base!215:215,0,MATCH(Planilha2!$AA215,Base!215:215,0)+2)),0)</f>
        <v>0</v>
      </c>
      <c r="AD215" cm="1">
        <f t="array" ref="AD215">IFERROR(IF(LEN(INDEX(Base!215:215,0,MATCH(Planilha2!$AA215,Base!215:215,0)+3))&gt;2,LEFT(INDEX(Base!215:215,0,MATCH(Planilha2!$AA215,Base!215:215,0)+3),1),INDEX(Base!215:215,0,MATCH(Planilha2!$AA215,Base!215:215,0)+3)),0)</f>
        <v>0</v>
      </c>
      <c r="AE215" cm="1">
        <f t="array" ref="AE215">IFERROR(IF(LEN(INDEX(Base!215:215,0,MATCH(Planilha2!$AA215,Base!215:215,0)+4))&gt;2,LEFT(INDEX(Base!215:215,0,MATCH(Planilha2!$AA215,Base!215:215,0)+4),1),INDEX(Base!215:215,0,MATCH(Planilha2!$AA215,Base!215:215,0)+4)),0)</f>
        <v>0</v>
      </c>
      <c r="AF215" t="str">
        <f>AA215&amp;", "&amp;Configurações!$C$4&amp;", "&amp;Configurações!$C$5&amp;", Brazil"</f>
        <v>0, Mesquita, RJ, Brazil</v>
      </c>
      <c r="AG215" t="e">
        <f>RIGHT(AA215,LEN(AA215)-FIND(",",AA215,1)-1)&amp;", "&amp;Configurações!$C$4&amp;", "&amp;Configurações!$C$5</f>
        <v>#VALUE!</v>
      </c>
      <c r="AH215">
        <f>Configurações!$C$6</f>
        <v>0</v>
      </c>
    </row>
    <row r="216" spans="2:34" x14ac:dyDescent="0.3">
      <c r="B216">
        <f>IF(OR(ISNUMBER(FIND(Configurações!$B$8,Base!B216)),ISNUMBER(FIND(Configurações!$B$9,Base!B216)),ISNUMBER(FIND(Configurações!$B$10,Base!B216)),ISNUMBER(FIND(Configurações!$B$11,Base!B216)))=TRUE,Base!B216,0)</f>
        <v>0</v>
      </c>
      <c r="C216" t="str">
        <f>SUBSTITUTE(SUBSTITUTE(IF(ISNUMBER(FIND("R$",Base!B216))=TRUE,Base!B216,IF(OR(ISNUMBER(FIND("condo",Base!C216)),ISNUMBER(FIND("IPTU",Base!C216)))=TRUE,Base!B216,Base!C216)),"R$",""),".","")</f>
        <v/>
      </c>
      <c r="D216" t="str">
        <f>SUBSTITUTE(IF(TRIM(SUBSTITUTE(SUBSTITUTE(IF(AND(ISNUMBER(FIND("condo",Base!C216)),ISNUMBER(FIND("IPTU",Base!C216)))=TRUE,MID(Base!C216,FIND("$",Base!C216)+1,6),0),"I",""),"P",""))="0",TRIM(SUBSTITUTE(SUBSTITUTE(IF(AND(ISNUMBER(FIND("condo",Base!D216)),ISNUMBER(FIND("IPTU",Base!D216)))=TRUE,MID(Base!D216,FIND("$",Base!D216)+1,6),0),"I",""),"P","")),TRIM(SUBSTITUTE(SUBSTITUTE(IF(AND(ISNUMBER(FIND("condo",Base!C216)),ISNUMBER(FIND("IPTU",Base!C216)))=TRUE,MID(Base!C216,FIND("$",Base!C216)+1,6),0),"I",""),"P",""))),".","")</f>
        <v>0</v>
      </c>
      <c r="E216" t="str">
        <f>SUBSTITUTE(IF(TRIM(SUBSTITUTE(SUBSTITUTE(IF(OR(ISNUMBER(FIND("IPTU",Base!C216)),ISNUMBER(FIND("iptu",Base!C216)))=TRUE,RIGHT(Base!C216,5),0),"R$",""),"$",""))="0",TRIM(SUBSTITUTE(SUBSTITUTE(IF(OR(ISNUMBER(FIND("IPTU",Base!D216)),ISNUMBER(FIND("iptu",Base!D216)))=TRUE,RIGHT(Base!D216,5),0),"R$",""),"$","")),TRIM(SUBSTITUTE(SUBSTITUTE(IF(OR(ISNUMBER(FIND("iptu",Base!C216)),ISNUMBER(FIND("IPTU",Base!C216)))=TRUE,RIGHT(Base!C216,5),0),"R$",""),"$",""))),".","")</f>
        <v>0</v>
      </c>
      <c r="F216" s="3" cm="1">
        <f t="array" ref="F216">INDEX(Base!216:216,MATCH(MAX(LEN(Base!216:216)),LEN(Base!216:216),0))</f>
        <v>0</v>
      </c>
      <c r="J216" t="str">
        <f>TRIM((IF(OR(ISNUMBER(FIND("Avenida",Base!B216)),ISNUMBER(FIND("Rua",Base!B216)),ISNUMBER(FIND("Estrada",Base!B216)),ISNUMBER(FIND(",",Base!B216)))=TRUE,Base!B216,"")))</f>
        <v/>
      </c>
      <c r="K216" t="str">
        <f>TRIM((IF(OR(ISNUMBER(FIND("Avenida",Base!C216)),ISNUMBER(FIND("Rua",Base!C216)),ISNUMBER(FIND("Estrada",Base!C216)),ISNUMBER(FIND(",",Base!C216)))=TRUE,Base!C216,"")))</f>
        <v/>
      </c>
      <c r="L216" t="str">
        <f>TRIM((IF(OR(ISNUMBER(FIND("Avenida",Base!D216)),ISNUMBER(FIND("Rua",Base!D216)),ISNUMBER(FIND("Estrada",Base!D216)),ISNUMBER(FIND(",",Base!D216)))=TRUE,Base!D216,"")))</f>
        <v/>
      </c>
      <c r="M216" t="str">
        <f>TRIM((IF(OR(ISNUMBER(FIND("Avenida",Base!E216)),ISNUMBER(FIND("Rua",Base!E216)),ISNUMBER(FIND("Estrada",Base!E216)),ISNUMBER(FIND(",",Base!E216)))=TRUE,Base!E216,"")))</f>
        <v/>
      </c>
      <c r="N216" t="str">
        <f>TRIM((IF(OR(ISNUMBER(FIND("Avenida",Base!F216)),ISNUMBER(FIND("Rua",Base!F216)),ISNUMBER(FIND("Estrada",Base!F216)),ISNUMBER(FIND(",",Base!F216)))=TRUE,Base!F216,"")))</f>
        <v/>
      </c>
      <c r="O216" t="str">
        <f>TRIM((IF(OR(ISNUMBER(FIND("Avenida",Base!G216)),ISNUMBER(FIND("Rua",Base!G216)),ISNUMBER(FIND("Estrada",Base!G216)),ISNUMBER(FIND(",",Base!G216)))=TRUE,Base!G216,"")))</f>
        <v/>
      </c>
      <c r="P216" t="str">
        <f>TRIM((IF(OR(ISNUMBER(FIND("Avenida",Base!H216)),ISNUMBER(FIND("Rua",Base!H216)),ISNUMBER(FIND("Estrada",Base!H216)),ISNUMBER(FIND(",",Base!H216)))=TRUE,Base!H216,"")))</f>
        <v/>
      </c>
      <c r="Q216" t="str">
        <f>TRIM((IF(OR(ISNUMBER(FIND("Avenida",Base!I216)),ISNUMBER(FIND("Rua",Base!I216)),ISNUMBER(FIND("Estrada",Base!I216)),ISNUMBER(FIND(",",Base!I216)))=TRUE,Base!I216,"")))</f>
        <v/>
      </c>
      <c r="R216" t="str">
        <f>TRIM((IF(OR(ISNUMBER(FIND("Avenida",Base!J216)),ISNUMBER(FIND("Rua",Base!J216)),ISNUMBER(FIND("Estrada",Base!J216)),ISNUMBER(FIND(",",Base!J216)))=TRUE,Base!J216,"")))</f>
        <v/>
      </c>
      <c r="S216" t="str">
        <f>TRIM((IF(OR(ISNUMBER(FIND("Avenida",Base!K216)),ISNUMBER(FIND("Rua",Base!K216)),ISNUMBER(FIND("Estrada",Base!K216)),ISNUMBER(FIND(",",Base!K216)))=TRUE,Base!K216,"")))</f>
        <v/>
      </c>
      <c r="T216" t="str">
        <f>TRIM((IF(OR(ISNUMBER(FIND("Avenida",Base!L216)),ISNUMBER(FIND("Rua",Base!L216)),ISNUMBER(FIND("Estrada",Base!L216)),ISNUMBER(FIND(",",Base!L216)))=TRUE,Base!L216,"")))</f>
        <v/>
      </c>
      <c r="U216" t="str">
        <f>TRIM((IF(OR(ISNUMBER(FIND("Avenida",Base!M216)),ISNUMBER(FIND("Rua",Base!M216)),ISNUMBER(FIND("Estrada",Base!M216)),ISNUMBER(FIND(",",Base!M216)))=TRUE,Base!M216,"")))</f>
        <v/>
      </c>
      <c r="V216" t="str">
        <f>TRIM((IF(OR(ISNUMBER(FIND("Avenida",Base!N216)),ISNUMBER(FIND("Rua",Base!N216)),ISNUMBER(FIND("Estrada",Base!N216)),ISNUMBER(FIND(",",Base!N216)))=TRUE,Base!N216,"")))</f>
        <v/>
      </c>
      <c r="W216" t="str">
        <f>TRIM((IF(OR(ISNUMBER(FIND("Avenida",Base!O216)),ISNUMBER(FIND("Rua",Base!O216)),ISNUMBER(FIND("Estrada",Base!O216)),ISNUMBER(FIND(",",Base!O216)))=TRUE,Base!O216,"")))</f>
        <v/>
      </c>
      <c r="X216" t="str">
        <f>TRIM((IF(OR(ISNUMBER(FIND("Avenida",Base!P216)),ISNUMBER(FIND("Rua",Base!P216)),ISNUMBER(FIND("Estrada",Base!P216)),ISNUMBER(FIND(",",Base!P216)))=TRUE,Base!P216,"")))</f>
        <v/>
      </c>
      <c r="Y216" t="str">
        <f>TRIM((IF(OR(ISNUMBER(FIND("Avenida",Base!Q216)),ISNUMBER(FIND("Rua",Base!Q216)),ISNUMBER(FIND("Estrada",Base!Q216)),ISNUMBER(FIND(",",Base!Q216)))=TRUE,Base!Q216,"")))</f>
        <v/>
      </c>
      <c r="Z216" t="str">
        <f>TRIM((IF(OR(ISNUMBER(FIND("Avenida",Base!R216)),ISNUMBER(FIND("Rua",Base!R216)),ISNUMBER(FIND("Estrada",Base!R216)),ISNUMBER(FIND(",",Base!R216)))=TRUE,Base!R216,"")))</f>
        <v/>
      </c>
      <c r="AA216" s="3" cm="1">
        <f t="array" ref="AA216">LOOKUP(2,1/(F216:Z216&lt;&gt;""),F216:Z216)</f>
        <v>0</v>
      </c>
      <c r="AB216" cm="1">
        <f t="array" ref="AB216">IFERROR(IF(LEN(TRIM(SUBSTITUTE(INDEX(Base!216:216,0,MATCH(Planilha2!$AA216,Base!216:216,0)+1),"m²",""))&gt;5),LEFT(TRIM(SUBSTITUTE(INDEX(Base!216:216,0,MATCH(Planilha2!$AA216,Base!216:216,0)+1),"m²","")),3),TRIM(SUBSTITUTE(INDEX(Base!216:216,0,MATCH(Planilha2!$AA216,Base!216:216,0)+1),"m²",""))),0)</f>
        <v>0</v>
      </c>
      <c r="AC216" cm="1">
        <f t="array" ref="AC216">IFERROR(IF(LEN(INDEX(Base!216:216,0,MATCH(Planilha2!$AA216,Base!216:216,0)+2))&gt;2,LEFT(INDEX(Base!216:216,0,MATCH(Planilha2!$AA216,Base!216:216,0)+2),1),INDEX(Base!216:216,0,MATCH(Planilha2!$AA216,Base!216:216,0)+2)),0)</f>
        <v>0</v>
      </c>
      <c r="AD216" cm="1">
        <f t="array" ref="AD216">IFERROR(IF(LEN(INDEX(Base!216:216,0,MATCH(Planilha2!$AA216,Base!216:216,0)+3))&gt;2,LEFT(INDEX(Base!216:216,0,MATCH(Planilha2!$AA216,Base!216:216,0)+3),1),INDEX(Base!216:216,0,MATCH(Planilha2!$AA216,Base!216:216,0)+3)),0)</f>
        <v>0</v>
      </c>
      <c r="AE216" cm="1">
        <f t="array" ref="AE216">IFERROR(IF(LEN(INDEX(Base!216:216,0,MATCH(Planilha2!$AA216,Base!216:216,0)+4))&gt;2,LEFT(INDEX(Base!216:216,0,MATCH(Planilha2!$AA216,Base!216:216,0)+4),1),INDEX(Base!216:216,0,MATCH(Planilha2!$AA216,Base!216:216,0)+4)),0)</f>
        <v>0</v>
      </c>
      <c r="AF216" t="str">
        <f>AA216&amp;", "&amp;Configurações!$C$4&amp;", "&amp;Configurações!$C$5&amp;", Brazil"</f>
        <v>0, Mesquita, RJ, Brazil</v>
      </c>
      <c r="AG216" t="e">
        <f>RIGHT(AA216,LEN(AA216)-FIND(",",AA216,1)-1)&amp;", "&amp;Configurações!$C$4&amp;", "&amp;Configurações!$C$5</f>
        <v>#VALUE!</v>
      </c>
      <c r="AH216">
        <f>Configurações!$C$6</f>
        <v>0</v>
      </c>
    </row>
    <row r="217" spans="2:34" x14ac:dyDescent="0.3">
      <c r="B217">
        <f>IF(OR(ISNUMBER(FIND(Configurações!$B$8,Base!B217)),ISNUMBER(FIND(Configurações!$B$9,Base!B217)),ISNUMBER(FIND(Configurações!$B$10,Base!B217)),ISNUMBER(FIND(Configurações!$B$11,Base!B217)))=TRUE,Base!B217,0)</f>
        <v>0</v>
      </c>
      <c r="C217" t="str">
        <f>SUBSTITUTE(SUBSTITUTE(IF(ISNUMBER(FIND("R$",Base!B217))=TRUE,Base!B217,IF(OR(ISNUMBER(FIND("condo",Base!C217)),ISNUMBER(FIND("IPTU",Base!C217)))=TRUE,Base!B217,Base!C217)),"R$",""),".","")</f>
        <v/>
      </c>
      <c r="D217" t="str">
        <f>SUBSTITUTE(IF(TRIM(SUBSTITUTE(SUBSTITUTE(IF(AND(ISNUMBER(FIND("condo",Base!C217)),ISNUMBER(FIND("IPTU",Base!C217)))=TRUE,MID(Base!C217,FIND("$",Base!C217)+1,6),0),"I",""),"P",""))="0",TRIM(SUBSTITUTE(SUBSTITUTE(IF(AND(ISNUMBER(FIND("condo",Base!D217)),ISNUMBER(FIND("IPTU",Base!D217)))=TRUE,MID(Base!D217,FIND("$",Base!D217)+1,6),0),"I",""),"P","")),TRIM(SUBSTITUTE(SUBSTITUTE(IF(AND(ISNUMBER(FIND("condo",Base!C217)),ISNUMBER(FIND("IPTU",Base!C217)))=TRUE,MID(Base!C217,FIND("$",Base!C217)+1,6),0),"I",""),"P",""))),".","")</f>
        <v>0</v>
      </c>
      <c r="E217" t="str">
        <f>SUBSTITUTE(IF(TRIM(SUBSTITUTE(SUBSTITUTE(IF(OR(ISNUMBER(FIND("IPTU",Base!C217)),ISNUMBER(FIND("iptu",Base!C217)))=TRUE,RIGHT(Base!C217,5),0),"R$",""),"$",""))="0",TRIM(SUBSTITUTE(SUBSTITUTE(IF(OR(ISNUMBER(FIND("IPTU",Base!D217)),ISNUMBER(FIND("iptu",Base!D217)))=TRUE,RIGHT(Base!D217,5),0),"R$",""),"$","")),TRIM(SUBSTITUTE(SUBSTITUTE(IF(OR(ISNUMBER(FIND("iptu",Base!C217)),ISNUMBER(FIND("IPTU",Base!C217)))=TRUE,RIGHT(Base!C217,5),0),"R$",""),"$",""))),".","")</f>
        <v>0</v>
      </c>
      <c r="F217" s="3" cm="1">
        <f t="array" ref="F217">INDEX(Base!217:217,MATCH(MAX(LEN(Base!217:217)),LEN(Base!217:217),0))</f>
        <v>0</v>
      </c>
      <c r="J217" t="str">
        <f>TRIM((IF(OR(ISNUMBER(FIND("Avenida",Base!B217)),ISNUMBER(FIND("Rua",Base!B217)),ISNUMBER(FIND("Estrada",Base!B217)),ISNUMBER(FIND(",",Base!B217)))=TRUE,Base!B217,"")))</f>
        <v/>
      </c>
      <c r="K217" t="str">
        <f>TRIM((IF(OR(ISNUMBER(FIND("Avenida",Base!C217)),ISNUMBER(FIND("Rua",Base!C217)),ISNUMBER(FIND("Estrada",Base!C217)),ISNUMBER(FIND(",",Base!C217)))=TRUE,Base!C217,"")))</f>
        <v/>
      </c>
      <c r="L217" t="str">
        <f>TRIM((IF(OR(ISNUMBER(FIND("Avenida",Base!D217)),ISNUMBER(FIND("Rua",Base!D217)),ISNUMBER(FIND("Estrada",Base!D217)),ISNUMBER(FIND(",",Base!D217)))=TRUE,Base!D217,"")))</f>
        <v/>
      </c>
      <c r="M217" t="str">
        <f>TRIM((IF(OR(ISNUMBER(FIND("Avenida",Base!E217)),ISNUMBER(FIND("Rua",Base!E217)),ISNUMBER(FIND("Estrada",Base!E217)),ISNUMBER(FIND(",",Base!E217)))=TRUE,Base!E217,"")))</f>
        <v/>
      </c>
      <c r="N217" t="str">
        <f>TRIM((IF(OR(ISNUMBER(FIND("Avenida",Base!F217)),ISNUMBER(FIND("Rua",Base!F217)),ISNUMBER(FIND("Estrada",Base!F217)),ISNUMBER(FIND(",",Base!F217)))=TRUE,Base!F217,"")))</f>
        <v/>
      </c>
      <c r="O217" t="str">
        <f>TRIM((IF(OR(ISNUMBER(FIND("Avenida",Base!G217)),ISNUMBER(FIND("Rua",Base!G217)),ISNUMBER(FIND("Estrada",Base!G217)),ISNUMBER(FIND(",",Base!G217)))=TRUE,Base!G217,"")))</f>
        <v/>
      </c>
      <c r="P217" t="str">
        <f>TRIM((IF(OR(ISNUMBER(FIND("Avenida",Base!H217)),ISNUMBER(FIND("Rua",Base!H217)),ISNUMBER(FIND("Estrada",Base!H217)),ISNUMBER(FIND(",",Base!H217)))=TRUE,Base!H217,"")))</f>
        <v/>
      </c>
      <c r="Q217" t="str">
        <f>TRIM((IF(OR(ISNUMBER(FIND("Avenida",Base!I217)),ISNUMBER(FIND("Rua",Base!I217)),ISNUMBER(FIND("Estrada",Base!I217)),ISNUMBER(FIND(",",Base!I217)))=TRUE,Base!I217,"")))</f>
        <v/>
      </c>
      <c r="R217" t="str">
        <f>TRIM((IF(OR(ISNUMBER(FIND("Avenida",Base!J217)),ISNUMBER(FIND("Rua",Base!J217)),ISNUMBER(FIND("Estrada",Base!J217)),ISNUMBER(FIND(",",Base!J217)))=TRUE,Base!J217,"")))</f>
        <v/>
      </c>
      <c r="S217" t="str">
        <f>TRIM((IF(OR(ISNUMBER(FIND("Avenida",Base!K217)),ISNUMBER(FIND("Rua",Base!K217)),ISNUMBER(FIND("Estrada",Base!K217)),ISNUMBER(FIND(",",Base!K217)))=TRUE,Base!K217,"")))</f>
        <v/>
      </c>
      <c r="T217" t="str">
        <f>TRIM((IF(OR(ISNUMBER(FIND("Avenida",Base!L217)),ISNUMBER(FIND("Rua",Base!L217)),ISNUMBER(FIND("Estrada",Base!L217)),ISNUMBER(FIND(",",Base!L217)))=TRUE,Base!L217,"")))</f>
        <v/>
      </c>
      <c r="U217" t="str">
        <f>TRIM((IF(OR(ISNUMBER(FIND("Avenida",Base!M217)),ISNUMBER(FIND("Rua",Base!M217)),ISNUMBER(FIND("Estrada",Base!M217)),ISNUMBER(FIND(",",Base!M217)))=TRUE,Base!M217,"")))</f>
        <v/>
      </c>
      <c r="V217" t="str">
        <f>TRIM((IF(OR(ISNUMBER(FIND("Avenida",Base!N217)),ISNUMBER(FIND("Rua",Base!N217)),ISNUMBER(FIND("Estrada",Base!N217)),ISNUMBER(FIND(",",Base!N217)))=TRUE,Base!N217,"")))</f>
        <v/>
      </c>
      <c r="W217" t="str">
        <f>TRIM((IF(OR(ISNUMBER(FIND("Avenida",Base!O217)),ISNUMBER(FIND("Rua",Base!O217)),ISNUMBER(FIND("Estrada",Base!O217)),ISNUMBER(FIND(",",Base!O217)))=TRUE,Base!O217,"")))</f>
        <v/>
      </c>
      <c r="X217" t="str">
        <f>TRIM((IF(OR(ISNUMBER(FIND("Avenida",Base!P217)),ISNUMBER(FIND("Rua",Base!P217)),ISNUMBER(FIND("Estrada",Base!P217)),ISNUMBER(FIND(",",Base!P217)))=TRUE,Base!P217,"")))</f>
        <v/>
      </c>
      <c r="Y217" t="str">
        <f>TRIM((IF(OR(ISNUMBER(FIND("Avenida",Base!Q217)),ISNUMBER(FIND("Rua",Base!Q217)),ISNUMBER(FIND("Estrada",Base!Q217)),ISNUMBER(FIND(",",Base!Q217)))=TRUE,Base!Q217,"")))</f>
        <v/>
      </c>
      <c r="Z217" t="str">
        <f>TRIM((IF(OR(ISNUMBER(FIND("Avenida",Base!R217)),ISNUMBER(FIND("Rua",Base!R217)),ISNUMBER(FIND("Estrada",Base!R217)),ISNUMBER(FIND(",",Base!R217)))=TRUE,Base!R217,"")))</f>
        <v/>
      </c>
      <c r="AA217" s="3" cm="1">
        <f t="array" ref="AA217">LOOKUP(2,1/(F217:Z217&lt;&gt;""),F217:Z217)</f>
        <v>0</v>
      </c>
      <c r="AB217" cm="1">
        <f t="array" ref="AB217">IFERROR(IF(LEN(TRIM(SUBSTITUTE(INDEX(Base!217:217,0,MATCH(Planilha2!$AA217,Base!217:217,0)+1),"m²",""))&gt;5),LEFT(TRIM(SUBSTITUTE(INDEX(Base!217:217,0,MATCH(Planilha2!$AA217,Base!217:217,0)+1),"m²","")),3),TRIM(SUBSTITUTE(INDEX(Base!217:217,0,MATCH(Planilha2!$AA217,Base!217:217,0)+1),"m²",""))),0)</f>
        <v>0</v>
      </c>
      <c r="AC217" cm="1">
        <f t="array" ref="AC217">IFERROR(IF(LEN(INDEX(Base!217:217,0,MATCH(Planilha2!$AA217,Base!217:217,0)+2))&gt;2,LEFT(INDEX(Base!217:217,0,MATCH(Planilha2!$AA217,Base!217:217,0)+2),1),INDEX(Base!217:217,0,MATCH(Planilha2!$AA217,Base!217:217,0)+2)),0)</f>
        <v>0</v>
      </c>
      <c r="AD217" cm="1">
        <f t="array" ref="AD217">IFERROR(IF(LEN(INDEX(Base!217:217,0,MATCH(Planilha2!$AA217,Base!217:217,0)+3))&gt;2,LEFT(INDEX(Base!217:217,0,MATCH(Planilha2!$AA217,Base!217:217,0)+3),1),INDEX(Base!217:217,0,MATCH(Planilha2!$AA217,Base!217:217,0)+3)),0)</f>
        <v>0</v>
      </c>
      <c r="AE217" cm="1">
        <f t="array" ref="AE217">IFERROR(IF(LEN(INDEX(Base!217:217,0,MATCH(Planilha2!$AA217,Base!217:217,0)+4))&gt;2,LEFT(INDEX(Base!217:217,0,MATCH(Planilha2!$AA217,Base!217:217,0)+4),1),INDEX(Base!217:217,0,MATCH(Planilha2!$AA217,Base!217:217,0)+4)),0)</f>
        <v>0</v>
      </c>
      <c r="AF217" t="str">
        <f>AA217&amp;", "&amp;Configurações!$C$4&amp;", "&amp;Configurações!$C$5&amp;", Brazil"</f>
        <v>0, Mesquita, RJ, Brazil</v>
      </c>
      <c r="AG217" t="e">
        <f>RIGHT(AA217,LEN(AA217)-FIND(",",AA217,1)-1)&amp;", "&amp;Configurações!$C$4&amp;", "&amp;Configurações!$C$5</f>
        <v>#VALUE!</v>
      </c>
      <c r="AH217">
        <f>Configurações!$C$6</f>
        <v>0</v>
      </c>
    </row>
    <row r="218" spans="2:34" x14ac:dyDescent="0.3">
      <c r="B218">
        <f>IF(OR(ISNUMBER(FIND(Configurações!$B$8,Base!B218)),ISNUMBER(FIND(Configurações!$B$9,Base!B218)),ISNUMBER(FIND(Configurações!$B$10,Base!B218)),ISNUMBER(FIND(Configurações!$B$11,Base!B218)))=TRUE,Base!B218,0)</f>
        <v>0</v>
      </c>
      <c r="C218" t="str">
        <f>SUBSTITUTE(SUBSTITUTE(IF(ISNUMBER(FIND("R$",Base!B218))=TRUE,Base!B218,IF(OR(ISNUMBER(FIND("condo",Base!C218)),ISNUMBER(FIND("IPTU",Base!C218)))=TRUE,Base!B218,Base!C218)),"R$",""),".","")</f>
        <v/>
      </c>
      <c r="D218" t="str">
        <f>SUBSTITUTE(IF(TRIM(SUBSTITUTE(SUBSTITUTE(IF(AND(ISNUMBER(FIND("condo",Base!C218)),ISNUMBER(FIND("IPTU",Base!C218)))=TRUE,MID(Base!C218,FIND("$",Base!C218)+1,6),0),"I",""),"P",""))="0",TRIM(SUBSTITUTE(SUBSTITUTE(IF(AND(ISNUMBER(FIND("condo",Base!D218)),ISNUMBER(FIND("IPTU",Base!D218)))=TRUE,MID(Base!D218,FIND("$",Base!D218)+1,6),0),"I",""),"P","")),TRIM(SUBSTITUTE(SUBSTITUTE(IF(AND(ISNUMBER(FIND("condo",Base!C218)),ISNUMBER(FIND("IPTU",Base!C218)))=TRUE,MID(Base!C218,FIND("$",Base!C218)+1,6),0),"I",""),"P",""))),".","")</f>
        <v>0</v>
      </c>
      <c r="E218" t="str">
        <f>SUBSTITUTE(IF(TRIM(SUBSTITUTE(SUBSTITUTE(IF(OR(ISNUMBER(FIND("IPTU",Base!C218)),ISNUMBER(FIND("iptu",Base!C218)))=TRUE,RIGHT(Base!C218,5),0),"R$",""),"$",""))="0",TRIM(SUBSTITUTE(SUBSTITUTE(IF(OR(ISNUMBER(FIND("IPTU",Base!D218)),ISNUMBER(FIND("iptu",Base!D218)))=TRUE,RIGHT(Base!D218,5),0),"R$",""),"$","")),TRIM(SUBSTITUTE(SUBSTITUTE(IF(OR(ISNUMBER(FIND("iptu",Base!C218)),ISNUMBER(FIND("IPTU",Base!C218)))=TRUE,RIGHT(Base!C218,5),0),"R$",""),"$",""))),".","")</f>
        <v>0</v>
      </c>
      <c r="F218" s="3" cm="1">
        <f t="array" ref="F218">INDEX(Base!218:218,MATCH(MAX(LEN(Base!218:218)),LEN(Base!218:218),0))</f>
        <v>0</v>
      </c>
      <c r="J218" t="str">
        <f>TRIM((IF(OR(ISNUMBER(FIND("Avenida",Base!B218)),ISNUMBER(FIND("Rua",Base!B218)),ISNUMBER(FIND("Estrada",Base!B218)),ISNUMBER(FIND(",",Base!B218)))=TRUE,Base!B218,"")))</f>
        <v/>
      </c>
      <c r="K218" t="str">
        <f>TRIM((IF(OR(ISNUMBER(FIND("Avenida",Base!C218)),ISNUMBER(FIND("Rua",Base!C218)),ISNUMBER(FIND("Estrada",Base!C218)),ISNUMBER(FIND(",",Base!C218)))=TRUE,Base!C218,"")))</f>
        <v/>
      </c>
      <c r="L218" t="str">
        <f>TRIM((IF(OR(ISNUMBER(FIND("Avenida",Base!D218)),ISNUMBER(FIND("Rua",Base!D218)),ISNUMBER(FIND("Estrada",Base!D218)),ISNUMBER(FIND(",",Base!D218)))=TRUE,Base!D218,"")))</f>
        <v/>
      </c>
      <c r="M218" t="str">
        <f>TRIM((IF(OR(ISNUMBER(FIND("Avenida",Base!E218)),ISNUMBER(FIND("Rua",Base!E218)),ISNUMBER(FIND("Estrada",Base!E218)),ISNUMBER(FIND(",",Base!E218)))=TRUE,Base!E218,"")))</f>
        <v/>
      </c>
      <c r="N218" t="str">
        <f>TRIM((IF(OR(ISNUMBER(FIND("Avenida",Base!F218)),ISNUMBER(FIND("Rua",Base!F218)),ISNUMBER(FIND("Estrada",Base!F218)),ISNUMBER(FIND(",",Base!F218)))=TRUE,Base!F218,"")))</f>
        <v/>
      </c>
      <c r="O218" t="str">
        <f>TRIM((IF(OR(ISNUMBER(FIND("Avenida",Base!G218)),ISNUMBER(FIND("Rua",Base!G218)),ISNUMBER(FIND("Estrada",Base!G218)),ISNUMBER(FIND(",",Base!G218)))=TRUE,Base!G218,"")))</f>
        <v/>
      </c>
      <c r="P218" t="str">
        <f>TRIM((IF(OR(ISNUMBER(FIND("Avenida",Base!H218)),ISNUMBER(FIND("Rua",Base!H218)),ISNUMBER(FIND("Estrada",Base!H218)),ISNUMBER(FIND(",",Base!H218)))=TRUE,Base!H218,"")))</f>
        <v/>
      </c>
      <c r="Q218" t="str">
        <f>TRIM((IF(OR(ISNUMBER(FIND("Avenida",Base!I218)),ISNUMBER(FIND("Rua",Base!I218)),ISNUMBER(FIND("Estrada",Base!I218)),ISNUMBER(FIND(",",Base!I218)))=TRUE,Base!I218,"")))</f>
        <v/>
      </c>
      <c r="R218" t="str">
        <f>TRIM((IF(OR(ISNUMBER(FIND("Avenida",Base!J218)),ISNUMBER(FIND("Rua",Base!J218)),ISNUMBER(FIND("Estrada",Base!J218)),ISNUMBER(FIND(",",Base!J218)))=TRUE,Base!J218,"")))</f>
        <v/>
      </c>
      <c r="S218" t="str">
        <f>TRIM((IF(OR(ISNUMBER(FIND("Avenida",Base!K218)),ISNUMBER(FIND("Rua",Base!K218)),ISNUMBER(FIND("Estrada",Base!K218)),ISNUMBER(FIND(",",Base!K218)))=TRUE,Base!K218,"")))</f>
        <v/>
      </c>
      <c r="T218" t="str">
        <f>TRIM((IF(OR(ISNUMBER(FIND("Avenida",Base!L218)),ISNUMBER(FIND("Rua",Base!L218)),ISNUMBER(FIND("Estrada",Base!L218)),ISNUMBER(FIND(",",Base!L218)))=TRUE,Base!L218,"")))</f>
        <v/>
      </c>
      <c r="U218" t="str">
        <f>TRIM((IF(OR(ISNUMBER(FIND("Avenida",Base!M218)),ISNUMBER(FIND("Rua",Base!M218)),ISNUMBER(FIND("Estrada",Base!M218)),ISNUMBER(FIND(",",Base!M218)))=TRUE,Base!M218,"")))</f>
        <v/>
      </c>
      <c r="V218" t="str">
        <f>TRIM((IF(OR(ISNUMBER(FIND("Avenida",Base!N218)),ISNUMBER(FIND("Rua",Base!N218)),ISNUMBER(FIND("Estrada",Base!N218)),ISNUMBER(FIND(",",Base!N218)))=TRUE,Base!N218,"")))</f>
        <v/>
      </c>
      <c r="W218" t="str">
        <f>TRIM((IF(OR(ISNUMBER(FIND("Avenida",Base!O218)),ISNUMBER(FIND("Rua",Base!O218)),ISNUMBER(FIND("Estrada",Base!O218)),ISNUMBER(FIND(",",Base!O218)))=TRUE,Base!O218,"")))</f>
        <v/>
      </c>
      <c r="X218" t="str">
        <f>TRIM((IF(OR(ISNUMBER(FIND("Avenida",Base!P218)),ISNUMBER(FIND("Rua",Base!P218)),ISNUMBER(FIND("Estrada",Base!P218)),ISNUMBER(FIND(",",Base!P218)))=TRUE,Base!P218,"")))</f>
        <v/>
      </c>
      <c r="Y218" t="str">
        <f>TRIM((IF(OR(ISNUMBER(FIND("Avenida",Base!Q218)),ISNUMBER(FIND("Rua",Base!Q218)),ISNUMBER(FIND("Estrada",Base!Q218)),ISNUMBER(FIND(",",Base!Q218)))=TRUE,Base!Q218,"")))</f>
        <v/>
      </c>
      <c r="Z218" t="str">
        <f>TRIM((IF(OR(ISNUMBER(FIND("Avenida",Base!R218)),ISNUMBER(FIND("Rua",Base!R218)),ISNUMBER(FIND("Estrada",Base!R218)),ISNUMBER(FIND(",",Base!R218)))=TRUE,Base!R218,"")))</f>
        <v/>
      </c>
      <c r="AA218" s="3" cm="1">
        <f t="array" ref="AA218">LOOKUP(2,1/(F218:Z218&lt;&gt;""),F218:Z218)</f>
        <v>0</v>
      </c>
      <c r="AB218" cm="1">
        <f t="array" ref="AB218">IFERROR(IF(LEN(TRIM(SUBSTITUTE(INDEX(Base!218:218,0,MATCH(Planilha2!$AA218,Base!218:218,0)+1),"m²",""))&gt;5),LEFT(TRIM(SUBSTITUTE(INDEX(Base!218:218,0,MATCH(Planilha2!$AA218,Base!218:218,0)+1),"m²","")),3),TRIM(SUBSTITUTE(INDEX(Base!218:218,0,MATCH(Planilha2!$AA218,Base!218:218,0)+1),"m²",""))),0)</f>
        <v>0</v>
      </c>
      <c r="AC218" cm="1">
        <f t="array" ref="AC218">IFERROR(IF(LEN(INDEX(Base!218:218,0,MATCH(Planilha2!$AA218,Base!218:218,0)+2))&gt;2,LEFT(INDEX(Base!218:218,0,MATCH(Planilha2!$AA218,Base!218:218,0)+2),1),INDEX(Base!218:218,0,MATCH(Planilha2!$AA218,Base!218:218,0)+2)),0)</f>
        <v>0</v>
      </c>
      <c r="AD218" cm="1">
        <f t="array" ref="AD218">IFERROR(IF(LEN(INDEX(Base!218:218,0,MATCH(Planilha2!$AA218,Base!218:218,0)+3))&gt;2,LEFT(INDEX(Base!218:218,0,MATCH(Planilha2!$AA218,Base!218:218,0)+3),1),INDEX(Base!218:218,0,MATCH(Planilha2!$AA218,Base!218:218,0)+3)),0)</f>
        <v>0</v>
      </c>
      <c r="AE218" cm="1">
        <f t="array" ref="AE218">IFERROR(IF(LEN(INDEX(Base!218:218,0,MATCH(Planilha2!$AA218,Base!218:218,0)+4))&gt;2,LEFT(INDEX(Base!218:218,0,MATCH(Planilha2!$AA218,Base!218:218,0)+4),1),INDEX(Base!218:218,0,MATCH(Planilha2!$AA218,Base!218:218,0)+4)),0)</f>
        <v>0</v>
      </c>
      <c r="AF218" t="str">
        <f>AA218&amp;", "&amp;Configurações!$C$4&amp;", "&amp;Configurações!$C$5&amp;", Brazil"</f>
        <v>0, Mesquita, RJ, Brazil</v>
      </c>
      <c r="AG218" t="e">
        <f>RIGHT(AA218,LEN(AA218)-FIND(",",AA218,1)-1)&amp;", "&amp;Configurações!$C$4&amp;", "&amp;Configurações!$C$5</f>
        <v>#VALUE!</v>
      </c>
      <c r="AH218">
        <f>Configurações!$C$6</f>
        <v>0</v>
      </c>
    </row>
    <row r="219" spans="2:34" x14ac:dyDescent="0.3">
      <c r="B219">
        <f>IF(OR(ISNUMBER(FIND(Configurações!$B$8,Base!B219)),ISNUMBER(FIND(Configurações!$B$9,Base!B219)),ISNUMBER(FIND(Configurações!$B$10,Base!B219)),ISNUMBER(FIND(Configurações!$B$11,Base!B219)))=TRUE,Base!B219,0)</f>
        <v>0</v>
      </c>
      <c r="C219" t="str">
        <f>SUBSTITUTE(SUBSTITUTE(IF(ISNUMBER(FIND("R$",Base!B219))=TRUE,Base!B219,IF(OR(ISNUMBER(FIND("condo",Base!C219)),ISNUMBER(FIND("IPTU",Base!C219)))=TRUE,Base!B219,Base!C219)),"R$",""),".","")</f>
        <v/>
      </c>
      <c r="D219" t="str">
        <f>SUBSTITUTE(IF(TRIM(SUBSTITUTE(SUBSTITUTE(IF(AND(ISNUMBER(FIND("condo",Base!C219)),ISNUMBER(FIND("IPTU",Base!C219)))=TRUE,MID(Base!C219,FIND("$",Base!C219)+1,6),0),"I",""),"P",""))="0",TRIM(SUBSTITUTE(SUBSTITUTE(IF(AND(ISNUMBER(FIND("condo",Base!D219)),ISNUMBER(FIND("IPTU",Base!D219)))=TRUE,MID(Base!D219,FIND("$",Base!D219)+1,6),0),"I",""),"P","")),TRIM(SUBSTITUTE(SUBSTITUTE(IF(AND(ISNUMBER(FIND("condo",Base!C219)),ISNUMBER(FIND("IPTU",Base!C219)))=TRUE,MID(Base!C219,FIND("$",Base!C219)+1,6),0),"I",""),"P",""))),".","")</f>
        <v>0</v>
      </c>
      <c r="E219" t="str">
        <f>SUBSTITUTE(IF(TRIM(SUBSTITUTE(SUBSTITUTE(IF(OR(ISNUMBER(FIND("IPTU",Base!C219)),ISNUMBER(FIND("iptu",Base!C219)))=TRUE,RIGHT(Base!C219,5),0),"R$",""),"$",""))="0",TRIM(SUBSTITUTE(SUBSTITUTE(IF(OR(ISNUMBER(FIND("IPTU",Base!D219)),ISNUMBER(FIND("iptu",Base!D219)))=TRUE,RIGHT(Base!D219,5),0),"R$",""),"$","")),TRIM(SUBSTITUTE(SUBSTITUTE(IF(OR(ISNUMBER(FIND("iptu",Base!C219)),ISNUMBER(FIND("IPTU",Base!C219)))=TRUE,RIGHT(Base!C219,5),0),"R$",""),"$",""))),".","")</f>
        <v>0</v>
      </c>
      <c r="F219" s="3" cm="1">
        <f t="array" ref="F219">INDEX(Base!219:219,MATCH(MAX(LEN(Base!219:219)),LEN(Base!219:219),0))</f>
        <v>0</v>
      </c>
      <c r="J219" t="str">
        <f>TRIM((IF(OR(ISNUMBER(FIND("Avenida",Base!B219)),ISNUMBER(FIND("Rua",Base!B219)),ISNUMBER(FIND("Estrada",Base!B219)),ISNUMBER(FIND(",",Base!B219)))=TRUE,Base!B219,"")))</f>
        <v/>
      </c>
      <c r="K219" t="str">
        <f>TRIM((IF(OR(ISNUMBER(FIND("Avenida",Base!C219)),ISNUMBER(FIND("Rua",Base!C219)),ISNUMBER(FIND("Estrada",Base!C219)),ISNUMBER(FIND(",",Base!C219)))=TRUE,Base!C219,"")))</f>
        <v/>
      </c>
      <c r="L219" t="str">
        <f>TRIM((IF(OR(ISNUMBER(FIND("Avenida",Base!D219)),ISNUMBER(FIND("Rua",Base!D219)),ISNUMBER(FIND("Estrada",Base!D219)),ISNUMBER(FIND(",",Base!D219)))=TRUE,Base!D219,"")))</f>
        <v/>
      </c>
      <c r="M219" t="str">
        <f>TRIM((IF(OR(ISNUMBER(FIND("Avenida",Base!E219)),ISNUMBER(FIND("Rua",Base!E219)),ISNUMBER(FIND("Estrada",Base!E219)),ISNUMBER(FIND(",",Base!E219)))=TRUE,Base!E219,"")))</f>
        <v/>
      </c>
      <c r="N219" t="str">
        <f>TRIM((IF(OR(ISNUMBER(FIND("Avenida",Base!F219)),ISNUMBER(FIND("Rua",Base!F219)),ISNUMBER(FIND("Estrada",Base!F219)),ISNUMBER(FIND(",",Base!F219)))=TRUE,Base!F219,"")))</f>
        <v/>
      </c>
      <c r="O219" t="str">
        <f>TRIM((IF(OR(ISNUMBER(FIND("Avenida",Base!G219)),ISNUMBER(FIND("Rua",Base!G219)),ISNUMBER(FIND("Estrada",Base!G219)),ISNUMBER(FIND(",",Base!G219)))=TRUE,Base!G219,"")))</f>
        <v/>
      </c>
      <c r="P219" t="str">
        <f>TRIM((IF(OR(ISNUMBER(FIND("Avenida",Base!H219)),ISNUMBER(FIND("Rua",Base!H219)),ISNUMBER(FIND("Estrada",Base!H219)),ISNUMBER(FIND(",",Base!H219)))=TRUE,Base!H219,"")))</f>
        <v/>
      </c>
      <c r="Q219" t="str">
        <f>TRIM((IF(OR(ISNUMBER(FIND("Avenida",Base!I219)),ISNUMBER(FIND("Rua",Base!I219)),ISNUMBER(FIND("Estrada",Base!I219)),ISNUMBER(FIND(",",Base!I219)))=TRUE,Base!I219,"")))</f>
        <v/>
      </c>
      <c r="R219" t="str">
        <f>TRIM((IF(OR(ISNUMBER(FIND("Avenida",Base!J219)),ISNUMBER(FIND("Rua",Base!J219)),ISNUMBER(FIND("Estrada",Base!J219)),ISNUMBER(FIND(",",Base!J219)))=TRUE,Base!J219,"")))</f>
        <v/>
      </c>
      <c r="S219" t="str">
        <f>TRIM((IF(OR(ISNUMBER(FIND("Avenida",Base!K219)),ISNUMBER(FIND("Rua",Base!K219)),ISNUMBER(FIND("Estrada",Base!K219)),ISNUMBER(FIND(",",Base!K219)))=TRUE,Base!K219,"")))</f>
        <v/>
      </c>
      <c r="T219" t="str">
        <f>TRIM((IF(OR(ISNUMBER(FIND("Avenida",Base!L219)),ISNUMBER(FIND("Rua",Base!L219)),ISNUMBER(FIND("Estrada",Base!L219)),ISNUMBER(FIND(",",Base!L219)))=TRUE,Base!L219,"")))</f>
        <v/>
      </c>
      <c r="U219" t="str">
        <f>TRIM((IF(OR(ISNUMBER(FIND("Avenida",Base!M219)),ISNUMBER(FIND("Rua",Base!M219)),ISNUMBER(FIND("Estrada",Base!M219)),ISNUMBER(FIND(",",Base!M219)))=TRUE,Base!M219,"")))</f>
        <v/>
      </c>
      <c r="V219" t="str">
        <f>TRIM((IF(OR(ISNUMBER(FIND("Avenida",Base!N219)),ISNUMBER(FIND("Rua",Base!N219)),ISNUMBER(FIND("Estrada",Base!N219)),ISNUMBER(FIND(",",Base!N219)))=TRUE,Base!N219,"")))</f>
        <v/>
      </c>
      <c r="W219" t="str">
        <f>TRIM((IF(OR(ISNUMBER(FIND("Avenida",Base!O219)),ISNUMBER(FIND("Rua",Base!O219)),ISNUMBER(FIND("Estrada",Base!O219)),ISNUMBER(FIND(",",Base!O219)))=TRUE,Base!O219,"")))</f>
        <v/>
      </c>
      <c r="X219" t="str">
        <f>TRIM((IF(OR(ISNUMBER(FIND("Avenida",Base!P219)),ISNUMBER(FIND("Rua",Base!P219)),ISNUMBER(FIND("Estrada",Base!P219)),ISNUMBER(FIND(",",Base!P219)))=TRUE,Base!P219,"")))</f>
        <v/>
      </c>
      <c r="Y219" t="str">
        <f>TRIM((IF(OR(ISNUMBER(FIND("Avenida",Base!Q219)),ISNUMBER(FIND("Rua",Base!Q219)),ISNUMBER(FIND("Estrada",Base!Q219)),ISNUMBER(FIND(",",Base!Q219)))=TRUE,Base!Q219,"")))</f>
        <v/>
      </c>
      <c r="Z219" t="str">
        <f>TRIM((IF(OR(ISNUMBER(FIND("Avenida",Base!R219)),ISNUMBER(FIND("Rua",Base!R219)),ISNUMBER(FIND("Estrada",Base!R219)),ISNUMBER(FIND(",",Base!R219)))=TRUE,Base!R219,"")))</f>
        <v/>
      </c>
      <c r="AA219" s="3" cm="1">
        <f t="array" ref="AA219">LOOKUP(2,1/(F219:Z219&lt;&gt;""),F219:Z219)</f>
        <v>0</v>
      </c>
      <c r="AB219" cm="1">
        <f t="array" ref="AB219">IFERROR(IF(LEN(TRIM(SUBSTITUTE(INDEX(Base!219:219,0,MATCH(Planilha2!$AA219,Base!219:219,0)+1),"m²",""))&gt;5),LEFT(TRIM(SUBSTITUTE(INDEX(Base!219:219,0,MATCH(Planilha2!$AA219,Base!219:219,0)+1),"m²","")),3),TRIM(SUBSTITUTE(INDEX(Base!219:219,0,MATCH(Planilha2!$AA219,Base!219:219,0)+1),"m²",""))),0)</f>
        <v>0</v>
      </c>
      <c r="AC219" cm="1">
        <f t="array" ref="AC219">IFERROR(IF(LEN(INDEX(Base!219:219,0,MATCH(Planilha2!$AA219,Base!219:219,0)+2))&gt;2,LEFT(INDEX(Base!219:219,0,MATCH(Planilha2!$AA219,Base!219:219,0)+2),1),INDEX(Base!219:219,0,MATCH(Planilha2!$AA219,Base!219:219,0)+2)),0)</f>
        <v>0</v>
      </c>
      <c r="AD219" cm="1">
        <f t="array" ref="AD219">IFERROR(IF(LEN(INDEX(Base!219:219,0,MATCH(Planilha2!$AA219,Base!219:219,0)+3))&gt;2,LEFT(INDEX(Base!219:219,0,MATCH(Planilha2!$AA219,Base!219:219,0)+3),1),INDEX(Base!219:219,0,MATCH(Planilha2!$AA219,Base!219:219,0)+3)),0)</f>
        <v>0</v>
      </c>
      <c r="AE219" cm="1">
        <f t="array" ref="AE219">IFERROR(IF(LEN(INDEX(Base!219:219,0,MATCH(Planilha2!$AA219,Base!219:219,0)+4))&gt;2,LEFT(INDEX(Base!219:219,0,MATCH(Planilha2!$AA219,Base!219:219,0)+4),1),INDEX(Base!219:219,0,MATCH(Planilha2!$AA219,Base!219:219,0)+4)),0)</f>
        <v>0</v>
      </c>
      <c r="AF219" t="str">
        <f>AA219&amp;", "&amp;Configurações!$C$4&amp;", "&amp;Configurações!$C$5&amp;", Brazil"</f>
        <v>0, Mesquita, RJ, Brazil</v>
      </c>
      <c r="AG219" t="e">
        <f>RIGHT(AA219,LEN(AA219)-FIND(",",AA219,1)-1)&amp;", "&amp;Configurações!$C$4&amp;", "&amp;Configurações!$C$5</f>
        <v>#VALUE!</v>
      </c>
      <c r="AH219">
        <f>Configurações!$C$6</f>
        <v>0</v>
      </c>
    </row>
    <row r="220" spans="2:34" x14ac:dyDescent="0.3">
      <c r="B220">
        <f>IF(OR(ISNUMBER(FIND(Configurações!$B$8,Base!B220)),ISNUMBER(FIND(Configurações!$B$9,Base!B220)),ISNUMBER(FIND(Configurações!$B$10,Base!B220)),ISNUMBER(FIND(Configurações!$B$11,Base!B220)))=TRUE,Base!B220,0)</f>
        <v>0</v>
      </c>
      <c r="C220" t="str">
        <f>SUBSTITUTE(SUBSTITUTE(IF(ISNUMBER(FIND("R$",Base!B220))=TRUE,Base!B220,IF(OR(ISNUMBER(FIND("condo",Base!C220)),ISNUMBER(FIND("IPTU",Base!C220)))=TRUE,Base!B220,Base!C220)),"R$",""),".","")</f>
        <v/>
      </c>
      <c r="D220" t="str">
        <f>SUBSTITUTE(IF(TRIM(SUBSTITUTE(SUBSTITUTE(IF(AND(ISNUMBER(FIND("condo",Base!C220)),ISNUMBER(FIND("IPTU",Base!C220)))=TRUE,MID(Base!C220,FIND("$",Base!C220)+1,6),0),"I",""),"P",""))="0",TRIM(SUBSTITUTE(SUBSTITUTE(IF(AND(ISNUMBER(FIND("condo",Base!D220)),ISNUMBER(FIND("IPTU",Base!D220)))=TRUE,MID(Base!D220,FIND("$",Base!D220)+1,6),0),"I",""),"P","")),TRIM(SUBSTITUTE(SUBSTITUTE(IF(AND(ISNUMBER(FIND("condo",Base!C220)),ISNUMBER(FIND("IPTU",Base!C220)))=TRUE,MID(Base!C220,FIND("$",Base!C220)+1,6),0),"I",""),"P",""))),".","")</f>
        <v>0</v>
      </c>
      <c r="E220" t="str">
        <f>SUBSTITUTE(IF(TRIM(SUBSTITUTE(SUBSTITUTE(IF(OR(ISNUMBER(FIND("IPTU",Base!C220)),ISNUMBER(FIND("iptu",Base!C220)))=TRUE,RIGHT(Base!C220,5),0),"R$",""),"$",""))="0",TRIM(SUBSTITUTE(SUBSTITUTE(IF(OR(ISNUMBER(FIND("IPTU",Base!D220)),ISNUMBER(FIND("iptu",Base!D220)))=TRUE,RIGHT(Base!D220,5),0),"R$",""),"$","")),TRIM(SUBSTITUTE(SUBSTITUTE(IF(OR(ISNUMBER(FIND("iptu",Base!C220)),ISNUMBER(FIND("IPTU",Base!C220)))=TRUE,RIGHT(Base!C220,5),0),"R$",""),"$",""))),".","")</f>
        <v>0</v>
      </c>
      <c r="F220" s="3" cm="1">
        <f t="array" ref="F220">INDEX(Base!220:220,MATCH(MAX(LEN(Base!220:220)),LEN(Base!220:220),0))</f>
        <v>0</v>
      </c>
      <c r="J220" t="str">
        <f>TRIM((IF(OR(ISNUMBER(FIND("Avenida",Base!B220)),ISNUMBER(FIND("Rua",Base!B220)),ISNUMBER(FIND("Estrada",Base!B220)),ISNUMBER(FIND(",",Base!B220)))=TRUE,Base!B220,"")))</f>
        <v/>
      </c>
      <c r="K220" t="str">
        <f>TRIM((IF(OR(ISNUMBER(FIND("Avenida",Base!C220)),ISNUMBER(FIND("Rua",Base!C220)),ISNUMBER(FIND("Estrada",Base!C220)),ISNUMBER(FIND(",",Base!C220)))=TRUE,Base!C220,"")))</f>
        <v/>
      </c>
      <c r="L220" t="str">
        <f>TRIM((IF(OR(ISNUMBER(FIND("Avenida",Base!D220)),ISNUMBER(FIND("Rua",Base!D220)),ISNUMBER(FIND("Estrada",Base!D220)),ISNUMBER(FIND(",",Base!D220)))=TRUE,Base!D220,"")))</f>
        <v/>
      </c>
      <c r="M220" t="str">
        <f>TRIM((IF(OR(ISNUMBER(FIND("Avenida",Base!E220)),ISNUMBER(FIND("Rua",Base!E220)),ISNUMBER(FIND("Estrada",Base!E220)),ISNUMBER(FIND(",",Base!E220)))=TRUE,Base!E220,"")))</f>
        <v/>
      </c>
      <c r="N220" t="str">
        <f>TRIM((IF(OR(ISNUMBER(FIND("Avenida",Base!F220)),ISNUMBER(FIND("Rua",Base!F220)),ISNUMBER(FIND("Estrada",Base!F220)),ISNUMBER(FIND(",",Base!F220)))=TRUE,Base!F220,"")))</f>
        <v/>
      </c>
      <c r="O220" t="str">
        <f>TRIM((IF(OR(ISNUMBER(FIND("Avenida",Base!G220)),ISNUMBER(FIND("Rua",Base!G220)),ISNUMBER(FIND("Estrada",Base!G220)),ISNUMBER(FIND(",",Base!G220)))=TRUE,Base!G220,"")))</f>
        <v/>
      </c>
      <c r="P220" t="str">
        <f>TRIM((IF(OR(ISNUMBER(FIND("Avenida",Base!H220)),ISNUMBER(FIND("Rua",Base!H220)),ISNUMBER(FIND("Estrada",Base!H220)),ISNUMBER(FIND(",",Base!H220)))=TRUE,Base!H220,"")))</f>
        <v/>
      </c>
      <c r="Q220" t="str">
        <f>TRIM((IF(OR(ISNUMBER(FIND("Avenida",Base!I220)),ISNUMBER(FIND("Rua",Base!I220)),ISNUMBER(FIND("Estrada",Base!I220)),ISNUMBER(FIND(",",Base!I220)))=TRUE,Base!I220,"")))</f>
        <v/>
      </c>
      <c r="R220" t="str">
        <f>TRIM((IF(OR(ISNUMBER(FIND("Avenida",Base!J220)),ISNUMBER(FIND("Rua",Base!J220)),ISNUMBER(FIND("Estrada",Base!J220)),ISNUMBER(FIND(",",Base!J220)))=TRUE,Base!J220,"")))</f>
        <v/>
      </c>
      <c r="S220" t="str">
        <f>TRIM((IF(OR(ISNUMBER(FIND("Avenida",Base!K220)),ISNUMBER(FIND("Rua",Base!K220)),ISNUMBER(FIND("Estrada",Base!K220)),ISNUMBER(FIND(",",Base!K220)))=TRUE,Base!K220,"")))</f>
        <v/>
      </c>
      <c r="T220" t="str">
        <f>TRIM((IF(OR(ISNUMBER(FIND("Avenida",Base!L220)),ISNUMBER(FIND("Rua",Base!L220)),ISNUMBER(FIND("Estrada",Base!L220)),ISNUMBER(FIND(",",Base!L220)))=TRUE,Base!L220,"")))</f>
        <v/>
      </c>
      <c r="U220" t="str">
        <f>TRIM((IF(OR(ISNUMBER(FIND("Avenida",Base!M220)),ISNUMBER(FIND("Rua",Base!M220)),ISNUMBER(FIND("Estrada",Base!M220)),ISNUMBER(FIND(",",Base!M220)))=TRUE,Base!M220,"")))</f>
        <v/>
      </c>
      <c r="V220" t="str">
        <f>TRIM((IF(OR(ISNUMBER(FIND("Avenida",Base!N220)),ISNUMBER(FIND("Rua",Base!N220)),ISNUMBER(FIND("Estrada",Base!N220)),ISNUMBER(FIND(",",Base!N220)))=TRUE,Base!N220,"")))</f>
        <v/>
      </c>
      <c r="W220" t="str">
        <f>TRIM((IF(OR(ISNUMBER(FIND("Avenida",Base!O220)),ISNUMBER(FIND("Rua",Base!O220)),ISNUMBER(FIND("Estrada",Base!O220)),ISNUMBER(FIND(",",Base!O220)))=TRUE,Base!O220,"")))</f>
        <v/>
      </c>
      <c r="X220" t="str">
        <f>TRIM((IF(OR(ISNUMBER(FIND("Avenida",Base!P220)),ISNUMBER(FIND("Rua",Base!P220)),ISNUMBER(FIND("Estrada",Base!P220)),ISNUMBER(FIND(",",Base!P220)))=TRUE,Base!P220,"")))</f>
        <v/>
      </c>
      <c r="Y220" t="str">
        <f>TRIM((IF(OR(ISNUMBER(FIND("Avenida",Base!Q220)),ISNUMBER(FIND("Rua",Base!Q220)),ISNUMBER(FIND("Estrada",Base!Q220)),ISNUMBER(FIND(",",Base!Q220)))=TRUE,Base!Q220,"")))</f>
        <v/>
      </c>
      <c r="Z220" t="str">
        <f>TRIM((IF(OR(ISNUMBER(FIND("Avenida",Base!R220)),ISNUMBER(FIND("Rua",Base!R220)),ISNUMBER(FIND("Estrada",Base!R220)),ISNUMBER(FIND(",",Base!R220)))=TRUE,Base!R220,"")))</f>
        <v/>
      </c>
      <c r="AA220" s="3" cm="1">
        <f t="array" ref="AA220">LOOKUP(2,1/(F220:Z220&lt;&gt;""),F220:Z220)</f>
        <v>0</v>
      </c>
      <c r="AB220" cm="1">
        <f t="array" ref="AB220">IFERROR(IF(LEN(TRIM(SUBSTITUTE(INDEX(Base!220:220,0,MATCH(Planilha2!$AA220,Base!220:220,0)+1),"m²",""))&gt;5),LEFT(TRIM(SUBSTITUTE(INDEX(Base!220:220,0,MATCH(Planilha2!$AA220,Base!220:220,0)+1),"m²","")),3),TRIM(SUBSTITUTE(INDEX(Base!220:220,0,MATCH(Planilha2!$AA220,Base!220:220,0)+1),"m²",""))),0)</f>
        <v>0</v>
      </c>
      <c r="AC220" cm="1">
        <f t="array" ref="AC220">IFERROR(IF(LEN(INDEX(Base!220:220,0,MATCH(Planilha2!$AA220,Base!220:220,0)+2))&gt;2,LEFT(INDEX(Base!220:220,0,MATCH(Planilha2!$AA220,Base!220:220,0)+2),1),INDEX(Base!220:220,0,MATCH(Planilha2!$AA220,Base!220:220,0)+2)),0)</f>
        <v>0</v>
      </c>
      <c r="AD220" cm="1">
        <f t="array" ref="AD220">IFERROR(IF(LEN(INDEX(Base!220:220,0,MATCH(Planilha2!$AA220,Base!220:220,0)+3))&gt;2,LEFT(INDEX(Base!220:220,0,MATCH(Planilha2!$AA220,Base!220:220,0)+3),1),INDEX(Base!220:220,0,MATCH(Planilha2!$AA220,Base!220:220,0)+3)),0)</f>
        <v>0</v>
      </c>
      <c r="AE220" cm="1">
        <f t="array" ref="AE220">IFERROR(IF(LEN(INDEX(Base!220:220,0,MATCH(Planilha2!$AA220,Base!220:220,0)+4))&gt;2,LEFT(INDEX(Base!220:220,0,MATCH(Planilha2!$AA220,Base!220:220,0)+4),1),INDEX(Base!220:220,0,MATCH(Planilha2!$AA220,Base!220:220,0)+4)),0)</f>
        <v>0</v>
      </c>
      <c r="AF220" t="str">
        <f>AA220&amp;", "&amp;Configurações!$C$4&amp;", "&amp;Configurações!$C$5&amp;", Brazil"</f>
        <v>0, Mesquita, RJ, Brazil</v>
      </c>
      <c r="AG220" t="e">
        <f>RIGHT(AA220,LEN(AA220)-FIND(",",AA220,1)-1)&amp;", "&amp;Configurações!$C$4&amp;", "&amp;Configurações!$C$5</f>
        <v>#VALUE!</v>
      </c>
      <c r="AH220">
        <f>Configurações!$C$6</f>
        <v>0</v>
      </c>
    </row>
    <row r="221" spans="2:34" x14ac:dyDescent="0.3">
      <c r="B221">
        <f>IF(OR(ISNUMBER(FIND(Configurações!$B$8,Base!B221)),ISNUMBER(FIND(Configurações!$B$9,Base!B221)),ISNUMBER(FIND(Configurações!$B$10,Base!B221)),ISNUMBER(FIND(Configurações!$B$11,Base!B221)))=TRUE,Base!B221,0)</f>
        <v>0</v>
      </c>
      <c r="C221" t="str">
        <f>SUBSTITUTE(SUBSTITUTE(IF(ISNUMBER(FIND("R$",Base!B221))=TRUE,Base!B221,IF(OR(ISNUMBER(FIND("condo",Base!C221)),ISNUMBER(FIND("IPTU",Base!C221)))=TRUE,Base!B221,Base!C221)),"R$",""),".","")</f>
        <v/>
      </c>
      <c r="D221" t="str">
        <f>SUBSTITUTE(IF(TRIM(SUBSTITUTE(SUBSTITUTE(IF(AND(ISNUMBER(FIND("condo",Base!C221)),ISNUMBER(FIND("IPTU",Base!C221)))=TRUE,MID(Base!C221,FIND("$",Base!C221)+1,6),0),"I",""),"P",""))="0",TRIM(SUBSTITUTE(SUBSTITUTE(IF(AND(ISNUMBER(FIND("condo",Base!D221)),ISNUMBER(FIND("IPTU",Base!D221)))=TRUE,MID(Base!D221,FIND("$",Base!D221)+1,6),0),"I",""),"P","")),TRIM(SUBSTITUTE(SUBSTITUTE(IF(AND(ISNUMBER(FIND("condo",Base!C221)),ISNUMBER(FIND("IPTU",Base!C221)))=TRUE,MID(Base!C221,FIND("$",Base!C221)+1,6),0),"I",""),"P",""))),".","")</f>
        <v>0</v>
      </c>
      <c r="E221" t="str">
        <f>SUBSTITUTE(IF(TRIM(SUBSTITUTE(SUBSTITUTE(IF(OR(ISNUMBER(FIND("IPTU",Base!C221)),ISNUMBER(FIND("iptu",Base!C221)))=TRUE,RIGHT(Base!C221,5),0),"R$",""),"$",""))="0",TRIM(SUBSTITUTE(SUBSTITUTE(IF(OR(ISNUMBER(FIND("IPTU",Base!D221)),ISNUMBER(FIND("iptu",Base!D221)))=TRUE,RIGHT(Base!D221,5),0),"R$",""),"$","")),TRIM(SUBSTITUTE(SUBSTITUTE(IF(OR(ISNUMBER(FIND("iptu",Base!C221)),ISNUMBER(FIND("IPTU",Base!C221)))=TRUE,RIGHT(Base!C221,5),0),"R$",""),"$",""))),".","")</f>
        <v>0</v>
      </c>
      <c r="F221" s="3" cm="1">
        <f t="array" ref="F221">INDEX(Base!221:221,MATCH(MAX(LEN(Base!221:221)),LEN(Base!221:221),0))</f>
        <v>0</v>
      </c>
      <c r="J221" t="str">
        <f>TRIM((IF(OR(ISNUMBER(FIND("Avenida",Base!B221)),ISNUMBER(FIND("Rua",Base!B221)),ISNUMBER(FIND("Estrada",Base!B221)),ISNUMBER(FIND(",",Base!B221)))=TRUE,Base!B221,"")))</f>
        <v/>
      </c>
      <c r="K221" t="str">
        <f>TRIM((IF(OR(ISNUMBER(FIND("Avenida",Base!C221)),ISNUMBER(FIND("Rua",Base!C221)),ISNUMBER(FIND("Estrada",Base!C221)),ISNUMBER(FIND(",",Base!C221)))=TRUE,Base!C221,"")))</f>
        <v/>
      </c>
      <c r="L221" t="str">
        <f>TRIM((IF(OR(ISNUMBER(FIND("Avenida",Base!D221)),ISNUMBER(FIND("Rua",Base!D221)),ISNUMBER(FIND("Estrada",Base!D221)),ISNUMBER(FIND(",",Base!D221)))=TRUE,Base!D221,"")))</f>
        <v/>
      </c>
      <c r="M221" t="str">
        <f>TRIM((IF(OR(ISNUMBER(FIND("Avenida",Base!E221)),ISNUMBER(FIND("Rua",Base!E221)),ISNUMBER(FIND("Estrada",Base!E221)),ISNUMBER(FIND(",",Base!E221)))=TRUE,Base!E221,"")))</f>
        <v/>
      </c>
      <c r="N221" t="str">
        <f>TRIM((IF(OR(ISNUMBER(FIND("Avenida",Base!F221)),ISNUMBER(FIND("Rua",Base!F221)),ISNUMBER(FIND("Estrada",Base!F221)),ISNUMBER(FIND(",",Base!F221)))=TRUE,Base!F221,"")))</f>
        <v/>
      </c>
      <c r="O221" t="str">
        <f>TRIM((IF(OR(ISNUMBER(FIND("Avenida",Base!G221)),ISNUMBER(FIND("Rua",Base!G221)),ISNUMBER(FIND("Estrada",Base!G221)),ISNUMBER(FIND(",",Base!G221)))=TRUE,Base!G221,"")))</f>
        <v/>
      </c>
      <c r="P221" t="str">
        <f>TRIM((IF(OR(ISNUMBER(FIND("Avenida",Base!H221)),ISNUMBER(FIND("Rua",Base!H221)),ISNUMBER(FIND("Estrada",Base!H221)),ISNUMBER(FIND(",",Base!H221)))=TRUE,Base!H221,"")))</f>
        <v/>
      </c>
      <c r="Q221" t="str">
        <f>TRIM((IF(OR(ISNUMBER(FIND("Avenida",Base!I221)),ISNUMBER(FIND("Rua",Base!I221)),ISNUMBER(FIND("Estrada",Base!I221)),ISNUMBER(FIND(",",Base!I221)))=TRUE,Base!I221,"")))</f>
        <v/>
      </c>
      <c r="R221" t="str">
        <f>TRIM((IF(OR(ISNUMBER(FIND("Avenida",Base!J221)),ISNUMBER(FIND("Rua",Base!J221)),ISNUMBER(FIND("Estrada",Base!J221)),ISNUMBER(FIND(",",Base!J221)))=TRUE,Base!J221,"")))</f>
        <v/>
      </c>
      <c r="S221" t="str">
        <f>TRIM((IF(OR(ISNUMBER(FIND("Avenida",Base!K221)),ISNUMBER(FIND("Rua",Base!K221)),ISNUMBER(FIND("Estrada",Base!K221)),ISNUMBER(FIND(",",Base!K221)))=TRUE,Base!K221,"")))</f>
        <v/>
      </c>
      <c r="T221" t="str">
        <f>TRIM((IF(OR(ISNUMBER(FIND("Avenida",Base!L221)),ISNUMBER(FIND("Rua",Base!L221)),ISNUMBER(FIND("Estrada",Base!L221)),ISNUMBER(FIND(",",Base!L221)))=TRUE,Base!L221,"")))</f>
        <v/>
      </c>
      <c r="U221" t="str">
        <f>TRIM((IF(OR(ISNUMBER(FIND("Avenida",Base!M221)),ISNUMBER(FIND("Rua",Base!M221)),ISNUMBER(FIND("Estrada",Base!M221)),ISNUMBER(FIND(",",Base!M221)))=TRUE,Base!M221,"")))</f>
        <v/>
      </c>
      <c r="V221" t="str">
        <f>TRIM((IF(OR(ISNUMBER(FIND("Avenida",Base!N221)),ISNUMBER(FIND("Rua",Base!N221)),ISNUMBER(FIND("Estrada",Base!N221)),ISNUMBER(FIND(",",Base!N221)))=TRUE,Base!N221,"")))</f>
        <v/>
      </c>
      <c r="W221" t="str">
        <f>TRIM((IF(OR(ISNUMBER(FIND("Avenida",Base!O221)),ISNUMBER(FIND("Rua",Base!O221)),ISNUMBER(FIND("Estrada",Base!O221)),ISNUMBER(FIND(",",Base!O221)))=TRUE,Base!O221,"")))</f>
        <v/>
      </c>
      <c r="X221" t="str">
        <f>TRIM((IF(OR(ISNUMBER(FIND("Avenida",Base!P221)),ISNUMBER(FIND("Rua",Base!P221)),ISNUMBER(FIND("Estrada",Base!P221)),ISNUMBER(FIND(",",Base!P221)))=TRUE,Base!P221,"")))</f>
        <v/>
      </c>
      <c r="Y221" t="str">
        <f>TRIM((IF(OR(ISNUMBER(FIND("Avenida",Base!Q221)),ISNUMBER(FIND("Rua",Base!Q221)),ISNUMBER(FIND("Estrada",Base!Q221)),ISNUMBER(FIND(",",Base!Q221)))=TRUE,Base!Q221,"")))</f>
        <v/>
      </c>
      <c r="Z221" t="str">
        <f>TRIM((IF(OR(ISNUMBER(FIND("Avenida",Base!R221)),ISNUMBER(FIND("Rua",Base!R221)),ISNUMBER(FIND("Estrada",Base!R221)),ISNUMBER(FIND(",",Base!R221)))=TRUE,Base!R221,"")))</f>
        <v/>
      </c>
      <c r="AA221" s="3" cm="1">
        <f t="array" ref="AA221">LOOKUP(2,1/(F221:Z221&lt;&gt;""),F221:Z221)</f>
        <v>0</v>
      </c>
      <c r="AB221" cm="1">
        <f t="array" ref="AB221">IFERROR(IF(LEN(TRIM(SUBSTITUTE(INDEX(Base!221:221,0,MATCH(Planilha2!$AA221,Base!221:221,0)+1),"m²",""))&gt;5),LEFT(TRIM(SUBSTITUTE(INDEX(Base!221:221,0,MATCH(Planilha2!$AA221,Base!221:221,0)+1),"m²","")),3),TRIM(SUBSTITUTE(INDEX(Base!221:221,0,MATCH(Planilha2!$AA221,Base!221:221,0)+1),"m²",""))),0)</f>
        <v>0</v>
      </c>
      <c r="AC221" cm="1">
        <f t="array" ref="AC221">IFERROR(IF(LEN(INDEX(Base!221:221,0,MATCH(Planilha2!$AA221,Base!221:221,0)+2))&gt;2,LEFT(INDEX(Base!221:221,0,MATCH(Planilha2!$AA221,Base!221:221,0)+2),1),INDEX(Base!221:221,0,MATCH(Planilha2!$AA221,Base!221:221,0)+2)),0)</f>
        <v>0</v>
      </c>
      <c r="AD221" cm="1">
        <f t="array" ref="AD221">IFERROR(IF(LEN(INDEX(Base!221:221,0,MATCH(Planilha2!$AA221,Base!221:221,0)+3))&gt;2,LEFT(INDEX(Base!221:221,0,MATCH(Planilha2!$AA221,Base!221:221,0)+3),1),INDEX(Base!221:221,0,MATCH(Planilha2!$AA221,Base!221:221,0)+3)),0)</f>
        <v>0</v>
      </c>
      <c r="AE221" cm="1">
        <f t="array" ref="AE221">IFERROR(IF(LEN(INDEX(Base!221:221,0,MATCH(Planilha2!$AA221,Base!221:221,0)+4))&gt;2,LEFT(INDEX(Base!221:221,0,MATCH(Planilha2!$AA221,Base!221:221,0)+4),1),INDEX(Base!221:221,0,MATCH(Planilha2!$AA221,Base!221:221,0)+4)),0)</f>
        <v>0</v>
      </c>
      <c r="AF221" t="str">
        <f>AA221&amp;", "&amp;Configurações!$C$4&amp;", "&amp;Configurações!$C$5&amp;", Brazil"</f>
        <v>0, Mesquita, RJ, Brazil</v>
      </c>
      <c r="AG221" t="e">
        <f>RIGHT(AA221,LEN(AA221)-FIND(",",AA221,1)-1)&amp;", "&amp;Configurações!$C$4&amp;", "&amp;Configurações!$C$5</f>
        <v>#VALUE!</v>
      </c>
      <c r="AH221">
        <f>Configurações!$C$6</f>
        <v>0</v>
      </c>
    </row>
    <row r="222" spans="2:34" x14ac:dyDescent="0.3">
      <c r="B222">
        <f>IF(OR(ISNUMBER(FIND(Configurações!$B$8,Base!B222)),ISNUMBER(FIND(Configurações!$B$9,Base!B222)),ISNUMBER(FIND(Configurações!$B$10,Base!B222)),ISNUMBER(FIND(Configurações!$B$11,Base!B222)))=TRUE,Base!B222,0)</f>
        <v>0</v>
      </c>
      <c r="C222" t="str">
        <f>SUBSTITUTE(SUBSTITUTE(IF(ISNUMBER(FIND("R$",Base!B222))=TRUE,Base!B222,IF(OR(ISNUMBER(FIND("condo",Base!C222)),ISNUMBER(FIND("IPTU",Base!C222)))=TRUE,Base!B222,Base!C222)),"R$",""),".","")</f>
        <v/>
      </c>
      <c r="D222" t="str">
        <f>SUBSTITUTE(IF(TRIM(SUBSTITUTE(SUBSTITUTE(IF(AND(ISNUMBER(FIND("condo",Base!C222)),ISNUMBER(FIND("IPTU",Base!C222)))=TRUE,MID(Base!C222,FIND("$",Base!C222)+1,6),0),"I",""),"P",""))="0",TRIM(SUBSTITUTE(SUBSTITUTE(IF(AND(ISNUMBER(FIND("condo",Base!D222)),ISNUMBER(FIND("IPTU",Base!D222)))=TRUE,MID(Base!D222,FIND("$",Base!D222)+1,6),0),"I",""),"P","")),TRIM(SUBSTITUTE(SUBSTITUTE(IF(AND(ISNUMBER(FIND("condo",Base!C222)),ISNUMBER(FIND("IPTU",Base!C222)))=TRUE,MID(Base!C222,FIND("$",Base!C222)+1,6),0),"I",""),"P",""))),".","")</f>
        <v>0</v>
      </c>
      <c r="E222" t="str">
        <f>SUBSTITUTE(IF(TRIM(SUBSTITUTE(SUBSTITUTE(IF(OR(ISNUMBER(FIND("IPTU",Base!C222)),ISNUMBER(FIND("iptu",Base!C222)))=TRUE,RIGHT(Base!C222,5),0),"R$",""),"$",""))="0",TRIM(SUBSTITUTE(SUBSTITUTE(IF(OR(ISNUMBER(FIND("IPTU",Base!D222)),ISNUMBER(FIND("iptu",Base!D222)))=TRUE,RIGHT(Base!D222,5),0),"R$",""),"$","")),TRIM(SUBSTITUTE(SUBSTITUTE(IF(OR(ISNUMBER(FIND("iptu",Base!C222)),ISNUMBER(FIND("IPTU",Base!C222)))=TRUE,RIGHT(Base!C222,5),0),"R$",""),"$",""))),".","")</f>
        <v>0</v>
      </c>
      <c r="F222" s="3" cm="1">
        <f t="array" ref="F222">INDEX(Base!222:222,MATCH(MAX(LEN(Base!222:222)),LEN(Base!222:222),0))</f>
        <v>0</v>
      </c>
      <c r="J222" t="str">
        <f>TRIM((IF(OR(ISNUMBER(FIND("Avenida",Base!B222)),ISNUMBER(FIND("Rua",Base!B222)),ISNUMBER(FIND("Estrada",Base!B222)),ISNUMBER(FIND(",",Base!B222)))=TRUE,Base!B222,"")))</f>
        <v/>
      </c>
      <c r="K222" t="str">
        <f>TRIM((IF(OR(ISNUMBER(FIND("Avenida",Base!C222)),ISNUMBER(FIND("Rua",Base!C222)),ISNUMBER(FIND("Estrada",Base!C222)),ISNUMBER(FIND(",",Base!C222)))=TRUE,Base!C222,"")))</f>
        <v/>
      </c>
      <c r="L222" t="str">
        <f>TRIM((IF(OR(ISNUMBER(FIND("Avenida",Base!D222)),ISNUMBER(FIND("Rua",Base!D222)),ISNUMBER(FIND("Estrada",Base!D222)),ISNUMBER(FIND(",",Base!D222)))=TRUE,Base!D222,"")))</f>
        <v/>
      </c>
      <c r="M222" t="str">
        <f>TRIM((IF(OR(ISNUMBER(FIND("Avenida",Base!E222)),ISNUMBER(FIND("Rua",Base!E222)),ISNUMBER(FIND("Estrada",Base!E222)),ISNUMBER(FIND(",",Base!E222)))=TRUE,Base!E222,"")))</f>
        <v/>
      </c>
      <c r="N222" t="str">
        <f>TRIM((IF(OR(ISNUMBER(FIND("Avenida",Base!F222)),ISNUMBER(FIND("Rua",Base!F222)),ISNUMBER(FIND("Estrada",Base!F222)),ISNUMBER(FIND(",",Base!F222)))=TRUE,Base!F222,"")))</f>
        <v/>
      </c>
      <c r="O222" t="str">
        <f>TRIM((IF(OR(ISNUMBER(FIND("Avenida",Base!G222)),ISNUMBER(FIND("Rua",Base!G222)),ISNUMBER(FIND("Estrada",Base!G222)),ISNUMBER(FIND(",",Base!G222)))=TRUE,Base!G222,"")))</f>
        <v/>
      </c>
      <c r="P222" t="str">
        <f>TRIM((IF(OR(ISNUMBER(FIND("Avenida",Base!H222)),ISNUMBER(FIND("Rua",Base!H222)),ISNUMBER(FIND("Estrada",Base!H222)),ISNUMBER(FIND(",",Base!H222)))=TRUE,Base!H222,"")))</f>
        <v/>
      </c>
      <c r="Q222" t="str">
        <f>TRIM((IF(OR(ISNUMBER(FIND("Avenida",Base!I222)),ISNUMBER(FIND("Rua",Base!I222)),ISNUMBER(FIND("Estrada",Base!I222)),ISNUMBER(FIND(",",Base!I222)))=TRUE,Base!I222,"")))</f>
        <v/>
      </c>
      <c r="R222" t="str">
        <f>TRIM((IF(OR(ISNUMBER(FIND("Avenida",Base!J222)),ISNUMBER(FIND("Rua",Base!J222)),ISNUMBER(FIND("Estrada",Base!J222)),ISNUMBER(FIND(",",Base!J222)))=TRUE,Base!J222,"")))</f>
        <v/>
      </c>
      <c r="S222" t="str">
        <f>TRIM((IF(OR(ISNUMBER(FIND("Avenida",Base!K222)),ISNUMBER(FIND("Rua",Base!K222)),ISNUMBER(FIND("Estrada",Base!K222)),ISNUMBER(FIND(",",Base!K222)))=TRUE,Base!K222,"")))</f>
        <v/>
      </c>
      <c r="T222" t="str">
        <f>TRIM((IF(OR(ISNUMBER(FIND("Avenida",Base!L222)),ISNUMBER(FIND("Rua",Base!L222)),ISNUMBER(FIND("Estrada",Base!L222)),ISNUMBER(FIND(",",Base!L222)))=TRUE,Base!L222,"")))</f>
        <v/>
      </c>
      <c r="U222" t="str">
        <f>TRIM((IF(OR(ISNUMBER(FIND("Avenida",Base!M222)),ISNUMBER(FIND("Rua",Base!M222)),ISNUMBER(FIND("Estrada",Base!M222)),ISNUMBER(FIND(",",Base!M222)))=TRUE,Base!M222,"")))</f>
        <v/>
      </c>
      <c r="V222" t="str">
        <f>TRIM((IF(OR(ISNUMBER(FIND("Avenida",Base!N222)),ISNUMBER(FIND("Rua",Base!N222)),ISNUMBER(FIND("Estrada",Base!N222)),ISNUMBER(FIND(",",Base!N222)))=TRUE,Base!N222,"")))</f>
        <v/>
      </c>
      <c r="W222" t="str">
        <f>TRIM((IF(OR(ISNUMBER(FIND("Avenida",Base!O222)),ISNUMBER(FIND("Rua",Base!O222)),ISNUMBER(FIND("Estrada",Base!O222)),ISNUMBER(FIND(",",Base!O222)))=TRUE,Base!O222,"")))</f>
        <v/>
      </c>
      <c r="X222" t="str">
        <f>TRIM((IF(OR(ISNUMBER(FIND("Avenida",Base!P222)),ISNUMBER(FIND("Rua",Base!P222)),ISNUMBER(FIND("Estrada",Base!P222)),ISNUMBER(FIND(",",Base!P222)))=TRUE,Base!P222,"")))</f>
        <v/>
      </c>
      <c r="Y222" t="str">
        <f>TRIM((IF(OR(ISNUMBER(FIND("Avenida",Base!Q222)),ISNUMBER(FIND("Rua",Base!Q222)),ISNUMBER(FIND("Estrada",Base!Q222)),ISNUMBER(FIND(",",Base!Q222)))=TRUE,Base!Q222,"")))</f>
        <v/>
      </c>
      <c r="Z222" t="str">
        <f>TRIM((IF(OR(ISNUMBER(FIND("Avenida",Base!R222)),ISNUMBER(FIND("Rua",Base!R222)),ISNUMBER(FIND("Estrada",Base!R222)),ISNUMBER(FIND(",",Base!R222)))=TRUE,Base!R222,"")))</f>
        <v/>
      </c>
      <c r="AA222" s="3" cm="1">
        <f t="array" ref="AA222">LOOKUP(2,1/(F222:Z222&lt;&gt;""),F222:Z222)</f>
        <v>0</v>
      </c>
      <c r="AB222" cm="1">
        <f t="array" ref="AB222">IFERROR(IF(LEN(TRIM(SUBSTITUTE(INDEX(Base!222:222,0,MATCH(Planilha2!$AA222,Base!222:222,0)+1),"m²",""))&gt;5),LEFT(TRIM(SUBSTITUTE(INDEX(Base!222:222,0,MATCH(Planilha2!$AA222,Base!222:222,0)+1),"m²","")),3),TRIM(SUBSTITUTE(INDEX(Base!222:222,0,MATCH(Planilha2!$AA222,Base!222:222,0)+1),"m²",""))),0)</f>
        <v>0</v>
      </c>
      <c r="AC222" cm="1">
        <f t="array" ref="AC222">IFERROR(IF(LEN(INDEX(Base!222:222,0,MATCH(Planilha2!$AA222,Base!222:222,0)+2))&gt;2,LEFT(INDEX(Base!222:222,0,MATCH(Planilha2!$AA222,Base!222:222,0)+2),1),INDEX(Base!222:222,0,MATCH(Planilha2!$AA222,Base!222:222,0)+2)),0)</f>
        <v>0</v>
      </c>
      <c r="AD222" cm="1">
        <f t="array" ref="AD222">IFERROR(IF(LEN(INDEX(Base!222:222,0,MATCH(Planilha2!$AA222,Base!222:222,0)+3))&gt;2,LEFT(INDEX(Base!222:222,0,MATCH(Planilha2!$AA222,Base!222:222,0)+3),1),INDEX(Base!222:222,0,MATCH(Planilha2!$AA222,Base!222:222,0)+3)),0)</f>
        <v>0</v>
      </c>
      <c r="AE222" cm="1">
        <f t="array" ref="AE222">IFERROR(IF(LEN(INDEX(Base!222:222,0,MATCH(Planilha2!$AA222,Base!222:222,0)+4))&gt;2,LEFT(INDEX(Base!222:222,0,MATCH(Planilha2!$AA222,Base!222:222,0)+4),1),INDEX(Base!222:222,0,MATCH(Planilha2!$AA222,Base!222:222,0)+4)),0)</f>
        <v>0</v>
      </c>
      <c r="AF222" t="str">
        <f>AA222&amp;", "&amp;Configurações!$C$4&amp;", "&amp;Configurações!$C$5&amp;", Brazil"</f>
        <v>0, Mesquita, RJ, Brazil</v>
      </c>
      <c r="AG222" t="e">
        <f>RIGHT(AA222,LEN(AA222)-FIND(",",AA222,1)-1)&amp;", "&amp;Configurações!$C$4&amp;", "&amp;Configurações!$C$5</f>
        <v>#VALUE!</v>
      </c>
      <c r="AH222">
        <f>Configurações!$C$6</f>
        <v>0</v>
      </c>
    </row>
    <row r="223" spans="2:34" x14ac:dyDescent="0.3">
      <c r="B223">
        <f>IF(OR(ISNUMBER(FIND(Configurações!$B$8,Base!B223)),ISNUMBER(FIND(Configurações!$B$9,Base!B223)),ISNUMBER(FIND(Configurações!$B$10,Base!B223)),ISNUMBER(FIND(Configurações!$B$11,Base!B223)))=TRUE,Base!B223,0)</f>
        <v>0</v>
      </c>
      <c r="C223" t="str">
        <f>SUBSTITUTE(SUBSTITUTE(IF(ISNUMBER(FIND("R$",Base!B223))=TRUE,Base!B223,IF(OR(ISNUMBER(FIND("condo",Base!C223)),ISNUMBER(FIND("IPTU",Base!C223)))=TRUE,Base!B223,Base!C223)),"R$",""),".","")</f>
        <v/>
      </c>
      <c r="D223" t="str">
        <f>SUBSTITUTE(IF(TRIM(SUBSTITUTE(SUBSTITUTE(IF(AND(ISNUMBER(FIND("condo",Base!C223)),ISNUMBER(FIND("IPTU",Base!C223)))=TRUE,MID(Base!C223,FIND("$",Base!C223)+1,6),0),"I",""),"P",""))="0",TRIM(SUBSTITUTE(SUBSTITUTE(IF(AND(ISNUMBER(FIND("condo",Base!D223)),ISNUMBER(FIND("IPTU",Base!D223)))=TRUE,MID(Base!D223,FIND("$",Base!D223)+1,6),0),"I",""),"P","")),TRIM(SUBSTITUTE(SUBSTITUTE(IF(AND(ISNUMBER(FIND("condo",Base!C223)),ISNUMBER(FIND("IPTU",Base!C223)))=TRUE,MID(Base!C223,FIND("$",Base!C223)+1,6),0),"I",""),"P",""))),".","")</f>
        <v>0</v>
      </c>
      <c r="E223" t="str">
        <f>SUBSTITUTE(IF(TRIM(SUBSTITUTE(SUBSTITUTE(IF(OR(ISNUMBER(FIND("IPTU",Base!C223)),ISNUMBER(FIND("iptu",Base!C223)))=TRUE,RIGHT(Base!C223,5),0),"R$",""),"$",""))="0",TRIM(SUBSTITUTE(SUBSTITUTE(IF(OR(ISNUMBER(FIND("IPTU",Base!D223)),ISNUMBER(FIND("iptu",Base!D223)))=TRUE,RIGHT(Base!D223,5),0),"R$",""),"$","")),TRIM(SUBSTITUTE(SUBSTITUTE(IF(OR(ISNUMBER(FIND("iptu",Base!C223)),ISNUMBER(FIND("IPTU",Base!C223)))=TRUE,RIGHT(Base!C223,5),0),"R$",""),"$",""))),".","")</f>
        <v>0</v>
      </c>
      <c r="F223" s="3" cm="1">
        <f t="array" ref="F223">INDEX(Base!223:223,MATCH(MAX(LEN(Base!223:223)),LEN(Base!223:223),0))</f>
        <v>0</v>
      </c>
      <c r="J223" t="str">
        <f>TRIM((IF(OR(ISNUMBER(FIND("Avenida",Base!B223)),ISNUMBER(FIND("Rua",Base!B223)),ISNUMBER(FIND("Estrada",Base!B223)),ISNUMBER(FIND(",",Base!B223)))=TRUE,Base!B223,"")))</f>
        <v/>
      </c>
      <c r="K223" t="str">
        <f>TRIM((IF(OR(ISNUMBER(FIND("Avenida",Base!C223)),ISNUMBER(FIND("Rua",Base!C223)),ISNUMBER(FIND("Estrada",Base!C223)),ISNUMBER(FIND(",",Base!C223)))=TRUE,Base!C223,"")))</f>
        <v/>
      </c>
      <c r="L223" t="str">
        <f>TRIM((IF(OR(ISNUMBER(FIND("Avenida",Base!D223)),ISNUMBER(FIND("Rua",Base!D223)),ISNUMBER(FIND("Estrada",Base!D223)),ISNUMBER(FIND(",",Base!D223)))=TRUE,Base!D223,"")))</f>
        <v/>
      </c>
      <c r="M223" t="str">
        <f>TRIM((IF(OR(ISNUMBER(FIND("Avenida",Base!E223)),ISNUMBER(FIND("Rua",Base!E223)),ISNUMBER(FIND("Estrada",Base!E223)),ISNUMBER(FIND(",",Base!E223)))=TRUE,Base!E223,"")))</f>
        <v/>
      </c>
      <c r="N223" t="str">
        <f>TRIM((IF(OR(ISNUMBER(FIND("Avenida",Base!F223)),ISNUMBER(FIND("Rua",Base!F223)),ISNUMBER(FIND("Estrada",Base!F223)),ISNUMBER(FIND(",",Base!F223)))=TRUE,Base!F223,"")))</f>
        <v/>
      </c>
      <c r="O223" t="str">
        <f>TRIM((IF(OR(ISNUMBER(FIND("Avenida",Base!G223)),ISNUMBER(FIND("Rua",Base!G223)),ISNUMBER(FIND("Estrada",Base!G223)),ISNUMBER(FIND(",",Base!G223)))=TRUE,Base!G223,"")))</f>
        <v/>
      </c>
      <c r="P223" t="str">
        <f>TRIM((IF(OR(ISNUMBER(FIND("Avenida",Base!H223)),ISNUMBER(FIND("Rua",Base!H223)),ISNUMBER(FIND("Estrada",Base!H223)),ISNUMBER(FIND(",",Base!H223)))=TRUE,Base!H223,"")))</f>
        <v/>
      </c>
      <c r="Q223" t="str">
        <f>TRIM((IF(OR(ISNUMBER(FIND("Avenida",Base!I223)),ISNUMBER(FIND("Rua",Base!I223)),ISNUMBER(FIND("Estrada",Base!I223)),ISNUMBER(FIND(",",Base!I223)))=TRUE,Base!I223,"")))</f>
        <v/>
      </c>
      <c r="R223" t="str">
        <f>TRIM((IF(OR(ISNUMBER(FIND("Avenida",Base!J223)),ISNUMBER(FIND("Rua",Base!J223)),ISNUMBER(FIND("Estrada",Base!J223)),ISNUMBER(FIND(",",Base!J223)))=TRUE,Base!J223,"")))</f>
        <v/>
      </c>
      <c r="S223" t="str">
        <f>TRIM((IF(OR(ISNUMBER(FIND("Avenida",Base!K223)),ISNUMBER(FIND("Rua",Base!K223)),ISNUMBER(FIND("Estrada",Base!K223)),ISNUMBER(FIND(",",Base!K223)))=TRUE,Base!K223,"")))</f>
        <v/>
      </c>
      <c r="T223" t="str">
        <f>TRIM((IF(OR(ISNUMBER(FIND("Avenida",Base!L223)),ISNUMBER(FIND("Rua",Base!L223)),ISNUMBER(FIND("Estrada",Base!L223)),ISNUMBER(FIND(",",Base!L223)))=TRUE,Base!L223,"")))</f>
        <v/>
      </c>
      <c r="U223" t="str">
        <f>TRIM((IF(OR(ISNUMBER(FIND("Avenida",Base!M223)),ISNUMBER(FIND("Rua",Base!M223)),ISNUMBER(FIND("Estrada",Base!M223)),ISNUMBER(FIND(",",Base!M223)))=TRUE,Base!M223,"")))</f>
        <v/>
      </c>
      <c r="V223" t="str">
        <f>TRIM((IF(OR(ISNUMBER(FIND("Avenida",Base!N223)),ISNUMBER(FIND("Rua",Base!N223)),ISNUMBER(FIND("Estrada",Base!N223)),ISNUMBER(FIND(",",Base!N223)))=TRUE,Base!N223,"")))</f>
        <v/>
      </c>
      <c r="W223" t="str">
        <f>TRIM((IF(OR(ISNUMBER(FIND("Avenida",Base!O223)),ISNUMBER(FIND("Rua",Base!O223)),ISNUMBER(FIND("Estrada",Base!O223)),ISNUMBER(FIND(",",Base!O223)))=TRUE,Base!O223,"")))</f>
        <v/>
      </c>
      <c r="X223" t="str">
        <f>TRIM((IF(OR(ISNUMBER(FIND("Avenida",Base!P223)),ISNUMBER(FIND("Rua",Base!P223)),ISNUMBER(FIND("Estrada",Base!P223)),ISNUMBER(FIND(",",Base!P223)))=TRUE,Base!P223,"")))</f>
        <v/>
      </c>
      <c r="Y223" t="str">
        <f>TRIM((IF(OR(ISNUMBER(FIND("Avenida",Base!Q223)),ISNUMBER(FIND("Rua",Base!Q223)),ISNUMBER(FIND("Estrada",Base!Q223)),ISNUMBER(FIND(",",Base!Q223)))=TRUE,Base!Q223,"")))</f>
        <v/>
      </c>
      <c r="Z223" t="str">
        <f>TRIM((IF(OR(ISNUMBER(FIND("Avenida",Base!R223)),ISNUMBER(FIND("Rua",Base!R223)),ISNUMBER(FIND("Estrada",Base!R223)),ISNUMBER(FIND(",",Base!R223)))=TRUE,Base!R223,"")))</f>
        <v/>
      </c>
      <c r="AA223" s="3" cm="1">
        <f t="array" ref="AA223">LOOKUP(2,1/(F223:Z223&lt;&gt;""),F223:Z223)</f>
        <v>0</v>
      </c>
      <c r="AB223" cm="1">
        <f t="array" ref="AB223">IFERROR(IF(LEN(TRIM(SUBSTITUTE(INDEX(Base!223:223,0,MATCH(Planilha2!$AA223,Base!223:223,0)+1),"m²",""))&gt;5),LEFT(TRIM(SUBSTITUTE(INDEX(Base!223:223,0,MATCH(Planilha2!$AA223,Base!223:223,0)+1),"m²","")),3),TRIM(SUBSTITUTE(INDEX(Base!223:223,0,MATCH(Planilha2!$AA223,Base!223:223,0)+1),"m²",""))),0)</f>
        <v>0</v>
      </c>
      <c r="AC223" cm="1">
        <f t="array" ref="AC223">IFERROR(IF(LEN(INDEX(Base!223:223,0,MATCH(Planilha2!$AA223,Base!223:223,0)+2))&gt;2,LEFT(INDEX(Base!223:223,0,MATCH(Planilha2!$AA223,Base!223:223,0)+2),1),INDEX(Base!223:223,0,MATCH(Planilha2!$AA223,Base!223:223,0)+2)),0)</f>
        <v>0</v>
      </c>
      <c r="AD223" cm="1">
        <f t="array" ref="AD223">IFERROR(IF(LEN(INDEX(Base!223:223,0,MATCH(Planilha2!$AA223,Base!223:223,0)+3))&gt;2,LEFT(INDEX(Base!223:223,0,MATCH(Planilha2!$AA223,Base!223:223,0)+3),1),INDEX(Base!223:223,0,MATCH(Planilha2!$AA223,Base!223:223,0)+3)),0)</f>
        <v>0</v>
      </c>
      <c r="AE223" cm="1">
        <f t="array" ref="AE223">IFERROR(IF(LEN(INDEX(Base!223:223,0,MATCH(Planilha2!$AA223,Base!223:223,0)+4))&gt;2,LEFT(INDEX(Base!223:223,0,MATCH(Planilha2!$AA223,Base!223:223,0)+4),1),INDEX(Base!223:223,0,MATCH(Planilha2!$AA223,Base!223:223,0)+4)),0)</f>
        <v>0</v>
      </c>
      <c r="AF223" t="str">
        <f>AA223&amp;", "&amp;Configurações!$C$4&amp;", "&amp;Configurações!$C$5&amp;", Brazil"</f>
        <v>0, Mesquita, RJ, Brazil</v>
      </c>
      <c r="AG223" t="e">
        <f>RIGHT(AA223,LEN(AA223)-FIND(",",AA223,1)-1)&amp;", "&amp;Configurações!$C$4&amp;", "&amp;Configurações!$C$5</f>
        <v>#VALUE!</v>
      </c>
      <c r="AH223">
        <f>Configurações!$C$6</f>
        <v>0</v>
      </c>
    </row>
    <row r="224" spans="2:34" x14ac:dyDescent="0.3">
      <c r="B224">
        <f>IF(OR(ISNUMBER(FIND(Configurações!$B$8,Base!B224)),ISNUMBER(FIND(Configurações!$B$9,Base!B224)),ISNUMBER(FIND(Configurações!$B$10,Base!B224)),ISNUMBER(FIND(Configurações!$B$11,Base!B224)))=TRUE,Base!B224,0)</f>
        <v>0</v>
      </c>
      <c r="C224" t="str">
        <f>SUBSTITUTE(SUBSTITUTE(IF(ISNUMBER(FIND("R$",Base!B224))=TRUE,Base!B224,IF(OR(ISNUMBER(FIND("condo",Base!C224)),ISNUMBER(FIND("IPTU",Base!C224)))=TRUE,Base!B224,Base!C224)),"R$",""),".","")</f>
        <v/>
      </c>
      <c r="D224" t="str">
        <f>SUBSTITUTE(IF(TRIM(SUBSTITUTE(SUBSTITUTE(IF(AND(ISNUMBER(FIND("condo",Base!C224)),ISNUMBER(FIND("IPTU",Base!C224)))=TRUE,MID(Base!C224,FIND("$",Base!C224)+1,6),0),"I",""),"P",""))="0",TRIM(SUBSTITUTE(SUBSTITUTE(IF(AND(ISNUMBER(FIND("condo",Base!D224)),ISNUMBER(FIND("IPTU",Base!D224)))=TRUE,MID(Base!D224,FIND("$",Base!D224)+1,6),0),"I",""),"P","")),TRIM(SUBSTITUTE(SUBSTITUTE(IF(AND(ISNUMBER(FIND("condo",Base!C224)),ISNUMBER(FIND("IPTU",Base!C224)))=TRUE,MID(Base!C224,FIND("$",Base!C224)+1,6),0),"I",""),"P",""))),".","")</f>
        <v>0</v>
      </c>
      <c r="E224" t="str">
        <f>SUBSTITUTE(IF(TRIM(SUBSTITUTE(SUBSTITUTE(IF(OR(ISNUMBER(FIND("IPTU",Base!C224)),ISNUMBER(FIND("iptu",Base!C224)))=TRUE,RIGHT(Base!C224,5),0),"R$",""),"$",""))="0",TRIM(SUBSTITUTE(SUBSTITUTE(IF(OR(ISNUMBER(FIND("IPTU",Base!D224)),ISNUMBER(FIND("iptu",Base!D224)))=TRUE,RIGHT(Base!D224,5),0),"R$",""),"$","")),TRIM(SUBSTITUTE(SUBSTITUTE(IF(OR(ISNUMBER(FIND("iptu",Base!C224)),ISNUMBER(FIND("IPTU",Base!C224)))=TRUE,RIGHT(Base!C224,5),0),"R$",""),"$",""))),".","")</f>
        <v>0</v>
      </c>
      <c r="F224" s="3" cm="1">
        <f t="array" ref="F224">INDEX(Base!224:224,MATCH(MAX(LEN(Base!224:224)),LEN(Base!224:224),0))</f>
        <v>0</v>
      </c>
      <c r="J224" t="str">
        <f>TRIM((IF(OR(ISNUMBER(FIND("Avenida",Base!B224)),ISNUMBER(FIND("Rua",Base!B224)),ISNUMBER(FIND("Estrada",Base!B224)),ISNUMBER(FIND(",",Base!B224)))=TRUE,Base!B224,"")))</f>
        <v/>
      </c>
      <c r="K224" t="str">
        <f>TRIM((IF(OR(ISNUMBER(FIND("Avenida",Base!C224)),ISNUMBER(FIND("Rua",Base!C224)),ISNUMBER(FIND("Estrada",Base!C224)),ISNUMBER(FIND(",",Base!C224)))=TRUE,Base!C224,"")))</f>
        <v/>
      </c>
      <c r="L224" t="str">
        <f>TRIM((IF(OR(ISNUMBER(FIND("Avenida",Base!D224)),ISNUMBER(FIND("Rua",Base!D224)),ISNUMBER(FIND("Estrada",Base!D224)),ISNUMBER(FIND(",",Base!D224)))=TRUE,Base!D224,"")))</f>
        <v/>
      </c>
      <c r="M224" t="str">
        <f>TRIM((IF(OR(ISNUMBER(FIND("Avenida",Base!E224)),ISNUMBER(FIND("Rua",Base!E224)),ISNUMBER(FIND("Estrada",Base!E224)),ISNUMBER(FIND(",",Base!E224)))=TRUE,Base!E224,"")))</f>
        <v/>
      </c>
      <c r="N224" t="str">
        <f>TRIM((IF(OR(ISNUMBER(FIND("Avenida",Base!F224)),ISNUMBER(FIND("Rua",Base!F224)),ISNUMBER(FIND("Estrada",Base!F224)),ISNUMBER(FIND(",",Base!F224)))=TRUE,Base!F224,"")))</f>
        <v/>
      </c>
      <c r="O224" t="str">
        <f>TRIM((IF(OR(ISNUMBER(FIND("Avenida",Base!G224)),ISNUMBER(FIND("Rua",Base!G224)),ISNUMBER(FIND("Estrada",Base!G224)),ISNUMBER(FIND(",",Base!G224)))=TRUE,Base!G224,"")))</f>
        <v/>
      </c>
      <c r="P224" t="str">
        <f>TRIM((IF(OR(ISNUMBER(FIND("Avenida",Base!H224)),ISNUMBER(FIND("Rua",Base!H224)),ISNUMBER(FIND("Estrada",Base!H224)),ISNUMBER(FIND(",",Base!H224)))=TRUE,Base!H224,"")))</f>
        <v/>
      </c>
      <c r="Q224" t="str">
        <f>TRIM((IF(OR(ISNUMBER(FIND("Avenida",Base!I224)),ISNUMBER(FIND("Rua",Base!I224)),ISNUMBER(FIND("Estrada",Base!I224)),ISNUMBER(FIND(",",Base!I224)))=TRUE,Base!I224,"")))</f>
        <v/>
      </c>
      <c r="R224" t="str">
        <f>TRIM((IF(OR(ISNUMBER(FIND("Avenida",Base!J224)),ISNUMBER(FIND("Rua",Base!J224)),ISNUMBER(FIND("Estrada",Base!J224)),ISNUMBER(FIND(",",Base!J224)))=TRUE,Base!J224,"")))</f>
        <v/>
      </c>
      <c r="S224" t="str">
        <f>TRIM((IF(OR(ISNUMBER(FIND("Avenida",Base!K224)),ISNUMBER(FIND("Rua",Base!K224)),ISNUMBER(FIND("Estrada",Base!K224)),ISNUMBER(FIND(",",Base!K224)))=TRUE,Base!K224,"")))</f>
        <v/>
      </c>
      <c r="T224" t="str">
        <f>TRIM((IF(OR(ISNUMBER(FIND("Avenida",Base!L224)),ISNUMBER(FIND("Rua",Base!L224)),ISNUMBER(FIND("Estrada",Base!L224)),ISNUMBER(FIND(",",Base!L224)))=TRUE,Base!L224,"")))</f>
        <v/>
      </c>
      <c r="U224" t="str">
        <f>TRIM((IF(OR(ISNUMBER(FIND("Avenida",Base!M224)),ISNUMBER(FIND("Rua",Base!M224)),ISNUMBER(FIND("Estrada",Base!M224)),ISNUMBER(FIND(",",Base!M224)))=TRUE,Base!M224,"")))</f>
        <v/>
      </c>
      <c r="V224" t="str">
        <f>TRIM((IF(OR(ISNUMBER(FIND("Avenida",Base!N224)),ISNUMBER(FIND("Rua",Base!N224)),ISNUMBER(FIND("Estrada",Base!N224)),ISNUMBER(FIND(",",Base!N224)))=TRUE,Base!N224,"")))</f>
        <v/>
      </c>
      <c r="W224" t="str">
        <f>TRIM((IF(OR(ISNUMBER(FIND("Avenida",Base!O224)),ISNUMBER(FIND("Rua",Base!O224)),ISNUMBER(FIND("Estrada",Base!O224)),ISNUMBER(FIND(",",Base!O224)))=TRUE,Base!O224,"")))</f>
        <v/>
      </c>
      <c r="X224" t="str">
        <f>TRIM((IF(OR(ISNUMBER(FIND("Avenida",Base!P224)),ISNUMBER(FIND("Rua",Base!P224)),ISNUMBER(FIND("Estrada",Base!P224)),ISNUMBER(FIND(",",Base!P224)))=TRUE,Base!P224,"")))</f>
        <v/>
      </c>
      <c r="Y224" t="str">
        <f>TRIM((IF(OR(ISNUMBER(FIND("Avenida",Base!Q224)),ISNUMBER(FIND("Rua",Base!Q224)),ISNUMBER(FIND("Estrada",Base!Q224)),ISNUMBER(FIND(",",Base!Q224)))=TRUE,Base!Q224,"")))</f>
        <v/>
      </c>
      <c r="Z224" t="str">
        <f>TRIM((IF(OR(ISNUMBER(FIND("Avenida",Base!R224)),ISNUMBER(FIND("Rua",Base!R224)),ISNUMBER(FIND("Estrada",Base!R224)),ISNUMBER(FIND(",",Base!R224)))=TRUE,Base!R224,"")))</f>
        <v/>
      </c>
      <c r="AA224" s="3" cm="1">
        <f t="array" ref="AA224">LOOKUP(2,1/(F224:Z224&lt;&gt;""),F224:Z224)</f>
        <v>0</v>
      </c>
      <c r="AB224" cm="1">
        <f t="array" ref="AB224">IFERROR(IF(LEN(TRIM(SUBSTITUTE(INDEX(Base!224:224,0,MATCH(Planilha2!$AA224,Base!224:224,0)+1),"m²",""))&gt;5),LEFT(TRIM(SUBSTITUTE(INDEX(Base!224:224,0,MATCH(Planilha2!$AA224,Base!224:224,0)+1),"m²","")),3),TRIM(SUBSTITUTE(INDEX(Base!224:224,0,MATCH(Planilha2!$AA224,Base!224:224,0)+1),"m²",""))),0)</f>
        <v>0</v>
      </c>
      <c r="AC224" cm="1">
        <f t="array" ref="AC224">IFERROR(IF(LEN(INDEX(Base!224:224,0,MATCH(Planilha2!$AA224,Base!224:224,0)+2))&gt;2,LEFT(INDEX(Base!224:224,0,MATCH(Planilha2!$AA224,Base!224:224,0)+2),1),INDEX(Base!224:224,0,MATCH(Planilha2!$AA224,Base!224:224,0)+2)),0)</f>
        <v>0</v>
      </c>
      <c r="AD224" cm="1">
        <f t="array" ref="AD224">IFERROR(IF(LEN(INDEX(Base!224:224,0,MATCH(Planilha2!$AA224,Base!224:224,0)+3))&gt;2,LEFT(INDEX(Base!224:224,0,MATCH(Planilha2!$AA224,Base!224:224,0)+3),1),INDEX(Base!224:224,0,MATCH(Planilha2!$AA224,Base!224:224,0)+3)),0)</f>
        <v>0</v>
      </c>
      <c r="AE224" cm="1">
        <f t="array" ref="AE224">IFERROR(IF(LEN(INDEX(Base!224:224,0,MATCH(Planilha2!$AA224,Base!224:224,0)+4))&gt;2,LEFT(INDEX(Base!224:224,0,MATCH(Planilha2!$AA224,Base!224:224,0)+4),1),INDEX(Base!224:224,0,MATCH(Planilha2!$AA224,Base!224:224,0)+4)),0)</f>
        <v>0</v>
      </c>
      <c r="AF224" t="str">
        <f>AA224&amp;", "&amp;Configurações!$C$4&amp;", "&amp;Configurações!$C$5&amp;", Brazil"</f>
        <v>0, Mesquita, RJ, Brazil</v>
      </c>
      <c r="AG224" t="e">
        <f>RIGHT(AA224,LEN(AA224)-FIND(",",AA224,1)-1)&amp;", "&amp;Configurações!$C$4&amp;", "&amp;Configurações!$C$5</f>
        <v>#VALUE!</v>
      </c>
      <c r="AH224">
        <f>Configurações!$C$6</f>
        <v>0</v>
      </c>
    </row>
    <row r="225" spans="2:34" x14ac:dyDescent="0.3">
      <c r="B225">
        <f>IF(OR(ISNUMBER(FIND(Configurações!$B$8,Base!B225)),ISNUMBER(FIND(Configurações!$B$9,Base!B225)),ISNUMBER(FIND(Configurações!$B$10,Base!B225)),ISNUMBER(FIND(Configurações!$B$11,Base!B225)))=TRUE,Base!B225,0)</f>
        <v>0</v>
      </c>
      <c r="C225" t="str">
        <f>SUBSTITUTE(SUBSTITUTE(IF(ISNUMBER(FIND("R$",Base!B225))=TRUE,Base!B225,IF(OR(ISNUMBER(FIND("condo",Base!C225)),ISNUMBER(FIND("IPTU",Base!C225)))=TRUE,Base!B225,Base!C225)),"R$",""),".","")</f>
        <v/>
      </c>
      <c r="D225" t="str">
        <f>SUBSTITUTE(IF(TRIM(SUBSTITUTE(SUBSTITUTE(IF(AND(ISNUMBER(FIND("condo",Base!C225)),ISNUMBER(FIND("IPTU",Base!C225)))=TRUE,MID(Base!C225,FIND("$",Base!C225)+1,6),0),"I",""),"P",""))="0",TRIM(SUBSTITUTE(SUBSTITUTE(IF(AND(ISNUMBER(FIND("condo",Base!D225)),ISNUMBER(FIND("IPTU",Base!D225)))=TRUE,MID(Base!D225,FIND("$",Base!D225)+1,6),0),"I",""),"P","")),TRIM(SUBSTITUTE(SUBSTITUTE(IF(AND(ISNUMBER(FIND("condo",Base!C225)),ISNUMBER(FIND("IPTU",Base!C225)))=TRUE,MID(Base!C225,FIND("$",Base!C225)+1,6),0),"I",""),"P",""))),".","")</f>
        <v>0</v>
      </c>
      <c r="E225" t="str">
        <f>SUBSTITUTE(IF(TRIM(SUBSTITUTE(SUBSTITUTE(IF(OR(ISNUMBER(FIND("IPTU",Base!C225)),ISNUMBER(FIND("iptu",Base!C225)))=TRUE,RIGHT(Base!C225,5),0),"R$",""),"$",""))="0",TRIM(SUBSTITUTE(SUBSTITUTE(IF(OR(ISNUMBER(FIND("IPTU",Base!D225)),ISNUMBER(FIND("iptu",Base!D225)))=TRUE,RIGHT(Base!D225,5),0),"R$",""),"$","")),TRIM(SUBSTITUTE(SUBSTITUTE(IF(OR(ISNUMBER(FIND("iptu",Base!C225)),ISNUMBER(FIND("IPTU",Base!C225)))=TRUE,RIGHT(Base!C225,5),0),"R$",""),"$",""))),".","")</f>
        <v>0</v>
      </c>
      <c r="F225" s="3" cm="1">
        <f t="array" ref="F225">INDEX(Base!225:225,MATCH(MAX(LEN(Base!225:225)),LEN(Base!225:225),0))</f>
        <v>0</v>
      </c>
      <c r="J225" t="str">
        <f>TRIM((IF(OR(ISNUMBER(FIND("Avenida",Base!B225)),ISNUMBER(FIND("Rua",Base!B225)),ISNUMBER(FIND("Estrada",Base!B225)),ISNUMBER(FIND(",",Base!B225)))=TRUE,Base!B225,"")))</f>
        <v/>
      </c>
      <c r="K225" t="str">
        <f>TRIM((IF(OR(ISNUMBER(FIND("Avenida",Base!C225)),ISNUMBER(FIND("Rua",Base!C225)),ISNUMBER(FIND("Estrada",Base!C225)),ISNUMBER(FIND(",",Base!C225)))=TRUE,Base!C225,"")))</f>
        <v/>
      </c>
      <c r="L225" t="str">
        <f>TRIM((IF(OR(ISNUMBER(FIND("Avenida",Base!D225)),ISNUMBER(FIND("Rua",Base!D225)),ISNUMBER(FIND("Estrada",Base!D225)),ISNUMBER(FIND(",",Base!D225)))=TRUE,Base!D225,"")))</f>
        <v/>
      </c>
      <c r="M225" t="str">
        <f>TRIM((IF(OR(ISNUMBER(FIND("Avenida",Base!E225)),ISNUMBER(FIND("Rua",Base!E225)),ISNUMBER(FIND("Estrada",Base!E225)),ISNUMBER(FIND(",",Base!E225)))=TRUE,Base!E225,"")))</f>
        <v/>
      </c>
      <c r="N225" t="str">
        <f>TRIM((IF(OR(ISNUMBER(FIND("Avenida",Base!F225)),ISNUMBER(FIND("Rua",Base!F225)),ISNUMBER(FIND("Estrada",Base!F225)),ISNUMBER(FIND(",",Base!F225)))=TRUE,Base!F225,"")))</f>
        <v/>
      </c>
      <c r="O225" t="str">
        <f>TRIM((IF(OR(ISNUMBER(FIND("Avenida",Base!G225)),ISNUMBER(FIND("Rua",Base!G225)),ISNUMBER(FIND("Estrada",Base!G225)),ISNUMBER(FIND(",",Base!G225)))=TRUE,Base!G225,"")))</f>
        <v/>
      </c>
      <c r="P225" t="str">
        <f>TRIM((IF(OR(ISNUMBER(FIND("Avenida",Base!H225)),ISNUMBER(FIND("Rua",Base!H225)),ISNUMBER(FIND("Estrada",Base!H225)),ISNUMBER(FIND(",",Base!H225)))=TRUE,Base!H225,"")))</f>
        <v/>
      </c>
      <c r="Q225" t="str">
        <f>TRIM((IF(OR(ISNUMBER(FIND("Avenida",Base!I225)),ISNUMBER(FIND("Rua",Base!I225)),ISNUMBER(FIND("Estrada",Base!I225)),ISNUMBER(FIND(",",Base!I225)))=TRUE,Base!I225,"")))</f>
        <v/>
      </c>
      <c r="R225" t="str">
        <f>TRIM((IF(OR(ISNUMBER(FIND("Avenida",Base!J225)),ISNUMBER(FIND("Rua",Base!J225)),ISNUMBER(FIND("Estrada",Base!J225)),ISNUMBER(FIND(",",Base!J225)))=TRUE,Base!J225,"")))</f>
        <v/>
      </c>
      <c r="S225" t="str">
        <f>TRIM((IF(OR(ISNUMBER(FIND("Avenida",Base!K225)),ISNUMBER(FIND("Rua",Base!K225)),ISNUMBER(FIND("Estrada",Base!K225)),ISNUMBER(FIND(",",Base!K225)))=TRUE,Base!K225,"")))</f>
        <v/>
      </c>
      <c r="T225" t="str">
        <f>TRIM((IF(OR(ISNUMBER(FIND("Avenida",Base!L225)),ISNUMBER(FIND("Rua",Base!L225)),ISNUMBER(FIND("Estrada",Base!L225)),ISNUMBER(FIND(",",Base!L225)))=TRUE,Base!L225,"")))</f>
        <v/>
      </c>
      <c r="U225" t="str">
        <f>TRIM((IF(OR(ISNUMBER(FIND("Avenida",Base!M225)),ISNUMBER(FIND("Rua",Base!M225)),ISNUMBER(FIND("Estrada",Base!M225)),ISNUMBER(FIND(",",Base!M225)))=TRUE,Base!M225,"")))</f>
        <v/>
      </c>
      <c r="V225" t="str">
        <f>TRIM((IF(OR(ISNUMBER(FIND("Avenida",Base!N225)),ISNUMBER(FIND("Rua",Base!N225)),ISNUMBER(FIND("Estrada",Base!N225)),ISNUMBER(FIND(",",Base!N225)))=TRUE,Base!N225,"")))</f>
        <v/>
      </c>
      <c r="W225" t="str">
        <f>TRIM((IF(OR(ISNUMBER(FIND("Avenida",Base!O225)),ISNUMBER(FIND("Rua",Base!O225)),ISNUMBER(FIND("Estrada",Base!O225)),ISNUMBER(FIND(",",Base!O225)))=TRUE,Base!O225,"")))</f>
        <v/>
      </c>
      <c r="X225" t="str">
        <f>TRIM((IF(OR(ISNUMBER(FIND("Avenida",Base!P225)),ISNUMBER(FIND("Rua",Base!P225)),ISNUMBER(FIND("Estrada",Base!P225)),ISNUMBER(FIND(",",Base!P225)))=TRUE,Base!P225,"")))</f>
        <v/>
      </c>
      <c r="Y225" t="str">
        <f>TRIM((IF(OR(ISNUMBER(FIND("Avenida",Base!Q225)),ISNUMBER(FIND("Rua",Base!Q225)),ISNUMBER(FIND("Estrada",Base!Q225)),ISNUMBER(FIND(",",Base!Q225)))=TRUE,Base!Q225,"")))</f>
        <v/>
      </c>
      <c r="Z225" t="str">
        <f>TRIM((IF(OR(ISNUMBER(FIND("Avenida",Base!R225)),ISNUMBER(FIND("Rua",Base!R225)),ISNUMBER(FIND("Estrada",Base!R225)),ISNUMBER(FIND(",",Base!R225)))=TRUE,Base!R225,"")))</f>
        <v/>
      </c>
      <c r="AA225" s="3" cm="1">
        <f t="array" ref="AA225">LOOKUP(2,1/(F225:Z225&lt;&gt;""),F225:Z225)</f>
        <v>0</v>
      </c>
      <c r="AB225" cm="1">
        <f t="array" ref="AB225">IFERROR(IF(LEN(TRIM(SUBSTITUTE(INDEX(Base!225:225,0,MATCH(Planilha2!$AA225,Base!225:225,0)+1),"m²",""))&gt;5),LEFT(TRIM(SUBSTITUTE(INDEX(Base!225:225,0,MATCH(Planilha2!$AA225,Base!225:225,0)+1),"m²","")),3),TRIM(SUBSTITUTE(INDEX(Base!225:225,0,MATCH(Planilha2!$AA225,Base!225:225,0)+1),"m²",""))),0)</f>
        <v>0</v>
      </c>
      <c r="AC225" cm="1">
        <f t="array" ref="AC225">IFERROR(IF(LEN(INDEX(Base!225:225,0,MATCH(Planilha2!$AA225,Base!225:225,0)+2))&gt;2,LEFT(INDEX(Base!225:225,0,MATCH(Planilha2!$AA225,Base!225:225,0)+2),1),INDEX(Base!225:225,0,MATCH(Planilha2!$AA225,Base!225:225,0)+2)),0)</f>
        <v>0</v>
      </c>
      <c r="AD225" cm="1">
        <f t="array" ref="AD225">IFERROR(IF(LEN(INDEX(Base!225:225,0,MATCH(Planilha2!$AA225,Base!225:225,0)+3))&gt;2,LEFT(INDEX(Base!225:225,0,MATCH(Planilha2!$AA225,Base!225:225,0)+3),1),INDEX(Base!225:225,0,MATCH(Planilha2!$AA225,Base!225:225,0)+3)),0)</f>
        <v>0</v>
      </c>
      <c r="AE225" cm="1">
        <f t="array" ref="AE225">IFERROR(IF(LEN(INDEX(Base!225:225,0,MATCH(Planilha2!$AA225,Base!225:225,0)+4))&gt;2,LEFT(INDEX(Base!225:225,0,MATCH(Planilha2!$AA225,Base!225:225,0)+4),1),INDEX(Base!225:225,0,MATCH(Planilha2!$AA225,Base!225:225,0)+4)),0)</f>
        <v>0</v>
      </c>
      <c r="AF225" t="str">
        <f>AA225&amp;", "&amp;Configurações!$C$4&amp;", "&amp;Configurações!$C$5&amp;", Brazil"</f>
        <v>0, Mesquita, RJ, Brazil</v>
      </c>
      <c r="AG225" t="e">
        <f>RIGHT(AA225,LEN(AA225)-FIND(",",AA225,1)-1)&amp;", "&amp;Configurações!$C$4&amp;", "&amp;Configurações!$C$5</f>
        <v>#VALUE!</v>
      </c>
      <c r="AH225">
        <f>Configurações!$C$6</f>
        <v>0</v>
      </c>
    </row>
    <row r="226" spans="2:34" x14ac:dyDescent="0.3">
      <c r="B226">
        <f>IF(OR(ISNUMBER(FIND(Configurações!$B$8,Base!B226)),ISNUMBER(FIND(Configurações!$B$9,Base!B226)),ISNUMBER(FIND(Configurações!$B$10,Base!B226)),ISNUMBER(FIND(Configurações!$B$11,Base!B226)))=TRUE,Base!B226,0)</f>
        <v>0</v>
      </c>
      <c r="C226" t="str">
        <f>SUBSTITUTE(SUBSTITUTE(IF(ISNUMBER(FIND("R$",Base!B226))=TRUE,Base!B226,IF(OR(ISNUMBER(FIND("condo",Base!C226)),ISNUMBER(FIND("IPTU",Base!C226)))=TRUE,Base!B226,Base!C226)),"R$",""),".","")</f>
        <v/>
      </c>
      <c r="D226" t="str">
        <f>SUBSTITUTE(IF(TRIM(SUBSTITUTE(SUBSTITUTE(IF(AND(ISNUMBER(FIND("condo",Base!C226)),ISNUMBER(FIND("IPTU",Base!C226)))=TRUE,MID(Base!C226,FIND("$",Base!C226)+1,6),0),"I",""),"P",""))="0",TRIM(SUBSTITUTE(SUBSTITUTE(IF(AND(ISNUMBER(FIND("condo",Base!D226)),ISNUMBER(FIND("IPTU",Base!D226)))=TRUE,MID(Base!D226,FIND("$",Base!D226)+1,6),0),"I",""),"P","")),TRIM(SUBSTITUTE(SUBSTITUTE(IF(AND(ISNUMBER(FIND("condo",Base!C226)),ISNUMBER(FIND("IPTU",Base!C226)))=TRUE,MID(Base!C226,FIND("$",Base!C226)+1,6),0),"I",""),"P",""))),".","")</f>
        <v>0</v>
      </c>
      <c r="E226" t="str">
        <f>SUBSTITUTE(IF(TRIM(SUBSTITUTE(SUBSTITUTE(IF(OR(ISNUMBER(FIND("IPTU",Base!C226)),ISNUMBER(FIND("iptu",Base!C226)))=TRUE,RIGHT(Base!C226,5),0),"R$",""),"$",""))="0",TRIM(SUBSTITUTE(SUBSTITUTE(IF(OR(ISNUMBER(FIND("IPTU",Base!D226)),ISNUMBER(FIND("iptu",Base!D226)))=TRUE,RIGHT(Base!D226,5),0),"R$",""),"$","")),TRIM(SUBSTITUTE(SUBSTITUTE(IF(OR(ISNUMBER(FIND("iptu",Base!C226)),ISNUMBER(FIND("IPTU",Base!C226)))=TRUE,RIGHT(Base!C226,5),0),"R$",""),"$",""))),".","")</f>
        <v>0</v>
      </c>
      <c r="F226" s="3" cm="1">
        <f t="array" ref="F226">INDEX(Base!226:226,MATCH(MAX(LEN(Base!226:226)),LEN(Base!226:226),0))</f>
        <v>0</v>
      </c>
      <c r="J226" t="str">
        <f>TRIM((IF(OR(ISNUMBER(FIND("Avenida",Base!B226)),ISNUMBER(FIND("Rua",Base!B226)),ISNUMBER(FIND("Estrada",Base!B226)),ISNUMBER(FIND(",",Base!B226)))=TRUE,Base!B226,"")))</f>
        <v/>
      </c>
      <c r="K226" t="str">
        <f>TRIM((IF(OR(ISNUMBER(FIND("Avenida",Base!C226)),ISNUMBER(FIND("Rua",Base!C226)),ISNUMBER(FIND("Estrada",Base!C226)),ISNUMBER(FIND(",",Base!C226)))=TRUE,Base!C226,"")))</f>
        <v/>
      </c>
      <c r="L226" t="str">
        <f>TRIM((IF(OR(ISNUMBER(FIND("Avenida",Base!D226)),ISNUMBER(FIND("Rua",Base!D226)),ISNUMBER(FIND("Estrada",Base!D226)),ISNUMBER(FIND(",",Base!D226)))=TRUE,Base!D226,"")))</f>
        <v/>
      </c>
      <c r="M226" t="str">
        <f>TRIM((IF(OR(ISNUMBER(FIND("Avenida",Base!E226)),ISNUMBER(FIND("Rua",Base!E226)),ISNUMBER(FIND("Estrada",Base!E226)),ISNUMBER(FIND(",",Base!E226)))=TRUE,Base!E226,"")))</f>
        <v/>
      </c>
      <c r="N226" t="str">
        <f>TRIM((IF(OR(ISNUMBER(FIND("Avenida",Base!F226)),ISNUMBER(FIND("Rua",Base!F226)),ISNUMBER(FIND("Estrada",Base!F226)),ISNUMBER(FIND(",",Base!F226)))=TRUE,Base!F226,"")))</f>
        <v/>
      </c>
      <c r="O226" t="str">
        <f>TRIM((IF(OR(ISNUMBER(FIND("Avenida",Base!G226)),ISNUMBER(FIND("Rua",Base!G226)),ISNUMBER(FIND("Estrada",Base!G226)),ISNUMBER(FIND(",",Base!G226)))=TRUE,Base!G226,"")))</f>
        <v/>
      </c>
      <c r="P226" t="str">
        <f>TRIM((IF(OR(ISNUMBER(FIND("Avenida",Base!H226)),ISNUMBER(FIND("Rua",Base!H226)),ISNUMBER(FIND("Estrada",Base!H226)),ISNUMBER(FIND(",",Base!H226)))=TRUE,Base!H226,"")))</f>
        <v/>
      </c>
      <c r="Q226" t="str">
        <f>TRIM((IF(OR(ISNUMBER(FIND("Avenida",Base!I226)),ISNUMBER(FIND("Rua",Base!I226)),ISNUMBER(FIND("Estrada",Base!I226)),ISNUMBER(FIND(",",Base!I226)))=TRUE,Base!I226,"")))</f>
        <v/>
      </c>
      <c r="R226" t="str">
        <f>TRIM((IF(OR(ISNUMBER(FIND("Avenida",Base!J226)),ISNUMBER(FIND("Rua",Base!J226)),ISNUMBER(FIND("Estrada",Base!J226)),ISNUMBER(FIND(",",Base!J226)))=TRUE,Base!J226,"")))</f>
        <v/>
      </c>
      <c r="S226" t="str">
        <f>TRIM((IF(OR(ISNUMBER(FIND("Avenida",Base!K226)),ISNUMBER(FIND("Rua",Base!K226)),ISNUMBER(FIND("Estrada",Base!K226)),ISNUMBER(FIND(",",Base!K226)))=TRUE,Base!K226,"")))</f>
        <v/>
      </c>
      <c r="T226" t="str">
        <f>TRIM((IF(OR(ISNUMBER(FIND("Avenida",Base!L226)),ISNUMBER(FIND("Rua",Base!L226)),ISNUMBER(FIND("Estrada",Base!L226)),ISNUMBER(FIND(",",Base!L226)))=TRUE,Base!L226,"")))</f>
        <v/>
      </c>
      <c r="U226" t="str">
        <f>TRIM((IF(OR(ISNUMBER(FIND("Avenida",Base!M226)),ISNUMBER(FIND("Rua",Base!M226)),ISNUMBER(FIND("Estrada",Base!M226)),ISNUMBER(FIND(",",Base!M226)))=TRUE,Base!M226,"")))</f>
        <v/>
      </c>
      <c r="V226" t="str">
        <f>TRIM((IF(OR(ISNUMBER(FIND("Avenida",Base!N226)),ISNUMBER(FIND("Rua",Base!N226)),ISNUMBER(FIND("Estrada",Base!N226)),ISNUMBER(FIND(",",Base!N226)))=TRUE,Base!N226,"")))</f>
        <v/>
      </c>
      <c r="W226" t="str">
        <f>TRIM((IF(OR(ISNUMBER(FIND("Avenida",Base!O226)),ISNUMBER(FIND("Rua",Base!O226)),ISNUMBER(FIND("Estrada",Base!O226)),ISNUMBER(FIND(",",Base!O226)))=TRUE,Base!O226,"")))</f>
        <v/>
      </c>
      <c r="X226" t="str">
        <f>TRIM((IF(OR(ISNUMBER(FIND("Avenida",Base!P226)),ISNUMBER(FIND("Rua",Base!P226)),ISNUMBER(FIND("Estrada",Base!P226)),ISNUMBER(FIND(",",Base!P226)))=TRUE,Base!P226,"")))</f>
        <v/>
      </c>
      <c r="Y226" t="str">
        <f>TRIM((IF(OR(ISNUMBER(FIND("Avenida",Base!Q226)),ISNUMBER(FIND("Rua",Base!Q226)),ISNUMBER(FIND("Estrada",Base!Q226)),ISNUMBER(FIND(",",Base!Q226)))=TRUE,Base!Q226,"")))</f>
        <v/>
      </c>
      <c r="Z226" t="str">
        <f>TRIM((IF(OR(ISNUMBER(FIND("Avenida",Base!R226)),ISNUMBER(FIND("Rua",Base!R226)),ISNUMBER(FIND("Estrada",Base!R226)),ISNUMBER(FIND(",",Base!R226)))=TRUE,Base!R226,"")))</f>
        <v/>
      </c>
      <c r="AA226" s="3" cm="1">
        <f t="array" ref="AA226">LOOKUP(2,1/(F226:Z226&lt;&gt;""),F226:Z226)</f>
        <v>0</v>
      </c>
      <c r="AB226" cm="1">
        <f t="array" ref="AB226">IFERROR(IF(LEN(TRIM(SUBSTITUTE(INDEX(Base!226:226,0,MATCH(Planilha2!$AA226,Base!226:226,0)+1),"m²",""))&gt;5),LEFT(TRIM(SUBSTITUTE(INDEX(Base!226:226,0,MATCH(Planilha2!$AA226,Base!226:226,0)+1),"m²","")),3),TRIM(SUBSTITUTE(INDEX(Base!226:226,0,MATCH(Planilha2!$AA226,Base!226:226,0)+1),"m²",""))),0)</f>
        <v>0</v>
      </c>
      <c r="AC226" cm="1">
        <f t="array" ref="AC226">IFERROR(IF(LEN(INDEX(Base!226:226,0,MATCH(Planilha2!$AA226,Base!226:226,0)+2))&gt;2,LEFT(INDEX(Base!226:226,0,MATCH(Planilha2!$AA226,Base!226:226,0)+2),1),INDEX(Base!226:226,0,MATCH(Planilha2!$AA226,Base!226:226,0)+2)),0)</f>
        <v>0</v>
      </c>
      <c r="AD226" cm="1">
        <f t="array" ref="AD226">IFERROR(IF(LEN(INDEX(Base!226:226,0,MATCH(Planilha2!$AA226,Base!226:226,0)+3))&gt;2,LEFT(INDEX(Base!226:226,0,MATCH(Planilha2!$AA226,Base!226:226,0)+3),1),INDEX(Base!226:226,0,MATCH(Planilha2!$AA226,Base!226:226,0)+3)),0)</f>
        <v>0</v>
      </c>
      <c r="AE226" cm="1">
        <f t="array" ref="AE226">IFERROR(IF(LEN(INDEX(Base!226:226,0,MATCH(Planilha2!$AA226,Base!226:226,0)+4))&gt;2,LEFT(INDEX(Base!226:226,0,MATCH(Planilha2!$AA226,Base!226:226,0)+4),1),INDEX(Base!226:226,0,MATCH(Planilha2!$AA226,Base!226:226,0)+4)),0)</f>
        <v>0</v>
      </c>
      <c r="AF226" t="str">
        <f>AA226&amp;", "&amp;Configurações!$C$4&amp;", "&amp;Configurações!$C$5&amp;", Brazil"</f>
        <v>0, Mesquita, RJ, Brazil</v>
      </c>
      <c r="AG226" t="e">
        <f>RIGHT(AA226,LEN(AA226)-FIND(",",AA226,1)-1)&amp;", "&amp;Configurações!$C$4&amp;", "&amp;Configurações!$C$5</f>
        <v>#VALUE!</v>
      </c>
      <c r="AH226">
        <f>Configurações!$C$6</f>
        <v>0</v>
      </c>
    </row>
    <row r="227" spans="2:34" x14ac:dyDescent="0.3">
      <c r="B227">
        <f>IF(OR(ISNUMBER(FIND(Configurações!$B$8,Base!B227)),ISNUMBER(FIND(Configurações!$B$9,Base!B227)),ISNUMBER(FIND(Configurações!$B$10,Base!B227)),ISNUMBER(FIND(Configurações!$B$11,Base!B227)))=TRUE,Base!B227,0)</f>
        <v>0</v>
      </c>
      <c r="C227" t="str">
        <f>SUBSTITUTE(SUBSTITUTE(IF(ISNUMBER(FIND("R$",Base!B227))=TRUE,Base!B227,IF(OR(ISNUMBER(FIND("condo",Base!C227)),ISNUMBER(FIND("IPTU",Base!C227)))=TRUE,Base!B227,Base!C227)),"R$",""),".","")</f>
        <v/>
      </c>
      <c r="D227" t="str">
        <f>SUBSTITUTE(IF(TRIM(SUBSTITUTE(SUBSTITUTE(IF(AND(ISNUMBER(FIND("condo",Base!C227)),ISNUMBER(FIND("IPTU",Base!C227)))=TRUE,MID(Base!C227,FIND("$",Base!C227)+1,6),0),"I",""),"P",""))="0",TRIM(SUBSTITUTE(SUBSTITUTE(IF(AND(ISNUMBER(FIND("condo",Base!D227)),ISNUMBER(FIND("IPTU",Base!D227)))=TRUE,MID(Base!D227,FIND("$",Base!D227)+1,6),0),"I",""),"P","")),TRIM(SUBSTITUTE(SUBSTITUTE(IF(AND(ISNUMBER(FIND("condo",Base!C227)),ISNUMBER(FIND("IPTU",Base!C227)))=TRUE,MID(Base!C227,FIND("$",Base!C227)+1,6),0),"I",""),"P",""))),".","")</f>
        <v>0</v>
      </c>
      <c r="E227" t="str">
        <f>SUBSTITUTE(IF(TRIM(SUBSTITUTE(SUBSTITUTE(IF(OR(ISNUMBER(FIND("IPTU",Base!C227)),ISNUMBER(FIND("iptu",Base!C227)))=TRUE,RIGHT(Base!C227,5),0),"R$",""),"$",""))="0",TRIM(SUBSTITUTE(SUBSTITUTE(IF(OR(ISNUMBER(FIND("IPTU",Base!D227)),ISNUMBER(FIND("iptu",Base!D227)))=TRUE,RIGHT(Base!D227,5),0),"R$",""),"$","")),TRIM(SUBSTITUTE(SUBSTITUTE(IF(OR(ISNUMBER(FIND("iptu",Base!C227)),ISNUMBER(FIND("IPTU",Base!C227)))=TRUE,RIGHT(Base!C227,5),0),"R$",""),"$",""))),".","")</f>
        <v>0</v>
      </c>
      <c r="F227" s="3" cm="1">
        <f t="array" ref="F227">INDEX(Base!227:227,MATCH(MAX(LEN(Base!227:227)),LEN(Base!227:227),0))</f>
        <v>0</v>
      </c>
      <c r="J227" t="str">
        <f>TRIM((IF(OR(ISNUMBER(FIND("Avenida",Base!B227)),ISNUMBER(FIND("Rua",Base!B227)),ISNUMBER(FIND("Estrada",Base!B227)),ISNUMBER(FIND(",",Base!B227)))=TRUE,Base!B227,"")))</f>
        <v/>
      </c>
      <c r="K227" t="str">
        <f>TRIM((IF(OR(ISNUMBER(FIND("Avenida",Base!C227)),ISNUMBER(FIND("Rua",Base!C227)),ISNUMBER(FIND("Estrada",Base!C227)),ISNUMBER(FIND(",",Base!C227)))=TRUE,Base!C227,"")))</f>
        <v/>
      </c>
      <c r="L227" t="str">
        <f>TRIM((IF(OR(ISNUMBER(FIND("Avenida",Base!D227)),ISNUMBER(FIND("Rua",Base!D227)),ISNUMBER(FIND("Estrada",Base!D227)),ISNUMBER(FIND(",",Base!D227)))=TRUE,Base!D227,"")))</f>
        <v/>
      </c>
      <c r="M227" t="str">
        <f>TRIM((IF(OR(ISNUMBER(FIND("Avenida",Base!E227)),ISNUMBER(FIND("Rua",Base!E227)),ISNUMBER(FIND("Estrada",Base!E227)),ISNUMBER(FIND(",",Base!E227)))=TRUE,Base!E227,"")))</f>
        <v/>
      </c>
      <c r="N227" t="str">
        <f>TRIM((IF(OR(ISNUMBER(FIND("Avenida",Base!F227)),ISNUMBER(FIND("Rua",Base!F227)),ISNUMBER(FIND("Estrada",Base!F227)),ISNUMBER(FIND(",",Base!F227)))=TRUE,Base!F227,"")))</f>
        <v/>
      </c>
      <c r="O227" t="str">
        <f>TRIM((IF(OR(ISNUMBER(FIND("Avenida",Base!G227)),ISNUMBER(FIND("Rua",Base!G227)),ISNUMBER(FIND("Estrada",Base!G227)),ISNUMBER(FIND(",",Base!G227)))=TRUE,Base!G227,"")))</f>
        <v/>
      </c>
      <c r="P227" t="str">
        <f>TRIM((IF(OR(ISNUMBER(FIND("Avenida",Base!H227)),ISNUMBER(FIND("Rua",Base!H227)),ISNUMBER(FIND("Estrada",Base!H227)),ISNUMBER(FIND(",",Base!H227)))=TRUE,Base!H227,"")))</f>
        <v/>
      </c>
      <c r="Q227" t="str">
        <f>TRIM((IF(OR(ISNUMBER(FIND("Avenida",Base!I227)),ISNUMBER(FIND("Rua",Base!I227)),ISNUMBER(FIND("Estrada",Base!I227)),ISNUMBER(FIND(",",Base!I227)))=TRUE,Base!I227,"")))</f>
        <v/>
      </c>
      <c r="R227" t="str">
        <f>TRIM((IF(OR(ISNUMBER(FIND("Avenida",Base!J227)),ISNUMBER(FIND("Rua",Base!J227)),ISNUMBER(FIND("Estrada",Base!J227)),ISNUMBER(FIND(",",Base!J227)))=TRUE,Base!J227,"")))</f>
        <v/>
      </c>
      <c r="S227" t="str">
        <f>TRIM((IF(OR(ISNUMBER(FIND("Avenida",Base!K227)),ISNUMBER(FIND("Rua",Base!K227)),ISNUMBER(FIND("Estrada",Base!K227)),ISNUMBER(FIND(",",Base!K227)))=TRUE,Base!K227,"")))</f>
        <v/>
      </c>
      <c r="T227" t="str">
        <f>TRIM((IF(OR(ISNUMBER(FIND("Avenida",Base!L227)),ISNUMBER(FIND("Rua",Base!L227)),ISNUMBER(FIND("Estrada",Base!L227)),ISNUMBER(FIND(",",Base!L227)))=TRUE,Base!L227,"")))</f>
        <v/>
      </c>
      <c r="U227" t="str">
        <f>TRIM((IF(OR(ISNUMBER(FIND("Avenida",Base!M227)),ISNUMBER(FIND("Rua",Base!M227)),ISNUMBER(FIND("Estrada",Base!M227)),ISNUMBER(FIND(",",Base!M227)))=TRUE,Base!M227,"")))</f>
        <v/>
      </c>
      <c r="V227" t="str">
        <f>TRIM((IF(OR(ISNUMBER(FIND("Avenida",Base!N227)),ISNUMBER(FIND("Rua",Base!N227)),ISNUMBER(FIND("Estrada",Base!N227)),ISNUMBER(FIND(",",Base!N227)))=TRUE,Base!N227,"")))</f>
        <v/>
      </c>
      <c r="W227" t="str">
        <f>TRIM((IF(OR(ISNUMBER(FIND("Avenida",Base!O227)),ISNUMBER(FIND("Rua",Base!O227)),ISNUMBER(FIND("Estrada",Base!O227)),ISNUMBER(FIND(",",Base!O227)))=TRUE,Base!O227,"")))</f>
        <v/>
      </c>
      <c r="X227" t="str">
        <f>TRIM((IF(OR(ISNUMBER(FIND("Avenida",Base!P227)),ISNUMBER(FIND("Rua",Base!P227)),ISNUMBER(FIND("Estrada",Base!P227)),ISNUMBER(FIND(",",Base!P227)))=TRUE,Base!P227,"")))</f>
        <v/>
      </c>
      <c r="Y227" t="str">
        <f>TRIM((IF(OR(ISNUMBER(FIND("Avenida",Base!Q227)),ISNUMBER(FIND("Rua",Base!Q227)),ISNUMBER(FIND("Estrada",Base!Q227)),ISNUMBER(FIND(",",Base!Q227)))=TRUE,Base!Q227,"")))</f>
        <v/>
      </c>
      <c r="Z227" t="str">
        <f>TRIM((IF(OR(ISNUMBER(FIND("Avenida",Base!R227)),ISNUMBER(FIND("Rua",Base!R227)),ISNUMBER(FIND("Estrada",Base!R227)),ISNUMBER(FIND(",",Base!R227)))=TRUE,Base!R227,"")))</f>
        <v/>
      </c>
      <c r="AA227" s="3" cm="1">
        <f t="array" ref="AA227">LOOKUP(2,1/(F227:Z227&lt;&gt;""),F227:Z227)</f>
        <v>0</v>
      </c>
      <c r="AB227" cm="1">
        <f t="array" ref="AB227">IFERROR(IF(LEN(TRIM(SUBSTITUTE(INDEX(Base!227:227,0,MATCH(Planilha2!$AA227,Base!227:227,0)+1),"m²",""))&gt;5),LEFT(TRIM(SUBSTITUTE(INDEX(Base!227:227,0,MATCH(Planilha2!$AA227,Base!227:227,0)+1),"m²","")),3),TRIM(SUBSTITUTE(INDEX(Base!227:227,0,MATCH(Planilha2!$AA227,Base!227:227,0)+1),"m²",""))),0)</f>
        <v>0</v>
      </c>
      <c r="AC227" cm="1">
        <f t="array" ref="AC227">IFERROR(IF(LEN(INDEX(Base!227:227,0,MATCH(Planilha2!$AA227,Base!227:227,0)+2))&gt;2,LEFT(INDEX(Base!227:227,0,MATCH(Planilha2!$AA227,Base!227:227,0)+2),1),INDEX(Base!227:227,0,MATCH(Planilha2!$AA227,Base!227:227,0)+2)),0)</f>
        <v>0</v>
      </c>
      <c r="AD227" cm="1">
        <f t="array" ref="AD227">IFERROR(IF(LEN(INDEX(Base!227:227,0,MATCH(Planilha2!$AA227,Base!227:227,0)+3))&gt;2,LEFT(INDEX(Base!227:227,0,MATCH(Planilha2!$AA227,Base!227:227,0)+3),1),INDEX(Base!227:227,0,MATCH(Planilha2!$AA227,Base!227:227,0)+3)),0)</f>
        <v>0</v>
      </c>
      <c r="AE227" cm="1">
        <f t="array" ref="AE227">IFERROR(IF(LEN(INDEX(Base!227:227,0,MATCH(Planilha2!$AA227,Base!227:227,0)+4))&gt;2,LEFT(INDEX(Base!227:227,0,MATCH(Planilha2!$AA227,Base!227:227,0)+4),1),INDEX(Base!227:227,0,MATCH(Planilha2!$AA227,Base!227:227,0)+4)),0)</f>
        <v>0</v>
      </c>
      <c r="AF227" t="str">
        <f>AA227&amp;", "&amp;Configurações!$C$4&amp;", "&amp;Configurações!$C$5&amp;", Brazil"</f>
        <v>0, Mesquita, RJ, Brazil</v>
      </c>
      <c r="AG227" t="e">
        <f>RIGHT(AA227,LEN(AA227)-FIND(",",AA227,1)-1)&amp;", "&amp;Configurações!$C$4&amp;", "&amp;Configurações!$C$5</f>
        <v>#VALUE!</v>
      </c>
      <c r="AH227">
        <f>Configurações!$C$6</f>
        <v>0</v>
      </c>
    </row>
    <row r="228" spans="2:34" x14ac:dyDescent="0.3">
      <c r="B228">
        <f>IF(OR(ISNUMBER(FIND(Configurações!$B$8,Base!B228)),ISNUMBER(FIND(Configurações!$B$9,Base!B228)),ISNUMBER(FIND(Configurações!$B$10,Base!B228)),ISNUMBER(FIND(Configurações!$B$11,Base!B228)))=TRUE,Base!B228,0)</f>
        <v>0</v>
      </c>
      <c r="C228" t="str">
        <f>SUBSTITUTE(SUBSTITUTE(IF(ISNUMBER(FIND("R$",Base!B228))=TRUE,Base!B228,IF(OR(ISNUMBER(FIND("condo",Base!C228)),ISNUMBER(FIND("IPTU",Base!C228)))=TRUE,Base!B228,Base!C228)),"R$",""),".","")</f>
        <v/>
      </c>
      <c r="D228" t="str">
        <f>SUBSTITUTE(IF(TRIM(SUBSTITUTE(SUBSTITUTE(IF(AND(ISNUMBER(FIND("condo",Base!C228)),ISNUMBER(FIND("IPTU",Base!C228)))=TRUE,MID(Base!C228,FIND("$",Base!C228)+1,6),0),"I",""),"P",""))="0",TRIM(SUBSTITUTE(SUBSTITUTE(IF(AND(ISNUMBER(FIND("condo",Base!D228)),ISNUMBER(FIND("IPTU",Base!D228)))=TRUE,MID(Base!D228,FIND("$",Base!D228)+1,6),0),"I",""),"P","")),TRIM(SUBSTITUTE(SUBSTITUTE(IF(AND(ISNUMBER(FIND("condo",Base!C228)),ISNUMBER(FIND("IPTU",Base!C228)))=TRUE,MID(Base!C228,FIND("$",Base!C228)+1,6),0),"I",""),"P",""))),".","")</f>
        <v>0</v>
      </c>
      <c r="E228" t="str">
        <f>SUBSTITUTE(IF(TRIM(SUBSTITUTE(SUBSTITUTE(IF(OR(ISNUMBER(FIND("IPTU",Base!C228)),ISNUMBER(FIND("iptu",Base!C228)))=TRUE,RIGHT(Base!C228,5),0),"R$",""),"$",""))="0",TRIM(SUBSTITUTE(SUBSTITUTE(IF(OR(ISNUMBER(FIND("IPTU",Base!D228)),ISNUMBER(FIND("iptu",Base!D228)))=TRUE,RIGHT(Base!D228,5),0),"R$",""),"$","")),TRIM(SUBSTITUTE(SUBSTITUTE(IF(OR(ISNUMBER(FIND("iptu",Base!C228)),ISNUMBER(FIND("IPTU",Base!C228)))=TRUE,RIGHT(Base!C228,5),0),"R$",""),"$",""))),".","")</f>
        <v>0</v>
      </c>
      <c r="F228" s="3" cm="1">
        <f t="array" ref="F228">INDEX(Base!228:228,MATCH(MAX(LEN(Base!228:228)),LEN(Base!228:228),0))</f>
        <v>0</v>
      </c>
      <c r="J228" t="str">
        <f>TRIM((IF(OR(ISNUMBER(FIND("Avenida",Base!B228)),ISNUMBER(FIND("Rua",Base!B228)),ISNUMBER(FIND("Estrada",Base!B228)),ISNUMBER(FIND(",",Base!B228)))=TRUE,Base!B228,"")))</f>
        <v/>
      </c>
      <c r="K228" t="str">
        <f>TRIM((IF(OR(ISNUMBER(FIND("Avenida",Base!C228)),ISNUMBER(FIND("Rua",Base!C228)),ISNUMBER(FIND("Estrada",Base!C228)),ISNUMBER(FIND(",",Base!C228)))=TRUE,Base!C228,"")))</f>
        <v/>
      </c>
      <c r="L228" t="str">
        <f>TRIM((IF(OR(ISNUMBER(FIND("Avenida",Base!D228)),ISNUMBER(FIND("Rua",Base!D228)),ISNUMBER(FIND("Estrada",Base!D228)),ISNUMBER(FIND(",",Base!D228)))=TRUE,Base!D228,"")))</f>
        <v/>
      </c>
      <c r="M228" t="str">
        <f>TRIM((IF(OR(ISNUMBER(FIND("Avenida",Base!E228)),ISNUMBER(FIND("Rua",Base!E228)),ISNUMBER(FIND("Estrada",Base!E228)),ISNUMBER(FIND(",",Base!E228)))=TRUE,Base!E228,"")))</f>
        <v/>
      </c>
      <c r="N228" t="str">
        <f>TRIM((IF(OR(ISNUMBER(FIND("Avenida",Base!F228)),ISNUMBER(FIND("Rua",Base!F228)),ISNUMBER(FIND("Estrada",Base!F228)),ISNUMBER(FIND(",",Base!F228)))=TRUE,Base!F228,"")))</f>
        <v/>
      </c>
      <c r="O228" t="str">
        <f>TRIM((IF(OR(ISNUMBER(FIND("Avenida",Base!G228)),ISNUMBER(FIND("Rua",Base!G228)),ISNUMBER(FIND("Estrada",Base!G228)),ISNUMBER(FIND(",",Base!G228)))=TRUE,Base!G228,"")))</f>
        <v/>
      </c>
      <c r="P228" t="str">
        <f>TRIM((IF(OR(ISNUMBER(FIND("Avenida",Base!H228)),ISNUMBER(FIND("Rua",Base!H228)),ISNUMBER(FIND("Estrada",Base!H228)),ISNUMBER(FIND(",",Base!H228)))=TRUE,Base!H228,"")))</f>
        <v/>
      </c>
      <c r="Q228" t="str">
        <f>TRIM((IF(OR(ISNUMBER(FIND("Avenida",Base!I228)),ISNUMBER(FIND("Rua",Base!I228)),ISNUMBER(FIND("Estrada",Base!I228)),ISNUMBER(FIND(",",Base!I228)))=TRUE,Base!I228,"")))</f>
        <v/>
      </c>
      <c r="R228" t="str">
        <f>TRIM((IF(OR(ISNUMBER(FIND("Avenida",Base!J228)),ISNUMBER(FIND("Rua",Base!J228)),ISNUMBER(FIND("Estrada",Base!J228)),ISNUMBER(FIND(",",Base!J228)))=TRUE,Base!J228,"")))</f>
        <v/>
      </c>
      <c r="S228" t="str">
        <f>TRIM((IF(OR(ISNUMBER(FIND("Avenida",Base!K228)),ISNUMBER(FIND("Rua",Base!K228)),ISNUMBER(FIND("Estrada",Base!K228)),ISNUMBER(FIND(",",Base!K228)))=TRUE,Base!K228,"")))</f>
        <v/>
      </c>
      <c r="T228" t="str">
        <f>TRIM((IF(OR(ISNUMBER(FIND("Avenida",Base!L228)),ISNUMBER(FIND("Rua",Base!L228)),ISNUMBER(FIND("Estrada",Base!L228)),ISNUMBER(FIND(",",Base!L228)))=TRUE,Base!L228,"")))</f>
        <v/>
      </c>
      <c r="U228" t="str">
        <f>TRIM((IF(OR(ISNUMBER(FIND("Avenida",Base!M228)),ISNUMBER(FIND("Rua",Base!M228)),ISNUMBER(FIND("Estrada",Base!M228)),ISNUMBER(FIND(",",Base!M228)))=TRUE,Base!M228,"")))</f>
        <v/>
      </c>
      <c r="V228" t="str">
        <f>TRIM((IF(OR(ISNUMBER(FIND("Avenida",Base!N228)),ISNUMBER(FIND("Rua",Base!N228)),ISNUMBER(FIND("Estrada",Base!N228)),ISNUMBER(FIND(",",Base!N228)))=TRUE,Base!N228,"")))</f>
        <v/>
      </c>
      <c r="W228" t="str">
        <f>TRIM((IF(OR(ISNUMBER(FIND("Avenida",Base!O228)),ISNUMBER(FIND("Rua",Base!O228)),ISNUMBER(FIND("Estrada",Base!O228)),ISNUMBER(FIND(",",Base!O228)))=TRUE,Base!O228,"")))</f>
        <v/>
      </c>
      <c r="X228" t="str">
        <f>TRIM((IF(OR(ISNUMBER(FIND("Avenida",Base!P228)),ISNUMBER(FIND("Rua",Base!P228)),ISNUMBER(FIND("Estrada",Base!P228)),ISNUMBER(FIND(",",Base!P228)))=TRUE,Base!P228,"")))</f>
        <v/>
      </c>
      <c r="Y228" t="str">
        <f>TRIM((IF(OR(ISNUMBER(FIND("Avenida",Base!Q228)),ISNUMBER(FIND("Rua",Base!Q228)),ISNUMBER(FIND("Estrada",Base!Q228)),ISNUMBER(FIND(",",Base!Q228)))=TRUE,Base!Q228,"")))</f>
        <v/>
      </c>
      <c r="Z228" t="str">
        <f>TRIM((IF(OR(ISNUMBER(FIND("Avenida",Base!R228)),ISNUMBER(FIND("Rua",Base!R228)),ISNUMBER(FIND("Estrada",Base!R228)),ISNUMBER(FIND(",",Base!R228)))=TRUE,Base!R228,"")))</f>
        <v/>
      </c>
      <c r="AA228" s="3" cm="1">
        <f t="array" ref="AA228">LOOKUP(2,1/(F228:Z228&lt;&gt;""),F228:Z228)</f>
        <v>0</v>
      </c>
      <c r="AB228" cm="1">
        <f t="array" ref="AB228">IFERROR(IF(LEN(TRIM(SUBSTITUTE(INDEX(Base!228:228,0,MATCH(Planilha2!$AA228,Base!228:228,0)+1),"m²",""))&gt;5),LEFT(TRIM(SUBSTITUTE(INDEX(Base!228:228,0,MATCH(Planilha2!$AA228,Base!228:228,0)+1),"m²","")),3),TRIM(SUBSTITUTE(INDEX(Base!228:228,0,MATCH(Planilha2!$AA228,Base!228:228,0)+1),"m²",""))),0)</f>
        <v>0</v>
      </c>
      <c r="AC228" cm="1">
        <f t="array" ref="AC228">IFERROR(IF(LEN(INDEX(Base!228:228,0,MATCH(Planilha2!$AA228,Base!228:228,0)+2))&gt;2,LEFT(INDEX(Base!228:228,0,MATCH(Planilha2!$AA228,Base!228:228,0)+2),1),INDEX(Base!228:228,0,MATCH(Planilha2!$AA228,Base!228:228,0)+2)),0)</f>
        <v>0</v>
      </c>
      <c r="AD228" cm="1">
        <f t="array" ref="AD228">IFERROR(IF(LEN(INDEX(Base!228:228,0,MATCH(Planilha2!$AA228,Base!228:228,0)+3))&gt;2,LEFT(INDEX(Base!228:228,0,MATCH(Planilha2!$AA228,Base!228:228,0)+3),1),INDEX(Base!228:228,0,MATCH(Planilha2!$AA228,Base!228:228,0)+3)),0)</f>
        <v>0</v>
      </c>
      <c r="AE228" cm="1">
        <f t="array" ref="AE228">IFERROR(IF(LEN(INDEX(Base!228:228,0,MATCH(Planilha2!$AA228,Base!228:228,0)+4))&gt;2,LEFT(INDEX(Base!228:228,0,MATCH(Planilha2!$AA228,Base!228:228,0)+4),1),INDEX(Base!228:228,0,MATCH(Planilha2!$AA228,Base!228:228,0)+4)),0)</f>
        <v>0</v>
      </c>
      <c r="AF228" t="str">
        <f>AA228&amp;", "&amp;Configurações!$C$4&amp;", "&amp;Configurações!$C$5&amp;", Brazil"</f>
        <v>0, Mesquita, RJ, Brazil</v>
      </c>
      <c r="AG228" t="e">
        <f>RIGHT(AA228,LEN(AA228)-FIND(",",AA228,1)-1)&amp;", "&amp;Configurações!$C$4&amp;", "&amp;Configurações!$C$5</f>
        <v>#VALUE!</v>
      </c>
      <c r="AH228">
        <f>Configurações!$C$6</f>
        <v>0</v>
      </c>
    </row>
    <row r="229" spans="2:34" x14ac:dyDescent="0.3">
      <c r="B229">
        <f>IF(OR(ISNUMBER(FIND(Configurações!$B$8,Base!B229)),ISNUMBER(FIND(Configurações!$B$9,Base!B229)),ISNUMBER(FIND(Configurações!$B$10,Base!B229)),ISNUMBER(FIND(Configurações!$B$11,Base!B229)))=TRUE,Base!B229,0)</f>
        <v>0</v>
      </c>
      <c r="C229" t="str">
        <f>SUBSTITUTE(SUBSTITUTE(IF(ISNUMBER(FIND("R$",Base!B229))=TRUE,Base!B229,IF(OR(ISNUMBER(FIND("condo",Base!C229)),ISNUMBER(FIND("IPTU",Base!C229)))=TRUE,Base!B229,Base!C229)),"R$",""),".","")</f>
        <v/>
      </c>
      <c r="D229" t="str">
        <f>SUBSTITUTE(IF(TRIM(SUBSTITUTE(SUBSTITUTE(IF(AND(ISNUMBER(FIND("condo",Base!C229)),ISNUMBER(FIND("IPTU",Base!C229)))=TRUE,MID(Base!C229,FIND("$",Base!C229)+1,6),0),"I",""),"P",""))="0",TRIM(SUBSTITUTE(SUBSTITUTE(IF(AND(ISNUMBER(FIND("condo",Base!D229)),ISNUMBER(FIND("IPTU",Base!D229)))=TRUE,MID(Base!D229,FIND("$",Base!D229)+1,6),0),"I",""),"P","")),TRIM(SUBSTITUTE(SUBSTITUTE(IF(AND(ISNUMBER(FIND("condo",Base!C229)),ISNUMBER(FIND("IPTU",Base!C229)))=TRUE,MID(Base!C229,FIND("$",Base!C229)+1,6),0),"I",""),"P",""))),".","")</f>
        <v>0</v>
      </c>
      <c r="E229" t="str">
        <f>SUBSTITUTE(IF(TRIM(SUBSTITUTE(SUBSTITUTE(IF(OR(ISNUMBER(FIND("IPTU",Base!C229)),ISNUMBER(FIND("iptu",Base!C229)))=TRUE,RIGHT(Base!C229,5),0),"R$",""),"$",""))="0",TRIM(SUBSTITUTE(SUBSTITUTE(IF(OR(ISNUMBER(FIND("IPTU",Base!D229)),ISNUMBER(FIND("iptu",Base!D229)))=TRUE,RIGHT(Base!D229,5),0),"R$",""),"$","")),TRIM(SUBSTITUTE(SUBSTITUTE(IF(OR(ISNUMBER(FIND("iptu",Base!C229)),ISNUMBER(FIND("IPTU",Base!C229)))=TRUE,RIGHT(Base!C229,5),0),"R$",""),"$",""))),".","")</f>
        <v>0</v>
      </c>
      <c r="F229" s="3" cm="1">
        <f t="array" ref="F229">INDEX(Base!229:229,MATCH(MAX(LEN(Base!229:229)),LEN(Base!229:229),0))</f>
        <v>0</v>
      </c>
      <c r="J229" t="str">
        <f>TRIM((IF(OR(ISNUMBER(FIND("Avenida",Base!B229)),ISNUMBER(FIND("Rua",Base!B229)),ISNUMBER(FIND("Estrada",Base!B229)),ISNUMBER(FIND(",",Base!B229)))=TRUE,Base!B229,"")))</f>
        <v/>
      </c>
      <c r="K229" t="str">
        <f>TRIM((IF(OR(ISNUMBER(FIND("Avenida",Base!C229)),ISNUMBER(FIND("Rua",Base!C229)),ISNUMBER(FIND("Estrada",Base!C229)),ISNUMBER(FIND(",",Base!C229)))=TRUE,Base!C229,"")))</f>
        <v/>
      </c>
      <c r="L229" t="str">
        <f>TRIM((IF(OR(ISNUMBER(FIND("Avenida",Base!D229)),ISNUMBER(FIND("Rua",Base!D229)),ISNUMBER(FIND("Estrada",Base!D229)),ISNUMBER(FIND(",",Base!D229)))=TRUE,Base!D229,"")))</f>
        <v/>
      </c>
      <c r="M229" t="str">
        <f>TRIM((IF(OR(ISNUMBER(FIND("Avenida",Base!E229)),ISNUMBER(FIND("Rua",Base!E229)),ISNUMBER(FIND("Estrada",Base!E229)),ISNUMBER(FIND(",",Base!E229)))=TRUE,Base!E229,"")))</f>
        <v/>
      </c>
      <c r="N229" t="str">
        <f>TRIM((IF(OR(ISNUMBER(FIND("Avenida",Base!F229)),ISNUMBER(FIND("Rua",Base!F229)),ISNUMBER(FIND("Estrada",Base!F229)),ISNUMBER(FIND(",",Base!F229)))=TRUE,Base!F229,"")))</f>
        <v/>
      </c>
      <c r="O229" t="str">
        <f>TRIM((IF(OR(ISNUMBER(FIND("Avenida",Base!G229)),ISNUMBER(FIND("Rua",Base!G229)),ISNUMBER(FIND("Estrada",Base!G229)),ISNUMBER(FIND(",",Base!G229)))=TRUE,Base!G229,"")))</f>
        <v/>
      </c>
      <c r="P229" t="str">
        <f>TRIM((IF(OR(ISNUMBER(FIND("Avenida",Base!H229)),ISNUMBER(FIND("Rua",Base!H229)),ISNUMBER(FIND("Estrada",Base!H229)),ISNUMBER(FIND(",",Base!H229)))=TRUE,Base!H229,"")))</f>
        <v/>
      </c>
      <c r="Q229" t="str">
        <f>TRIM((IF(OR(ISNUMBER(FIND("Avenida",Base!I229)),ISNUMBER(FIND("Rua",Base!I229)),ISNUMBER(FIND("Estrada",Base!I229)),ISNUMBER(FIND(",",Base!I229)))=TRUE,Base!I229,"")))</f>
        <v/>
      </c>
      <c r="R229" t="str">
        <f>TRIM((IF(OR(ISNUMBER(FIND("Avenida",Base!J229)),ISNUMBER(FIND("Rua",Base!J229)),ISNUMBER(FIND("Estrada",Base!J229)),ISNUMBER(FIND(",",Base!J229)))=TRUE,Base!J229,"")))</f>
        <v/>
      </c>
      <c r="S229" t="str">
        <f>TRIM((IF(OR(ISNUMBER(FIND("Avenida",Base!K229)),ISNUMBER(FIND("Rua",Base!K229)),ISNUMBER(FIND("Estrada",Base!K229)),ISNUMBER(FIND(",",Base!K229)))=TRUE,Base!K229,"")))</f>
        <v/>
      </c>
      <c r="T229" t="str">
        <f>TRIM((IF(OR(ISNUMBER(FIND("Avenida",Base!L229)),ISNUMBER(FIND("Rua",Base!L229)),ISNUMBER(FIND("Estrada",Base!L229)),ISNUMBER(FIND(",",Base!L229)))=TRUE,Base!L229,"")))</f>
        <v/>
      </c>
      <c r="U229" t="str">
        <f>TRIM((IF(OR(ISNUMBER(FIND("Avenida",Base!M229)),ISNUMBER(FIND("Rua",Base!M229)),ISNUMBER(FIND("Estrada",Base!M229)),ISNUMBER(FIND(",",Base!M229)))=TRUE,Base!M229,"")))</f>
        <v/>
      </c>
      <c r="V229" t="str">
        <f>TRIM((IF(OR(ISNUMBER(FIND("Avenida",Base!N229)),ISNUMBER(FIND("Rua",Base!N229)),ISNUMBER(FIND("Estrada",Base!N229)),ISNUMBER(FIND(",",Base!N229)))=TRUE,Base!N229,"")))</f>
        <v/>
      </c>
      <c r="W229" t="str">
        <f>TRIM((IF(OR(ISNUMBER(FIND("Avenida",Base!O229)),ISNUMBER(FIND("Rua",Base!O229)),ISNUMBER(FIND("Estrada",Base!O229)),ISNUMBER(FIND(",",Base!O229)))=TRUE,Base!O229,"")))</f>
        <v/>
      </c>
      <c r="X229" t="str">
        <f>TRIM((IF(OR(ISNUMBER(FIND("Avenida",Base!P229)),ISNUMBER(FIND("Rua",Base!P229)),ISNUMBER(FIND("Estrada",Base!P229)),ISNUMBER(FIND(",",Base!P229)))=TRUE,Base!P229,"")))</f>
        <v/>
      </c>
      <c r="Y229" t="str">
        <f>TRIM((IF(OR(ISNUMBER(FIND("Avenida",Base!Q229)),ISNUMBER(FIND("Rua",Base!Q229)),ISNUMBER(FIND("Estrada",Base!Q229)),ISNUMBER(FIND(",",Base!Q229)))=TRUE,Base!Q229,"")))</f>
        <v/>
      </c>
      <c r="Z229" t="str">
        <f>TRIM((IF(OR(ISNUMBER(FIND("Avenida",Base!R229)),ISNUMBER(FIND("Rua",Base!R229)),ISNUMBER(FIND("Estrada",Base!R229)),ISNUMBER(FIND(",",Base!R229)))=TRUE,Base!R229,"")))</f>
        <v/>
      </c>
      <c r="AA229" s="3" cm="1">
        <f t="array" ref="AA229">LOOKUP(2,1/(F229:Z229&lt;&gt;""),F229:Z229)</f>
        <v>0</v>
      </c>
      <c r="AB229" cm="1">
        <f t="array" ref="AB229">IFERROR(IF(LEN(TRIM(SUBSTITUTE(INDEX(Base!229:229,0,MATCH(Planilha2!$AA229,Base!229:229,0)+1),"m²",""))&gt;5),LEFT(TRIM(SUBSTITUTE(INDEX(Base!229:229,0,MATCH(Planilha2!$AA229,Base!229:229,0)+1),"m²","")),3),TRIM(SUBSTITUTE(INDEX(Base!229:229,0,MATCH(Planilha2!$AA229,Base!229:229,0)+1),"m²",""))),0)</f>
        <v>0</v>
      </c>
      <c r="AC229" cm="1">
        <f t="array" ref="AC229">IFERROR(IF(LEN(INDEX(Base!229:229,0,MATCH(Planilha2!$AA229,Base!229:229,0)+2))&gt;2,LEFT(INDEX(Base!229:229,0,MATCH(Planilha2!$AA229,Base!229:229,0)+2),1),INDEX(Base!229:229,0,MATCH(Planilha2!$AA229,Base!229:229,0)+2)),0)</f>
        <v>0</v>
      </c>
      <c r="AD229" cm="1">
        <f t="array" ref="AD229">IFERROR(IF(LEN(INDEX(Base!229:229,0,MATCH(Planilha2!$AA229,Base!229:229,0)+3))&gt;2,LEFT(INDEX(Base!229:229,0,MATCH(Planilha2!$AA229,Base!229:229,0)+3),1),INDEX(Base!229:229,0,MATCH(Planilha2!$AA229,Base!229:229,0)+3)),0)</f>
        <v>0</v>
      </c>
      <c r="AE229" cm="1">
        <f t="array" ref="AE229">IFERROR(IF(LEN(INDEX(Base!229:229,0,MATCH(Planilha2!$AA229,Base!229:229,0)+4))&gt;2,LEFT(INDEX(Base!229:229,0,MATCH(Planilha2!$AA229,Base!229:229,0)+4),1),INDEX(Base!229:229,0,MATCH(Planilha2!$AA229,Base!229:229,0)+4)),0)</f>
        <v>0</v>
      </c>
      <c r="AF229" t="str">
        <f>AA229&amp;", "&amp;Configurações!$C$4&amp;", "&amp;Configurações!$C$5&amp;", Brazil"</f>
        <v>0, Mesquita, RJ, Brazil</v>
      </c>
      <c r="AG229" t="e">
        <f>RIGHT(AA229,LEN(AA229)-FIND(",",AA229,1)-1)&amp;", "&amp;Configurações!$C$4&amp;", "&amp;Configurações!$C$5</f>
        <v>#VALUE!</v>
      </c>
      <c r="AH229">
        <f>Configurações!$C$6</f>
        <v>0</v>
      </c>
    </row>
    <row r="230" spans="2:34" x14ac:dyDescent="0.3">
      <c r="B230">
        <f>IF(OR(ISNUMBER(FIND(Configurações!$B$8,Base!B230)),ISNUMBER(FIND(Configurações!$B$9,Base!B230)),ISNUMBER(FIND(Configurações!$B$10,Base!B230)),ISNUMBER(FIND(Configurações!$B$11,Base!B230)))=TRUE,Base!B230,0)</f>
        <v>0</v>
      </c>
      <c r="C230" t="str">
        <f>SUBSTITUTE(SUBSTITUTE(IF(ISNUMBER(FIND("R$",Base!B230))=TRUE,Base!B230,IF(OR(ISNUMBER(FIND("condo",Base!C230)),ISNUMBER(FIND("IPTU",Base!C230)))=TRUE,Base!B230,Base!C230)),"R$",""),".","")</f>
        <v/>
      </c>
      <c r="D230" t="str">
        <f>SUBSTITUTE(IF(TRIM(SUBSTITUTE(SUBSTITUTE(IF(AND(ISNUMBER(FIND("condo",Base!C230)),ISNUMBER(FIND("IPTU",Base!C230)))=TRUE,MID(Base!C230,FIND("$",Base!C230)+1,6),0),"I",""),"P",""))="0",TRIM(SUBSTITUTE(SUBSTITUTE(IF(AND(ISNUMBER(FIND("condo",Base!D230)),ISNUMBER(FIND("IPTU",Base!D230)))=TRUE,MID(Base!D230,FIND("$",Base!D230)+1,6),0),"I",""),"P","")),TRIM(SUBSTITUTE(SUBSTITUTE(IF(AND(ISNUMBER(FIND("condo",Base!C230)),ISNUMBER(FIND("IPTU",Base!C230)))=TRUE,MID(Base!C230,FIND("$",Base!C230)+1,6),0),"I",""),"P",""))),".","")</f>
        <v>0</v>
      </c>
      <c r="E230" t="str">
        <f>SUBSTITUTE(IF(TRIM(SUBSTITUTE(SUBSTITUTE(IF(OR(ISNUMBER(FIND("IPTU",Base!C230)),ISNUMBER(FIND("iptu",Base!C230)))=TRUE,RIGHT(Base!C230,5),0),"R$",""),"$",""))="0",TRIM(SUBSTITUTE(SUBSTITUTE(IF(OR(ISNUMBER(FIND("IPTU",Base!D230)),ISNUMBER(FIND("iptu",Base!D230)))=TRUE,RIGHT(Base!D230,5),0),"R$",""),"$","")),TRIM(SUBSTITUTE(SUBSTITUTE(IF(OR(ISNUMBER(FIND("iptu",Base!C230)),ISNUMBER(FIND("IPTU",Base!C230)))=TRUE,RIGHT(Base!C230,5),0),"R$",""),"$",""))),".","")</f>
        <v>0</v>
      </c>
      <c r="F230" s="3" cm="1">
        <f t="array" ref="F230">INDEX(Base!230:230,MATCH(MAX(LEN(Base!230:230)),LEN(Base!230:230),0))</f>
        <v>0</v>
      </c>
      <c r="J230" t="str">
        <f>TRIM((IF(OR(ISNUMBER(FIND("Avenida",Base!B230)),ISNUMBER(FIND("Rua",Base!B230)),ISNUMBER(FIND("Estrada",Base!B230)),ISNUMBER(FIND(",",Base!B230)))=TRUE,Base!B230,"")))</f>
        <v/>
      </c>
      <c r="K230" t="str">
        <f>TRIM((IF(OR(ISNUMBER(FIND("Avenida",Base!C230)),ISNUMBER(FIND("Rua",Base!C230)),ISNUMBER(FIND("Estrada",Base!C230)),ISNUMBER(FIND(",",Base!C230)))=TRUE,Base!C230,"")))</f>
        <v/>
      </c>
      <c r="L230" t="str">
        <f>TRIM((IF(OR(ISNUMBER(FIND("Avenida",Base!D230)),ISNUMBER(FIND("Rua",Base!D230)),ISNUMBER(FIND("Estrada",Base!D230)),ISNUMBER(FIND(",",Base!D230)))=TRUE,Base!D230,"")))</f>
        <v/>
      </c>
      <c r="M230" t="str">
        <f>TRIM((IF(OR(ISNUMBER(FIND("Avenida",Base!E230)),ISNUMBER(FIND("Rua",Base!E230)),ISNUMBER(FIND("Estrada",Base!E230)),ISNUMBER(FIND(",",Base!E230)))=TRUE,Base!E230,"")))</f>
        <v/>
      </c>
      <c r="N230" t="str">
        <f>TRIM((IF(OR(ISNUMBER(FIND("Avenida",Base!F230)),ISNUMBER(FIND("Rua",Base!F230)),ISNUMBER(FIND("Estrada",Base!F230)),ISNUMBER(FIND(",",Base!F230)))=TRUE,Base!F230,"")))</f>
        <v/>
      </c>
      <c r="O230" t="str">
        <f>TRIM((IF(OR(ISNUMBER(FIND("Avenida",Base!G230)),ISNUMBER(FIND("Rua",Base!G230)),ISNUMBER(FIND("Estrada",Base!G230)),ISNUMBER(FIND(",",Base!G230)))=TRUE,Base!G230,"")))</f>
        <v/>
      </c>
      <c r="P230" t="str">
        <f>TRIM((IF(OR(ISNUMBER(FIND("Avenida",Base!H230)),ISNUMBER(FIND("Rua",Base!H230)),ISNUMBER(FIND("Estrada",Base!H230)),ISNUMBER(FIND(",",Base!H230)))=TRUE,Base!H230,"")))</f>
        <v/>
      </c>
      <c r="Q230" t="str">
        <f>TRIM((IF(OR(ISNUMBER(FIND("Avenida",Base!I230)),ISNUMBER(FIND("Rua",Base!I230)),ISNUMBER(FIND("Estrada",Base!I230)),ISNUMBER(FIND(",",Base!I230)))=TRUE,Base!I230,"")))</f>
        <v/>
      </c>
      <c r="R230" t="str">
        <f>TRIM((IF(OR(ISNUMBER(FIND("Avenida",Base!J230)),ISNUMBER(FIND("Rua",Base!J230)),ISNUMBER(FIND("Estrada",Base!J230)),ISNUMBER(FIND(",",Base!J230)))=TRUE,Base!J230,"")))</f>
        <v/>
      </c>
      <c r="S230" t="str">
        <f>TRIM((IF(OR(ISNUMBER(FIND("Avenida",Base!K230)),ISNUMBER(FIND("Rua",Base!K230)),ISNUMBER(FIND("Estrada",Base!K230)),ISNUMBER(FIND(",",Base!K230)))=TRUE,Base!K230,"")))</f>
        <v/>
      </c>
      <c r="T230" t="str">
        <f>TRIM((IF(OR(ISNUMBER(FIND("Avenida",Base!L230)),ISNUMBER(FIND("Rua",Base!L230)),ISNUMBER(FIND("Estrada",Base!L230)),ISNUMBER(FIND(",",Base!L230)))=TRUE,Base!L230,"")))</f>
        <v/>
      </c>
      <c r="U230" t="str">
        <f>TRIM((IF(OR(ISNUMBER(FIND("Avenida",Base!M230)),ISNUMBER(FIND("Rua",Base!M230)),ISNUMBER(FIND("Estrada",Base!M230)),ISNUMBER(FIND(",",Base!M230)))=TRUE,Base!M230,"")))</f>
        <v/>
      </c>
      <c r="V230" t="str">
        <f>TRIM((IF(OR(ISNUMBER(FIND("Avenida",Base!N230)),ISNUMBER(FIND("Rua",Base!N230)),ISNUMBER(FIND("Estrada",Base!N230)),ISNUMBER(FIND(",",Base!N230)))=TRUE,Base!N230,"")))</f>
        <v/>
      </c>
      <c r="W230" t="str">
        <f>TRIM((IF(OR(ISNUMBER(FIND("Avenida",Base!O230)),ISNUMBER(FIND("Rua",Base!O230)),ISNUMBER(FIND("Estrada",Base!O230)),ISNUMBER(FIND(",",Base!O230)))=TRUE,Base!O230,"")))</f>
        <v/>
      </c>
      <c r="X230" t="str">
        <f>TRIM((IF(OR(ISNUMBER(FIND("Avenida",Base!P230)),ISNUMBER(FIND("Rua",Base!P230)),ISNUMBER(FIND("Estrada",Base!P230)),ISNUMBER(FIND(",",Base!P230)))=TRUE,Base!P230,"")))</f>
        <v/>
      </c>
      <c r="Y230" t="str">
        <f>TRIM((IF(OR(ISNUMBER(FIND("Avenida",Base!Q230)),ISNUMBER(FIND("Rua",Base!Q230)),ISNUMBER(FIND("Estrada",Base!Q230)),ISNUMBER(FIND(",",Base!Q230)))=TRUE,Base!Q230,"")))</f>
        <v/>
      </c>
      <c r="Z230" t="str">
        <f>TRIM((IF(OR(ISNUMBER(FIND("Avenida",Base!R230)),ISNUMBER(FIND("Rua",Base!R230)),ISNUMBER(FIND("Estrada",Base!R230)),ISNUMBER(FIND(",",Base!R230)))=TRUE,Base!R230,"")))</f>
        <v/>
      </c>
      <c r="AA230" s="3" cm="1">
        <f t="array" ref="AA230">LOOKUP(2,1/(F230:Z230&lt;&gt;""),F230:Z230)</f>
        <v>0</v>
      </c>
      <c r="AB230" cm="1">
        <f t="array" ref="AB230">IFERROR(IF(LEN(TRIM(SUBSTITUTE(INDEX(Base!230:230,0,MATCH(Planilha2!$AA230,Base!230:230,0)+1),"m²",""))&gt;5),LEFT(TRIM(SUBSTITUTE(INDEX(Base!230:230,0,MATCH(Planilha2!$AA230,Base!230:230,0)+1),"m²","")),3),TRIM(SUBSTITUTE(INDEX(Base!230:230,0,MATCH(Planilha2!$AA230,Base!230:230,0)+1),"m²",""))),0)</f>
        <v>0</v>
      </c>
      <c r="AC230" cm="1">
        <f t="array" ref="AC230">IFERROR(IF(LEN(INDEX(Base!230:230,0,MATCH(Planilha2!$AA230,Base!230:230,0)+2))&gt;2,LEFT(INDEX(Base!230:230,0,MATCH(Planilha2!$AA230,Base!230:230,0)+2),1),INDEX(Base!230:230,0,MATCH(Planilha2!$AA230,Base!230:230,0)+2)),0)</f>
        <v>0</v>
      </c>
      <c r="AD230" cm="1">
        <f t="array" ref="AD230">IFERROR(IF(LEN(INDEX(Base!230:230,0,MATCH(Planilha2!$AA230,Base!230:230,0)+3))&gt;2,LEFT(INDEX(Base!230:230,0,MATCH(Planilha2!$AA230,Base!230:230,0)+3),1),INDEX(Base!230:230,0,MATCH(Planilha2!$AA230,Base!230:230,0)+3)),0)</f>
        <v>0</v>
      </c>
      <c r="AE230" cm="1">
        <f t="array" ref="AE230">IFERROR(IF(LEN(INDEX(Base!230:230,0,MATCH(Planilha2!$AA230,Base!230:230,0)+4))&gt;2,LEFT(INDEX(Base!230:230,0,MATCH(Planilha2!$AA230,Base!230:230,0)+4),1),INDEX(Base!230:230,0,MATCH(Planilha2!$AA230,Base!230:230,0)+4)),0)</f>
        <v>0</v>
      </c>
      <c r="AF230" t="str">
        <f>AA230&amp;", "&amp;Configurações!$C$4&amp;", "&amp;Configurações!$C$5&amp;", Brazil"</f>
        <v>0, Mesquita, RJ, Brazil</v>
      </c>
      <c r="AG230" t="e">
        <f>RIGHT(AA230,LEN(AA230)-FIND(",",AA230,1)-1)&amp;", "&amp;Configurações!$C$4&amp;", "&amp;Configurações!$C$5</f>
        <v>#VALUE!</v>
      </c>
      <c r="AH230">
        <f>Configurações!$C$6</f>
        <v>0</v>
      </c>
    </row>
    <row r="231" spans="2:34" x14ac:dyDescent="0.3">
      <c r="B231">
        <f>IF(OR(ISNUMBER(FIND(Configurações!$B$8,Base!B231)),ISNUMBER(FIND(Configurações!$B$9,Base!B231)),ISNUMBER(FIND(Configurações!$B$10,Base!B231)),ISNUMBER(FIND(Configurações!$B$11,Base!B231)))=TRUE,Base!B231,0)</f>
        <v>0</v>
      </c>
      <c r="C231" t="str">
        <f>SUBSTITUTE(SUBSTITUTE(IF(ISNUMBER(FIND("R$",Base!B231))=TRUE,Base!B231,IF(OR(ISNUMBER(FIND("condo",Base!C231)),ISNUMBER(FIND("IPTU",Base!C231)))=TRUE,Base!B231,Base!C231)),"R$",""),".","")</f>
        <v/>
      </c>
      <c r="D231" t="str">
        <f>SUBSTITUTE(IF(TRIM(SUBSTITUTE(SUBSTITUTE(IF(AND(ISNUMBER(FIND("condo",Base!C231)),ISNUMBER(FIND("IPTU",Base!C231)))=TRUE,MID(Base!C231,FIND("$",Base!C231)+1,6),0),"I",""),"P",""))="0",TRIM(SUBSTITUTE(SUBSTITUTE(IF(AND(ISNUMBER(FIND("condo",Base!D231)),ISNUMBER(FIND("IPTU",Base!D231)))=TRUE,MID(Base!D231,FIND("$",Base!D231)+1,6),0),"I",""),"P","")),TRIM(SUBSTITUTE(SUBSTITUTE(IF(AND(ISNUMBER(FIND("condo",Base!C231)),ISNUMBER(FIND("IPTU",Base!C231)))=TRUE,MID(Base!C231,FIND("$",Base!C231)+1,6),0),"I",""),"P",""))),".","")</f>
        <v>0</v>
      </c>
      <c r="E231" t="str">
        <f>SUBSTITUTE(IF(TRIM(SUBSTITUTE(SUBSTITUTE(IF(OR(ISNUMBER(FIND("IPTU",Base!C231)),ISNUMBER(FIND("iptu",Base!C231)))=TRUE,RIGHT(Base!C231,5),0),"R$",""),"$",""))="0",TRIM(SUBSTITUTE(SUBSTITUTE(IF(OR(ISNUMBER(FIND("IPTU",Base!D231)),ISNUMBER(FIND("iptu",Base!D231)))=TRUE,RIGHT(Base!D231,5),0),"R$",""),"$","")),TRIM(SUBSTITUTE(SUBSTITUTE(IF(OR(ISNUMBER(FIND("iptu",Base!C231)),ISNUMBER(FIND("IPTU",Base!C231)))=TRUE,RIGHT(Base!C231,5),0),"R$",""),"$",""))),".","")</f>
        <v>0</v>
      </c>
      <c r="F231" s="3" cm="1">
        <f t="array" ref="F231">INDEX(Base!231:231,MATCH(MAX(LEN(Base!231:231)),LEN(Base!231:231),0))</f>
        <v>0</v>
      </c>
      <c r="J231" t="str">
        <f>TRIM((IF(OR(ISNUMBER(FIND("Avenida",Base!B231)),ISNUMBER(FIND("Rua",Base!B231)),ISNUMBER(FIND("Estrada",Base!B231)),ISNUMBER(FIND(",",Base!B231)))=TRUE,Base!B231,"")))</f>
        <v/>
      </c>
      <c r="K231" t="str">
        <f>TRIM((IF(OR(ISNUMBER(FIND("Avenida",Base!C231)),ISNUMBER(FIND("Rua",Base!C231)),ISNUMBER(FIND("Estrada",Base!C231)),ISNUMBER(FIND(",",Base!C231)))=TRUE,Base!C231,"")))</f>
        <v/>
      </c>
      <c r="L231" t="str">
        <f>TRIM((IF(OR(ISNUMBER(FIND("Avenida",Base!D231)),ISNUMBER(FIND("Rua",Base!D231)),ISNUMBER(FIND("Estrada",Base!D231)),ISNUMBER(FIND(",",Base!D231)))=TRUE,Base!D231,"")))</f>
        <v/>
      </c>
      <c r="M231" t="str">
        <f>TRIM((IF(OR(ISNUMBER(FIND("Avenida",Base!E231)),ISNUMBER(FIND("Rua",Base!E231)),ISNUMBER(FIND("Estrada",Base!E231)),ISNUMBER(FIND(",",Base!E231)))=TRUE,Base!E231,"")))</f>
        <v/>
      </c>
      <c r="N231" t="str">
        <f>TRIM((IF(OR(ISNUMBER(FIND("Avenida",Base!F231)),ISNUMBER(FIND("Rua",Base!F231)),ISNUMBER(FIND("Estrada",Base!F231)),ISNUMBER(FIND(",",Base!F231)))=TRUE,Base!F231,"")))</f>
        <v/>
      </c>
      <c r="O231" t="str">
        <f>TRIM((IF(OR(ISNUMBER(FIND("Avenida",Base!G231)),ISNUMBER(FIND("Rua",Base!G231)),ISNUMBER(FIND("Estrada",Base!G231)),ISNUMBER(FIND(",",Base!G231)))=TRUE,Base!G231,"")))</f>
        <v/>
      </c>
      <c r="P231" t="str">
        <f>TRIM((IF(OR(ISNUMBER(FIND("Avenida",Base!H231)),ISNUMBER(FIND("Rua",Base!H231)),ISNUMBER(FIND("Estrada",Base!H231)),ISNUMBER(FIND(",",Base!H231)))=TRUE,Base!H231,"")))</f>
        <v/>
      </c>
      <c r="Q231" t="str">
        <f>TRIM((IF(OR(ISNUMBER(FIND("Avenida",Base!I231)),ISNUMBER(FIND("Rua",Base!I231)),ISNUMBER(FIND("Estrada",Base!I231)),ISNUMBER(FIND(",",Base!I231)))=TRUE,Base!I231,"")))</f>
        <v/>
      </c>
      <c r="R231" t="str">
        <f>TRIM((IF(OR(ISNUMBER(FIND("Avenida",Base!J231)),ISNUMBER(FIND("Rua",Base!J231)),ISNUMBER(FIND("Estrada",Base!J231)),ISNUMBER(FIND(",",Base!J231)))=TRUE,Base!J231,"")))</f>
        <v/>
      </c>
      <c r="S231" t="str">
        <f>TRIM((IF(OR(ISNUMBER(FIND("Avenida",Base!K231)),ISNUMBER(FIND("Rua",Base!K231)),ISNUMBER(FIND("Estrada",Base!K231)),ISNUMBER(FIND(",",Base!K231)))=TRUE,Base!K231,"")))</f>
        <v/>
      </c>
      <c r="T231" t="str">
        <f>TRIM((IF(OR(ISNUMBER(FIND("Avenida",Base!L231)),ISNUMBER(FIND("Rua",Base!L231)),ISNUMBER(FIND("Estrada",Base!L231)),ISNUMBER(FIND(",",Base!L231)))=TRUE,Base!L231,"")))</f>
        <v/>
      </c>
      <c r="U231" t="str">
        <f>TRIM((IF(OR(ISNUMBER(FIND("Avenida",Base!M231)),ISNUMBER(FIND("Rua",Base!M231)),ISNUMBER(FIND("Estrada",Base!M231)),ISNUMBER(FIND(",",Base!M231)))=TRUE,Base!M231,"")))</f>
        <v/>
      </c>
      <c r="V231" t="str">
        <f>TRIM((IF(OR(ISNUMBER(FIND("Avenida",Base!N231)),ISNUMBER(FIND("Rua",Base!N231)),ISNUMBER(FIND("Estrada",Base!N231)),ISNUMBER(FIND(",",Base!N231)))=TRUE,Base!N231,"")))</f>
        <v/>
      </c>
      <c r="W231" t="str">
        <f>TRIM((IF(OR(ISNUMBER(FIND("Avenida",Base!O231)),ISNUMBER(FIND("Rua",Base!O231)),ISNUMBER(FIND("Estrada",Base!O231)),ISNUMBER(FIND(",",Base!O231)))=TRUE,Base!O231,"")))</f>
        <v/>
      </c>
      <c r="X231" t="str">
        <f>TRIM((IF(OR(ISNUMBER(FIND("Avenida",Base!P231)),ISNUMBER(FIND("Rua",Base!P231)),ISNUMBER(FIND("Estrada",Base!P231)),ISNUMBER(FIND(",",Base!P231)))=TRUE,Base!P231,"")))</f>
        <v/>
      </c>
      <c r="Y231" t="str">
        <f>TRIM((IF(OR(ISNUMBER(FIND("Avenida",Base!Q231)),ISNUMBER(FIND("Rua",Base!Q231)),ISNUMBER(FIND("Estrada",Base!Q231)),ISNUMBER(FIND(",",Base!Q231)))=TRUE,Base!Q231,"")))</f>
        <v/>
      </c>
      <c r="Z231" t="str">
        <f>TRIM((IF(OR(ISNUMBER(FIND("Avenida",Base!R231)),ISNUMBER(FIND("Rua",Base!R231)),ISNUMBER(FIND("Estrada",Base!R231)),ISNUMBER(FIND(",",Base!R231)))=TRUE,Base!R231,"")))</f>
        <v/>
      </c>
      <c r="AA231" s="3" cm="1">
        <f t="array" ref="AA231">LOOKUP(2,1/(F231:Z231&lt;&gt;""),F231:Z231)</f>
        <v>0</v>
      </c>
      <c r="AB231" cm="1">
        <f t="array" ref="AB231">IFERROR(IF(LEN(TRIM(SUBSTITUTE(INDEX(Base!231:231,0,MATCH(Planilha2!$AA231,Base!231:231,0)+1),"m²",""))&gt;5),LEFT(TRIM(SUBSTITUTE(INDEX(Base!231:231,0,MATCH(Planilha2!$AA231,Base!231:231,0)+1),"m²","")),3),TRIM(SUBSTITUTE(INDEX(Base!231:231,0,MATCH(Planilha2!$AA231,Base!231:231,0)+1),"m²",""))),0)</f>
        <v>0</v>
      </c>
      <c r="AC231" cm="1">
        <f t="array" ref="AC231">IFERROR(IF(LEN(INDEX(Base!231:231,0,MATCH(Planilha2!$AA231,Base!231:231,0)+2))&gt;2,LEFT(INDEX(Base!231:231,0,MATCH(Planilha2!$AA231,Base!231:231,0)+2),1),INDEX(Base!231:231,0,MATCH(Planilha2!$AA231,Base!231:231,0)+2)),0)</f>
        <v>0</v>
      </c>
      <c r="AD231" cm="1">
        <f t="array" ref="AD231">IFERROR(IF(LEN(INDEX(Base!231:231,0,MATCH(Planilha2!$AA231,Base!231:231,0)+3))&gt;2,LEFT(INDEX(Base!231:231,0,MATCH(Planilha2!$AA231,Base!231:231,0)+3),1),INDEX(Base!231:231,0,MATCH(Planilha2!$AA231,Base!231:231,0)+3)),0)</f>
        <v>0</v>
      </c>
      <c r="AE231" cm="1">
        <f t="array" ref="AE231">IFERROR(IF(LEN(INDEX(Base!231:231,0,MATCH(Planilha2!$AA231,Base!231:231,0)+4))&gt;2,LEFT(INDEX(Base!231:231,0,MATCH(Planilha2!$AA231,Base!231:231,0)+4),1),INDEX(Base!231:231,0,MATCH(Planilha2!$AA231,Base!231:231,0)+4)),0)</f>
        <v>0</v>
      </c>
      <c r="AF231" t="str">
        <f>AA231&amp;", "&amp;Configurações!$C$4&amp;", "&amp;Configurações!$C$5&amp;", Brazil"</f>
        <v>0, Mesquita, RJ, Brazil</v>
      </c>
      <c r="AG231" t="e">
        <f>RIGHT(AA231,LEN(AA231)-FIND(",",AA231,1)-1)&amp;", "&amp;Configurações!$C$4&amp;", "&amp;Configurações!$C$5</f>
        <v>#VALUE!</v>
      </c>
      <c r="AH231">
        <f>Configurações!$C$6</f>
        <v>0</v>
      </c>
    </row>
    <row r="232" spans="2:34" x14ac:dyDescent="0.3">
      <c r="B232">
        <f>IF(OR(ISNUMBER(FIND(Configurações!$B$8,Base!B232)),ISNUMBER(FIND(Configurações!$B$9,Base!B232)),ISNUMBER(FIND(Configurações!$B$10,Base!B232)),ISNUMBER(FIND(Configurações!$B$11,Base!B232)))=TRUE,Base!B232,0)</f>
        <v>0</v>
      </c>
      <c r="C232" t="str">
        <f>SUBSTITUTE(SUBSTITUTE(IF(ISNUMBER(FIND("R$",Base!B232))=TRUE,Base!B232,IF(OR(ISNUMBER(FIND("condo",Base!C232)),ISNUMBER(FIND("IPTU",Base!C232)))=TRUE,Base!B232,Base!C232)),"R$",""),".","")</f>
        <v/>
      </c>
      <c r="D232" t="str">
        <f>SUBSTITUTE(IF(TRIM(SUBSTITUTE(SUBSTITUTE(IF(AND(ISNUMBER(FIND("condo",Base!C232)),ISNUMBER(FIND("IPTU",Base!C232)))=TRUE,MID(Base!C232,FIND("$",Base!C232)+1,6),0),"I",""),"P",""))="0",TRIM(SUBSTITUTE(SUBSTITUTE(IF(AND(ISNUMBER(FIND("condo",Base!D232)),ISNUMBER(FIND("IPTU",Base!D232)))=TRUE,MID(Base!D232,FIND("$",Base!D232)+1,6),0),"I",""),"P","")),TRIM(SUBSTITUTE(SUBSTITUTE(IF(AND(ISNUMBER(FIND("condo",Base!C232)),ISNUMBER(FIND("IPTU",Base!C232)))=TRUE,MID(Base!C232,FIND("$",Base!C232)+1,6),0),"I",""),"P",""))),".","")</f>
        <v>0</v>
      </c>
      <c r="E232" t="str">
        <f>SUBSTITUTE(IF(TRIM(SUBSTITUTE(SUBSTITUTE(IF(OR(ISNUMBER(FIND("IPTU",Base!C232)),ISNUMBER(FIND("iptu",Base!C232)))=TRUE,RIGHT(Base!C232,5),0),"R$",""),"$",""))="0",TRIM(SUBSTITUTE(SUBSTITUTE(IF(OR(ISNUMBER(FIND("IPTU",Base!D232)),ISNUMBER(FIND("iptu",Base!D232)))=TRUE,RIGHT(Base!D232,5),0),"R$",""),"$","")),TRIM(SUBSTITUTE(SUBSTITUTE(IF(OR(ISNUMBER(FIND("iptu",Base!C232)),ISNUMBER(FIND("IPTU",Base!C232)))=TRUE,RIGHT(Base!C232,5),0),"R$",""),"$",""))),".","")</f>
        <v>0</v>
      </c>
      <c r="F232" s="3" cm="1">
        <f t="array" ref="F232">INDEX(Base!232:232,MATCH(MAX(LEN(Base!232:232)),LEN(Base!232:232),0))</f>
        <v>0</v>
      </c>
      <c r="J232" t="str">
        <f>TRIM((IF(OR(ISNUMBER(FIND("Avenida",Base!B232)),ISNUMBER(FIND("Rua",Base!B232)),ISNUMBER(FIND("Estrada",Base!B232)),ISNUMBER(FIND(",",Base!B232)))=TRUE,Base!B232,"")))</f>
        <v/>
      </c>
      <c r="K232" t="str">
        <f>TRIM((IF(OR(ISNUMBER(FIND("Avenida",Base!C232)),ISNUMBER(FIND("Rua",Base!C232)),ISNUMBER(FIND("Estrada",Base!C232)),ISNUMBER(FIND(",",Base!C232)))=TRUE,Base!C232,"")))</f>
        <v/>
      </c>
      <c r="L232" t="str">
        <f>TRIM((IF(OR(ISNUMBER(FIND("Avenida",Base!D232)),ISNUMBER(FIND("Rua",Base!D232)),ISNUMBER(FIND("Estrada",Base!D232)),ISNUMBER(FIND(",",Base!D232)))=TRUE,Base!D232,"")))</f>
        <v/>
      </c>
      <c r="M232" t="str">
        <f>TRIM((IF(OR(ISNUMBER(FIND("Avenida",Base!E232)),ISNUMBER(FIND("Rua",Base!E232)),ISNUMBER(FIND("Estrada",Base!E232)),ISNUMBER(FIND(",",Base!E232)))=TRUE,Base!E232,"")))</f>
        <v/>
      </c>
      <c r="N232" t="str">
        <f>TRIM((IF(OR(ISNUMBER(FIND("Avenida",Base!F232)),ISNUMBER(FIND("Rua",Base!F232)),ISNUMBER(FIND("Estrada",Base!F232)),ISNUMBER(FIND(",",Base!F232)))=TRUE,Base!F232,"")))</f>
        <v/>
      </c>
      <c r="O232" t="str">
        <f>TRIM((IF(OR(ISNUMBER(FIND("Avenida",Base!G232)),ISNUMBER(FIND("Rua",Base!G232)),ISNUMBER(FIND("Estrada",Base!G232)),ISNUMBER(FIND(",",Base!G232)))=TRUE,Base!G232,"")))</f>
        <v/>
      </c>
      <c r="P232" t="str">
        <f>TRIM((IF(OR(ISNUMBER(FIND("Avenida",Base!H232)),ISNUMBER(FIND("Rua",Base!H232)),ISNUMBER(FIND("Estrada",Base!H232)),ISNUMBER(FIND(",",Base!H232)))=TRUE,Base!H232,"")))</f>
        <v/>
      </c>
      <c r="Q232" t="str">
        <f>TRIM((IF(OR(ISNUMBER(FIND("Avenida",Base!I232)),ISNUMBER(FIND("Rua",Base!I232)),ISNUMBER(FIND("Estrada",Base!I232)),ISNUMBER(FIND(",",Base!I232)))=TRUE,Base!I232,"")))</f>
        <v/>
      </c>
      <c r="R232" t="str">
        <f>TRIM((IF(OR(ISNUMBER(FIND("Avenida",Base!J232)),ISNUMBER(FIND("Rua",Base!J232)),ISNUMBER(FIND("Estrada",Base!J232)),ISNUMBER(FIND(",",Base!J232)))=TRUE,Base!J232,"")))</f>
        <v/>
      </c>
      <c r="S232" t="str">
        <f>TRIM((IF(OR(ISNUMBER(FIND("Avenida",Base!K232)),ISNUMBER(FIND("Rua",Base!K232)),ISNUMBER(FIND("Estrada",Base!K232)),ISNUMBER(FIND(",",Base!K232)))=TRUE,Base!K232,"")))</f>
        <v/>
      </c>
      <c r="T232" t="str">
        <f>TRIM((IF(OR(ISNUMBER(FIND("Avenida",Base!L232)),ISNUMBER(FIND("Rua",Base!L232)),ISNUMBER(FIND("Estrada",Base!L232)),ISNUMBER(FIND(",",Base!L232)))=TRUE,Base!L232,"")))</f>
        <v/>
      </c>
      <c r="U232" t="str">
        <f>TRIM((IF(OR(ISNUMBER(FIND("Avenida",Base!M232)),ISNUMBER(FIND("Rua",Base!M232)),ISNUMBER(FIND("Estrada",Base!M232)),ISNUMBER(FIND(",",Base!M232)))=TRUE,Base!M232,"")))</f>
        <v/>
      </c>
      <c r="V232" t="str">
        <f>TRIM((IF(OR(ISNUMBER(FIND("Avenida",Base!N232)),ISNUMBER(FIND("Rua",Base!N232)),ISNUMBER(FIND("Estrada",Base!N232)),ISNUMBER(FIND(",",Base!N232)))=TRUE,Base!N232,"")))</f>
        <v/>
      </c>
      <c r="W232" t="str">
        <f>TRIM((IF(OR(ISNUMBER(FIND("Avenida",Base!O232)),ISNUMBER(FIND("Rua",Base!O232)),ISNUMBER(FIND("Estrada",Base!O232)),ISNUMBER(FIND(",",Base!O232)))=TRUE,Base!O232,"")))</f>
        <v/>
      </c>
      <c r="X232" t="str">
        <f>TRIM((IF(OR(ISNUMBER(FIND("Avenida",Base!P232)),ISNUMBER(FIND("Rua",Base!P232)),ISNUMBER(FIND("Estrada",Base!P232)),ISNUMBER(FIND(",",Base!P232)))=TRUE,Base!P232,"")))</f>
        <v/>
      </c>
      <c r="Y232" t="str">
        <f>TRIM((IF(OR(ISNUMBER(FIND("Avenida",Base!Q232)),ISNUMBER(FIND("Rua",Base!Q232)),ISNUMBER(FIND("Estrada",Base!Q232)),ISNUMBER(FIND(",",Base!Q232)))=TRUE,Base!Q232,"")))</f>
        <v/>
      </c>
      <c r="Z232" t="str">
        <f>TRIM((IF(OR(ISNUMBER(FIND("Avenida",Base!R232)),ISNUMBER(FIND("Rua",Base!R232)),ISNUMBER(FIND("Estrada",Base!R232)),ISNUMBER(FIND(",",Base!R232)))=TRUE,Base!R232,"")))</f>
        <v/>
      </c>
      <c r="AA232" s="3" cm="1">
        <f t="array" ref="AA232">LOOKUP(2,1/(F232:Z232&lt;&gt;""),F232:Z232)</f>
        <v>0</v>
      </c>
      <c r="AB232" cm="1">
        <f t="array" ref="AB232">IFERROR(IF(LEN(TRIM(SUBSTITUTE(INDEX(Base!232:232,0,MATCH(Planilha2!$AA232,Base!232:232,0)+1),"m²",""))&gt;5),LEFT(TRIM(SUBSTITUTE(INDEX(Base!232:232,0,MATCH(Planilha2!$AA232,Base!232:232,0)+1),"m²","")),3),TRIM(SUBSTITUTE(INDEX(Base!232:232,0,MATCH(Planilha2!$AA232,Base!232:232,0)+1),"m²",""))),0)</f>
        <v>0</v>
      </c>
      <c r="AC232" cm="1">
        <f t="array" ref="AC232">IFERROR(IF(LEN(INDEX(Base!232:232,0,MATCH(Planilha2!$AA232,Base!232:232,0)+2))&gt;2,LEFT(INDEX(Base!232:232,0,MATCH(Planilha2!$AA232,Base!232:232,0)+2),1),INDEX(Base!232:232,0,MATCH(Planilha2!$AA232,Base!232:232,0)+2)),0)</f>
        <v>0</v>
      </c>
      <c r="AD232" cm="1">
        <f t="array" ref="AD232">IFERROR(IF(LEN(INDEX(Base!232:232,0,MATCH(Planilha2!$AA232,Base!232:232,0)+3))&gt;2,LEFT(INDEX(Base!232:232,0,MATCH(Planilha2!$AA232,Base!232:232,0)+3),1),INDEX(Base!232:232,0,MATCH(Planilha2!$AA232,Base!232:232,0)+3)),0)</f>
        <v>0</v>
      </c>
      <c r="AE232" cm="1">
        <f t="array" ref="AE232">IFERROR(IF(LEN(INDEX(Base!232:232,0,MATCH(Planilha2!$AA232,Base!232:232,0)+4))&gt;2,LEFT(INDEX(Base!232:232,0,MATCH(Planilha2!$AA232,Base!232:232,0)+4),1),INDEX(Base!232:232,0,MATCH(Planilha2!$AA232,Base!232:232,0)+4)),0)</f>
        <v>0</v>
      </c>
      <c r="AF232" t="str">
        <f>AA232&amp;", "&amp;Configurações!$C$4&amp;", "&amp;Configurações!$C$5&amp;", Brazil"</f>
        <v>0, Mesquita, RJ, Brazil</v>
      </c>
      <c r="AG232" t="e">
        <f>RIGHT(AA232,LEN(AA232)-FIND(",",AA232,1)-1)&amp;", "&amp;Configurações!$C$4&amp;", "&amp;Configurações!$C$5</f>
        <v>#VALUE!</v>
      </c>
      <c r="AH232">
        <f>Configurações!$C$6</f>
        <v>0</v>
      </c>
    </row>
    <row r="233" spans="2:34" x14ac:dyDescent="0.3">
      <c r="B233">
        <f>IF(OR(ISNUMBER(FIND(Configurações!$B$8,Base!B233)),ISNUMBER(FIND(Configurações!$B$9,Base!B233)),ISNUMBER(FIND(Configurações!$B$10,Base!B233)),ISNUMBER(FIND(Configurações!$B$11,Base!B233)))=TRUE,Base!B233,0)</f>
        <v>0</v>
      </c>
      <c r="C233" t="str">
        <f>SUBSTITUTE(SUBSTITUTE(IF(ISNUMBER(FIND("R$",Base!B233))=TRUE,Base!B233,IF(OR(ISNUMBER(FIND("condo",Base!C233)),ISNUMBER(FIND("IPTU",Base!C233)))=TRUE,Base!B233,Base!C233)),"R$",""),".","")</f>
        <v/>
      </c>
      <c r="D233" t="str">
        <f>SUBSTITUTE(IF(TRIM(SUBSTITUTE(SUBSTITUTE(IF(AND(ISNUMBER(FIND("condo",Base!C233)),ISNUMBER(FIND("IPTU",Base!C233)))=TRUE,MID(Base!C233,FIND("$",Base!C233)+1,6),0),"I",""),"P",""))="0",TRIM(SUBSTITUTE(SUBSTITUTE(IF(AND(ISNUMBER(FIND("condo",Base!D233)),ISNUMBER(FIND("IPTU",Base!D233)))=TRUE,MID(Base!D233,FIND("$",Base!D233)+1,6),0),"I",""),"P","")),TRIM(SUBSTITUTE(SUBSTITUTE(IF(AND(ISNUMBER(FIND("condo",Base!C233)),ISNUMBER(FIND("IPTU",Base!C233)))=TRUE,MID(Base!C233,FIND("$",Base!C233)+1,6),0),"I",""),"P",""))),".","")</f>
        <v>0</v>
      </c>
      <c r="E233" t="str">
        <f>SUBSTITUTE(IF(TRIM(SUBSTITUTE(SUBSTITUTE(IF(OR(ISNUMBER(FIND("IPTU",Base!C233)),ISNUMBER(FIND("iptu",Base!C233)))=TRUE,RIGHT(Base!C233,5),0),"R$",""),"$",""))="0",TRIM(SUBSTITUTE(SUBSTITUTE(IF(OR(ISNUMBER(FIND("IPTU",Base!D233)),ISNUMBER(FIND("iptu",Base!D233)))=TRUE,RIGHT(Base!D233,5),0),"R$",""),"$","")),TRIM(SUBSTITUTE(SUBSTITUTE(IF(OR(ISNUMBER(FIND("iptu",Base!C233)),ISNUMBER(FIND("IPTU",Base!C233)))=TRUE,RIGHT(Base!C233,5),0),"R$",""),"$",""))),".","")</f>
        <v>0</v>
      </c>
      <c r="F233" s="3" cm="1">
        <f t="array" ref="F233">INDEX(Base!233:233,MATCH(MAX(LEN(Base!233:233)),LEN(Base!233:233),0))</f>
        <v>0</v>
      </c>
      <c r="J233" t="str">
        <f>TRIM((IF(OR(ISNUMBER(FIND("Avenida",Base!B233)),ISNUMBER(FIND("Rua",Base!B233)),ISNUMBER(FIND("Estrada",Base!B233)),ISNUMBER(FIND(",",Base!B233)))=TRUE,Base!B233,"")))</f>
        <v/>
      </c>
      <c r="K233" t="str">
        <f>TRIM((IF(OR(ISNUMBER(FIND("Avenida",Base!C233)),ISNUMBER(FIND("Rua",Base!C233)),ISNUMBER(FIND("Estrada",Base!C233)),ISNUMBER(FIND(",",Base!C233)))=TRUE,Base!C233,"")))</f>
        <v/>
      </c>
      <c r="L233" t="str">
        <f>TRIM((IF(OR(ISNUMBER(FIND("Avenida",Base!D233)),ISNUMBER(FIND("Rua",Base!D233)),ISNUMBER(FIND("Estrada",Base!D233)),ISNUMBER(FIND(",",Base!D233)))=TRUE,Base!D233,"")))</f>
        <v/>
      </c>
      <c r="M233" t="str">
        <f>TRIM((IF(OR(ISNUMBER(FIND("Avenida",Base!E233)),ISNUMBER(FIND("Rua",Base!E233)),ISNUMBER(FIND("Estrada",Base!E233)),ISNUMBER(FIND(",",Base!E233)))=TRUE,Base!E233,"")))</f>
        <v/>
      </c>
      <c r="N233" t="str">
        <f>TRIM((IF(OR(ISNUMBER(FIND("Avenida",Base!F233)),ISNUMBER(FIND("Rua",Base!F233)),ISNUMBER(FIND("Estrada",Base!F233)),ISNUMBER(FIND(",",Base!F233)))=TRUE,Base!F233,"")))</f>
        <v/>
      </c>
      <c r="O233" t="str">
        <f>TRIM((IF(OR(ISNUMBER(FIND("Avenida",Base!G233)),ISNUMBER(FIND("Rua",Base!G233)),ISNUMBER(FIND("Estrada",Base!G233)),ISNUMBER(FIND(",",Base!G233)))=TRUE,Base!G233,"")))</f>
        <v/>
      </c>
      <c r="P233" t="str">
        <f>TRIM((IF(OR(ISNUMBER(FIND("Avenida",Base!H233)),ISNUMBER(FIND("Rua",Base!H233)),ISNUMBER(FIND("Estrada",Base!H233)),ISNUMBER(FIND(",",Base!H233)))=TRUE,Base!H233,"")))</f>
        <v/>
      </c>
      <c r="Q233" t="str">
        <f>TRIM((IF(OR(ISNUMBER(FIND("Avenida",Base!I233)),ISNUMBER(FIND("Rua",Base!I233)),ISNUMBER(FIND("Estrada",Base!I233)),ISNUMBER(FIND(",",Base!I233)))=TRUE,Base!I233,"")))</f>
        <v/>
      </c>
      <c r="R233" t="str">
        <f>TRIM((IF(OR(ISNUMBER(FIND("Avenida",Base!J233)),ISNUMBER(FIND("Rua",Base!J233)),ISNUMBER(FIND("Estrada",Base!J233)),ISNUMBER(FIND(",",Base!J233)))=TRUE,Base!J233,"")))</f>
        <v/>
      </c>
      <c r="S233" t="str">
        <f>TRIM((IF(OR(ISNUMBER(FIND("Avenida",Base!K233)),ISNUMBER(FIND("Rua",Base!K233)),ISNUMBER(FIND("Estrada",Base!K233)),ISNUMBER(FIND(",",Base!K233)))=TRUE,Base!K233,"")))</f>
        <v/>
      </c>
      <c r="T233" t="str">
        <f>TRIM((IF(OR(ISNUMBER(FIND("Avenida",Base!L233)),ISNUMBER(FIND("Rua",Base!L233)),ISNUMBER(FIND("Estrada",Base!L233)),ISNUMBER(FIND(",",Base!L233)))=TRUE,Base!L233,"")))</f>
        <v/>
      </c>
      <c r="U233" t="str">
        <f>TRIM((IF(OR(ISNUMBER(FIND("Avenida",Base!M233)),ISNUMBER(FIND("Rua",Base!M233)),ISNUMBER(FIND("Estrada",Base!M233)),ISNUMBER(FIND(",",Base!M233)))=TRUE,Base!M233,"")))</f>
        <v/>
      </c>
      <c r="V233" t="str">
        <f>TRIM((IF(OR(ISNUMBER(FIND("Avenida",Base!N233)),ISNUMBER(FIND("Rua",Base!N233)),ISNUMBER(FIND("Estrada",Base!N233)),ISNUMBER(FIND(",",Base!N233)))=TRUE,Base!N233,"")))</f>
        <v/>
      </c>
      <c r="W233" t="str">
        <f>TRIM((IF(OR(ISNUMBER(FIND("Avenida",Base!O233)),ISNUMBER(FIND("Rua",Base!O233)),ISNUMBER(FIND("Estrada",Base!O233)),ISNUMBER(FIND(",",Base!O233)))=TRUE,Base!O233,"")))</f>
        <v/>
      </c>
      <c r="X233" t="str">
        <f>TRIM((IF(OR(ISNUMBER(FIND("Avenida",Base!P233)),ISNUMBER(FIND("Rua",Base!P233)),ISNUMBER(FIND("Estrada",Base!P233)),ISNUMBER(FIND(",",Base!P233)))=TRUE,Base!P233,"")))</f>
        <v/>
      </c>
      <c r="Y233" t="str">
        <f>TRIM((IF(OR(ISNUMBER(FIND("Avenida",Base!Q233)),ISNUMBER(FIND("Rua",Base!Q233)),ISNUMBER(FIND("Estrada",Base!Q233)),ISNUMBER(FIND(",",Base!Q233)))=TRUE,Base!Q233,"")))</f>
        <v/>
      </c>
      <c r="Z233" t="str">
        <f>TRIM((IF(OR(ISNUMBER(FIND("Avenida",Base!R233)),ISNUMBER(FIND("Rua",Base!R233)),ISNUMBER(FIND("Estrada",Base!R233)),ISNUMBER(FIND(",",Base!R233)))=TRUE,Base!R233,"")))</f>
        <v/>
      </c>
      <c r="AA233" s="3" cm="1">
        <f t="array" ref="AA233">LOOKUP(2,1/(F233:Z233&lt;&gt;""),F233:Z233)</f>
        <v>0</v>
      </c>
      <c r="AB233" cm="1">
        <f t="array" ref="AB233">IFERROR(IF(LEN(TRIM(SUBSTITUTE(INDEX(Base!233:233,0,MATCH(Planilha2!$AA233,Base!233:233,0)+1),"m²",""))&gt;5),LEFT(TRIM(SUBSTITUTE(INDEX(Base!233:233,0,MATCH(Planilha2!$AA233,Base!233:233,0)+1),"m²","")),3),TRIM(SUBSTITUTE(INDEX(Base!233:233,0,MATCH(Planilha2!$AA233,Base!233:233,0)+1),"m²",""))),0)</f>
        <v>0</v>
      </c>
      <c r="AC233" cm="1">
        <f t="array" ref="AC233">IFERROR(IF(LEN(INDEX(Base!233:233,0,MATCH(Planilha2!$AA233,Base!233:233,0)+2))&gt;2,LEFT(INDEX(Base!233:233,0,MATCH(Planilha2!$AA233,Base!233:233,0)+2),1),INDEX(Base!233:233,0,MATCH(Planilha2!$AA233,Base!233:233,0)+2)),0)</f>
        <v>0</v>
      </c>
      <c r="AD233" cm="1">
        <f t="array" ref="AD233">IFERROR(IF(LEN(INDEX(Base!233:233,0,MATCH(Planilha2!$AA233,Base!233:233,0)+3))&gt;2,LEFT(INDEX(Base!233:233,0,MATCH(Planilha2!$AA233,Base!233:233,0)+3),1),INDEX(Base!233:233,0,MATCH(Planilha2!$AA233,Base!233:233,0)+3)),0)</f>
        <v>0</v>
      </c>
      <c r="AE233" cm="1">
        <f t="array" ref="AE233">IFERROR(IF(LEN(INDEX(Base!233:233,0,MATCH(Planilha2!$AA233,Base!233:233,0)+4))&gt;2,LEFT(INDEX(Base!233:233,0,MATCH(Planilha2!$AA233,Base!233:233,0)+4),1),INDEX(Base!233:233,0,MATCH(Planilha2!$AA233,Base!233:233,0)+4)),0)</f>
        <v>0</v>
      </c>
      <c r="AF233" t="str">
        <f>AA233&amp;", "&amp;Configurações!$C$4&amp;", "&amp;Configurações!$C$5&amp;", Brazil"</f>
        <v>0, Mesquita, RJ, Brazil</v>
      </c>
      <c r="AG233" t="e">
        <f>RIGHT(AA233,LEN(AA233)-FIND(",",AA233,1)-1)&amp;", "&amp;Configurações!$C$4&amp;", "&amp;Configurações!$C$5</f>
        <v>#VALUE!</v>
      </c>
      <c r="AH233">
        <f>Configurações!$C$6</f>
        <v>0</v>
      </c>
    </row>
    <row r="234" spans="2:34" x14ac:dyDescent="0.3">
      <c r="B234">
        <f>IF(OR(ISNUMBER(FIND(Configurações!$B$8,Base!B234)),ISNUMBER(FIND(Configurações!$B$9,Base!B234)),ISNUMBER(FIND(Configurações!$B$10,Base!B234)),ISNUMBER(FIND(Configurações!$B$11,Base!B234)))=TRUE,Base!B234,0)</f>
        <v>0</v>
      </c>
      <c r="C234" t="str">
        <f>SUBSTITUTE(SUBSTITUTE(IF(ISNUMBER(FIND("R$",Base!B234))=TRUE,Base!B234,IF(OR(ISNUMBER(FIND("condo",Base!C234)),ISNUMBER(FIND("IPTU",Base!C234)))=TRUE,Base!B234,Base!C234)),"R$",""),".","")</f>
        <v/>
      </c>
      <c r="D234" t="str">
        <f>SUBSTITUTE(IF(TRIM(SUBSTITUTE(SUBSTITUTE(IF(AND(ISNUMBER(FIND("condo",Base!C234)),ISNUMBER(FIND("IPTU",Base!C234)))=TRUE,MID(Base!C234,FIND("$",Base!C234)+1,6),0),"I",""),"P",""))="0",TRIM(SUBSTITUTE(SUBSTITUTE(IF(AND(ISNUMBER(FIND("condo",Base!D234)),ISNUMBER(FIND("IPTU",Base!D234)))=TRUE,MID(Base!D234,FIND("$",Base!D234)+1,6),0),"I",""),"P","")),TRIM(SUBSTITUTE(SUBSTITUTE(IF(AND(ISNUMBER(FIND("condo",Base!C234)),ISNUMBER(FIND("IPTU",Base!C234)))=TRUE,MID(Base!C234,FIND("$",Base!C234)+1,6),0),"I",""),"P",""))),".","")</f>
        <v>0</v>
      </c>
      <c r="E234" t="str">
        <f>SUBSTITUTE(IF(TRIM(SUBSTITUTE(SUBSTITUTE(IF(OR(ISNUMBER(FIND("IPTU",Base!C234)),ISNUMBER(FIND("iptu",Base!C234)))=TRUE,RIGHT(Base!C234,5),0),"R$",""),"$",""))="0",TRIM(SUBSTITUTE(SUBSTITUTE(IF(OR(ISNUMBER(FIND("IPTU",Base!D234)),ISNUMBER(FIND("iptu",Base!D234)))=TRUE,RIGHT(Base!D234,5),0),"R$",""),"$","")),TRIM(SUBSTITUTE(SUBSTITUTE(IF(OR(ISNUMBER(FIND("iptu",Base!C234)),ISNUMBER(FIND("IPTU",Base!C234)))=TRUE,RIGHT(Base!C234,5),0),"R$",""),"$",""))),".","")</f>
        <v>0</v>
      </c>
      <c r="F234" s="3" cm="1">
        <f t="array" ref="F234">INDEX(Base!234:234,MATCH(MAX(LEN(Base!234:234)),LEN(Base!234:234),0))</f>
        <v>0</v>
      </c>
      <c r="J234" t="str">
        <f>TRIM((IF(OR(ISNUMBER(FIND("Avenida",Base!B234)),ISNUMBER(FIND("Rua",Base!B234)),ISNUMBER(FIND("Estrada",Base!B234)),ISNUMBER(FIND(",",Base!B234)))=TRUE,Base!B234,"")))</f>
        <v/>
      </c>
      <c r="K234" t="str">
        <f>TRIM((IF(OR(ISNUMBER(FIND("Avenida",Base!C234)),ISNUMBER(FIND("Rua",Base!C234)),ISNUMBER(FIND("Estrada",Base!C234)),ISNUMBER(FIND(",",Base!C234)))=TRUE,Base!C234,"")))</f>
        <v/>
      </c>
      <c r="L234" t="str">
        <f>TRIM((IF(OR(ISNUMBER(FIND("Avenida",Base!D234)),ISNUMBER(FIND("Rua",Base!D234)),ISNUMBER(FIND("Estrada",Base!D234)),ISNUMBER(FIND(",",Base!D234)))=TRUE,Base!D234,"")))</f>
        <v/>
      </c>
      <c r="M234" t="str">
        <f>TRIM((IF(OR(ISNUMBER(FIND("Avenida",Base!E234)),ISNUMBER(FIND("Rua",Base!E234)),ISNUMBER(FIND("Estrada",Base!E234)),ISNUMBER(FIND(",",Base!E234)))=TRUE,Base!E234,"")))</f>
        <v/>
      </c>
      <c r="N234" t="str">
        <f>TRIM((IF(OR(ISNUMBER(FIND("Avenida",Base!F234)),ISNUMBER(FIND("Rua",Base!F234)),ISNUMBER(FIND("Estrada",Base!F234)),ISNUMBER(FIND(",",Base!F234)))=TRUE,Base!F234,"")))</f>
        <v/>
      </c>
      <c r="O234" t="str">
        <f>TRIM((IF(OR(ISNUMBER(FIND("Avenida",Base!G234)),ISNUMBER(FIND("Rua",Base!G234)),ISNUMBER(FIND("Estrada",Base!G234)),ISNUMBER(FIND(",",Base!G234)))=TRUE,Base!G234,"")))</f>
        <v/>
      </c>
      <c r="P234" t="str">
        <f>TRIM((IF(OR(ISNUMBER(FIND("Avenida",Base!H234)),ISNUMBER(FIND("Rua",Base!H234)),ISNUMBER(FIND("Estrada",Base!H234)),ISNUMBER(FIND(",",Base!H234)))=TRUE,Base!H234,"")))</f>
        <v/>
      </c>
      <c r="Q234" t="str">
        <f>TRIM((IF(OR(ISNUMBER(FIND("Avenida",Base!I234)),ISNUMBER(FIND("Rua",Base!I234)),ISNUMBER(FIND("Estrada",Base!I234)),ISNUMBER(FIND(",",Base!I234)))=TRUE,Base!I234,"")))</f>
        <v/>
      </c>
      <c r="R234" t="str">
        <f>TRIM((IF(OR(ISNUMBER(FIND("Avenida",Base!J234)),ISNUMBER(FIND("Rua",Base!J234)),ISNUMBER(FIND("Estrada",Base!J234)),ISNUMBER(FIND(",",Base!J234)))=TRUE,Base!J234,"")))</f>
        <v/>
      </c>
      <c r="S234" t="str">
        <f>TRIM((IF(OR(ISNUMBER(FIND("Avenida",Base!K234)),ISNUMBER(FIND("Rua",Base!K234)),ISNUMBER(FIND("Estrada",Base!K234)),ISNUMBER(FIND(",",Base!K234)))=TRUE,Base!K234,"")))</f>
        <v/>
      </c>
      <c r="T234" t="str">
        <f>TRIM((IF(OR(ISNUMBER(FIND("Avenida",Base!L234)),ISNUMBER(FIND("Rua",Base!L234)),ISNUMBER(FIND("Estrada",Base!L234)),ISNUMBER(FIND(",",Base!L234)))=TRUE,Base!L234,"")))</f>
        <v/>
      </c>
      <c r="U234" t="str">
        <f>TRIM((IF(OR(ISNUMBER(FIND("Avenida",Base!M234)),ISNUMBER(FIND("Rua",Base!M234)),ISNUMBER(FIND("Estrada",Base!M234)),ISNUMBER(FIND(",",Base!M234)))=TRUE,Base!M234,"")))</f>
        <v/>
      </c>
      <c r="V234" t="str">
        <f>TRIM((IF(OR(ISNUMBER(FIND("Avenida",Base!N234)),ISNUMBER(FIND("Rua",Base!N234)),ISNUMBER(FIND("Estrada",Base!N234)),ISNUMBER(FIND(",",Base!N234)))=TRUE,Base!N234,"")))</f>
        <v/>
      </c>
      <c r="W234" t="str">
        <f>TRIM((IF(OR(ISNUMBER(FIND("Avenida",Base!O234)),ISNUMBER(FIND("Rua",Base!O234)),ISNUMBER(FIND("Estrada",Base!O234)),ISNUMBER(FIND(",",Base!O234)))=TRUE,Base!O234,"")))</f>
        <v/>
      </c>
      <c r="X234" t="str">
        <f>TRIM((IF(OR(ISNUMBER(FIND("Avenida",Base!P234)),ISNUMBER(FIND("Rua",Base!P234)),ISNUMBER(FIND("Estrada",Base!P234)),ISNUMBER(FIND(",",Base!P234)))=TRUE,Base!P234,"")))</f>
        <v/>
      </c>
      <c r="Y234" t="str">
        <f>TRIM((IF(OR(ISNUMBER(FIND("Avenida",Base!Q234)),ISNUMBER(FIND("Rua",Base!Q234)),ISNUMBER(FIND("Estrada",Base!Q234)),ISNUMBER(FIND(",",Base!Q234)))=TRUE,Base!Q234,"")))</f>
        <v/>
      </c>
      <c r="Z234" t="str">
        <f>TRIM((IF(OR(ISNUMBER(FIND("Avenida",Base!R234)),ISNUMBER(FIND("Rua",Base!R234)),ISNUMBER(FIND("Estrada",Base!R234)),ISNUMBER(FIND(",",Base!R234)))=TRUE,Base!R234,"")))</f>
        <v/>
      </c>
      <c r="AA234" s="3" cm="1">
        <f t="array" ref="AA234">LOOKUP(2,1/(F234:Z234&lt;&gt;""),F234:Z234)</f>
        <v>0</v>
      </c>
      <c r="AB234" cm="1">
        <f t="array" ref="AB234">IFERROR(IF(LEN(TRIM(SUBSTITUTE(INDEX(Base!234:234,0,MATCH(Planilha2!$AA234,Base!234:234,0)+1),"m²",""))&gt;5),LEFT(TRIM(SUBSTITUTE(INDEX(Base!234:234,0,MATCH(Planilha2!$AA234,Base!234:234,0)+1),"m²","")),3),TRIM(SUBSTITUTE(INDEX(Base!234:234,0,MATCH(Planilha2!$AA234,Base!234:234,0)+1),"m²",""))),0)</f>
        <v>0</v>
      </c>
      <c r="AC234" cm="1">
        <f t="array" ref="AC234">IFERROR(IF(LEN(INDEX(Base!234:234,0,MATCH(Planilha2!$AA234,Base!234:234,0)+2))&gt;2,LEFT(INDEX(Base!234:234,0,MATCH(Planilha2!$AA234,Base!234:234,0)+2),1),INDEX(Base!234:234,0,MATCH(Planilha2!$AA234,Base!234:234,0)+2)),0)</f>
        <v>0</v>
      </c>
      <c r="AD234" cm="1">
        <f t="array" ref="AD234">IFERROR(IF(LEN(INDEX(Base!234:234,0,MATCH(Planilha2!$AA234,Base!234:234,0)+3))&gt;2,LEFT(INDEX(Base!234:234,0,MATCH(Planilha2!$AA234,Base!234:234,0)+3),1),INDEX(Base!234:234,0,MATCH(Planilha2!$AA234,Base!234:234,0)+3)),0)</f>
        <v>0</v>
      </c>
      <c r="AE234" cm="1">
        <f t="array" ref="AE234">IFERROR(IF(LEN(INDEX(Base!234:234,0,MATCH(Planilha2!$AA234,Base!234:234,0)+4))&gt;2,LEFT(INDEX(Base!234:234,0,MATCH(Planilha2!$AA234,Base!234:234,0)+4),1),INDEX(Base!234:234,0,MATCH(Planilha2!$AA234,Base!234:234,0)+4)),0)</f>
        <v>0</v>
      </c>
      <c r="AF234" t="str">
        <f>AA234&amp;", "&amp;Configurações!$C$4&amp;", "&amp;Configurações!$C$5&amp;", Brazil"</f>
        <v>0, Mesquita, RJ, Brazil</v>
      </c>
      <c r="AG234" t="e">
        <f>RIGHT(AA234,LEN(AA234)-FIND(",",AA234,1)-1)&amp;", "&amp;Configurações!$C$4&amp;", "&amp;Configurações!$C$5</f>
        <v>#VALUE!</v>
      </c>
      <c r="AH234">
        <f>Configurações!$C$6</f>
        <v>0</v>
      </c>
    </row>
    <row r="235" spans="2:34" x14ac:dyDescent="0.3">
      <c r="B235">
        <f>IF(OR(ISNUMBER(FIND(Configurações!$B$8,Base!B235)),ISNUMBER(FIND(Configurações!$B$9,Base!B235)),ISNUMBER(FIND(Configurações!$B$10,Base!B235)),ISNUMBER(FIND(Configurações!$B$11,Base!B235)))=TRUE,Base!B235,0)</f>
        <v>0</v>
      </c>
      <c r="C235" t="str">
        <f>SUBSTITUTE(SUBSTITUTE(IF(ISNUMBER(FIND("R$",Base!B235))=TRUE,Base!B235,IF(OR(ISNUMBER(FIND("condo",Base!C235)),ISNUMBER(FIND("IPTU",Base!C235)))=TRUE,Base!B235,Base!C235)),"R$",""),".","")</f>
        <v/>
      </c>
      <c r="D235" t="str">
        <f>SUBSTITUTE(IF(TRIM(SUBSTITUTE(SUBSTITUTE(IF(AND(ISNUMBER(FIND("condo",Base!C235)),ISNUMBER(FIND("IPTU",Base!C235)))=TRUE,MID(Base!C235,FIND("$",Base!C235)+1,6),0),"I",""),"P",""))="0",TRIM(SUBSTITUTE(SUBSTITUTE(IF(AND(ISNUMBER(FIND("condo",Base!D235)),ISNUMBER(FIND("IPTU",Base!D235)))=TRUE,MID(Base!D235,FIND("$",Base!D235)+1,6),0),"I",""),"P","")),TRIM(SUBSTITUTE(SUBSTITUTE(IF(AND(ISNUMBER(FIND("condo",Base!C235)),ISNUMBER(FIND("IPTU",Base!C235)))=TRUE,MID(Base!C235,FIND("$",Base!C235)+1,6),0),"I",""),"P",""))),".","")</f>
        <v>0</v>
      </c>
      <c r="E235" t="str">
        <f>SUBSTITUTE(IF(TRIM(SUBSTITUTE(SUBSTITUTE(IF(OR(ISNUMBER(FIND("IPTU",Base!C235)),ISNUMBER(FIND("iptu",Base!C235)))=TRUE,RIGHT(Base!C235,5),0),"R$",""),"$",""))="0",TRIM(SUBSTITUTE(SUBSTITUTE(IF(OR(ISNUMBER(FIND("IPTU",Base!D235)),ISNUMBER(FIND("iptu",Base!D235)))=TRUE,RIGHT(Base!D235,5),0),"R$",""),"$","")),TRIM(SUBSTITUTE(SUBSTITUTE(IF(OR(ISNUMBER(FIND("iptu",Base!C235)),ISNUMBER(FIND("IPTU",Base!C235)))=TRUE,RIGHT(Base!C235,5),0),"R$",""),"$",""))),".","")</f>
        <v>0</v>
      </c>
      <c r="F235" s="3" cm="1">
        <f t="array" ref="F235">INDEX(Base!235:235,MATCH(MAX(LEN(Base!235:235)),LEN(Base!235:235),0))</f>
        <v>0</v>
      </c>
      <c r="J235" t="str">
        <f>TRIM((IF(OR(ISNUMBER(FIND("Avenida",Base!B235)),ISNUMBER(FIND("Rua",Base!B235)),ISNUMBER(FIND("Estrada",Base!B235)),ISNUMBER(FIND(",",Base!B235)))=TRUE,Base!B235,"")))</f>
        <v/>
      </c>
      <c r="K235" t="str">
        <f>TRIM((IF(OR(ISNUMBER(FIND("Avenida",Base!C235)),ISNUMBER(FIND("Rua",Base!C235)),ISNUMBER(FIND("Estrada",Base!C235)),ISNUMBER(FIND(",",Base!C235)))=TRUE,Base!C235,"")))</f>
        <v/>
      </c>
      <c r="L235" t="str">
        <f>TRIM((IF(OR(ISNUMBER(FIND("Avenida",Base!D235)),ISNUMBER(FIND("Rua",Base!D235)),ISNUMBER(FIND("Estrada",Base!D235)),ISNUMBER(FIND(",",Base!D235)))=TRUE,Base!D235,"")))</f>
        <v/>
      </c>
      <c r="M235" t="str">
        <f>TRIM((IF(OR(ISNUMBER(FIND("Avenida",Base!E235)),ISNUMBER(FIND("Rua",Base!E235)),ISNUMBER(FIND("Estrada",Base!E235)),ISNUMBER(FIND(",",Base!E235)))=TRUE,Base!E235,"")))</f>
        <v/>
      </c>
      <c r="N235" t="str">
        <f>TRIM((IF(OR(ISNUMBER(FIND("Avenida",Base!F235)),ISNUMBER(FIND("Rua",Base!F235)),ISNUMBER(FIND("Estrada",Base!F235)),ISNUMBER(FIND(",",Base!F235)))=TRUE,Base!F235,"")))</f>
        <v/>
      </c>
      <c r="O235" t="str">
        <f>TRIM((IF(OR(ISNUMBER(FIND("Avenida",Base!G235)),ISNUMBER(FIND("Rua",Base!G235)),ISNUMBER(FIND("Estrada",Base!G235)),ISNUMBER(FIND(",",Base!G235)))=TRUE,Base!G235,"")))</f>
        <v/>
      </c>
      <c r="P235" t="str">
        <f>TRIM((IF(OR(ISNUMBER(FIND("Avenida",Base!H235)),ISNUMBER(FIND("Rua",Base!H235)),ISNUMBER(FIND("Estrada",Base!H235)),ISNUMBER(FIND(",",Base!H235)))=TRUE,Base!H235,"")))</f>
        <v/>
      </c>
      <c r="Q235" t="str">
        <f>TRIM((IF(OR(ISNUMBER(FIND("Avenida",Base!I235)),ISNUMBER(FIND("Rua",Base!I235)),ISNUMBER(FIND("Estrada",Base!I235)),ISNUMBER(FIND(",",Base!I235)))=TRUE,Base!I235,"")))</f>
        <v/>
      </c>
      <c r="R235" t="str">
        <f>TRIM((IF(OR(ISNUMBER(FIND("Avenida",Base!J235)),ISNUMBER(FIND("Rua",Base!J235)),ISNUMBER(FIND("Estrada",Base!J235)),ISNUMBER(FIND(",",Base!J235)))=TRUE,Base!J235,"")))</f>
        <v/>
      </c>
      <c r="S235" t="str">
        <f>TRIM((IF(OR(ISNUMBER(FIND("Avenida",Base!K235)),ISNUMBER(FIND("Rua",Base!K235)),ISNUMBER(FIND("Estrada",Base!K235)),ISNUMBER(FIND(",",Base!K235)))=TRUE,Base!K235,"")))</f>
        <v/>
      </c>
      <c r="T235" t="str">
        <f>TRIM((IF(OR(ISNUMBER(FIND("Avenida",Base!L235)),ISNUMBER(FIND("Rua",Base!L235)),ISNUMBER(FIND("Estrada",Base!L235)),ISNUMBER(FIND(",",Base!L235)))=TRUE,Base!L235,"")))</f>
        <v/>
      </c>
      <c r="U235" t="str">
        <f>TRIM((IF(OR(ISNUMBER(FIND("Avenida",Base!M235)),ISNUMBER(FIND("Rua",Base!M235)),ISNUMBER(FIND("Estrada",Base!M235)),ISNUMBER(FIND(",",Base!M235)))=TRUE,Base!M235,"")))</f>
        <v/>
      </c>
      <c r="V235" t="str">
        <f>TRIM((IF(OR(ISNUMBER(FIND("Avenida",Base!N235)),ISNUMBER(FIND("Rua",Base!N235)),ISNUMBER(FIND("Estrada",Base!N235)),ISNUMBER(FIND(",",Base!N235)))=TRUE,Base!N235,"")))</f>
        <v/>
      </c>
      <c r="W235" t="str">
        <f>TRIM((IF(OR(ISNUMBER(FIND("Avenida",Base!O235)),ISNUMBER(FIND("Rua",Base!O235)),ISNUMBER(FIND("Estrada",Base!O235)),ISNUMBER(FIND(",",Base!O235)))=TRUE,Base!O235,"")))</f>
        <v/>
      </c>
      <c r="X235" t="str">
        <f>TRIM((IF(OR(ISNUMBER(FIND("Avenida",Base!P235)),ISNUMBER(FIND("Rua",Base!P235)),ISNUMBER(FIND("Estrada",Base!P235)),ISNUMBER(FIND(",",Base!P235)))=TRUE,Base!P235,"")))</f>
        <v/>
      </c>
      <c r="Y235" t="str">
        <f>TRIM((IF(OR(ISNUMBER(FIND("Avenida",Base!Q235)),ISNUMBER(FIND("Rua",Base!Q235)),ISNUMBER(FIND("Estrada",Base!Q235)),ISNUMBER(FIND(",",Base!Q235)))=TRUE,Base!Q235,"")))</f>
        <v/>
      </c>
      <c r="Z235" t="str">
        <f>TRIM((IF(OR(ISNUMBER(FIND("Avenida",Base!R235)),ISNUMBER(FIND("Rua",Base!R235)),ISNUMBER(FIND("Estrada",Base!R235)),ISNUMBER(FIND(",",Base!R235)))=TRUE,Base!R235,"")))</f>
        <v/>
      </c>
      <c r="AA235" s="3" cm="1">
        <f t="array" ref="AA235">LOOKUP(2,1/(F235:Z235&lt;&gt;""),F235:Z235)</f>
        <v>0</v>
      </c>
      <c r="AB235" cm="1">
        <f t="array" ref="AB235">IFERROR(IF(LEN(TRIM(SUBSTITUTE(INDEX(Base!235:235,0,MATCH(Planilha2!$AA235,Base!235:235,0)+1),"m²",""))&gt;5),LEFT(TRIM(SUBSTITUTE(INDEX(Base!235:235,0,MATCH(Planilha2!$AA235,Base!235:235,0)+1),"m²","")),3),TRIM(SUBSTITUTE(INDEX(Base!235:235,0,MATCH(Planilha2!$AA235,Base!235:235,0)+1),"m²",""))),0)</f>
        <v>0</v>
      </c>
      <c r="AC235" cm="1">
        <f t="array" ref="AC235">IFERROR(IF(LEN(INDEX(Base!235:235,0,MATCH(Planilha2!$AA235,Base!235:235,0)+2))&gt;2,LEFT(INDEX(Base!235:235,0,MATCH(Planilha2!$AA235,Base!235:235,0)+2),1),INDEX(Base!235:235,0,MATCH(Planilha2!$AA235,Base!235:235,0)+2)),0)</f>
        <v>0</v>
      </c>
      <c r="AD235" cm="1">
        <f t="array" ref="AD235">IFERROR(IF(LEN(INDEX(Base!235:235,0,MATCH(Planilha2!$AA235,Base!235:235,0)+3))&gt;2,LEFT(INDEX(Base!235:235,0,MATCH(Planilha2!$AA235,Base!235:235,0)+3),1),INDEX(Base!235:235,0,MATCH(Planilha2!$AA235,Base!235:235,0)+3)),0)</f>
        <v>0</v>
      </c>
      <c r="AE235" cm="1">
        <f t="array" ref="AE235">IFERROR(IF(LEN(INDEX(Base!235:235,0,MATCH(Planilha2!$AA235,Base!235:235,0)+4))&gt;2,LEFT(INDEX(Base!235:235,0,MATCH(Planilha2!$AA235,Base!235:235,0)+4),1),INDEX(Base!235:235,0,MATCH(Planilha2!$AA235,Base!235:235,0)+4)),0)</f>
        <v>0</v>
      </c>
      <c r="AF235" t="str">
        <f>AA235&amp;", "&amp;Configurações!$C$4&amp;", "&amp;Configurações!$C$5&amp;", Brazil"</f>
        <v>0, Mesquita, RJ, Brazil</v>
      </c>
      <c r="AG235" t="e">
        <f>RIGHT(AA235,LEN(AA235)-FIND(",",AA235,1)-1)&amp;", "&amp;Configurações!$C$4&amp;", "&amp;Configurações!$C$5</f>
        <v>#VALUE!</v>
      </c>
      <c r="AH235">
        <f>Configurações!$C$6</f>
        <v>0</v>
      </c>
    </row>
    <row r="236" spans="2:34" x14ac:dyDescent="0.3">
      <c r="B236">
        <f>IF(OR(ISNUMBER(FIND(Configurações!$B$8,Base!B236)),ISNUMBER(FIND(Configurações!$B$9,Base!B236)),ISNUMBER(FIND(Configurações!$B$10,Base!B236)),ISNUMBER(FIND(Configurações!$B$11,Base!B236)))=TRUE,Base!B236,0)</f>
        <v>0</v>
      </c>
      <c r="C236" t="str">
        <f>SUBSTITUTE(SUBSTITUTE(IF(ISNUMBER(FIND("R$",Base!B236))=TRUE,Base!B236,IF(OR(ISNUMBER(FIND("condo",Base!C236)),ISNUMBER(FIND("IPTU",Base!C236)))=TRUE,Base!B236,Base!C236)),"R$",""),".","")</f>
        <v/>
      </c>
      <c r="D236" t="str">
        <f>SUBSTITUTE(IF(TRIM(SUBSTITUTE(SUBSTITUTE(IF(AND(ISNUMBER(FIND("condo",Base!C236)),ISNUMBER(FIND("IPTU",Base!C236)))=TRUE,MID(Base!C236,FIND("$",Base!C236)+1,6),0),"I",""),"P",""))="0",TRIM(SUBSTITUTE(SUBSTITUTE(IF(AND(ISNUMBER(FIND("condo",Base!D236)),ISNUMBER(FIND("IPTU",Base!D236)))=TRUE,MID(Base!D236,FIND("$",Base!D236)+1,6),0),"I",""),"P","")),TRIM(SUBSTITUTE(SUBSTITUTE(IF(AND(ISNUMBER(FIND("condo",Base!C236)),ISNUMBER(FIND("IPTU",Base!C236)))=TRUE,MID(Base!C236,FIND("$",Base!C236)+1,6),0),"I",""),"P",""))),".","")</f>
        <v>0</v>
      </c>
      <c r="E236" t="str">
        <f>SUBSTITUTE(IF(TRIM(SUBSTITUTE(SUBSTITUTE(IF(OR(ISNUMBER(FIND("IPTU",Base!C236)),ISNUMBER(FIND("iptu",Base!C236)))=TRUE,RIGHT(Base!C236,5),0),"R$",""),"$",""))="0",TRIM(SUBSTITUTE(SUBSTITUTE(IF(OR(ISNUMBER(FIND("IPTU",Base!D236)),ISNUMBER(FIND("iptu",Base!D236)))=TRUE,RIGHT(Base!D236,5),0),"R$",""),"$","")),TRIM(SUBSTITUTE(SUBSTITUTE(IF(OR(ISNUMBER(FIND("iptu",Base!C236)),ISNUMBER(FIND("IPTU",Base!C236)))=TRUE,RIGHT(Base!C236,5),0),"R$",""),"$",""))),".","")</f>
        <v>0</v>
      </c>
      <c r="F236" s="3" cm="1">
        <f t="array" ref="F236">INDEX(Base!236:236,MATCH(MAX(LEN(Base!236:236)),LEN(Base!236:236),0))</f>
        <v>0</v>
      </c>
      <c r="J236" t="str">
        <f>TRIM((IF(OR(ISNUMBER(FIND("Avenida",Base!B236)),ISNUMBER(FIND("Rua",Base!B236)),ISNUMBER(FIND("Estrada",Base!B236)),ISNUMBER(FIND(",",Base!B236)))=TRUE,Base!B236,"")))</f>
        <v/>
      </c>
      <c r="K236" t="str">
        <f>TRIM((IF(OR(ISNUMBER(FIND("Avenida",Base!C236)),ISNUMBER(FIND("Rua",Base!C236)),ISNUMBER(FIND("Estrada",Base!C236)),ISNUMBER(FIND(",",Base!C236)))=TRUE,Base!C236,"")))</f>
        <v/>
      </c>
      <c r="L236" t="str">
        <f>TRIM((IF(OR(ISNUMBER(FIND("Avenida",Base!D236)),ISNUMBER(FIND("Rua",Base!D236)),ISNUMBER(FIND("Estrada",Base!D236)),ISNUMBER(FIND(",",Base!D236)))=TRUE,Base!D236,"")))</f>
        <v/>
      </c>
      <c r="M236" t="str">
        <f>TRIM((IF(OR(ISNUMBER(FIND("Avenida",Base!E236)),ISNUMBER(FIND("Rua",Base!E236)),ISNUMBER(FIND("Estrada",Base!E236)),ISNUMBER(FIND(",",Base!E236)))=TRUE,Base!E236,"")))</f>
        <v/>
      </c>
      <c r="N236" t="str">
        <f>TRIM((IF(OR(ISNUMBER(FIND("Avenida",Base!F236)),ISNUMBER(FIND("Rua",Base!F236)),ISNUMBER(FIND("Estrada",Base!F236)),ISNUMBER(FIND(",",Base!F236)))=TRUE,Base!F236,"")))</f>
        <v/>
      </c>
      <c r="O236" t="str">
        <f>TRIM((IF(OR(ISNUMBER(FIND("Avenida",Base!G236)),ISNUMBER(FIND("Rua",Base!G236)),ISNUMBER(FIND("Estrada",Base!G236)),ISNUMBER(FIND(",",Base!G236)))=TRUE,Base!G236,"")))</f>
        <v/>
      </c>
      <c r="P236" t="str">
        <f>TRIM((IF(OR(ISNUMBER(FIND("Avenida",Base!H236)),ISNUMBER(FIND("Rua",Base!H236)),ISNUMBER(FIND("Estrada",Base!H236)),ISNUMBER(FIND(",",Base!H236)))=TRUE,Base!H236,"")))</f>
        <v/>
      </c>
      <c r="Q236" t="str">
        <f>TRIM((IF(OR(ISNUMBER(FIND("Avenida",Base!I236)),ISNUMBER(FIND("Rua",Base!I236)),ISNUMBER(FIND("Estrada",Base!I236)),ISNUMBER(FIND(",",Base!I236)))=TRUE,Base!I236,"")))</f>
        <v/>
      </c>
      <c r="R236" t="str">
        <f>TRIM((IF(OR(ISNUMBER(FIND("Avenida",Base!J236)),ISNUMBER(FIND("Rua",Base!J236)),ISNUMBER(FIND("Estrada",Base!J236)),ISNUMBER(FIND(",",Base!J236)))=TRUE,Base!J236,"")))</f>
        <v/>
      </c>
      <c r="S236" t="str">
        <f>TRIM((IF(OR(ISNUMBER(FIND("Avenida",Base!K236)),ISNUMBER(FIND("Rua",Base!K236)),ISNUMBER(FIND("Estrada",Base!K236)),ISNUMBER(FIND(",",Base!K236)))=TRUE,Base!K236,"")))</f>
        <v/>
      </c>
      <c r="T236" t="str">
        <f>TRIM((IF(OR(ISNUMBER(FIND("Avenida",Base!L236)),ISNUMBER(FIND("Rua",Base!L236)),ISNUMBER(FIND("Estrada",Base!L236)),ISNUMBER(FIND(",",Base!L236)))=TRUE,Base!L236,"")))</f>
        <v/>
      </c>
      <c r="U236" t="str">
        <f>TRIM((IF(OR(ISNUMBER(FIND("Avenida",Base!M236)),ISNUMBER(FIND("Rua",Base!M236)),ISNUMBER(FIND("Estrada",Base!M236)),ISNUMBER(FIND(",",Base!M236)))=TRUE,Base!M236,"")))</f>
        <v/>
      </c>
      <c r="V236" t="str">
        <f>TRIM((IF(OR(ISNUMBER(FIND("Avenida",Base!N236)),ISNUMBER(FIND("Rua",Base!N236)),ISNUMBER(FIND("Estrada",Base!N236)),ISNUMBER(FIND(",",Base!N236)))=TRUE,Base!N236,"")))</f>
        <v/>
      </c>
      <c r="W236" t="str">
        <f>TRIM((IF(OR(ISNUMBER(FIND("Avenida",Base!O236)),ISNUMBER(FIND("Rua",Base!O236)),ISNUMBER(FIND("Estrada",Base!O236)),ISNUMBER(FIND(",",Base!O236)))=TRUE,Base!O236,"")))</f>
        <v/>
      </c>
      <c r="X236" t="str">
        <f>TRIM((IF(OR(ISNUMBER(FIND("Avenida",Base!P236)),ISNUMBER(FIND("Rua",Base!P236)),ISNUMBER(FIND("Estrada",Base!P236)),ISNUMBER(FIND(",",Base!P236)))=TRUE,Base!P236,"")))</f>
        <v/>
      </c>
      <c r="Y236" t="str">
        <f>TRIM((IF(OR(ISNUMBER(FIND("Avenida",Base!Q236)),ISNUMBER(FIND("Rua",Base!Q236)),ISNUMBER(FIND("Estrada",Base!Q236)),ISNUMBER(FIND(",",Base!Q236)))=TRUE,Base!Q236,"")))</f>
        <v/>
      </c>
      <c r="Z236" t="str">
        <f>TRIM((IF(OR(ISNUMBER(FIND("Avenida",Base!R236)),ISNUMBER(FIND("Rua",Base!R236)),ISNUMBER(FIND("Estrada",Base!R236)),ISNUMBER(FIND(",",Base!R236)))=TRUE,Base!R236,"")))</f>
        <v/>
      </c>
      <c r="AA236" s="3" cm="1">
        <f t="array" ref="AA236">LOOKUP(2,1/(F236:Z236&lt;&gt;""),F236:Z236)</f>
        <v>0</v>
      </c>
      <c r="AB236" cm="1">
        <f t="array" ref="AB236">IFERROR(IF(LEN(TRIM(SUBSTITUTE(INDEX(Base!236:236,0,MATCH(Planilha2!$AA236,Base!236:236,0)+1),"m²",""))&gt;5),LEFT(TRIM(SUBSTITUTE(INDEX(Base!236:236,0,MATCH(Planilha2!$AA236,Base!236:236,0)+1),"m²","")),3),TRIM(SUBSTITUTE(INDEX(Base!236:236,0,MATCH(Planilha2!$AA236,Base!236:236,0)+1),"m²",""))),0)</f>
        <v>0</v>
      </c>
      <c r="AC236" cm="1">
        <f t="array" ref="AC236">IFERROR(IF(LEN(INDEX(Base!236:236,0,MATCH(Planilha2!$AA236,Base!236:236,0)+2))&gt;2,LEFT(INDEX(Base!236:236,0,MATCH(Planilha2!$AA236,Base!236:236,0)+2),1),INDEX(Base!236:236,0,MATCH(Planilha2!$AA236,Base!236:236,0)+2)),0)</f>
        <v>0</v>
      </c>
      <c r="AD236" cm="1">
        <f t="array" ref="AD236">IFERROR(IF(LEN(INDEX(Base!236:236,0,MATCH(Planilha2!$AA236,Base!236:236,0)+3))&gt;2,LEFT(INDEX(Base!236:236,0,MATCH(Planilha2!$AA236,Base!236:236,0)+3),1),INDEX(Base!236:236,0,MATCH(Planilha2!$AA236,Base!236:236,0)+3)),0)</f>
        <v>0</v>
      </c>
      <c r="AE236" cm="1">
        <f t="array" ref="AE236">IFERROR(IF(LEN(INDEX(Base!236:236,0,MATCH(Planilha2!$AA236,Base!236:236,0)+4))&gt;2,LEFT(INDEX(Base!236:236,0,MATCH(Planilha2!$AA236,Base!236:236,0)+4),1),INDEX(Base!236:236,0,MATCH(Planilha2!$AA236,Base!236:236,0)+4)),0)</f>
        <v>0</v>
      </c>
      <c r="AF236" t="str">
        <f>AA236&amp;", "&amp;Configurações!$C$4&amp;", "&amp;Configurações!$C$5&amp;", Brazil"</f>
        <v>0, Mesquita, RJ, Brazil</v>
      </c>
      <c r="AG236" t="e">
        <f>RIGHT(AA236,LEN(AA236)-FIND(",",AA236,1)-1)&amp;", "&amp;Configurações!$C$4&amp;", "&amp;Configurações!$C$5</f>
        <v>#VALUE!</v>
      </c>
      <c r="AH236">
        <f>Configurações!$C$6</f>
        <v>0</v>
      </c>
    </row>
    <row r="237" spans="2:34" x14ac:dyDescent="0.3">
      <c r="B237">
        <f>IF(OR(ISNUMBER(FIND(Configurações!$B$8,Base!B237)),ISNUMBER(FIND(Configurações!$B$9,Base!B237)),ISNUMBER(FIND(Configurações!$B$10,Base!B237)),ISNUMBER(FIND(Configurações!$B$11,Base!B237)))=TRUE,Base!B237,0)</f>
        <v>0</v>
      </c>
      <c r="C237" t="str">
        <f>SUBSTITUTE(SUBSTITUTE(IF(ISNUMBER(FIND("R$",Base!B237))=TRUE,Base!B237,IF(OR(ISNUMBER(FIND("condo",Base!C237)),ISNUMBER(FIND("IPTU",Base!C237)))=TRUE,Base!B237,Base!C237)),"R$",""),".","")</f>
        <v/>
      </c>
      <c r="D237" t="str">
        <f>SUBSTITUTE(IF(TRIM(SUBSTITUTE(SUBSTITUTE(IF(AND(ISNUMBER(FIND("condo",Base!C237)),ISNUMBER(FIND("IPTU",Base!C237)))=TRUE,MID(Base!C237,FIND("$",Base!C237)+1,6),0),"I",""),"P",""))="0",TRIM(SUBSTITUTE(SUBSTITUTE(IF(AND(ISNUMBER(FIND("condo",Base!D237)),ISNUMBER(FIND("IPTU",Base!D237)))=TRUE,MID(Base!D237,FIND("$",Base!D237)+1,6),0),"I",""),"P","")),TRIM(SUBSTITUTE(SUBSTITUTE(IF(AND(ISNUMBER(FIND("condo",Base!C237)),ISNUMBER(FIND("IPTU",Base!C237)))=TRUE,MID(Base!C237,FIND("$",Base!C237)+1,6),0),"I",""),"P",""))),".","")</f>
        <v>0</v>
      </c>
      <c r="E237" t="str">
        <f>SUBSTITUTE(IF(TRIM(SUBSTITUTE(SUBSTITUTE(IF(OR(ISNUMBER(FIND("IPTU",Base!C237)),ISNUMBER(FIND("iptu",Base!C237)))=TRUE,RIGHT(Base!C237,5),0),"R$",""),"$",""))="0",TRIM(SUBSTITUTE(SUBSTITUTE(IF(OR(ISNUMBER(FIND("IPTU",Base!D237)),ISNUMBER(FIND("iptu",Base!D237)))=TRUE,RIGHT(Base!D237,5),0),"R$",""),"$","")),TRIM(SUBSTITUTE(SUBSTITUTE(IF(OR(ISNUMBER(FIND("iptu",Base!C237)),ISNUMBER(FIND("IPTU",Base!C237)))=TRUE,RIGHT(Base!C237,5),0),"R$",""),"$",""))),".","")</f>
        <v>0</v>
      </c>
      <c r="F237" s="3" cm="1">
        <f t="array" ref="F237">INDEX(Base!237:237,MATCH(MAX(LEN(Base!237:237)),LEN(Base!237:237),0))</f>
        <v>0</v>
      </c>
      <c r="J237" t="str">
        <f>TRIM((IF(OR(ISNUMBER(FIND("Avenida",Base!B237)),ISNUMBER(FIND("Rua",Base!B237)),ISNUMBER(FIND("Estrada",Base!B237)),ISNUMBER(FIND(",",Base!B237)))=TRUE,Base!B237,"")))</f>
        <v/>
      </c>
      <c r="K237" t="str">
        <f>TRIM((IF(OR(ISNUMBER(FIND("Avenida",Base!C237)),ISNUMBER(FIND("Rua",Base!C237)),ISNUMBER(FIND("Estrada",Base!C237)),ISNUMBER(FIND(",",Base!C237)))=TRUE,Base!C237,"")))</f>
        <v/>
      </c>
      <c r="L237" t="str">
        <f>TRIM((IF(OR(ISNUMBER(FIND("Avenida",Base!D237)),ISNUMBER(FIND("Rua",Base!D237)),ISNUMBER(FIND("Estrada",Base!D237)),ISNUMBER(FIND(",",Base!D237)))=TRUE,Base!D237,"")))</f>
        <v/>
      </c>
      <c r="M237" t="str">
        <f>TRIM((IF(OR(ISNUMBER(FIND("Avenida",Base!E237)),ISNUMBER(FIND("Rua",Base!E237)),ISNUMBER(FIND("Estrada",Base!E237)),ISNUMBER(FIND(",",Base!E237)))=TRUE,Base!E237,"")))</f>
        <v/>
      </c>
      <c r="N237" t="str">
        <f>TRIM((IF(OR(ISNUMBER(FIND("Avenida",Base!F237)),ISNUMBER(FIND("Rua",Base!F237)),ISNUMBER(FIND("Estrada",Base!F237)),ISNUMBER(FIND(",",Base!F237)))=TRUE,Base!F237,"")))</f>
        <v/>
      </c>
      <c r="O237" t="str">
        <f>TRIM((IF(OR(ISNUMBER(FIND("Avenida",Base!G237)),ISNUMBER(FIND("Rua",Base!G237)),ISNUMBER(FIND("Estrada",Base!G237)),ISNUMBER(FIND(",",Base!G237)))=TRUE,Base!G237,"")))</f>
        <v/>
      </c>
      <c r="P237" t="str">
        <f>TRIM((IF(OR(ISNUMBER(FIND("Avenida",Base!H237)),ISNUMBER(FIND("Rua",Base!H237)),ISNUMBER(FIND("Estrada",Base!H237)),ISNUMBER(FIND(",",Base!H237)))=TRUE,Base!H237,"")))</f>
        <v/>
      </c>
      <c r="Q237" t="str">
        <f>TRIM((IF(OR(ISNUMBER(FIND("Avenida",Base!I237)),ISNUMBER(FIND("Rua",Base!I237)),ISNUMBER(FIND("Estrada",Base!I237)),ISNUMBER(FIND(",",Base!I237)))=TRUE,Base!I237,"")))</f>
        <v/>
      </c>
      <c r="R237" t="str">
        <f>TRIM((IF(OR(ISNUMBER(FIND("Avenida",Base!J237)),ISNUMBER(FIND("Rua",Base!J237)),ISNUMBER(FIND("Estrada",Base!J237)),ISNUMBER(FIND(",",Base!J237)))=TRUE,Base!J237,"")))</f>
        <v/>
      </c>
      <c r="S237" t="str">
        <f>TRIM((IF(OR(ISNUMBER(FIND("Avenida",Base!K237)),ISNUMBER(FIND("Rua",Base!K237)),ISNUMBER(FIND("Estrada",Base!K237)),ISNUMBER(FIND(",",Base!K237)))=TRUE,Base!K237,"")))</f>
        <v/>
      </c>
      <c r="T237" t="str">
        <f>TRIM((IF(OR(ISNUMBER(FIND("Avenida",Base!L237)),ISNUMBER(FIND("Rua",Base!L237)),ISNUMBER(FIND("Estrada",Base!L237)),ISNUMBER(FIND(",",Base!L237)))=TRUE,Base!L237,"")))</f>
        <v/>
      </c>
      <c r="U237" t="str">
        <f>TRIM((IF(OR(ISNUMBER(FIND("Avenida",Base!M237)),ISNUMBER(FIND("Rua",Base!M237)),ISNUMBER(FIND("Estrada",Base!M237)),ISNUMBER(FIND(",",Base!M237)))=TRUE,Base!M237,"")))</f>
        <v/>
      </c>
      <c r="V237" t="str">
        <f>TRIM((IF(OR(ISNUMBER(FIND("Avenida",Base!N237)),ISNUMBER(FIND("Rua",Base!N237)),ISNUMBER(FIND("Estrada",Base!N237)),ISNUMBER(FIND(",",Base!N237)))=TRUE,Base!N237,"")))</f>
        <v/>
      </c>
      <c r="W237" t="str">
        <f>TRIM((IF(OR(ISNUMBER(FIND("Avenida",Base!O237)),ISNUMBER(FIND("Rua",Base!O237)),ISNUMBER(FIND("Estrada",Base!O237)),ISNUMBER(FIND(",",Base!O237)))=TRUE,Base!O237,"")))</f>
        <v/>
      </c>
      <c r="X237" t="str">
        <f>TRIM((IF(OR(ISNUMBER(FIND("Avenida",Base!P237)),ISNUMBER(FIND("Rua",Base!P237)),ISNUMBER(FIND("Estrada",Base!P237)),ISNUMBER(FIND(",",Base!P237)))=TRUE,Base!P237,"")))</f>
        <v/>
      </c>
      <c r="Y237" t="str">
        <f>TRIM((IF(OR(ISNUMBER(FIND("Avenida",Base!Q237)),ISNUMBER(FIND("Rua",Base!Q237)),ISNUMBER(FIND("Estrada",Base!Q237)),ISNUMBER(FIND(",",Base!Q237)))=TRUE,Base!Q237,"")))</f>
        <v/>
      </c>
      <c r="Z237" t="str">
        <f>TRIM((IF(OR(ISNUMBER(FIND("Avenida",Base!R237)),ISNUMBER(FIND("Rua",Base!R237)),ISNUMBER(FIND("Estrada",Base!R237)),ISNUMBER(FIND(",",Base!R237)))=TRUE,Base!R237,"")))</f>
        <v/>
      </c>
      <c r="AA237" s="3" cm="1">
        <f t="array" ref="AA237">LOOKUP(2,1/(F237:Z237&lt;&gt;""),F237:Z237)</f>
        <v>0</v>
      </c>
      <c r="AB237" cm="1">
        <f t="array" ref="AB237">IFERROR(IF(LEN(TRIM(SUBSTITUTE(INDEX(Base!237:237,0,MATCH(Planilha2!$AA237,Base!237:237,0)+1),"m²",""))&gt;5),LEFT(TRIM(SUBSTITUTE(INDEX(Base!237:237,0,MATCH(Planilha2!$AA237,Base!237:237,0)+1),"m²","")),3),TRIM(SUBSTITUTE(INDEX(Base!237:237,0,MATCH(Planilha2!$AA237,Base!237:237,0)+1),"m²",""))),0)</f>
        <v>0</v>
      </c>
      <c r="AC237" cm="1">
        <f t="array" ref="AC237">IFERROR(IF(LEN(INDEX(Base!237:237,0,MATCH(Planilha2!$AA237,Base!237:237,0)+2))&gt;2,LEFT(INDEX(Base!237:237,0,MATCH(Planilha2!$AA237,Base!237:237,0)+2),1),INDEX(Base!237:237,0,MATCH(Planilha2!$AA237,Base!237:237,0)+2)),0)</f>
        <v>0</v>
      </c>
      <c r="AD237" cm="1">
        <f t="array" ref="AD237">IFERROR(IF(LEN(INDEX(Base!237:237,0,MATCH(Planilha2!$AA237,Base!237:237,0)+3))&gt;2,LEFT(INDEX(Base!237:237,0,MATCH(Planilha2!$AA237,Base!237:237,0)+3),1),INDEX(Base!237:237,0,MATCH(Planilha2!$AA237,Base!237:237,0)+3)),0)</f>
        <v>0</v>
      </c>
      <c r="AE237" cm="1">
        <f t="array" ref="AE237">IFERROR(IF(LEN(INDEX(Base!237:237,0,MATCH(Planilha2!$AA237,Base!237:237,0)+4))&gt;2,LEFT(INDEX(Base!237:237,0,MATCH(Planilha2!$AA237,Base!237:237,0)+4),1),INDEX(Base!237:237,0,MATCH(Planilha2!$AA237,Base!237:237,0)+4)),0)</f>
        <v>0</v>
      </c>
      <c r="AF237" t="str">
        <f>AA237&amp;", "&amp;Configurações!$C$4&amp;", "&amp;Configurações!$C$5&amp;", Brazil"</f>
        <v>0, Mesquita, RJ, Brazil</v>
      </c>
      <c r="AG237" t="e">
        <f>RIGHT(AA237,LEN(AA237)-FIND(",",AA237,1)-1)&amp;", "&amp;Configurações!$C$4&amp;", "&amp;Configurações!$C$5</f>
        <v>#VALUE!</v>
      </c>
      <c r="AH237">
        <f>Configurações!$C$6</f>
        <v>0</v>
      </c>
    </row>
    <row r="238" spans="2:34" x14ac:dyDescent="0.3">
      <c r="B238">
        <f>IF(OR(ISNUMBER(FIND(Configurações!$B$8,Base!B238)),ISNUMBER(FIND(Configurações!$B$9,Base!B238)),ISNUMBER(FIND(Configurações!$B$10,Base!B238)),ISNUMBER(FIND(Configurações!$B$11,Base!B238)))=TRUE,Base!B238,0)</f>
        <v>0</v>
      </c>
      <c r="C238" t="str">
        <f>SUBSTITUTE(SUBSTITUTE(IF(ISNUMBER(FIND("R$",Base!B238))=TRUE,Base!B238,IF(OR(ISNUMBER(FIND("condo",Base!C238)),ISNUMBER(FIND("IPTU",Base!C238)))=TRUE,Base!B238,Base!C238)),"R$",""),".","")</f>
        <v/>
      </c>
      <c r="D238" t="str">
        <f>SUBSTITUTE(IF(TRIM(SUBSTITUTE(SUBSTITUTE(IF(AND(ISNUMBER(FIND("condo",Base!C238)),ISNUMBER(FIND("IPTU",Base!C238)))=TRUE,MID(Base!C238,FIND("$",Base!C238)+1,6),0),"I",""),"P",""))="0",TRIM(SUBSTITUTE(SUBSTITUTE(IF(AND(ISNUMBER(FIND("condo",Base!D238)),ISNUMBER(FIND("IPTU",Base!D238)))=TRUE,MID(Base!D238,FIND("$",Base!D238)+1,6),0),"I",""),"P","")),TRIM(SUBSTITUTE(SUBSTITUTE(IF(AND(ISNUMBER(FIND("condo",Base!C238)),ISNUMBER(FIND("IPTU",Base!C238)))=TRUE,MID(Base!C238,FIND("$",Base!C238)+1,6),0),"I",""),"P",""))),".","")</f>
        <v>0</v>
      </c>
      <c r="E238" t="str">
        <f>SUBSTITUTE(IF(TRIM(SUBSTITUTE(SUBSTITUTE(IF(OR(ISNUMBER(FIND("IPTU",Base!C238)),ISNUMBER(FIND("iptu",Base!C238)))=TRUE,RIGHT(Base!C238,5),0),"R$",""),"$",""))="0",TRIM(SUBSTITUTE(SUBSTITUTE(IF(OR(ISNUMBER(FIND("IPTU",Base!D238)),ISNUMBER(FIND("iptu",Base!D238)))=TRUE,RIGHT(Base!D238,5),0),"R$",""),"$","")),TRIM(SUBSTITUTE(SUBSTITUTE(IF(OR(ISNUMBER(FIND("iptu",Base!C238)),ISNUMBER(FIND("IPTU",Base!C238)))=TRUE,RIGHT(Base!C238,5),0),"R$",""),"$",""))),".","")</f>
        <v>0</v>
      </c>
      <c r="F238" s="3" cm="1">
        <f t="array" ref="F238">INDEX(Base!238:238,MATCH(MAX(LEN(Base!238:238)),LEN(Base!238:238),0))</f>
        <v>0</v>
      </c>
      <c r="J238" t="str">
        <f>TRIM((IF(OR(ISNUMBER(FIND("Avenida",Base!B238)),ISNUMBER(FIND("Rua",Base!B238)),ISNUMBER(FIND("Estrada",Base!B238)),ISNUMBER(FIND(",",Base!B238)))=TRUE,Base!B238,"")))</f>
        <v/>
      </c>
      <c r="K238" t="str">
        <f>TRIM((IF(OR(ISNUMBER(FIND("Avenida",Base!C238)),ISNUMBER(FIND("Rua",Base!C238)),ISNUMBER(FIND("Estrada",Base!C238)),ISNUMBER(FIND(",",Base!C238)))=TRUE,Base!C238,"")))</f>
        <v/>
      </c>
      <c r="L238" t="str">
        <f>TRIM((IF(OR(ISNUMBER(FIND("Avenida",Base!D238)),ISNUMBER(FIND("Rua",Base!D238)),ISNUMBER(FIND("Estrada",Base!D238)),ISNUMBER(FIND(",",Base!D238)))=TRUE,Base!D238,"")))</f>
        <v/>
      </c>
      <c r="M238" t="str">
        <f>TRIM((IF(OR(ISNUMBER(FIND("Avenida",Base!E238)),ISNUMBER(FIND("Rua",Base!E238)),ISNUMBER(FIND("Estrada",Base!E238)),ISNUMBER(FIND(",",Base!E238)))=TRUE,Base!E238,"")))</f>
        <v/>
      </c>
      <c r="N238" t="str">
        <f>TRIM((IF(OR(ISNUMBER(FIND("Avenida",Base!F238)),ISNUMBER(FIND("Rua",Base!F238)),ISNUMBER(FIND("Estrada",Base!F238)),ISNUMBER(FIND(",",Base!F238)))=TRUE,Base!F238,"")))</f>
        <v/>
      </c>
      <c r="O238" t="str">
        <f>TRIM((IF(OR(ISNUMBER(FIND("Avenida",Base!G238)),ISNUMBER(FIND("Rua",Base!G238)),ISNUMBER(FIND("Estrada",Base!G238)),ISNUMBER(FIND(",",Base!G238)))=TRUE,Base!G238,"")))</f>
        <v/>
      </c>
      <c r="P238" t="str">
        <f>TRIM((IF(OR(ISNUMBER(FIND("Avenida",Base!H238)),ISNUMBER(FIND("Rua",Base!H238)),ISNUMBER(FIND("Estrada",Base!H238)),ISNUMBER(FIND(",",Base!H238)))=TRUE,Base!H238,"")))</f>
        <v/>
      </c>
      <c r="Q238" t="str">
        <f>TRIM((IF(OR(ISNUMBER(FIND("Avenida",Base!I238)),ISNUMBER(FIND("Rua",Base!I238)),ISNUMBER(FIND("Estrada",Base!I238)),ISNUMBER(FIND(",",Base!I238)))=TRUE,Base!I238,"")))</f>
        <v/>
      </c>
      <c r="R238" t="str">
        <f>TRIM((IF(OR(ISNUMBER(FIND("Avenida",Base!J238)),ISNUMBER(FIND("Rua",Base!J238)),ISNUMBER(FIND("Estrada",Base!J238)),ISNUMBER(FIND(",",Base!J238)))=TRUE,Base!J238,"")))</f>
        <v/>
      </c>
      <c r="S238" t="str">
        <f>TRIM((IF(OR(ISNUMBER(FIND("Avenida",Base!K238)),ISNUMBER(FIND("Rua",Base!K238)),ISNUMBER(FIND("Estrada",Base!K238)),ISNUMBER(FIND(",",Base!K238)))=TRUE,Base!K238,"")))</f>
        <v/>
      </c>
      <c r="T238" t="str">
        <f>TRIM((IF(OR(ISNUMBER(FIND("Avenida",Base!L238)),ISNUMBER(FIND("Rua",Base!L238)),ISNUMBER(FIND("Estrada",Base!L238)),ISNUMBER(FIND(",",Base!L238)))=TRUE,Base!L238,"")))</f>
        <v/>
      </c>
      <c r="U238" t="str">
        <f>TRIM((IF(OR(ISNUMBER(FIND("Avenida",Base!M238)),ISNUMBER(FIND("Rua",Base!M238)),ISNUMBER(FIND("Estrada",Base!M238)),ISNUMBER(FIND(",",Base!M238)))=TRUE,Base!M238,"")))</f>
        <v/>
      </c>
      <c r="V238" t="str">
        <f>TRIM((IF(OR(ISNUMBER(FIND("Avenida",Base!N238)),ISNUMBER(FIND("Rua",Base!N238)),ISNUMBER(FIND("Estrada",Base!N238)),ISNUMBER(FIND(",",Base!N238)))=TRUE,Base!N238,"")))</f>
        <v/>
      </c>
      <c r="W238" t="str">
        <f>TRIM((IF(OR(ISNUMBER(FIND("Avenida",Base!O238)),ISNUMBER(FIND("Rua",Base!O238)),ISNUMBER(FIND("Estrada",Base!O238)),ISNUMBER(FIND(",",Base!O238)))=TRUE,Base!O238,"")))</f>
        <v/>
      </c>
      <c r="X238" t="str">
        <f>TRIM((IF(OR(ISNUMBER(FIND("Avenida",Base!P238)),ISNUMBER(FIND("Rua",Base!P238)),ISNUMBER(FIND("Estrada",Base!P238)),ISNUMBER(FIND(",",Base!P238)))=TRUE,Base!P238,"")))</f>
        <v/>
      </c>
      <c r="Y238" t="str">
        <f>TRIM((IF(OR(ISNUMBER(FIND("Avenida",Base!Q238)),ISNUMBER(FIND("Rua",Base!Q238)),ISNUMBER(FIND("Estrada",Base!Q238)),ISNUMBER(FIND(",",Base!Q238)))=TRUE,Base!Q238,"")))</f>
        <v/>
      </c>
      <c r="Z238" t="str">
        <f>TRIM((IF(OR(ISNUMBER(FIND("Avenida",Base!R238)),ISNUMBER(FIND("Rua",Base!R238)),ISNUMBER(FIND("Estrada",Base!R238)),ISNUMBER(FIND(",",Base!R238)))=TRUE,Base!R238,"")))</f>
        <v/>
      </c>
      <c r="AA238" s="3" cm="1">
        <f t="array" ref="AA238">LOOKUP(2,1/(F238:Z238&lt;&gt;""),F238:Z238)</f>
        <v>0</v>
      </c>
      <c r="AB238" cm="1">
        <f t="array" ref="AB238">IFERROR(IF(LEN(TRIM(SUBSTITUTE(INDEX(Base!238:238,0,MATCH(Planilha2!$AA238,Base!238:238,0)+1),"m²",""))&gt;5),LEFT(TRIM(SUBSTITUTE(INDEX(Base!238:238,0,MATCH(Planilha2!$AA238,Base!238:238,0)+1),"m²","")),3),TRIM(SUBSTITUTE(INDEX(Base!238:238,0,MATCH(Planilha2!$AA238,Base!238:238,0)+1),"m²",""))),0)</f>
        <v>0</v>
      </c>
      <c r="AC238" cm="1">
        <f t="array" ref="AC238">IFERROR(IF(LEN(INDEX(Base!238:238,0,MATCH(Planilha2!$AA238,Base!238:238,0)+2))&gt;2,LEFT(INDEX(Base!238:238,0,MATCH(Planilha2!$AA238,Base!238:238,0)+2),1),INDEX(Base!238:238,0,MATCH(Planilha2!$AA238,Base!238:238,0)+2)),0)</f>
        <v>0</v>
      </c>
      <c r="AD238" cm="1">
        <f t="array" ref="AD238">IFERROR(IF(LEN(INDEX(Base!238:238,0,MATCH(Planilha2!$AA238,Base!238:238,0)+3))&gt;2,LEFT(INDEX(Base!238:238,0,MATCH(Planilha2!$AA238,Base!238:238,0)+3),1),INDEX(Base!238:238,0,MATCH(Planilha2!$AA238,Base!238:238,0)+3)),0)</f>
        <v>0</v>
      </c>
      <c r="AE238" cm="1">
        <f t="array" ref="AE238">IFERROR(IF(LEN(INDEX(Base!238:238,0,MATCH(Planilha2!$AA238,Base!238:238,0)+4))&gt;2,LEFT(INDEX(Base!238:238,0,MATCH(Planilha2!$AA238,Base!238:238,0)+4),1),INDEX(Base!238:238,0,MATCH(Planilha2!$AA238,Base!238:238,0)+4)),0)</f>
        <v>0</v>
      </c>
      <c r="AF238" t="str">
        <f>AA238&amp;", "&amp;Configurações!$C$4&amp;", "&amp;Configurações!$C$5&amp;", Brazil"</f>
        <v>0, Mesquita, RJ, Brazil</v>
      </c>
      <c r="AG238" t="e">
        <f>RIGHT(AA238,LEN(AA238)-FIND(",",AA238,1)-1)&amp;", "&amp;Configurações!$C$4&amp;", "&amp;Configurações!$C$5</f>
        <v>#VALUE!</v>
      </c>
      <c r="AH238">
        <f>Configurações!$C$6</f>
        <v>0</v>
      </c>
    </row>
    <row r="239" spans="2:34" x14ac:dyDescent="0.3">
      <c r="B239">
        <f>IF(OR(ISNUMBER(FIND(Configurações!$B$8,Base!B239)),ISNUMBER(FIND(Configurações!$B$9,Base!B239)),ISNUMBER(FIND(Configurações!$B$10,Base!B239)),ISNUMBER(FIND(Configurações!$B$11,Base!B239)))=TRUE,Base!B239,0)</f>
        <v>0</v>
      </c>
      <c r="C239" t="str">
        <f>SUBSTITUTE(SUBSTITUTE(IF(ISNUMBER(FIND("R$",Base!B239))=TRUE,Base!B239,IF(OR(ISNUMBER(FIND("condo",Base!C239)),ISNUMBER(FIND("IPTU",Base!C239)))=TRUE,Base!B239,Base!C239)),"R$",""),".","")</f>
        <v/>
      </c>
      <c r="D239" t="str">
        <f>SUBSTITUTE(IF(TRIM(SUBSTITUTE(SUBSTITUTE(IF(AND(ISNUMBER(FIND("condo",Base!C239)),ISNUMBER(FIND("IPTU",Base!C239)))=TRUE,MID(Base!C239,FIND("$",Base!C239)+1,6),0),"I",""),"P",""))="0",TRIM(SUBSTITUTE(SUBSTITUTE(IF(AND(ISNUMBER(FIND("condo",Base!D239)),ISNUMBER(FIND("IPTU",Base!D239)))=TRUE,MID(Base!D239,FIND("$",Base!D239)+1,6),0),"I",""),"P","")),TRIM(SUBSTITUTE(SUBSTITUTE(IF(AND(ISNUMBER(FIND("condo",Base!C239)),ISNUMBER(FIND("IPTU",Base!C239)))=TRUE,MID(Base!C239,FIND("$",Base!C239)+1,6),0),"I",""),"P",""))),".","")</f>
        <v>0</v>
      </c>
      <c r="E239" t="str">
        <f>SUBSTITUTE(IF(TRIM(SUBSTITUTE(SUBSTITUTE(IF(OR(ISNUMBER(FIND("IPTU",Base!C239)),ISNUMBER(FIND("iptu",Base!C239)))=TRUE,RIGHT(Base!C239,5),0),"R$",""),"$",""))="0",TRIM(SUBSTITUTE(SUBSTITUTE(IF(OR(ISNUMBER(FIND("IPTU",Base!D239)),ISNUMBER(FIND("iptu",Base!D239)))=TRUE,RIGHT(Base!D239,5),0),"R$",""),"$","")),TRIM(SUBSTITUTE(SUBSTITUTE(IF(OR(ISNUMBER(FIND("iptu",Base!C239)),ISNUMBER(FIND("IPTU",Base!C239)))=TRUE,RIGHT(Base!C239,5),0),"R$",""),"$",""))),".","")</f>
        <v>0</v>
      </c>
      <c r="F239" s="3" cm="1">
        <f t="array" ref="F239">INDEX(Base!239:239,MATCH(MAX(LEN(Base!239:239)),LEN(Base!239:239),0))</f>
        <v>0</v>
      </c>
      <c r="J239" t="str">
        <f>TRIM((IF(OR(ISNUMBER(FIND("Avenida",Base!B239)),ISNUMBER(FIND("Rua",Base!B239)),ISNUMBER(FIND("Estrada",Base!B239)),ISNUMBER(FIND(",",Base!B239)))=TRUE,Base!B239,"")))</f>
        <v/>
      </c>
      <c r="K239" t="str">
        <f>TRIM((IF(OR(ISNUMBER(FIND("Avenida",Base!C239)),ISNUMBER(FIND("Rua",Base!C239)),ISNUMBER(FIND("Estrada",Base!C239)),ISNUMBER(FIND(",",Base!C239)))=TRUE,Base!C239,"")))</f>
        <v/>
      </c>
      <c r="L239" t="str">
        <f>TRIM((IF(OR(ISNUMBER(FIND("Avenida",Base!D239)),ISNUMBER(FIND("Rua",Base!D239)),ISNUMBER(FIND("Estrada",Base!D239)),ISNUMBER(FIND(",",Base!D239)))=TRUE,Base!D239,"")))</f>
        <v/>
      </c>
      <c r="M239" t="str">
        <f>TRIM((IF(OR(ISNUMBER(FIND("Avenida",Base!E239)),ISNUMBER(FIND("Rua",Base!E239)),ISNUMBER(FIND("Estrada",Base!E239)),ISNUMBER(FIND(",",Base!E239)))=TRUE,Base!E239,"")))</f>
        <v/>
      </c>
      <c r="N239" t="str">
        <f>TRIM((IF(OR(ISNUMBER(FIND("Avenida",Base!F239)),ISNUMBER(FIND("Rua",Base!F239)),ISNUMBER(FIND("Estrada",Base!F239)),ISNUMBER(FIND(",",Base!F239)))=TRUE,Base!F239,"")))</f>
        <v/>
      </c>
      <c r="O239" t="str">
        <f>TRIM((IF(OR(ISNUMBER(FIND("Avenida",Base!G239)),ISNUMBER(FIND("Rua",Base!G239)),ISNUMBER(FIND("Estrada",Base!G239)),ISNUMBER(FIND(",",Base!G239)))=TRUE,Base!G239,"")))</f>
        <v/>
      </c>
      <c r="P239" t="str">
        <f>TRIM((IF(OR(ISNUMBER(FIND("Avenida",Base!H239)),ISNUMBER(FIND("Rua",Base!H239)),ISNUMBER(FIND("Estrada",Base!H239)),ISNUMBER(FIND(",",Base!H239)))=TRUE,Base!H239,"")))</f>
        <v/>
      </c>
      <c r="Q239" t="str">
        <f>TRIM((IF(OR(ISNUMBER(FIND("Avenida",Base!I239)),ISNUMBER(FIND("Rua",Base!I239)),ISNUMBER(FIND("Estrada",Base!I239)),ISNUMBER(FIND(",",Base!I239)))=TRUE,Base!I239,"")))</f>
        <v/>
      </c>
      <c r="R239" t="str">
        <f>TRIM((IF(OR(ISNUMBER(FIND("Avenida",Base!J239)),ISNUMBER(FIND("Rua",Base!J239)),ISNUMBER(FIND("Estrada",Base!J239)),ISNUMBER(FIND(",",Base!J239)))=TRUE,Base!J239,"")))</f>
        <v/>
      </c>
      <c r="S239" t="str">
        <f>TRIM((IF(OR(ISNUMBER(FIND("Avenida",Base!K239)),ISNUMBER(FIND("Rua",Base!K239)),ISNUMBER(FIND("Estrada",Base!K239)),ISNUMBER(FIND(",",Base!K239)))=TRUE,Base!K239,"")))</f>
        <v/>
      </c>
      <c r="T239" t="str">
        <f>TRIM((IF(OR(ISNUMBER(FIND("Avenida",Base!L239)),ISNUMBER(FIND("Rua",Base!L239)),ISNUMBER(FIND("Estrada",Base!L239)),ISNUMBER(FIND(",",Base!L239)))=TRUE,Base!L239,"")))</f>
        <v/>
      </c>
      <c r="U239" t="str">
        <f>TRIM((IF(OR(ISNUMBER(FIND("Avenida",Base!M239)),ISNUMBER(FIND("Rua",Base!M239)),ISNUMBER(FIND("Estrada",Base!M239)),ISNUMBER(FIND(",",Base!M239)))=TRUE,Base!M239,"")))</f>
        <v/>
      </c>
      <c r="V239" t="str">
        <f>TRIM((IF(OR(ISNUMBER(FIND("Avenida",Base!N239)),ISNUMBER(FIND("Rua",Base!N239)),ISNUMBER(FIND("Estrada",Base!N239)),ISNUMBER(FIND(",",Base!N239)))=TRUE,Base!N239,"")))</f>
        <v/>
      </c>
      <c r="W239" t="str">
        <f>TRIM((IF(OR(ISNUMBER(FIND("Avenida",Base!O239)),ISNUMBER(FIND("Rua",Base!O239)),ISNUMBER(FIND("Estrada",Base!O239)),ISNUMBER(FIND(",",Base!O239)))=TRUE,Base!O239,"")))</f>
        <v/>
      </c>
      <c r="X239" t="str">
        <f>TRIM((IF(OR(ISNUMBER(FIND("Avenida",Base!P239)),ISNUMBER(FIND("Rua",Base!P239)),ISNUMBER(FIND("Estrada",Base!P239)),ISNUMBER(FIND(",",Base!P239)))=TRUE,Base!P239,"")))</f>
        <v/>
      </c>
      <c r="Y239" t="str">
        <f>TRIM((IF(OR(ISNUMBER(FIND("Avenida",Base!Q239)),ISNUMBER(FIND("Rua",Base!Q239)),ISNUMBER(FIND("Estrada",Base!Q239)),ISNUMBER(FIND(",",Base!Q239)))=TRUE,Base!Q239,"")))</f>
        <v/>
      </c>
      <c r="Z239" t="str">
        <f>TRIM((IF(OR(ISNUMBER(FIND("Avenida",Base!R239)),ISNUMBER(FIND("Rua",Base!R239)),ISNUMBER(FIND("Estrada",Base!R239)),ISNUMBER(FIND(",",Base!R239)))=TRUE,Base!R239,"")))</f>
        <v/>
      </c>
      <c r="AA239" s="3" cm="1">
        <f t="array" ref="AA239">LOOKUP(2,1/(F239:Z239&lt;&gt;""),F239:Z239)</f>
        <v>0</v>
      </c>
      <c r="AB239" cm="1">
        <f t="array" ref="AB239">IFERROR(IF(LEN(TRIM(SUBSTITUTE(INDEX(Base!239:239,0,MATCH(Planilha2!$AA239,Base!239:239,0)+1),"m²",""))&gt;5),LEFT(TRIM(SUBSTITUTE(INDEX(Base!239:239,0,MATCH(Planilha2!$AA239,Base!239:239,0)+1),"m²","")),3),TRIM(SUBSTITUTE(INDEX(Base!239:239,0,MATCH(Planilha2!$AA239,Base!239:239,0)+1),"m²",""))),0)</f>
        <v>0</v>
      </c>
      <c r="AC239" cm="1">
        <f t="array" ref="AC239">IFERROR(IF(LEN(INDEX(Base!239:239,0,MATCH(Planilha2!$AA239,Base!239:239,0)+2))&gt;2,LEFT(INDEX(Base!239:239,0,MATCH(Planilha2!$AA239,Base!239:239,0)+2),1),INDEX(Base!239:239,0,MATCH(Planilha2!$AA239,Base!239:239,0)+2)),0)</f>
        <v>0</v>
      </c>
      <c r="AD239" cm="1">
        <f t="array" ref="AD239">IFERROR(IF(LEN(INDEX(Base!239:239,0,MATCH(Planilha2!$AA239,Base!239:239,0)+3))&gt;2,LEFT(INDEX(Base!239:239,0,MATCH(Planilha2!$AA239,Base!239:239,0)+3),1),INDEX(Base!239:239,0,MATCH(Planilha2!$AA239,Base!239:239,0)+3)),0)</f>
        <v>0</v>
      </c>
      <c r="AE239" cm="1">
        <f t="array" ref="AE239">IFERROR(IF(LEN(INDEX(Base!239:239,0,MATCH(Planilha2!$AA239,Base!239:239,0)+4))&gt;2,LEFT(INDEX(Base!239:239,0,MATCH(Planilha2!$AA239,Base!239:239,0)+4),1),INDEX(Base!239:239,0,MATCH(Planilha2!$AA239,Base!239:239,0)+4)),0)</f>
        <v>0</v>
      </c>
      <c r="AF239" t="str">
        <f>AA239&amp;", "&amp;Configurações!$C$4&amp;", "&amp;Configurações!$C$5&amp;", Brazil"</f>
        <v>0, Mesquita, RJ, Brazil</v>
      </c>
      <c r="AG239" t="e">
        <f>RIGHT(AA239,LEN(AA239)-FIND(",",AA239,1)-1)&amp;", "&amp;Configurações!$C$4&amp;", "&amp;Configurações!$C$5</f>
        <v>#VALUE!</v>
      </c>
      <c r="AH239">
        <f>Configurações!$C$6</f>
        <v>0</v>
      </c>
    </row>
    <row r="240" spans="2:34" x14ac:dyDescent="0.3">
      <c r="B240">
        <f>IF(OR(ISNUMBER(FIND(Configurações!$B$8,Base!B240)),ISNUMBER(FIND(Configurações!$B$9,Base!B240)),ISNUMBER(FIND(Configurações!$B$10,Base!B240)),ISNUMBER(FIND(Configurações!$B$11,Base!B240)))=TRUE,Base!B240,0)</f>
        <v>0</v>
      </c>
      <c r="C240" t="str">
        <f>SUBSTITUTE(SUBSTITUTE(IF(ISNUMBER(FIND("R$",Base!B240))=TRUE,Base!B240,IF(OR(ISNUMBER(FIND("condo",Base!C240)),ISNUMBER(FIND("IPTU",Base!C240)))=TRUE,Base!B240,Base!C240)),"R$",""),".","")</f>
        <v/>
      </c>
      <c r="D240" t="str">
        <f>SUBSTITUTE(IF(TRIM(SUBSTITUTE(SUBSTITUTE(IF(AND(ISNUMBER(FIND("condo",Base!C240)),ISNUMBER(FIND("IPTU",Base!C240)))=TRUE,MID(Base!C240,FIND("$",Base!C240)+1,6),0),"I",""),"P",""))="0",TRIM(SUBSTITUTE(SUBSTITUTE(IF(AND(ISNUMBER(FIND("condo",Base!D240)),ISNUMBER(FIND("IPTU",Base!D240)))=TRUE,MID(Base!D240,FIND("$",Base!D240)+1,6),0),"I",""),"P","")),TRIM(SUBSTITUTE(SUBSTITUTE(IF(AND(ISNUMBER(FIND("condo",Base!C240)),ISNUMBER(FIND("IPTU",Base!C240)))=TRUE,MID(Base!C240,FIND("$",Base!C240)+1,6),0),"I",""),"P",""))),".","")</f>
        <v>0</v>
      </c>
      <c r="E240" t="str">
        <f>SUBSTITUTE(IF(TRIM(SUBSTITUTE(SUBSTITUTE(IF(OR(ISNUMBER(FIND("IPTU",Base!C240)),ISNUMBER(FIND("iptu",Base!C240)))=TRUE,RIGHT(Base!C240,5),0),"R$",""),"$",""))="0",TRIM(SUBSTITUTE(SUBSTITUTE(IF(OR(ISNUMBER(FIND("IPTU",Base!D240)),ISNUMBER(FIND("iptu",Base!D240)))=TRUE,RIGHT(Base!D240,5),0),"R$",""),"$","")),TRIM(SUBSTITUTE(SUBSTITUTE(IF(OR(ISNUMBER(FIND("iptu",Base!C240)),ISNUMBER(FIND("IPTU",Base!C240)))=TRUE,RIGHT(Base!C240,5),0),"R$",""),"$",""))),".","")</f>
        <v>0</v>
      </c>
      <c r="F240" s="3" cm="1">
        <f t="array" ref="F240">INDEX(Base!240:240,MATCH(MAX(LEN(Base!240:240)),LEN(Base!240:240),0))</f>
        <v>0</v>
      </c>
      <c r="J240" t="str">
        <f>TRIM((IF(OR(ISNUMBER(FIND("Avenida",Base!B240)),ISNUMBER(FIND("Rua",Base!B240)),ISNUMBER(FIND("Estrada",Base!B240)),ISNUMBER(FIND(",",Base!B240)))=TRUE,Base!B240,"")))</f>
        <v/>
      </c>
      <c r="K240" t="str">
        <f>TRIM((IF(OR(ISNUMBER(FIND("Avenida",Base!C240)),ISNUMBER(FIND("Rua",Base!C240)),ISNUMBER(FIND("Estrada",Base!C240)),ISNUMBER(FIND(",",Base!C240)))=TRUE,Base!C240,"")))</f>
        <v/>
      </c>
      <c r="L240" t="str">
        <f>TRIM((IF(OR(ISNUMBER(FIND("Avenida",Base!D240)),ISNUMBER(FIND("Rua",Base!D240)),ISNUMBER(FIND("Estrada",Base!D240)),ISNUMBER(FIND(",",Base!D240)))=TRUE,Base!D240,"")))</f>
        <v/>
      </c>
      <c r="M240" t="str">
        <f>TRIM((IF(OR(ISNUMBER(FIND("Avenida",Base!E240)),ISNUMBER(FIND("Rua",Base!E240)),ISNUMBER(FIND("Estrada",Base!E240)),ISNUMBER(FIND(",",Base!E240)))=TRUE,Base!E240,"")))</f>
        <v/>
      </c>
      <c r="N240" t="str">
        <f>TRIM((IF(OR(ISNUMBER(FIND("Avenida",Base!F240)),ISNUMBER(FIND("Rua",Base!F240)),ISNUMBER(FIND("Estrada",Base!F240)),ISNUMBER(FIND(",",Base!F240)))=TRUE,Base!F240,"")))</f>
        <v/>
      </c>
      <c r="O240" t="str">
        <f>TRIM((IF(OR(ISNUMBER(FIND("Avenida",Base!G240)),ISNUMBER(FIND("Rua",Base!G240)),ISNUMBER(FIND("Estrada",Base!G240)),ISNUMBER(FIND(",",Base!G240)))=TRUE,Base!G240,"")))</f>
        <v/>
      </c>
      <c r="P240" t="str">
        <f>TRIM((IF(OR(ISNUMBER(FIND("Avenida",Base!H240)),ISNUMBER(FIND("Rua",Base!H240)),ISNUMBER(FIND("Estrada",Base!H240)),ISNUMBER(FIND(",",Base!H240)))=TRUE,Base!H240,"")))</f>
        <v/>
      </c>
      <c r="Q240" t="str">
        <f>TRIM((IF(OR(ISNUMBER(FIND("Avenida",Base!I240)),ISNUMBER(FIND("Rua",Base!I240)),ISNUMBER(FIND("Estrada",Base!I240)),ISNUMBER(FIND(",",Base!I240)))=TRUE,Base!I240,"")))</f>
        <v/>
      </c>
      <c r="R240" t="str">
        <f>TRIM((IF(OR(ISNUMBER(FIND("Avenida",Base!J240)),ISNUMBER(FIND("Rua",Base!J240)),ISNUMBER(FIND("Estrada",Base!J240)),ISNUMBER(FIND(",",Base!J240)))=TRUE,Base!J240,"")))</f>
        <v/>
      </c>
      <c r="S240" t="str">
        <f>TRIM((IF(OR(ISNUMBER(FIND("Avenida",Base!K240)),ISNUMBER(FIND("Rua",Base!K240)),ISNUMBER(FIND("Estrada",Base!K240)),ISNUMBER(FIND(",",Base!K240)))=TRUE,Base!K240,"")))</f>
        <v/>
      </c>
      <c r="T240" t="str">
        <f>TRIM((IF(OR(ISNUMBER(FIND("Avenida",Base!L240)),ISNUMBER(FIND("Rua",Base!L240)),ISNUMBER(FIND("Estrada",Base!L240)),ISNUMBER(FIND(",",Base!L240)))=TRUE,Base!L240,"")))</f>
        <v/>
      </c>
      <c r="U240" t="str">
        <f>TRIM((IF(OR(ISNUMBER(FIND("Avenida",Base!M240)),ISNUMBER(FIND("Rua",Base!M240)),ISNUMBER(FIND("Estrada",Base!M240)),ISNUMBER(FIND(",",Base!M240)))=TRUE,Base!M240,"")))</f>
        <v/>
      </c>
      <c r="V240" t="str">
        <f>TRIM((IF(OR(ISNUMBER(FIND("Avenida",Base!N240)),ISNUMBER(FIND("Rua",Base!N240)),ISNUMBER(FIND("Estrada",Base!N240)),ISNUMBER(FIND(",",Base!N240)))=TRUE,Base!N240,"")))</f>
        <v/>
      </c>
      <c r="W240" t="str">
        <f>TRIM((IF(OR(ISNUMBER(FIND("Avenida",Base!O240)),ISNUMBER(FIND("Rua",Base!O240)),ISNUMBER(FIND("Estrada",Base!O240)),ISNUMBER(FIND(",",Base!O240)))=TRUE,Base!O240,"")))</f>
        <v/>
      </c>
      <c r="X240" t="str">
        <f>TRIM((IF(OR(ISNUMBER(FIND("Avenida",Base!P240)),ISNUMBER(FIND("Rua",Base!P240)),ISNUMBER(FIND("Estrada",Base!P240)),ISNUMBER(FIND(",",Base!P240)))=TRUE,Base!P240,"")))</f>
        <v/>
      </c>
      <c r="Y240" t="str">
        <f>TRIM((IF(OR(ISNUMBER(FIND("Avenida",Base!Q240)),ISNUMBER(FIND("Rua",Base!Q240)),ISNUMBER(FIND("Estrada",Base!Q240)),ISNUMBER(FIND(",",Base!Q240)))=TRUE,Base!Q240,"")))</f>
        <v/>
      </c>
      <c r="Z240" t="str">
        <f>TRIM((IF(OR(ISNUMBER(FIND("Avenida",Base!R240)),ISNUMBER(FIND("Rua",Base!R240)),ISNUMBER(FIND("Estrada",Base!R240)),ISNUMBER(FIND(",",Base!R240)))=TRUE,Base!R240,"")))</f>
        <v/>
      </c>
      <c r="AA240" s="3" cm="1">
        <f t="array" ref="AA240">LOOKUP(2,1/(F240:Z240&lt;&gt;""),F240:Z240)</f>
        <v>0</v>
      </c>
      <c r="AB240" cm="1">
        <f t="array" ref="AB240">IFERROR(IF(LEN(TRIM(SUBSTITUTE(INDEX(Base!240:240,0,MATCH(Planilha2!$AA240,Base!240:240,0)+1),"m²",""))&gt;5),LEFT(TRIM(SUBSTITUTE(INDEX(Base!240:240,0,MATCH(Planilha2!$AA240,Base!240:240,0)+1),"m²","")),3),TRIM(SUBSTITUTE(INDEX(Base!240:240,0,MATCH(Planilha2!$AA240,Base!240:240,0)+1),"m²",""))),0)</f>
        <v>0</v>
      </c>
      <c r="AC240" cm="1">
        <f t="array" ref="AC240">IFERROR(IF(LEN(INDEX(Base!240:240,0,MATCH(Planilha2!$AA240,Base!240:240,0)+2))&gt;2,LEFT(INDEX(Base!240:240,0,MATCH(Planilha2!$AA240,Base!240:240,0)+2),1),INDEX(Base!240:240,0,MATCH(Planilha2!$AA240,Base!240:240,0)+2)),0)</f>
        <v>0</v>
      </c>
      <c r="AD240" cm="1">
        <f t="array" ref="AD240">IFERROR(IF(LEN(INDEX(Base!240:240,0,MATCH(Planilha2!$AA240,Base!240:240,0)+3))&gt;2,LEFT(INDEX(Base!240:240,0,MATCH(Planilha2!$AA240,Base!240:240,0)+3),1),INDEX(Base!240:240,0,MATCH(Planilha2!$AA240,Base!240:240,0)+3)),0)</f>
        <v>0</v>
      </c>
      <c r="AE240" cm="1">
        <f t="array" ref="AE240">IFERROR(IF(LEN(INDEX(Base!240:240,0,MATCH(Planilha2!$AA240,Base!240:240,0)+4))&gt;2,LEFT(INDEX(Base!240:240,0,MATCH(Planilha2!$AA240,Base!240:240,0)+4),1),INDEX(Base!240:240,0,MATCH(Planilha2!$AA240,Base!240:240,0)+4)),0)</f>
        <v>0</v>
      </c>
      <c r="AF240" t="str">
        <f>AA240&amp;", "&amp;Configurações!$C$4&amp;", "&amp;Configurações!$C$5&amp;", Brazil"</f>
        <v>0, Mesquita, RJ, Brazil</v>
      </c>
      <c r="AG240" t="e">
        <f>RIGHT(AA240,LEN(AA240)-FIND(",",AA240,1)-1)&amp;", "&amp;Configurações!$C$4&amp;", "&amp;Configurações!$C$5</f>
        <v>#VALUE!</v>
      </c>
      <c r="AH240">
        <f>Configurações!$C$6</f>
        <v>0</v>
      </c>
    </row>
    <row r="241" spans="2:34" x14ac:dyDescent="0.3">
      <c r="B241">
        <f>IF(OR(ISNUMBER(FIND(Configurações!$B$8,Base!B241)),ISNUMBER(FIND(Configurações!$B$9,Base!B241)),ISNUMBER(FIND(Configurações!$B$10,Base!B241)),ISNUMBER(FIND(Configurações!$B$11,Base!B241)))=TRUE,Base!B241,0)</f>
        <v>0</v>
      </c>
      <c r="C241" t="str">
        <f>SUBSTITUTE(SUBSTITUTE(IF(ISNUMBER(FIND("R$",Base!B241))=TRUE,Base!B241,IF(OR(ISNUMBER(FIND("condo",Base!C241)),ISNUMBER(FIND("IPTU",Base!C241)))=TRUE,Base!B241,Base!C241)),"R$",""),".","")</f>
        <v/>
      </c>
      <c r="D241" t="str">
        <f>SUBSTITUTE(IF(TRIM(SUBSTITUTE(SUBSTITUTE(IF(AND(ISNUMBER(FIND("condo",Base!C241)),ISNUMBER(FIND("IPTU",Base!C241)))=TRUE,MID(Base!C241,FIND("$",Base!C241)+1,6),0),"I",""),"P",""))="0",TRIM(SUBSTITUTE(SUBSTITUTE(IF(AND(ISNUMBER(FIND("condo",Base!D241)),ISNUMBER(FIND("IPTU",Base!D241)))=TRUE,MID(Base!D241,FIND("$",Base!D241)+1,6),0),"I",""),"P","")),TRIM(SUBSTITUTE(SUBSTITUTE(IF(AND(ISNUMBER(FIND("condo",Base!C241)),ISNUMBER(FIND("IPTU",Base!C241)))=TRUE,MID(Base!C241,FIND("$",Base!C241)+1,6),0),"I",""),"P",""))),".","")</f>
        <v>0</v>
      </c>
      <c r="E241" t="str">
        <f>SUBSTITUTE(IF(TRIM(SUBSTITUTE(SUBSTITUTE(IF(OR(ISNUMBER(FIND("IPTU",Base!C241)),ISNUMBER(FIND("iptu",Base!C241)))=TRUE,RIGHT(Base!C241,5),0),"R$",""),"$",""))="0",TRIM(SUBSTITUTE(SUBSTITUTE(IF(OR(ISNUMBER(FIND("IPTU",Base!D241)),ISNUMBER(FIND("iptu",Base!D241)))=TRUE,RIGHT(Base!D241,5),0),"R$",""),"$","")),TRIM(SUBSTITUTE(SUBSTITUTE(IF(OR(ISNUMBER(FIND("iptu",Base!C241)),ISNUMBER(FIND("IPTU",Base!C241)))=TRUE,RIGHT(Base!C241,5),0),"R$",""),"$",""))),".","")</f>
        <v>0</v>
      </c>
      <c r="F241" s="3" cm="1">
        <f t="array" ref="F241">INDEX(Base!241:241,MATCH(MAX(LEN(Base!241:241)),LEN(Base!241:241),0))</f>
        <v>0</v>
      </c>
      <c r="J241" t="str">
        <f>TRIM((IF(OR(ISNUMBER(FIND("Avenida",Base!B241)),ISNUMBER(FIND("Rua",Base!B241)),ISNUMBER(FIND("Estrada",Base!B241)),ISNUMBER(FIND(",",Base!B241)))=TRUE,Base!B241,"")))</f>
        <v/>
      </c>
      <c r="K241" t="str">
        <f>TRIM((IF(OR(ISNUMBER(FIND("Avenida",Base!C241)),ISNUMBER(FIND("Rua",Base!C241)),ISNUMBER(FIND("Estrada",Base!C241)),ISNUMBER(FIND(",",Base!C241)))=TRUE,Base!C241,"")))</f>
        <v/>
      </c>
      <c r="L241" t="str">
        <f>TRIM((IF(OR(ISNUMBER(FIND("Avenida",Base!D241)),ISNUMBER(FIND("Rua",Base!D241)),ISNUMBER(FIND("Estrada",Base!D241)),ISNUMBER(FIND(",",Base!D241)))=TRUE,Base!D241,"")))</f>
        <v/>
      </c>
      <c r="M241" t="str">
        <f>TRIM((IF(OR(ISNUMBER(FIND("Avenida",Base!E241)),ISNUMBER(FIND("Rua",Base!E241)),ISNUMBER(FIND("Estrada",Base!E241)),ISNUMBER(FIND(",",Base!E241)))=TRUE,Base!E241,"")))</f>
        <v/>
      </c>
      <c r="N241" t="str">
        <f>TRIM((IF(OR(ISNUMBER(FIND("Avenida",Base!F241)),ISNUMBER(FIND("Rua",Base!F241)),ISNUMBER(FIND("Estrada",Base!F241)),ISNUMBER(FIND(",",Base!F241)))=TRUE,Base!F241,"")))</f>
        <v/>
      </c>
      <c r="O241" t="str">
        <f>TRIM((IF(OR(ISNUMBER(FIND("Avenida",Base!G241)),ISNUMBER(FIND("Rua",Base!G241)),ISNUMBER(FIND("Estrada",Base!G241)),ISNUMBER(FIND(",",Base!G241)))=TRUE,Base!G241,"")))</f>
        <v/>
      </c>
      <c r="P241" t="str">
        <f>TRIM((IF(OR(ISNUMBER(FIND("Avenida",Base!H241)),ISNUMBER(FIND("Rua",Base!H241)),ISNUMBER(FIND("Estrada",Base!H241)),ISNUMBER(FIND(",",Base!H241)))=TRUE,Base!H241,"")))</f>
        <v/>
      </c>
      <c r="Q241" t="str">
        <f>TRIM((IF(OR(ISNUMBER(FIND("Avenida",Base!I241)),ISNUMBER(FIND("Rua",Base!I241)),ISNUMBER(FIND("Estrada",Base!I241)),ISNUMBER(FIND(",",Base!I241)))=TRUE,Base!I241,"")))</f>
        <v/>
      </c>
      <c r="R241" t="str">
        <f>TRIM((IF(OR(ISNUMBER(FIND("Avenida",Base!J241)),ISNUMBER(FIND("Rua",Base!J241)),ISNUMBER(FIND("Estrada",Base!J241)),ISNUMBER(FIND(",",Base!J241)))=TRUE,Base!J241,"")))</f>
        <v/>
      </c>
      <c r="S241" t="str">
        <f>TRIM((IF(OR(ISNUMBER(FIND("Avenida",Base!K241)),ISNUMBER(FIND("Rua",Base!K241)),ISNUMBER(FIND("Estrada",Base!K241)),ISNUMBER(FIND(",",Base!K241)))=TRUE,Base!K241,"")))</f>
        <v/>
      </c>
      <c r="T241" t="str">
        <f>TRIM((IF(OR(ISNUMBER(FIND("Avenida",Base!L241)),ISNUMBER(FIND("Rua",Base!L241)),ISNUMBER(FIND("Estrada",Base!L241)),ISNUMBER(FIND(",",Base!L241)))=TRUE,Base!L241,"")))</f>
        <v/>
      </c>
      <c r="U241" t="str">
        <f>TRIM((IF(OR(ISNUMBER(FIND("Avenida",Base!M241)),ISNUMBER(FIND("Rua",Base!M241)),ISNUMBER(FIND("Estrada",Base!M241)),ISNUMBER(FIND(",",Base!M241)))=TRUE,Base!M241,"")))</f>
        <v/>
      </c>
      <c r="V241" t="str">
        <f>TRIM((IF(OR(ISNUMBER(FIND("Avenida",Base!N241)),ISNUMBER(FIND("Rua",Base!N241)),ISNUMBER(FIND("Estrada",Base!N241)),ISNUMBER(FIND(",",Base!N241)))=TRUE,Base!N241,"")))</f>
        <v/>
      </c>
      <c r="W241" t="str">
        <f>TRIM((IF(OR(ISNUMBER(FIND("Avenida",Base!O241)),ISNUMBER(FIND("Rua",Base!O241)),ISNUMBER(FIND("Estrada",Base!O241)),ISNUMBER(FIND(",",Base!O241)))=TRUE,Base!O241,"")))</f>
        <v/>
      </c>
      <c r="X241" t="str">
        <f>TRIM((IF(OR(ISNUMBER(FIND("Avenida",Base!P241)),ISNUMBER(FIND("Rua",Base!P241)),ISNUMBER(FIND("Estrada",Base!P241)),ISNUMBER(FIND(",",Base!P241)))=TRUE,Base!P241,"")))</f>
        <v/>
      </c>
      <c r="Y241" t="str">
        <f>TRIM((IF(OR(ISNUMBER(FIND("Avenida",Base!Q241)),ISNUMBER(FIND("Rua",Base!Q241)),ISNUMBER(FIND("Estrada",Base!Q241)),ISNUMBER(FIND(",",Base!Q241)))=TRUE,Base!Q241,"")))</f>
        <v/>
      </c>
      <c r="Z241" t="str">
        <f>TRIM((IF(OR(ISNUMBER(FIND("Avenida",Base!R241)),ISNUMBER(FIND("Rua",Base!R241)),ISNUMBER(FIND("Estrada",Base!R241)),ISNUMBER(FIND(",",Base!R241)))=TRUE,Base!R241,"")))</f>
        <v/>
      </c>
      <c r="AA241" s="3" cm="1">
        <f t="array" ref="AA241">LOOKUP(2,1/(F241:Z241&lt;&gt;""),F241:Z241)</f>
        <v>0</v>
      </c>
      <c r="AB241" cm="1">
        <f t="array" ref="AB241">IFERROR(IF(LEN(TRIM(SUBSTITUTE(INDEX(Base!241:241,0,MATCH(Planilha2!$AA241,Base!241:241,0)+1),"m²",""))&gt;5),LEFT(TRIM(SUBSTITUTE(INDEX(Base!241:241,0,MATCH(Planilha2!$AA241,Base!241:241,0)+1),"m²","")),3),TRIM(SUBSTITUTE(INDEX(Base!241:241,0,MATCH(Planilha2!$AA241,Base!241:241,0)+1),"m²",""))),0)</f>
        <v>0</v>
      </c>
      <c r="AC241" cm="1">
        <f t="array" ref="AC241">IFERROR(IF(LEN(INDEX(Base!241:241,0,MATCH(Planilha2!$AA241,Base!241:241,0)+2))&gt;2,LEFT(INDEX(Base!241:241,0,MATCH(Planilha2!$AA241,Base!241:241,0)+2),1),INDEX(Base!241:241,0,MATCH(Planilha2!$AA241,Base!241:241,0)+2)),0)</f>
        <v>0</v>
      </c>
      <c r="AD241" cm="1">
        <f t="array" ref="AD241">IFERROR(IF(LEN(INDEX(Base!241:241,0,MATCH(Planilha2!$AA241,Base!241:241,0)+3))&gt;2,LEFT(INDEX(Base!241:241,0,MATCH(Planilha2!$AA241,Base!241:241,0)+3),1),INDEX(Base!241:241,0,MATCH(Planilha2!$AA241,Base!241:241,0)+3)),0)</f>
        <v>0</v>
      </c>
      <c r="AE241" cm="1">
        <f t="array" ref="AE241">IFERROR(IF(LEN(INDEX(Base!241:241,0,MATCH(Planilha2!$AA241,Base!241:241,0)+4))&gt;2,LEFT(INDEX(Base!241:241,0,MATCH(Planilha2!$AA241,Base!241:241,0)+4),1),INDEX(Base!241:241,0,MATCH(Planilha2!$AA241,Base!241:241,0)+4)),0)</f>
        <v>0</v>
      </c>
      <c r="AF241" t="str">
        <f>AA241&amp;", "&amp;Configurações!$C$4&amp;", "&amp;Configurações!$C$5&amp;", Brazil"</f>
        <v>0, Mesquita, RJ, Brazil</v>
      </c>
      <c r="AG241" t="e">
        <f>RIGHT(AA241,LEN(AA241)-FIND(",",AA241,1)-1)&amp;", "&amp;Configurações!$C$4&amp;", "&amp;Configurações!$C$5</f>
        <v>#VALUE!</v>
      </c>
      <c r="AH241">
        <f>Configurações!$C$6</f>
        <v>0</v>
      </c>
    </row>
    <row r="242" spans="2:34" x14ac:dyDescent="0.3">
      <c r="B242">
        <f>IF(OR(ISNUMBER(FIND(Configurações!$B$8,Base!B242)),ISNUMBER(FIND(Configurações!$B$9,Base!B242)),ISNUMBER(FIND(Configurações!$B$10,Base!B242)),ISNUMBER(FIND(Configurações!$B$11,Base!B242)))=TRUE,Base!B242,0)</f>
        <v>0</v>
      </c>
      <c r="C242" t="str">
        <f>SUBSTITUTE(SUBSTITUTE(IF(ISNUMBER(FIND("R$",Base!B242))=TRUE,Base!B242,IF(OR(ISNUMBER(FIND("condo",Base!C242)),ISNUMBER(FIND("IPTU",Base!C242)))=TRUE,Base!B242,Base!C242)),"R$",""),".","")</f>
        <v/>
      </c>
      <c r="D242" t="str">
        <f>SUBSTITUTE(IF(TRIM(SUBSTITUTE(SUBSTITUTE(IF(AND(ISNUMBER(FIND("condo",Base!C242)),ISNUMBER(FIND("IPTU",Base!C242)))=TRUE,MID(Base!C242,FIND("$",Base!C242)+1,6),0),"I",""),"P",""))="0",TRIM(SUBSTITUTE(SUBSTITUTE(IF(AND(ISNUMBER(FIND("condo",Base!D242)),ISNUMBER(FIND("IPTU",Base!D242)))=TRUE,MID(Base!D242,FIND("$",Base!D242)+1,6),0),"I",""),"P","")),TRIM(SUBSTITUTE(SUBSTITUTE(IF(AND(ISNUMBER(FIND("condo",Base!C242)),ISNUMBER(FIND("IPTU",Base!C242)))=TRUE,MID(Base!C242,FIND("$",Base!C242)+1,6),0),"I",""),"P",""))),".","")</f>
        <v>0</v>
      </c>
      <c r="E242" t="str">
        <f>SUBSTITUTE(IF(TRIM(SUBSTITUTE(SUBSTITUTE(IF(OR(ISNUMBER(FIND("IPTU",Base!C242)),ISNUMBER(FIND("iptu",Base!C242)))=TRUE,RIGHT(Base!C242,5),0),"R$",""),"$",""))="0",TRIM(SUBSTITUTE(SUBSTITUTE(IF(OR(ISNUMBER(FIND("IPTU",Base!D242)),ISNUMBER(FIND("iptu",Base!D242)))=TRUE,RIGHT(Base!D242,5),0),"R$",""),"$","")),TRIM(SUBSTITUTE(SUBSTITUTE(IF(OR(ISNUMBER(FIND("iptu",Base!C242)),ISNUMBER(FIND("IPTU",Base!C242)))=TRUE,RIGHT(Base!C242,5),0),"R$",""),"$",""))),".","")</f>
        <v>0</v>
      </c>
      <c r="F242" s="3" cm="1">
        <f t="array" ref="F242">INDEX(Base!242:242,MATCH(MAX(LEN(Base!242:242)),LEN(Base!242:242),0))</f>
        <v>0</v>
      </c>
      <c r="J242" t="str">
        <f>TRIM((IF(OR(ISNUMBER(FIND("Avenida",Base!B242)),ISNUMBER(FIND("Rua",Base!B242)),ISNUMBER(FIND("Estrada",Base!B242)),ISNUMBER(FIND(",",Base!B242)))=TRUE,Base!B242,"")))</f>
        <v/>
      </c>
      <c r="K242" t="str">
        <f>TRIM((IF(OR(ISNUMBER(FIND("Avenida",Base!C242)),ISNUMBER(FIND("Rua",Base!C242)),ISNUMBER(FIND("Estrada",Base!C242)),ISNUMBER(FIND(",",Base!C242)))=TRUE,Base!C242,"")))</f>
        <v/>
      </c>
      <c r="L242" t="str">
        <f>TRIM((IF(OR(ISNUMBER(FIND("Avenida",Base!D242)),ISNUMBER(FIND("Rua",Base!D242)),ISNUMBER(FIND("Estrada",Base!D242)),ISNUMBER(FIND(",",Base!D242)))=TRUE,Base!D242,"")))</f>
        <v/>
      </c>
      <c r="M242" t="str">
        <f>TRIM((IF(OR(ISNUMBER(FIND("Avenida",Base!E242)),ISNUMBER(FIND("Rua",Base!E242)),ISNUMBER(FIND("Estrada",Base!E242)),ISNUMBER(FIND(",",Base!E242)))=TRUE,Base!E242,"")))</f>
        <v/>
      </c>
      <c r="N242" t="str">
        <f>TRIM((IF(OR(ISNUMBER(FIND("Avenida",Base!F242)),ISNUMBER(FIND("Rua",Base!F242)),ISNUMBER(FIND("Estrada",Base!F242)),ISNUMBER(FIND(",",Base!F242)))=TRUE,Base!F242,"")))</f>
        <v/>
      </c>
      <c r="O242" t="str">
        <f>TRIM((IF(OR(ISNUMBER(FIND("Avenida",Base!G242)),ISNUMBER(FIND("Rua",Base!G242)),ISNUMBER(FIND("Estrada",Base!G242)),ISNUMBER(FIND(",",Base!G242)))=TRUE,Base!G242,"")))</f>
        <v/>
      </c>
      <c r="P242" t="str">
        <f>TRIM((IF(OR(ISNUMBER(FIND("Avenida",Base!H242)),ISNUMBER(FIND("Rua",Base!H242)),ISNUMBER(FIND("Estrada",Base!H242)),ISNUMBER(FIND(",",Base!H242)))=TRUE,Base!H242,"")))</f>
        <v/>
      </c>
      <c r="Q242" t="str">
        <f>TRIM((IF(OR(ISNUMBER(FIND("Avenida",Base!I242)),ISNUMBER(FIND("Rua",Base!I242)),ISNUMBER(FIND("Estrada",Base!I242)),ISNUMBER(FIND(",",Base!I242)))=TRUE,Base!I242,"")))</f>
        <v/>
      </c>
      <c r="R242" t="str">
        <f>TRIM((IF(OR(ISNUMBER(FIND("Avenida",Base!J242)),ISNUMBER(FIND("Rua",Base!J242)),ISNUMBER(FIND("Estrada",Base!J242)),ISNUMBER(FIND(",",Base!J242)))=TRUE,Base!J242,"")))</f>
        <v/>
      </c>
      <c r="S242" t="str">
        <f>TRIM((IF(OR(ISNUMBER(FIND("Avenida",Base!K242)),ISNUMBER(FIND("Rua",Base!K242)),ISNUMBER(FIND("Estrada",Base!K242)),ISNUMBER(FIND(",",Base!K242)))=TRUE,Base!K242,"")))</f>
        <v/>
      </c>
      <c r="T242" t="str">
        <f>TRIM((IF(OR(ISNUMBER(FIND("Avenida",Base!L242)),ISNUMBER(FIND("Rua",Base!L242)),ISNUMBER(FIND("Estrada",Base!L242)),ISNUMBER(FIND(",",Base!L242)))=TRUE,Base!L242,"")))</f>
        <v/>
      </c>
      <c r="U242" t="str">
        <f>TRIM((IF(OR(ISNUMBER(FIND("Avenida",Base!M242)),ISNUMBER(FIND("Rua",Base!M242)),ISNUMBER(FIND("Estrada",Base!M242)),ISNUMBER(FIND(",",Base!M242)))=TRUE,Base!M242,"")))</f>
        <v/>
      </c>
      <c r="V242" t="str">
        <f>TRIM((IF(OR(ISNUMBER(FIND("Avenida",Base!N242)),ISNUMBER(FIND("Rua",Base!N242)),ISNUMBER(FIND("Estrada",Base!N242)),ISNUMBER(FIND(",",Base!N242)))=TRUE,Base!N242,"")))</f>
        <v/>
      </c>
      <c r="W242" t="str">
        <f>TRIM((IF(OR(ISNUMBER(FIND("Avenida",Base!O242)),ISNUMBER(FIND("Rua",Base!O242)),ISNUMBER(FIND("Estrada",Base!O242)),ISNUMBER(FIND(",",Base!O242)))=TRUE,Base!O242,"")))</f>
        <v/>
      </c>
      <c r="X242" t="str">
        <f>TRIM((IF(OR(ISNUMBER(FIND("Avenida",Base!P242)),ISNUMBER(FIND("Rua",Base!P242)),ISNUMBER(FIND("Estrada",Base!P242)),ISNUMBER(FIND(",",Base!P242)))=TRUE,Base!P242,"")))</f>
        <v/>
      </c>
      <c r="Y242" t="str">
        <f>TRIM((IF(OR(ISNUMBER(FIND("Avenida",Base!Q242)),ISNUMBER(FIND("Rua",Base!Q242)),ISNUMBER(FIND("Estrada",Base!Q242)),ISNUMBER(FIND(",",Base!Q242)))=TRUE,Base!Q242,"")))</f>
        <v/>
      </c>
      <c r="Z242" t="str">
        <f>TRIM((IF(OR(ISNUMBER(FIND("Avenida",Base!R242)),ISNUMBER(FIND("Rua",Base!R242)),ISNUMBER(FIND("Estrada",Base!R242)),ISNUMBER(FIND(",",Base!R242)))=TRUE,Base!R242,"")))</f>
        <v/>
      </c>
      <c r="AA242" s="3" cm="1">
        <f t="array" ref="AA242">LOOKUP(2,1/(F242:Z242&lt;&gt;""),F242:Z242)</f>
        <v>0</v>
      </c>
      <c r="AB242" cm="1">
        <f t="array" ref="AB242">IFERROR(IF(LEN(TRIM(SUBSTITUTE(INDEX(Base!242:242,0,MATCH(Planilha2!$AA242,Base!242:242,0)+1),"m²",""))&gt;5),LEFT(TRIM(SUBSTITUTE(INDEX(Base!242:242,0,MATCH(Planilha2!$AA242,Base!242:242,0)+1),"m²","")),3),TRIM(SUBSTITUTE(INDEX(Base!242:242,0,MATCH(Planilha2!$AA242,Base!242:242,0)+1),"m²",""))),0)</f>
        <v>0</v>
      </c>
      <c r="AC242" cm="1">
        <f t="array" ref="AC242">IFERROR(IF(LEN(INDEX(Base!242:242,0,MATCH(Planilha2!$AA242,Base!242:242,0)+2))&gt;2,LEFT(INDEX(Base!242:242,0,MATCH(Planilha2!$AA242,Base!242:242,0)+2),1),INDEX(Base!242:242,0,MATCH(Planilha2!$AA242,Base!242:242,0)+2)),0)</f>
        <v>0</v>
      </c>
      <c r="AD242" cm="1">
        <f t="array" ref="AD242">IFERROR(IF(LEN(INDEX(Base!242:242,0,MATCH(Planilha2!$AA242,Base!242:242,0)+3))&gt;2,LEFT(INDEX(Base!242:242,0,MATCH(Planilha2!$AA242,Base!242:242,0)+3),1),INDEX(Base!242:242,0,MATCH(Planilha2!$AA242,Base!242:242,0)+3)),0)</f>
        <v>0</v>
      </c>
      <c r="AE242" cm="1">
        <f t="array" ref="AE242">IFERROR(IF(LEN(INDEX(Base!242:242,0,MATCH(Planilha2!$AA242,Base!242:242,0)+4))&gt;2,LEFT(INDEX(Base!242:242,0,MATCH(Planilha2!$AA242,Base!242:242,0)+4),1),INDEX(Base!242:242,0,MATCH(Planilha2!$AA242,Base!242:242,0)+4)),0)</f>
        <v>0</v>
      </c>
      <c r="AF242" t="str">
        <f>AA242&amp;", "&amp;Configurações!$C$4&amp;", "&amp;Configurações!$C$5&amp;", Brazil"</f>
        <v>0, Mesquita, RJ, Brazil</v>
      </c>
      <c r="AG242" t="e">
        <f>RIGHT(AA242,LEN(AA242)-FIND(",",AA242,1)-1)&amp;", "&amp;Configurações!$C$4&amp;", "&amp;Configurações!$C$5</f>
        <v>#VALUE!</v>
      </c>
      <c r="AH242">
        <f>Configurações!$C$6</f>
        <v>0</v>
      </c>
    </row>
    <row r="243" spans="2:34" x14ac:dyDescent="0.3">
      <c r="B243">
        <f>IF(OR(ISNUMBER(FIND(Configurações!$B$8,Base!B243)),ISNUMBER(FIND(Configurações!$B$9,Base!B243)),ISNUMBER(FIND(Configurações!$B$10,Base!B243)),ISNUMBER(FIND(Configurações!$B$11,Base!B243)))=TRUE,Base!B243,0)</f>
        <v>0</v>
      </c>
      <c r="C243" t="str">
        <f>SUBSTITUTE(SUBSTITUTE(IF(ISNUMBER(FIND("R$",Base!B243))=TRUE,Base!B243,IF(OR(ISNUMBER(FIND("condo",Base!C243)),ISNUMBER(FIND("IPTU",Base!C243)))=TRUE,Base!B243,Base!C243)),"R$",""),".","")</f>
        <v/>
      </c>
      <c r="D243" t="str">
        <f>SUBSTITUTE(IF(TRIM(SUBSTITUTE(SUBSTITUTE(IF(AND(ISNUMBER(FIND("condo",Base!C243)),ISNUMBER(FIND("IPTU",Base!C243)))=TRUE,MID(Base!C243,FIND("$",Base!C243)+1,6),0),"I",""),"P",""))="0",TRIM(SUBSTITUTE(SUBSTITUTE(IF(AND(ISNUMBER(FIND("condo",Base!D243)),ISNUMBER(FIND("IPTU",Base!D243)))=TRUE,MID(Base!D243,FIND("$",Base!D243)+1,6),0),"I",""),"P","")),TRIM(SUBSTITUTE(SUBSTITUTE(IF(AND(ISNUMBER(FIND("condo",Base!C243)),ISNUMBER(FIND("IPTU",Base!C243)))=TRUE,MID(Base!C243,FIND("$",Base!C243)+1,6),0),"I",""),"P",""))),".","")</f>
        <v>0</v>
      </c>
      <c r="E243" t="str">
        <f>SUBSTITUTE(IF(TRIM(SUBSTITUTE(SUBSTITUTE(IF(OR(ISNUMBER(FIND("IPTU",Base!C243)),ISNUMBER(FIND("iptu",Base!C243)))=TRUE,RIGHT(Base!C243,5),0),"R$",""),"$",""))="0",TRIM(SUBSTITUTE(SUBSTITUTE(IF(OR(ISNUMBER(FIND("IPTU",Base!D243)),ISNUMBER(FIND("iptu",Base!D243)))=TRUE,RIGHT(Base!D243,5),0),"R$",""),"$","")),TRIM(SUBSTITUTE(SUBSTITUTE(IF(OR(ISNUMBER(FIND("iptu",Base!C243)),ISNUMBER(FIND("IPTU",Base!C243)))=TRUE,RIGHT(Base!C243,5),0),"R$",""),"$",""))),".","")</f>
        <v>0</v>
      </c>
      <c r="F243" s="3" cm="1">
        <f t="array" ref="F243">INDEX(Base!243:243,MATCH(MAX(LEN(Base!243:243)),LEN(Base!243:243),0))</f>
        <v>0</v>
      </c>
      <c r="J243" t="str">
        <f>TRIM((IF(OR(ISNUMBER(FIND("Avenida",Base!B243)),ISNUMBER(FIND("Rua",Base!B243)),ISNUMBER(FIND("Estrada",Base!B243)),ISNUMBER(FIND(",",Base!B243)))=TRUE,Base!B243,"")))</f>
        <v/>
      </c>
      <c r="K243" t="str">
        <f>TRIM((IF(OR(ISNUMBER(FIND("Avenida",Base!C243)),ISNUMBER(FIND("Rua",Base!C243)),ISNUMBER(FIND("Estrada",Base!C243)),ISNUMBER(FIND(",",Base!C243)))=TRUE,Base!C243,"")))</f>
        <v/>
      </c>
      <c r="L243" t="str">
        <f>TRIM((IF(OR(ISNUMBER(FIND("Avenida",Base!D243)),ISNUMBER(FIND("Rua",Base!D243)),ISNUMBER(FIND("Estrada",Base!D243)),ISNUMBER(FIND(",",Base!D243)))=TRUE,Base!D243,"")))</f>
        <v/>
      </c>
      <c r="M243" t="str">
        <f>TRIM((IF(OR(ISNUMBER(FIND("Avenida",Base!E243)),ISNUMBER(FIND("Rua",Base!E243)),ISNUMBER(FIND("Estrada",Base!E243)),ISNUMBER(FIND(",",Base!E243)))=TRUE,Base!E243,"")))</f>
        <v/>
      </c>
      <c r="N243" t="str">
        <f>TRIM((IF(OR(ISNUMBER(FIND("Avenida",Base!F243)),ISNUMBER(FIND("Rua",Base!F243)),ISNUMBER(FIND("Estrada",Base!F243)),ISNUMBER(FIND(",",Base!F243)))=TRUE,Base!F243,"")))</f>
        <v/>
      </c>
      <c r="O243" t="str">
        <f>TRIM((IF(OR(ISNUMBER(FIND("Avenida",Base!G243)),ISNUMBER(FIND("Rua",Base!G243)),ISNUMBER(FIND("Estrada",Base!G243)),ISNUMBER(FIND(",",Base!G243)))=TRUE,Base!G243,"")))</f>
        <v/>
      </c>
      <c r="P243" t="str">
        <f>TRIM((IF(OR(ISNUMBER(FIND("Avenida",Base!H243)),ISNUMBER(FIND("Rua",Base!H243)),ISNUMBER(FIND("Estrada",Base!H243)),ISNUMBER(FIND(",",Base!H243)))=TRUE,Base!H243,"")))</f>
        <v/>
      </c>
      <c r="Q243" t="str">
        <f>TRIM((IF(OR(ISNUMBER(FIND("Avenida",Base!I243)),ISNUMBER(FIND("Rua",Base!I243)),ISNUMBER(FIND("Estrada",Base!I243)),ISNUMBER(FIND(",",Base!I243)))=TRUE,Base!I243,"")))</f>
        <v/>
      </c>
      <c r="R243" t="str">
        <f>TRIM((IF(OR(ISNUMBER(FIND("Avenida",Base!J243)),ISNUMBER(FIND("Rua",Base!J243)),ISNUMBER(FIND("Estrada",Base!J243)),ISNUMBER(FIND(",",Base!J243)))=TRUE,Base!J243,"")))</f>
        <v/>
      </c>
      <c r="S243" t="str">
        <f>TRIM((IF(OR(ISNUMBER(FIND("Avenida",Base!K243)),ISNUMBER(FIND("Rua",Base!K243)),ISNUMBER(FIND("Estrada",Base!K243)),ISNUMBER(FIND(",",Base!K243)))=TRUE,Base!K243,"")))</f>
        <v/>
      </c>
      <c r="T243" t="str">
        <f>TRIM((IF(OR(ISNUMBER(FIND("Avenida",Base!L243)),ISNUMBER(FIND("Rua",Base!L243)),ISNUMBER(FIND("Estrada",Base!L243)),ISNUMBER(FIND(",",Base!L243)))=TRUE,Base!L243,"")))</f>
        <v/>
      </c>
      <c r="U243" t="str">
        <f>TRIM((IF(OR(ISNUMBER(FIND("Avenida",Base!M243)),ISNUMBER(FIND("Rua",Base!M243)),ISNUMBER(FIND("Estrada",Base!M243)),ISNUMBER(FIND(",",Base!M243)))=TRUE,Base!M243,"")))</f>
        <v/>
      </c>
      <c r="V243" t="str">
        <f>TRIM((IF(OR(ISNUMBER(FIND("Avenida",Base!N243)),ISNUMBER(FIND("Rua",Base!N243)),ISNUMBER(FIND("Estrada",Base!N243)),ISNUMBER(FIND(",",Base!N243)))=TRUE,Base!N243,"")))</f>
        <v/>
      </c>
      <c r="W243" t="str">
        <f>TRIM((IF(OR(ISNUMBER(FIND("Avenida",Base!O243)),ISNUMBER(FIND("Rua",Base!O243)),ISNUMBER(FIND("Estrada",Base!O243)),ISNUMBER(FIND(",",Base!O243)))=TRUE,Base!O243,"")))</f>
        <v/>
      </c>
      <c r="X243" t="str">
        <f>TRIM((IF(OR(ISNUMBER(FIND("Avenida",Base!P243)),ISNUMBER(FIND("Rua",Base!P243)),ISNUMBER(FIND("Estrada",Base!P243)),ISNUMBER(FIND(",",Base!P243)))=TRUE,Base!P243,"")))</f>
        <v/>
      </c>
      <c r="Y243" t="str">
        <f>TRIM((IF(OR(ISNUMBER(FIND("Avenida",Base!Q243)),ISNUMBER(FIND("Rua",Base!Q243)),ISNUMBER(FIND("Estrada",Base!Q243)),ISNUMBER(FIND(",",Base!Q243)))=TRUE,Base!Q243,"")))</f>
        <v/>
      </c>
      <c r="Z243" t="str">
        <f>TRIM((IF(OR(ISNUMBER(FIND("Avenida",Base!R243)),ISNUMBER(FIND("Rua",Base!R243)),ISNUMBER(FIND("Estrada",Base!R243)),ISNUMBER(FIND(",",Base!R243)))=TRUE,Base!R243,"")))</f>
        <v/>
      </c>
      <c r="AA243" s="3" cm="1">
        <f t="array" ref="AA243">LOOKUP(2,1/(F243:Z243&lt;&gt;""),F243:Z243)</f>
        <v>0</v>
      </c>
      <c r="AB243" cm="1">
        <f t="array" ref="AB243">IFERROR(IF(LEN(TRIM(SUBSTITUTE(INDEX(Base!243:243,0,MATCH(Planilha2!$AA243,Base!243:243,0)+1),"m²",""))&gt;5),LEFT(TRIM(SUBSTITUTE(INDEX(Base!243:243,0,MATCH(Planilha2!$AA243,Base!243:243,0)+1),"m²","")),3),TRIM(SUBSTITUTE(INDEX(Base!243:243,0,MATCH(Planilha2!$AA243,Base!243:243,0)+1),"m²",""))),0)</f>
        <v>0</v>
      </c>
      <c r="AC243" cm="1">
        <f t="array" ref="AC243">IFERROR(IF(LEN(INDEX(Base!243:243,0,MATCH(Planilha2!$AA243,Base!243:243,0)+2))&gt;2,LEFT(INDEX(Base!243:243,0,MATCH(Planilha2!$AA243,Base!243:243,0)+2),1),INDEX(Base!243:243,0,MATCH(Planilha2!$AA243,Base!243:243,0)+2)),0)</f>
        <v>0</v>
      </c>
      <c r="AD243" cm="1">
        <f t="array" ref="AD243">IFERROR(IF(LEN(INDEX(Base!243:243,0,MATCH(Planilha2!$AA243,Base!243:243,0)+3))&gt;2,LEFT(INDEX(Base!243:243,0,MATCH(Planilha2!$AA243,Base!243:243,0)+3),1),INDEX(Base!243:243,0,MATCH(Planilha2!$AA243,Base!243:243,0)+3)),0)</f>
        <v>0</v>
      </c>
      <c r="AE243" cm="1">
        <f t="array" ref="AE243">IFERROR(IF(LEN(INDEX(Base!243:243,0,MATCH(Planilha2!$AA243,Base!243:243,0)+4))&gt;2,LEFT(INDEX(Base!243:243,0,MATCH(Planilha2!$AA243,Base!243:243,0)+4),1),INDEX(Base!243:243,0,MATCH(Planilha2!$AA243,Base!243:243,0)+4)),0)</f>
        <v>0</v>
      </c>
      <c r="AF243" t="str">
        <f>AA243&amp;", "&amp;Configurações!$C$4&amp;", "&amp;Configurações!$C$5&amp;", Brazil"</f>
        <v>0, Mesquita, RJ, Brazil</v>
      </c>
      <c r="AG243" t="e">
        <f>RIGHT(AA243,LEN(AA243)-FIND(",",AA243,1)-1)&amp;", "&amp;Configurações!$C$4&amp;", "&amp;Configurações!$C$5</f>
        <v>#VALUE!</v>
      </c>
      <c r="AH243">
        <f>Configurações!$C$6</f>
        <v>0</v>
      </c>
    </row>
    <row r="244" spans="2:34" x14ac:dyDescent="0.3">
      <c r="B244">
        <f>IF(OR(ISNUMBER(FIND(Configurações!$B$8,Base!B244)),ISNUMBER(FIND(Configurações!$B$9,Base!B244)),ISNUMBER(FIND(Configurações!$B$10,Base!B244)),ISNUMBER(FIND(Configurações!$B$11,Base!B244)))=TRUE,Base!B244,0)</f>
        <v>0</v>
      </c>
      <c r="C244" t="str">
        <f>SUBSTITUTE(SUBSTITUTE(IF(ISNUMBER(FIND("R$",Base!B244))=TRUE,Base!B244,IF(OR(ISNUMBER(FIND("condo",Base!C244)),ISNUMBER(FIND("IPTU",Base!C244)))=TRUE,Base!B244,Base!C244)),"R$",""),".","")</f>
        <v/>
      </c>
      <c r="D244" t="str">
        <f>SUBSTITUTE(IF(TRIM(SUBSTITUTE(SUBSTITUTE(IF(AND(ISNUMBER(FIND("condo",Base!C244)),ISNUMBER(FIND("IPTU",Base!C244)))=TRUE,MID(Base!C244,FIND("$",Base!C244)+1,6),0),"I",""),"P",""))="0",TRIM(SUBSTITUTE(SUBSTITUTE(IF(AND(ISNUMBER(FIND("condo",Base!D244)),ISNUMBER(FIND("IPTU",Base!D244)))=TRUE,MID(Base!D244,FIND("$",Base!D244)+1,6),0),"I",""),"P","")),TRIM(SUBSTITUTE(SUBSTITUTE(IF(AND(ISNUMBER(FIND("condo",Base!C244)),ISNUMBER(FIND("IPTU",Base!C244)))=TRUE,MID(Base!C244,FIND("$",Base!C244)+1,6),0),"I",""),"P",""))),".","")</f>
        <v>0</v>
      </c>
      <c r="E244" t="str">
        <f>SUBSTITUTE(IF(TRIM(SUBSTITUTE(SUBSTITUTE(IF(OR(ISNUMBER(FIND("IPTU",Base!C244)),ISNUMBER(FIND("iptu",Base!C244)))=TRUE,RIGHT(Base!C244,5),0),"R$",""),"$",""))="0",TRIM(SUBSTITUTE(SUBSTITUTE(IF(OR(ISNUMBER(FIND("IPTU",Base!D244)),ISNUMBER(FIND("iptu",Base!D244)))=TRUE,RIGHT(Base!D244,5),0),"R$",""),"$","")),TRIM(SUBSTITUTE(SUBSTITUTE(IF(OR(ISNUMBER(FIND("iptu",Base!C244)),ISNUMBER(FIND("IPTU",Base!C244)))=TRUE,RIGHT(Base!C244,5),0),"R$",""),"$",""))),".","")</f>
        <v>0</v>
      </c>
      <c r="F244" s="3" cm="1">
        <f t="array" ref="F244">INDEX(Base!244:244,MATCH(MAX(LEN(Base!244:244)),LEN(Base!244:244),0))</f>
        <v>0</v>
      </c>
      <c r="J244" t="str">
        <f>TRIM((IF(OR(ISNUMBER(FIND("Avenida",Base!B244)),ISNUMBER(FIND("Rua",Base!B244)),ISNUMBER(FIND("Estrada",Base!B244)),ISNUMBER(FIND(",",Base!B244)))=TRUE,Base!B244,"")))</f>
        <v/>
      </c>
      <c r="K244" t="str">
        <f>TRIM((IF(OR(ISNUMBER(FIND("Avenida",Base!C244)),ISNUMBER(FIND("Rua",Base!C244)),ISNUMBER(FIND("Estrada",Base!C244)),ISNUMBER(FIND(",",Base!C244)))=TRUE,Base!C244,"")))</f>
        <v/>
      </c>
      <c r="L244" t="str">
        <f>TRIM((IF(OR(ISNUMBER(FIND("Avenida",Base!D244)),ISNUMBER(FIND("Rua",Base!D244)),ISNUMBER(FIND("Estrada",Base!D244)),ISNUMBER(FIND(",",Base!D244)))=TRUE,Base!D244,"")))</f>
        <v/>
      </c>
      <c r="M244" t="str">
        <f>TRIM((IF(OR(ISNUMBER(FIND("Avenida",Base!E244)),ISNUMBER(FIND("Rua",Base!E244)),ISNUMBER(FIND("Estrada",Base!E244)),ISNUMBER(FIND(",",Base!E244)))=TRUE,Base!E244,"")))</f>
        <v/>
      </c>
      <c r="N244" t="str">
        <f>TRIM((IF(OR(ISNUMBER(FIND("Avenida",Base!F244)),ISNUMBER(FIND("Rua",Base!F244)),ISNUMBER(FIND("Estrada",Base!F244)),ISNUMBER(FIND(",",Base!F244)))=TRUE,Base!F244,"")))</f>
        <v/>
      </c>
      <c r="O244" t="str">
        <f>TRIM((IF(OR(ISNUMBER(FIND("Avenida",Base!G244)),ISNUMBER(FIND("Rua",Base!G244)),ISNUMBER(FIND("Estrada",Base!G244)),ISNUMBER(FIND(",",Base!G244)))=TRUE,Base!G244,"")))</f>
        <v/>
      </c>
      <c r="P244" t="str">
        <f>TRIM((IF(OR(ISNUMBER(FIND("Avenida",Base!H244)),ISNUMBER(FIND("Rua",Base!H244)),ISNUMBER(FIND("Estrada",Base!H244)),ISNUMBER(FIND(",",Base!H244)))=TRUE,Base!H244,"")))</f>
        <v/>
      </c>
      <c r="Q244" t="str">
        <f>TRIM((IF(OR(ISNUMBER(FIND("Avenida",Base!I244)),ISNUMBER(FIND("Rua",Base!I244)),ISNUMBER(FIND("Estrada",Base!I244)),ISNUMBER(FIND(",",Base!I244)))=TRUE,Base!I244,"")))</f>
        <v/>
      </c>
      <c r="R244" t="str">
        <f>TRIM((IF(OR(ISNUMBER(FIND("Avenida",Base!J244)),ISNUMBER(FIND("Rua",Base!J244)),ISNUMBER(FIND("Estrada",Base!J244)),ISNUMBER(FIND(",",Base!J244)))=TRUE,Base!J244,"")))</f>
        <v/>
      </c>
      <c r="S244" t="str">
        <f>TRIM((IF(OR(ISNUMBER(FIND("Avenida",Base!K244)),ISNUMBER(FIND("Rua",Base!K244)),ISNUMBER(FIND("Estrada",Base!K244)),ISNUMBER(FIND(",",Base!K244)))=TRUE,Base!K244,"")))</f>
        <v/>
      </c>
      <c r="T244" t="str">
        <f>TRIM((IF(OR(ISNUMBER(FIND("Avenida",Base!L244)),ISNUMBER(FIND("Rua",Base!L244)),ISNUMBER(FIND("Estrada",Base!L244)),ISNUMBER(FIND(",",Base!L244)))=TRUE,Base!L244,"")))</f>
        <v/>
      </c>
      <c r="U244" t="str">
        <f>TRIM((IF(OR(ISNUMBER(FIND("Avenida",Base!M244)),ISNUMBER(FIND("Rua",Base!M244)),ISNUMBER(FIND("Estrada",Base!M244)),ISNUMBER(FIND(",",Base!M244)))=TRUE,Base!M244,"")))</f>
        <v/>
      </c>
      <c r="V244" t="str">
        <f>TRIM((IF(OR(ISNUMBER(FIND("Avenida",Base!N244)),ISNUMBER(FIND("Rua",Base!N244)),ISNUMBER(FIND("Estrada",Base!N244)),ISNUMBER(FIND(",",Base!N244)))=TRUE,Base!N244,"")))</f>
        <v/>
      </c>
      <c r="W244" t="str">
        <f>TRIM((IF(OR(ISNUMBER(FIND("Avenida",Base!O244)),ISNUMBER(FIND("Rua",Base!O244)),ISNUMBER(FIND("Estrada",Base!O244)),ISNUMBER(FIND(",",Base!O244)))=TRUE,Base!O244,"")))</f>
        <v/>
      </c>
      <c r="X244" t="str">
        <f>TRIM((IF(OR(ISNUMBER(FIND("Avenida",Base!P244)),ISNUMBER(FIND("Rua",Base!P244)),ISNUMBER(FIND("Estrada",Base!P244)),ISNUMBER(FIND(",",Base!P244)))=TRUE,Base!P244,"")))</f>
        <v/>
      </c>
      <c r="Y244" t="str">
        <f>TRIM((IF(OR(ISNUMBER(FIND("Avenida",Base!Q244)),ISNUMBER(FIND("Rua",Base!Q244)),ISNUMBER(FIND("Estrada",Base!Q244)),ISNUMBER(FIND(",",Base!Q244)))=TRUE,Base!Q244,"")))</f>
        <v/>
      </c>
      <c r="Z244" t="str">
        <f>TRIM((IF(OR(ISNUMBER(FIND("Avenida",Base!R244)),ISNUMBER(FIND("Rua",Base!R244)),ISNUMBER(FIND("Estrada",Base!R244)),ISNUMBER(FIND(",",Base!R244)))=TRUE,Base!R244,"")))</f>
        <v/>
      </c>
      <c r="AA244" s="3" cm="1">
        <f t="array" ref="AA244">LOOKUP(2,1/(F244:Z244&lt;&gt;""),F244:Z244)</f>
        <v>0</v>
      </c>
      <c r="AB244" cm="1">
        <f t="array" ref="AB244">IFERROR(IF(LEN(TRIM(SUBSTITUTE(INDEX(Base!244:244,0,MATCH(Planilha2!$AA244,Base!244:244,0)+1),"m²",""))&gt;5),LEFT(TRIM(SUBSTITUTE(INDEX(Base!244:244,0,MATCH(Planilha2!$AA244,Base!244:244,0)+1),"m²","")),3),TRIM(SUBSTITUTE(INDEX(Base!244:244,0,MATCH(Planilha2!$AA244,Base!244:244,0)+1),"m²",""))),0)</f>
        <v>0</v>
      </c>
      <c r="AC244" cm="1">
        <f t="array" ref="AC244">IFERROR(IF(LEN(INDEX(Base!244:244,0,MATCH(Planilha2!$AA244,Base!244:244,0)+2))&gt;2,LEFT(INDEX(Base!244:244,0,MATCH(Planilha2!$AA244,Base!244:244,0)+2),1),INDEX(Base!244:244,0,MATCH(Planilha2!$AA244,Base!244:244,0)+2)),0)</f>
        <v>0</v>
      </c>
      <c r="AD244" cm="1">
        <f t="array" ref="AD244">IFERROR(IF(LEN(INDEX(Base!244:244,0,MATCH(Planilha2!$AA244,Base!244:244,0)+3))&gt;2,LEFT(INDEX(Base!244:244,0,MATCH(Planilha2!$AA244,Base!244:244,0)+3),1),INDEX(Base!244:244,0,MATCH(Planilha2!$AA244,Base!244:244,0)+3)),0)</f>
        <v>0</v>
      </c>
      <c r="AE244" cm="1">
        <f t="array" ref="AE244">IFERROR(IF(LEN(INDEX(Base!244:244,0,MATCH(Planilha2!$AA244,Base!244:244,0)+4))&gt;2,LEFT(INDEX(Base!244:244,0,MATCH(Planilha2!$AA244,Base!244:244,0)+4),1),INDEX(Base!244:244,0,MATCH(Planilha2!$AA244,Base!244:244,0)+4)),0)</f>
        <v>0</v>
      </c>
      <c r="AF244" t="str">
        <f>AA244&amp;", "&amp;Configurações!$C$4&amp;", "&amp;Configurações!$C$5&amp;", Brazil"</f>
        <v>0, Mesquita, RJ, Brazil</v>
      </c>
      <c r="AG244" t="e">
        <f>RIGHT(AA244,LEN(AA244)-FIND(",",AA244,1)-1)&amp;", "&amp;Configurações!$C$4&amp;", "&amp;Configurações!$C$5</f>
        <v>#VALUE!</v>
      </c>
      <c r="AH244">
        <f>Configurações!$C$6</f>
        <v>0</v>
      </c>
    </row>
    <row r="245" spans="2:34" x14ac:dyDescent="0.3">
      <c r="B245">
        <f>IF(OR(ISNUMBER(FIND(Configurações!$B$8,Base!B245)),ISNUMBER(FIND(Configurações!$B$9,Base!B245)),ISNUMBER(FIND(Configurações!$B$10,Base!B245)),ISNUMBER(FIND(Configurações!$B$11,Base!B245)))=TRUE,Base!B245,0)</f>
        <v>0</v>
      </c>
      <c r="C245" t="str">
        <f>SUBSTITUTE(SUBSTITUTE(IF(ISNUMBER(FIND("R$",Base!B245))=TRUE,Base!B245,IF(OR(ISNUMBER(FIND("condo",Base!C245)),ISNUMBER(FIND("IPTU",Base!C245)))=TRUE,Base!B245,Base!C245)),"R$",""),".","")</f>
        <v/>
      </c>
      <c r="D245" t="str">
        <f>SUBSTITUTE(IF(TRIM(SUBSTITUTE(SUBSTITUTE(IF(AND(ISNUMBER(FIND("condo",Base!C245)),ISNUMBER(FIND("IPTU",Base!C245)))=TRUE,MID(Base!C245,FIND("$",Base!C245)+1,6),0),"I",""),"P",""))="0",TRIM(SUBSTITUTE(SUBSTITUTE(IF(AND(ISNUMBER(FIND("condo",Base!D245)),ISNUMBER(FIND("IPTU",Base!D245)))=TRUE,MID(Base!D245,FIND("$",Base!D245)+1,6),0),"I",""),"P","")),TRIM(SUBSTITUTE(SUBSTITUTE(IF(AND(ISNUMBER(FIND("condo",Base!C245)),ISNUMBER(FIND("IPTU",Base!C245)))=TRUE,MID(Base!C245,FIND("$",Base!C245)+1,6),0),"I",""),"P",""))),".","")</f>
        <v>0</v>
      </c>
      <c r="E245" t="str">
        <f>SUBSTITUTE(IF(TRIM(SUBSTITUTE(SUBSTITUTE(IF(OR(ISNUMBER(FIND("IPTU",Base!C245)),ISNUMBER(FIND("iptu",Base!C245)))=TRUE,RIGHT(Base!C245,5),0),"R$",""),"$",""))="0",TRIM(SUBSTITUTE(SUBSTITUTE(IF(OR(ISNUMBER(FIND("IPTU",Base!D245)),ISNUMBER(FIND("iptu",Base!D245)))=TRUE,RIGHT(Base!D245,5),0),"R$",""),"$","")),TRIM(SUBSTITUTE(SUBSTITUTE(IF(OR(ISNUMBER(FIND("iptu",Base!C245)),ISNUMBER(FIND("IPTU",Base!C245)))=TRUE,RIGHT(Base!C245,5),0),"R$",""),"$",""))),".","")</f>
        <v>0</v>
      </c>
      <c r="F245" s="3" cm="1">
        <f t="array" ref="F245">INDEX(Base!245:245,MATCH(MAX(LEN(Base!245:245)),LEN(Base!245:245),0))</f>
        <v>0</v>
      </c>
      <c r="J245" t="str">
        <f>TRIM((IF(OR(ISNUMBER(FIND("Avenida",Base!B245)),ISNUMBER(FIND("Rua",Base!B245)),ISNUMBER(FIND("Estrada",Base!B245)),ISNUMBER(FIND(",",Base!B245)))=TRUE,Base!B245,"")))</f>
        <v/>
      </c>
      <c r="K245" t="str">
        <f>TRIM((IF(OR(ISNUMBER(FIND("Avenida",Base!C245)),ISNUMBER(FIND("Rua",Base!C245)),ISNUMBER(FIND("Estrada",Base!C245)),ISNUMBER(FIND(",",Base!C245)))=TRUE,Base!C245,"")))</f>
        <v/>
      </c>
      <c r="L245" t="str">
        <f>TRIM((IF(OR(ISNUMBER(FIND("Avenida",Base!D245)),ISNUMBER(FIND("Rua",Base!D245)),ISNUMBER(FIND("Estrada",Base!D245)),ISNUMBER(FIND(",",Base!D245)))=TRUE,Base!D245,"")))</f>
        <v/>
      </c>
      <c r="M245" t="str">
        <f>TRIM((IF(OR(ISNUMBER(FIND("Avenida",Base!E245)),ISNUMBER(FIND("Rua",Base!E245)),ISNUMBER(FIND("Estrada",Base!E245)),ISNUMBER(FIND(",",Base!E245)))=TRUE,Base!E245,"")))</f>
        <v/>
      </c>
      <c r="N245" t="str">
        <f>TRIM((IF(OR(ISNUMBER(FIND("Avenida",Base!F245)),ISNUMBER(FIND("Rua",Base!F245)),ISNUMBER(FIND("Estrada",Base!F245)),ISNUMBER(FIND(",",Base!F245)))=TRUE,Base!F245,"")))</f>
        <v/>
      </c>
      <c r="O245" t="str">
        <f>TRIM((IF(OR(ISNUMBER(FIND("Avenida",Base!G245)),ISNUMBER(FIND("Rua",Base!G245)),ISNUMBER(FIND("Estrada",Base!G245)),ISNUMBER(FIND(",",Base!G245)))=TRUE,Base!G245,"")))</f>
        <v/>
      </c>
      <c r="P245" t="str">
        <f>TRIM((IF(OR(ISNUMBER(FIND("Avenida",Base!H245)),ISNUMBER(FIND("Rua",Base!H245)),ISNUMBER(FIND("Estrada",Base!H245)),ISNUMBER(FIND(",",Base!H245)))=TRUE,Base!H245,"")))</f>
        <v/>
      </c>
      <c r="Q245" t="str">
        <f>TRIM((IF(OR(ISNUMBER(FIND("Avenida",Base!I245)),ISNUMBER(FIND("Rua",Base!I245)),ISNUMBER(FIND("Estrada",Base!I245)),ISNUMBER(FIND(",",Base!I245)))=TRUE,Base!I245,"")))</f>
        <v/>
      </c>
      <c r="R245" t="str">
        <f>TRIM((IF(OR(ISNUMBER(FIND("Avenida",Base!J245)),ISNUMBER(FIND("Rua",Base!J245)),ISNUMBER(FIND("Estrada",Base!J245)),ISNUMBER(FIND(",",Base!J245)))=TRUE,Base!J245,"")))</f>
        <v/>
      </c>
      <c r="S245" t="str">
        <f>TRIM((IF(OR(ISNUMBER(FIND("Avenida",Base!K245)),ISNUMBER(FIND("Rua",Base!K245)),ISNUMBER(FIND("Estrada",Base!K245)),ISNUMBER(FIND(",",Base!K245)))=TRUE,Base!K245,"")))</f>
        <v/>
      </c>
      <c r="T245" t="str">
        <f>TRIM((IF(OR(ISNUMBER(FIND("Avenida",Base!L245)),ISNUMBER(FIND("Rua",Base!L245)),ISNUMBER(FIND("Estrada",Base!L245)),ISNUMBER(FIND(",",Base!L245)))=TRUE,Base!L245,"")))</f>
        <v/>
      </c>
      <c r="U245" t="str">
        <f>TRIM((IF(OR(ISNUMBER(FIND("Avenida",Base!M245)),ISNUMBER(FIND("Rua",Base!M245)),ISNUMBER(FIND("Estrada",Base!M245)),ISNUMBER(FIND(",",Base!M245)))=TRUE,Base!M245,"")))</f>
        <v/>
      </c>
      <c r="V245" t="str">
        <f>TRIM((IF(OR(ISNUMBER(FIND("Avenida",Base!N245)),ISNUMBER(FIND("Rua",Base!N245)),ISNUMBER(FIND("Estrada",Base!N245)),ISNUMBER(FIND(",",Base!N245)))=TRUE,Base!N245,"")))</f>
        <v/>
      </c>
      <c r="W245" t="str">
        <f>TRIM((IF(OR(ISNUMBER(FIND("Avenida",Base!O245)),ISNUMBER(FIND("Rua",Base!O245)),ISNUMBER(FIND("Estrada",Base!O245)),ISNUMBER(FIND(",",Base!O245)))=TRUE,Base!O245,"")))</f>
        <v/>
      </c>
      <c r="X245" t="str">
        <f>TRIM((IF(OR(ISNUMBER(FIND("Avenida",Base!P245)),ISNUMBER(FIND("Rua",Base!P245)),ISNUMBER(FIND("Estrada",Base!P245)),ISNUMBER(FIND(",",Base!P245)))=TRUE,Base!P245,"")))</f>
        <v/>
      </c>
      <c r="Y245" t="str">
        <f>TRIM((IF(OR(ISNUMBER(FIND("Avenida",Base!Q245)),ISNUMBER(FIND("Rua",Base!Q245)),ISNUMBER(FIND("Estrada",Base!Q245)),ISNUMBER(FIND(",",Base!Q245)))=TRUE,Base!Q245,"")))</f>
        <v/>
      </c>
      <c r="Z245" t="str">
        <f>TRIM((IF(OR(ISNUMBER(FIND("Avenida",Base!R245)),ISNUMBER(FIND("Rua",Base!R245)),ISNUMBER(FIND("Estrada",Base!R245)),ISNUMBER(FIND(",",Base!R245)))=TRUE,Base!R245,"")))</f>
        <v/>
      </c>
      <c r="AA245" s="3" cm="1">
        <f t="array" ref="AA245">LOOKUP(2,1/(F245:Z245&lt;&gt;""),F245:Z245)</f>
        <v>0</v>
      </c>
      <c r="AB245" cm="1">
        <f t="array" ref="AB245">IFERROR(IF(LEN(TRIM(SUBSTITUTE(INDEX(Base!245:245,0,MATCH(Planilha2!$AA245,Base!245:245,0)+1),"m²",""))&gt;5),LEFT(TRIM(SUBSTITUTE(INDEX(Base!245:245,0,MATCH(Planilha2!$AA245,Base!245:245,0)+1),"m²","")),3),TRIM(SUBSTITUTE(INDEX(Base!245:245,0,MATCH(Planilha2!$AA245,Base!245:245,0)+1),"m²",""))),0)</f>
        <v>0</v>
      </c>
      <c r="AC245" cm="1">
        <f t="array" ref="AC245">IFERROR(IF(LEN(INDEX(Base!245:245,0,MATCH(Planilha2!$AA245,Base!245:245,0)+2))&gt;2,LEFT(INDEX(Base!245:245,0,MATCH(Planilha2!$AA245,Base!245:245,0)+2),1),INDEX(Base!245:245,0,MATCH(Planilha2!$AA245,Base!245:245,0)+2)),0)</f>
        <v>0</v>
      </c>
      <c r="AD245" cm="1">
        <f t="array" ref="AD245">IFERROR(IF(LEN(INDEX(Base!245:245,0,MATCH(Planilha2!$AA245,Base!245:245,0)+3))&gt;2,LEFT(INDEX(Base!245:245,0,MATCH(Planilha2!$AA245,Base!245:245,0)+3),1),INDEX(Base!245:245,0,MATCH(Planilha2!$AA245,Base!245:245,0)+3)),0)</f>
        <v>0</v>
      </c>
      <c r="AE245" cm="1">
        <f t="array" ref="AE245">IFERROR(IF(LEN(INDEX(Base!245:245,0,MATCH(Planilha2!$AA245,Base!245:245,0)+4))&gt;2,LEFT(INDEX(Base!245:245,0,MATCH(Planilha2!$AA245,Base!245:245,0)+4),1),INDEX(Base!245:245,0,MATCH(Planilha2!$AA245,Base!245:245,0)+4)),0)</f>
        <v>0</v>
      </c>
      <c r="AF245" t="str">
        <f>AA245&amp;", "&amp;Configurações!$C$4&amp;", "&amp;Configurações!$C$5&amp;", Brazil"</f>
        <v>0, Mesquita, RJ, Brazil</v>
      </c>
      <c r="AG245" t="e">
        <f>RIGHT(AA245,LEN(AA245)-FIND(",",AA245,1)-1)&amp;", "&amp;Configurações!$C$4&amp;", "&amp;Configurações!$C$5</f>
        <v>#VALUE!</v>
      </c>
      <c r="AH245">
        <f>Configurações!$C$6</f>
        <v>0</v>
      </c>
    </row>
    <row r="246" spans="2:34" x14ac:dyDescent="0.3">
      <c r="B246">
        <f>IF(OR(ISNUMBER(FIND(Configurações!$B$8,Base!B246)),ISNUMBER(FIND(Configurações!$B$9,Base!B246)),ISNUMBER(FIND(Configurações!$B$10,Base!B246)),ISNUMBER(FIND(Configurações!$B$11,Base!B246)))=TRUE,Base!B246,0)</f>
        <v>0</v>
      </c>
      <c r="C246" t="str">
        <f>SUBSTITUTE(SUBSTITUTE(IF(ISNUMBER(FIND("R$",Base!B246))=TRUE,Base!B246,IF(OR(ISNUMBER(FIND("condo",Base!C246)),ISNUMBER(FIND("IPTU",Base!C246)))=TRUE,Base!B246,Base!C246)),"R$",""),".","")</f>
        <v/>
      </c>
      <c r="D246" t="str">
        <f>SUBSTITUTE(IF(TRIM(SUBSTITUTE(SUBSTITUTE(IF(AND(ISNUMBER(FIND("condo",Base!C246)),ISNUMBER(FIND("IPTU",Base!C246)))=TRUE,MID(Base!C246,FIND("$",Base!C246)+1,6),0),"I",""),"P",""))="0",TRIM(SUBSTITUTE(SUBSTITUTE(IF(AND(ISNUMBER(FIND("condo",Base!D246)),ISNUMBER(FIND("IPTU",Base!D246)))=TRUE,MID(Base!D246,FIND("$",Base!D246)+1,6),0),"I",""),"P","")),TRIM(SUBSTITUTE(SUBSTITUTE(IF(AND(ISNUMBER(FIND("condo",Base!C246)),ISNUMBER(FIND("IPTU",Base!C246)))=TRUE,MID(Base!C246,FIND("$",Base!C246)+1,6),0),"I",""),"P",""))),".","")</f>
        <v>0</v>
      </c>
      <c r="E246" t="str">
        <f>SUBSTITUTE(IF(TRIM(SUBSTITUTE(SUBSTITUTE(IF(OR(ISNUMBER(FIND("IPTU",Base!C246)),ISNUMBER(FIND("iptu",Base!C246)))=TRUE,RIGHT(Base!C246,5),0),"R$",""),"$",""))="0",TRIM(SUBSTITUTE(SUBSTITUTE(IF(OR(ISNUMBER(FIND("IPTU",Base!D246)),ISNUMBER(FIND("iptu",Base!D246)))=TRUE,RIGHT(Base!D246,5),0),"R$",""),"$","")),TRIM(SUBSTITUTE(SUBSTITUTE(IF(OR(ISNUMBER(FIND("iptu",Base!C246)),ISNUMBER(FIND("IPTU",Base!C246)))=TRUE,RIGHT(Base!C246,5),0),"R$",""),"$",""))),".","")</f>
        <v>0</v>
      </c>
      <c r="F246" s="3" cm="1">
        <f t="array" ref="F246">INDEX(Base!246:246,MATCH(MAX(LEN(Base!246:246)),LEN(Base!246:246),0))</f>
        <v>0</v>
      </c>
      <c r="J246" t="str">
        <f>TRIM((IF(OR(ISNUMBER(FIND("Avenida",Base!B246)),ISNUMBER(FIND("Rua",Base!B246)),ISNUMBER(FIND("Estrada",Base!B246)),ISNUMBER(FIND(",",Base!B246)))=TRUE,Base!B246,"")))</f>
        <v/>
      </c>
      <c r="K246" t="str">
        <f>TRIM((IF(OR(ISNUMBER(FIND("Avenida",Base!C246)),ISNUMBER(FIND("Rua",Base!C246)),ISNUMBER(FIND("Estrada",Base!C246)),ISNUMBER(FIND(",",Base!C246)))=TRUE,Base!C246,"")))</f>
        <v/>
      </c>
      <c r="L246" t="str">
        <f>TRIM((IF(OR(ISNUMBER(FIND("Avenida",Base!D246)),ISNUMBER(FIND("Rua",Base!D246)),ISNUMBER(FIND("Estrada",Base!D246)),ISNUMBER(FIND(",",Base!D246)))=TRUE,Base!D246,"")))</f>
        <v/>
      </c>
      <c r="M246" t="str">
        <f>TRIM((IF(OR(ISNUMBER(FIND("Avenida",Base!E246)),ISNUMBER(FIND("Rua",Base!E246)),ISNUMBER(FIND("Estrada",Base!E246)),ISNUMBER(FIND(",",Base!E246)))=TRUE,Base!E246,"")))</f>
        <v/>
      </c>
      <c r="N246" t="str">
        <f>TRIM((IF(OR(ISNUMBER(FIND("Avenida",Base!F246)),ISNUMBER(FIND("Rua",Base!F246)),ISNUMBER(FIND("Estrada",Base!F246)),ISNUMBER(FIND(",",Base!F246)))=TRUE,Base!F246,"")))</f>
        <v/>
      </c>
      <c r="O246" t="str">
        <f>TRIM((IF(OR(ISNUMBER(FIND("Avenida",Base!G246)),ISNUMBER(FIND("Rua",Base!G246)),ISNUMBER(FIND("Estrada",Base!G246)),ISNUMBER(FIND(",",Base!G246)))=TRUE,Base!G246,"")))</f>
        <v/>
      </c>
      <c r="P246" t="str">
        <f>TRIM((IF(OR(ISNUMBER(FIND("Avenida",Base!H246)),ISNUMBER(FIND("Rua",Base!H246)),ISNUMBER(FIND("Estrada",Base!H246)),ISNUMBER(FIND(",",Base!H246)))=TRUE,Base!H246,"")))</f>
        <v/>
      </c>
      <c r="Q246" t="str">
        <f>TRIM((IF(OR(ISNUMBER(FIND("Avenida",Base!I246)),ISNUMBER(FIND("Rua",Base!I246)),ISNUMBER(FIND("Estrada",Base!I246)),ISNUMBER(FIND(",",Base!I246)))=TRUE,Base!I246,"")))</f>
        <v/>
      </c>
      <c r="R246" t="str">
        <f>TRIM((IF(OR(ISNUMBER(FIND("Avenida",Base!J246)),ISNUMBER(FIND("Rua",Base!J246)),ISNUMBER(FIND("Estrada",Base!J246)),ISNUMBER(FIND(",",Base!J246)))=TRUE,Base!J246,"")))</f>
        <v/>
      </c>
      <c r="S246" t="str">
        <f>TRIM((IF(OR(ISNUMBER(FIND("Avenida",Base!K246)),ISNUMBER(FIND("Rua",Base!K246)),ISNUMBER(FIND("Estrada",Base!K246)),ISNUMBER(FIND(",",Base!K246)))=TRUE,Base!K246,"")))</f>
        <v/>
      </c>
      <c r="T246" t="str">
        <f>TRIM((IF(OR(ISNUMBER(FIND("Avenida",Base!L246)),ISNUMBER(FIND("Rua",Base!L246)),ISNUMBER(FIND("Estrada",Base!L246)),ISNUMBER(FIND(",",Base!L246)))=TRUE,Base!L246,"")))</f>
        <v/>
      </c>
      <c r="U246" t="str">
        <f>TRIM((IF(OR(ISNUMBER(FIND("Avenida",Base!M246)),ISNUMBER(FIND("Rua",Base!M246)),ISNUMBER(FIND("Estrada",Base!M246)),ISNUMBER(FIND(",",Base!M246)))=TRUE,Base!M246,"")))</f>
        <v/>
      </c>
      <c r="V246" t="str">
        <f>TRIM((IF(OR(ISNUMBER(FIND("Avenida",Base!N246)),ISNUMBER(FIND("Rua",Base!N246)),ISNUMBER(FIND("Estrada",Base!N246)),ISNUMBER(FIND(",",Base!N246)))=TRUE,Base!N246,"")))</f>
        <v/>
      </c>
      <c r="W246" t="str">
        <f>TRIM((IF(OR(ISNUMBER(FIND("Avenida",Base!O246)),ISNUMBER(FIND("Rua",Base!O246)),ISNUMBER(FIND("Estrada",Base!O246)),ISNUMBER(FIND(",",Base!O246)))=TRUE,Base!O246,"")))</f>
        <v/>
      </c>
      <c r="X246" t="str">
        <f>TRIM((IF(OR(ISNUMBER(FIND("Avenida",Base!P246)),ISNUMBER(FIND("Rua",Base!P246)),ISNUMBER(FIND("Estrada",Base!P246)),ISNUMBER(FIND(",",Base!P246)))=TRUE,Base!P246,"")))</f>
        <v/>
      </c>
      <c r="Y246" t="str">
        <f>TRIM((IF(OR(ISNUMBER(FIND("Avenida",Base!Q246)),ISNUMBER(FIND("Rua",Base!Q246)),ISNUMBER(FIND("Estrada",Base!Q246)),ISNUMBER(FIND(",",Base!Q246)))=TRUE,Base!Q246,"")))</f>
        <v/>
      </c>
      <c r="Z246" t="str">
        <f>TRIM((IF(OR(ISNUMBER(FIND("Avenida",Base!R246)),ISNUMBER(FIND("Rua",Base!R246)),ISNUMBER(FIND("Estrada",Base!R246)),ISNUMBER(FIND(",",Base!R246)))=TRUE,Base!R246,"")))</f>
        <v/>
      </c>
      <c r="AA246" s="3" cm="1">
        <f t="array" ref="AA246">LOOKUP(2,1/(F246:Z246&lt;&gt;""),F246:Z246)</f>
        <v>0</v>
      </c>
      <c r="AB246" cm="1">
        <f t="array" ref="AB246">IFERROR(IF(LEN(TRIM(SUBSTITUTE(INDEX(Base!246:246,0,MATCH(Planilha2!$AA246,Base!246:246,0)+1),"m²",""))&gt;5),LEFT(TRIM(SUBSTITUTE(INDEX(Base!246:246,0,MATCH(Planilha2!$AA246,Base!246:246,0)+1),"m²","")),3),TRIM(SUBSTITUTE(INDEX(Base!246:246,0,MATCH(Planilha2!$AA246,Base!246:246,0)+1),"m²",""))),0)</f>
        <v>0</v>
      </c>
      <c r="AC246" cm="1">
        <f t="array" ref="AC246">IFERROR(IF(LEN(INDEX(Base!246:246,0,MATCH(Planilha2!$AA246,Base!246:246,0)+2))&gt;2,LEFT(INDEX(Base!246:246,0,MATCH(Planilha2!$AA246,Base!246:246,0)+2),1),INDEX(Base!246:246,0,MATCH(Planilha2!$AA246,Base!246:246,0)+2)),0)</f>
        <v>0</v>
      </c>
      <c r="AD246" cm="1">
        <f t="array" ref="AD246">IFERROR(IF(LEN(INDEX(Base!246:246,0,MATCH(Planilha2!$AA246,Base!246:246,0)+3))&gt;2,LEFT(INDEX(Base!246:246,0,MATCH(Planilha2!$AA246,Base!246:246,0)+3),1),INDEX(Base!246:246,0,MATCH(Planilha2!$AA246,Base!246:246,0)+3)),0)</f>
        <v>0</v>
      </c>
      <c r="AE246" cm="1">
        <f t="array" ref="AE246">IFERROR(IF(LEN(INDEX(Base!246:246,0,MATCH(Planilha2!$AA246,Base!246:246,0)+4))&gt;2,LEFT(INDEX(Base!246:246,0,MATCH(Planilha2!$AA246,Base!246:246,0)+4),1),INDEX(Base!246:246,0,MATCH(Planilha2!$AA246,Base!246:246,0)+4)),0)</f>
        <v>0</v>
      </c>
      <c r="AF246" t="str">
        <f>AA246&amp;", "&amp;Configurações!$C$4&amp;", "&amp;Configurações!$C$5&amp;", Brazil"</f>
        <v>0, Mesquita, RJ, Brazil</v>
      </c>
      <c r="AG246" t="e">
        <f>RIGHT(AA246,LEN(AA246)-FIND(",",AA246,1)-1)&amp;", "&amp;Configurações!$C$4&amp;", "&amp;Configurações!$C$5</f>
        <v>#VALUE!</v>
      </c>
      <c r="AH246">
        <f>Configurações!$C$6</f>
        <v>0</v>
      </c>
    </row>
    <row r="247" spans="2:34" x14ac:dyDescent="0.3">
      <c r="B247">
        <f>IF(OR(ISNUMBER(FIND(Configurações!$B$8,Base!B247)),ISNUMBER(FIND(Configurações!$B$9,Base!B247)),ISNUMBER(FIND(Configurações!$B$10,Base!B247)),ISNUMBER(FIND(Configurações!$B$11,Base!B247)))=TRUE,Base!B247,0)</f>
        <v>0</v>
      </c>
      <c r="C247" t="str">
        <f>SUBSTITUTE(SUBSTITUTE(IF(ISNUMBER(FIND("R$",Base!B247))=TRUE,Base!B247,IF(OR(ISNUMBER(FIND("condo",Base!C247)),ISNUMBER(FIND("IPTU",Base!C247)))=TRUE,Base!B247,Base!C247)),"R$",""),".","")</f>
        <v/>
      </c>
      <c r="D247" t="str">
        <f>SUBSTITUTE(IF(TRIM(SUBSTITUTE(SUBSTITUTE(IF(AND(ISNUMBER(FIND("condo",Base!C247)),ISNUMBER(FIND("IPTU",Base!C247)))=TRUE,MID(Base!C247,FIND("$",Base!C247)+1,6),0),"I",""),"P",""))="0",TRIM(SUBSTITUTE(SUBSTITUTE(IF(AND(ISNUMBER(FIND("condo",Base!D247)),ISNUMBER(FIND("IPTU",Base!D247)))=TRUE,MID(Base!D247,FIND("$",Base!D247)+1,6),0),"I",""),"P","")),TRIM(SUBSTITUTE(SUBSTITUTE(IF(AND(ISNUMBER(FIND("condo",Base!C247)),ISNUMBER(FIND("IPTU",Base!C247)))=TRUE,MID(Base!C247,FIND("$",Base!C247)+1,6),0),"I",""),"P",""))),".","")</f>
        <v>0</v>
      </c>
      <c r="E247" t="str">
        <f>SUBSTITUTE(IF(TRIM(SUBSTITUTE(SUBSTITUTE(IF(OR(ISNUMBER(FIND("IPTU",Base!C247)),ISNUMBER(FIND("iptu",Base!C247)))=TRUE,RIGHT(Base!C247,5),0),"R$",""),"$",""))="0",TRIM(SUBSTITUTE(SUBSTITUTE(IF(OR(ISNUMBER(FIND("IPTU",Base!D247)),ISNUMBER(FIND("iptu",Base!D247)))=TRUE,RIGHT(Base!D247,5),0),"R$",""),"$","")),TRIM(SUBSTITUTE(SUBSTITUTE(IF(OR(ISNUMBER(FIND("iptu",Base!C247)),ISNUMBER(FIND("IPTU",Base!C247)))=TRUE,RIGHT(Base!C247,5),0),"R$",""),"$",""))),".","")</f>
        <v>0</v>
      </c>
      <c r="F247" s="3" cm="1">
        <f t="array" ref="F247">INDEX(Base!247:247,MATCH(MAX(LEN(Base!247:247)),LEN(Base!247:247),0))</f>
        <v>0</v>
      </c>
      <c r="J247" t="str">
        <f>TRIM((IF(OR(ISNUMBER(FIND("Avenida",Base!B247)),ISNUMBER(FIND("Rua",Base!B247)),ISNUMBER(FIND("Estrada",Base!B247)),ISNUMBER(FIND(",",Base!B247)))=TRUE,Base!B247,"")))</f>
        <v/>
      </c>
      <c r="K247" t="str">
        <f>TRIM((IF(OR(ISNUMBER(FIND("Avenida",Base!C247)),ISNUMBER(FIND("Rua",Base!C247)),ISNUMBER(FIND("Estrada",Base!C247)),ISNUMBER(FIND(",",Base!C247)))=TRUE,Base!C247,"")))</f>
        <v/>
      </c>
      <c r="L247" t="str">
        <f>TRIM((IF(OR(ISNUMBER(FIND("Avenida",Base!D247)),ISNUMBER(FIND("Rua",Base!D247)),ISNUMBER(FIND("Estrada",Base!D247)),ISNUMBER(FIND(",",Base!D247)))=TRUE,Base!D247,"")))</f>
        <v/>
      </c>
      <c r="M247" t="str">
        <f>TRIM((IF(OR(ISNUMBER(FIND("Avenida",Base!E247)),ISNUMBER(FIND("Rua",Base!E247)),ISNUMBER(FIND("Estrada",Base!E247)),ISNUMBER(FIND(",",Base!E247)))=TRUE,Base!E247,"")))</f>
        <v/>
      </c>
      <c r="N247" t="str">
        <f>TRIM((IF(OR(ISNUMBER(FIND("Avenida",Base!F247)),ISNUMBER(FIND("Rua",Base!F247)),ISNUMBER(FIND("Estrada",Base!F247)),ISNUMBER(FIND(",",Base!F247)))=TRUE,Base!F247,"")))</f>
        <v/>
      </c>
      <c r="O247" t="str">
        <f>TRIM((IF(OR(ISNUMBER(FIND("Avenida",Base!G247)),ISNUMBER(FIND("Rua",Base!G247)),ISNUMBER(FIND("Estrada",Base!G247)),ISNUMBER(FIND(",",Base!G247)))=TRUE,Base!G247,"")))</f>
        <v/>
      </c>
      <c r="P247" t="str">
        <f>TRIM((IF(OR(ISNUMBER(FIND("Avenida",Base!H247)),ISNUMBER(FIND("Rua",Base!H247)),ISNUMBER(FIND("Estrada",Base!H247)),ISNUMBER(FIND(",",Base!H247)))=TRUE,Base!H247,"")))</f>
        <v/>
      </c>
      <c r="Q247" t="str">
        <f>TRIM((IF(OR(ISNUMBER(FIND("Avenida",Base!I247)),ISNUMBER(FIND("Rua",Base!I247)),ISNUMBER(FIND("Estrada",Base!I247)),ISNUMBER(FIND(",",Base!I247)))=TRUE,Base!I247,"")))</f>
        <v/>
      </c>
      <c r="R247" t="str">
        <f>TRIM((IF(OR(ISNUMBER(FIND("Avenida",Base!J247)),ISNUMBER(FIND("Rua",Base!J247)),ISNUMBER(FIND("Estrada",Base!J247)),ISNUMBER(FIND(",",Base!J247)))=TRUE,Base!J247,"")))</f>
        <v/>
      </c>
      <c r="S247" t="str">
        <f>TRIM((IF(OR(ISNUMBER(FIND("Avenida",Base!K247)),ISNUMBER(FIND("Rua",Base!K247)),ISNUMBER(FIND("Estrada",Base!K247)),ISNUMBER(FIND(",",Base!K247)))=TRUE,Base!K247,"")))</f>
        <v/>
      </c>
      <c r="T247" t="str">
        <f>TRIM((IF(OR(ISNUMBER(FIND("Avenida",Base!L247)),ISNUMBER(FIND("Rua",Base!L247)),ISNUMBER(FIND("Estrada",Base!L247)),ISNUMBER(FIND(",",Base!L247)))=TRUE,Base!L247,"")))</f>
        <v/>
      </c>
      <c r="U247" t="str">
        <f>TRIM((IF(OR(ISNUMBER(FIND("Avenida",Base!M247)),ISNUMBER(FIND("Rua",Base!M247)),ISNUMBER(FIND("Estrada",Base!M247)),ISNUMBER(FIND(",",Base!M247)))=TRUE,Base!M247,"")))</f>
        <v/>
      </c>
      <c r="V247" t="str">
        <f>TRIM((IF(OR(ISNUMBER(FIND("Avenida",Base!N247)),ISNUMBER(FIND("Rua",Base!N247)),ISNUMBER(FIND("Estrada",Base!N247)),ISNUMBER(FIND(",",Base!N247)))=TRUE,Base!N247,"")))</f>
        <v/>
      </c>
      <c r="W247" t="str">
        <f>TRIM((IF(OR(ISNUMBER(FIND("Avenida",Base!O247)),ISNUMBER(FIND("Rua",Base!O247)),ISNUMBER(FIND("Estrada",Base!O247)),ISNUMBER(FIND(",",Base!O247)))=TRUE,Base!O247,"")))</f>
        <v/>
      </c>
      <c r="X247" t="str">
        <f>TRIM((IF(OR(ISNUMBER(FIND("Avenida",Base!P247)),ISNUMBER(FIND("Rua",Base!P247)),ISNUMBER(FIND("Estrada",Base!P247)),ISNUMBER(FIND(",",Base!P247)))=TRUE,Base!P247,"")))</f>
        <v/>
      </c>
      <c r="Y247" t="str">
        <f>TRIM((IF(OR(ISNUMBER(FIND("Avenida",Base!Q247)),ISNUMBER(FIND("Rua",Base!Q247)),ISNUMBER(FIND("Estrada",Base!Q247)),ISNUMBER(FIND(",",Base!Q247)))=TRUE,Base!Q247,"")))</f>
        <v/>
      </c>
      <c r="Z247" t="str">
        <f>TRIM((IF(OR(ISNUMBER(FIND("Avenida",Base!R247)),ISNUMBER(FIND("Rua",Base!R247)),ISNUMBER(FIND("Estrada",Base!R247)),ISNUMBER(FIND(",",Base!R247)))=TRUE,Base!R247,"")))</f>
        <v/>
      </c>
      <c r="AA247" s="3" cm="1">
        <f t="array" ref="AA247">LOOKUP(2,1/(F247:Z247&lt;&gt;""),F247:Z247)</f>
        <v>0</v>
      </c>
      <c r="AB247" cm="1">
        <f t="array" ref="AB247">IFERROR(IF(LEN(TRIM(SUBSTITUTE(INDEX(Base!247:247,0,MATCH(Planilha2!$AA247,Base!247:247,0)+1),"m²",""))&gt;5),LEFT(TRIM(SUBSTITUTE(INDEX(Base!247:247,0,MATCH(Planilha2!$AA247,Base!247:247,0)+1),"m²","")),3),TRIM(SUBSTITUTE(INDEX(Base!247:247,0,MATCH(Planilha2!$AA247,Base!247:247,0)+1),"m²",""))),0)</f>
        <v>0</v>
      </c>
      <c r="AC247" cm="1">
        <f t="array" ref="AC247">IFERROR(IF(LEN(INDEX(Base!247:247,0,MATCH(Planilha2!$AA247,Base!247:247,0)+2))&gt;2,LEFT(INDEX(Base!247:247,0,MATCH(Planilha2!$AA247,Base!247:247,0)+2),1),INDEX(Base!247:247,0,MATCH(Planilha2!$AA247,Base!247:247,0)+2)),0)</f>
        <v>0</v>
      </c>
      <c r="AD247" cm="1">
        <f t="array" ref="AD247">IFERROR(IF(LEN(INDEX(Base!247:247,0,MATCH(Planilha2!$AA247,Base!247:247,0)+3))&gt;2,LEFT(INDEX(Base!247:247,0,MATCH(Planilha2!$AA247,Base!247:247,0)+3),1),INDEX(Base!247:247,0,MATCH(Planilha2!$AA247,Base!247:247,0)+3)),0)</f>
        <v>0</v>
      </c>
      <c r="AE247" cm="1">
        <f t="array" ref="AE247">IFERROR(IF(LEN(INDEX(Base!247:247,0,MATCH(Planilha2!$AA247,Base!247:247,0)+4))&gt;2,LEFT(INDEX(Base!247:247,0,MATCH(Planilha2!$AA247,Base!247:247,0)+4),1),INDEX(Base!247:247,0,MATCH(Planilha2!$AA247,Base!247:247,0)+4)),0)</f>
        <v>0</v>
      </c>
      <c r="AF247" t="str">
        <f>AA247&amp;", "&amp;Configurações!$C$4&amp;", "&amp;Configurações!$C$5&amp;", Brazil"</f>
        <v>0, Mesquita, RJ, Brazil</v>
      </c>
      <c r="AG247" t="e">
        <f>RIGHT(AA247,LEN(AA247)-FIND(",",AA247,1)-1)&amp;", "&amp;Configurações!$C$4&amp;", "&amp;Configurações!$C$5</f>
        <v>#VALUE!</v>
      </c>
      <c r="AH247">
        <f>Configurações!$C$6</f>
        <v>0</v>
      </c>
    </row>
    <row r="248" spans="2:34" x14ac:dyDescent="0.3">
      <c r="B248">
        <f>IF(OR(ISNUMBER(FIND(Configurações!$B$8,Base!B248)),ISNUMBER(FIND(Configurações!$B$9,Base!B248)),ISNUMBER(FIND(Configurações!$B$10,Base!B248)),ISNUMBER(FIND(Configurações!$B$11,Base!B248)))=TRUE,Base!B248,0)</f>
        <v>0</v>
      </c>
      <c r="C248" t="str">
        <f>SUBSTITUTE(SUBSTITUTE(IF(ISNUMBER(FIND("R$",Base!B248))=TRUE,Base!B248,IF(OR(ISNUMBER(FIND("condo",Base!C248)),ISNUMBER(FIND("IPTU",Base!C248)))=TRUE,Base!B248,Base!C248)),"R$",""),".","")</f>
        <v/>
      </c>
      <c r="D248" t="str">
        <f>SUBSTITUTE(IF(TRIM(SUBSTITUTE(SUBSTITUTE(IF(AND(ISNUMBER(FIND("condo",Base!C248)),ISNUMBER(FIND("IPTU",Base!C248)))=TRUE,MID(Base!C248,FIND("$",Base!C248)+1,6),0),"I",""),"P",""))="0",TRIM(SUBSTITUTE(SUBSTITUTE(IF(AND(ISNUMBER(FIND("condo",Base!D248)),ISNUMBER(FIND("IPTU",Base!D248)))=TRUE,MID(Base!D248,FIND("$",Base!D248)+1,6),0),"I",""),"P","")),TRIM(SUBSTITUTE(SUBSTITUTE(IF(AND(ISNUMBER(FIND("condo",Base!C248)),ISNUMBER(FIND("IPTU",Base!C248)))=TRUE,MID(Base!C248,FIND("$",Base!C248)+1,6),0),"I",""),"P",""))),".","")</f>
        <v>0</v>
      </c>
      <c r="E248" t="str">
        <f>SUBSTITUTE(IF(TRIM(SUBSTITUTE(SUBSTITUTE(IF(OR(ISNUMBER(FIND("IPTU",Base!C248)),ISNUMBER(FIND("iptu",Base!C248)))=TRUE,RIGHT(Base!C248,5),0),"R$",""),"$",""))="0",TRIM(SUBSTITUTE(SUBSTITUTE(IF(OR(ISNUMBER(FIND("IPTU",Base!D248)),ISNUMBER(FIND("iptu",Base!D248)))=TRUE,RIGHT(Base!D248,5),0),"R$",""),"$","")),TRIM(SUBSTITUTE(SUBSTITUTE(IF(OR(ISNUMBER(FIND("iptu",Base!C248)),ISNUMBER(FIND("IPTU",Base!C248)))=TRUE,RIGHT(Base!C248,5),0),"R$",""),"$",""))),".","")</f>
        <v>0</v>
      </c>
      <c r="F248" s="3" cm="1">
        <f t="array" ref="F248">INDEX(Base!248:248,MATCH(MAX(LEN(Base!248:248)),LEN(Base!248:248),0))</f>
        <v>0</v>
      </c>
      <c r="J248" t="str">
        <f>TRIM((IF(OR(ISNUMBER(FIND("Avenida",Base!B248)),ISNUMBER(FIND("Rua",Base!B248)),ISNUMBER(FIND("Estrada",Base!B248)),ISNUMBER(FIND(",",Base!B248)))=TRUE,Base!B248,"")))</f>
        <v/>
      </c>
      <c r="K248" t="str">
        <f>TRIM((IF(OR(ISNUMBER(FIND("Avenida",Base!C248)),ISNUMBER(FIND("Rua",Base!C248)),ISNUMBER(FIND("Estrada",Base!C248)),ISNUMBER(FIND(",",Base!C248)))=TRUE,Base!C248,"")))</f>
        <v/>
      </c>
      <c r="L248" t="str">
        <f>TRIM((IF(OR(ISNUMBER(FIND("Avenida",Base!D248)),ISNUMBER(FIND("Rua",Base!D248)),ISNUMBER(FIND("Estrada",Base!D248)),ISNUMBER(FIND(",",Base!D248)))=TRUE,Base!D248,"")))</f>
        <v/>
      </c>
      <c r="M248" t="str">
        <f>TRIM((IF(OR(ISNUMBER(FIND("Avenida",Base!E248)),ISNUMBER(FIND("Rua",Base!E248)),ISNUMBER(FIND("Estrada",Base!E248)),ISNUMBER(FIND(",",Base!E248)))=TRUE,Base!E248,"")))</f>
        <v/>
      </c>
      <c r="N248" t="str">
        <f>TRIM((IF(OR(ISNUMBER(FIND("Avenida",Base!F248)),ISNUMBER(FIND("Rua",Base!F248)),ISNUMBER(FIND("Estrada",Base!F248)),ISNUMBER(FIND(",",Base!F248)))=TRUE,Base!F248,"")))</f>
        <v/>
      </c>
      <c r="O248" t="str">
        <f>TRIM((IF(OR(ISNUMBER(FIND("Avenida",Base!G248)),ISNUMBER(FIND("Rua",Base!G248)),ISNUMBER(FIND("Estrada",Base!G248)),ISNUMBER(FIND(",",Base!G248)))=TRUE,Base!G248,"")))</f>
        <v/>
      </c>
      <c r="P248" t="str">
        <f>TRIM((IF(OR(ISNUMBER(FIND("Avenida",Base!H248)),ISNUMBER(FIND("Rua",Base!H248)),ISNUMBER(FIND("Estrada",Base!H248)),ISNUMBER(FIND(",",Base!H248)))=TRUE,Base!H248,"")))</f>
        <v/>
      </c>
      <c r="Q248" t="str">
        <f>TRIM((IF(OR(ISNUMBER(FIND("Avenida",Base!I248)),ISNUMBER(FIND("Rua",Base!I248)),ISNUMBER(FIND("Estrada",Base!I248)),ISNUMBER(FIND(",",Base!I248)))=TRUE,Base!I248,"")))</f>
        <v/>
      </c>
      <c r="R248" t="str">
        <f>TRIM((IF(OR(ISNUMBER(FIND("Avenida",Base!J248)),ISNUMBER(FIND("Rua",Base!J248)),ISNUMBER(FIND("Estrada",Base!J248)),ISNUMBER(FIND(",",Base!J248)))=TRUE,Base!J248,"")))</f>
        <v/>
      </c>
      <c r="S248" t="str">
        <f>TRIM((IF(OR(ISNUMBER(FIND("Avenida",Base!K248)),ISNUMBER(FIND("Rua",Base!K248)),ISNUMBER(FIND("Estrada",Base!K248)),ISNUMBER(FIND(",",Base!K248)))=TRUE,Base!K248,"")))</f>
        <v/>
      </c>
      <c r="T248" t="str">
        <f>TRIM((IF(OR(ISNUMBER(FIND("Avenida",Base!L248)),ISNUMBER(FIND("Rua",Base!L248)),ISNUMBER(FIND("Estrada",Base!L248)),ISNUMBER(FIND(",",Base!L248)))=TRUE,Base!L248,"")))</f>
        <v/>
      </c>
      <c r="U248" t="str">
        <f>TRIM((IF(OR(ISNUMBER(FIND("Avenida",Base!M248)),ISNUMBER(FIND("Rua",Base!M248)),ISNUMBER(FIND("Estrada",Base!M248)),ISNUMBER(FIND(",",Base!M248)))=TRUE,Base!M248,"")))</f>
        <v/>
      </c>
      <c r="V248" t="str">
        <f>TRIM((IF(OR(ISNUMBER(FIND("Avenida",Base!N248)),ISNUMBER(FIND("Rua",Base!N248)),ISNUMBER(FIND("Estrada",Base!N248)),ISNUMBER(FIND(",",Base!N248)))=TRUE,Base!N248,"")))</f>
        <v/>
      </c>
      <c r="W248" t="str">
        <f>TRIM((IF(OR(ISNUMBER(FIND("Avenida",Base!O248)),ISNUMBER(FIND("Rua",Base!O248)),ISNUMBER(FIND("Estrada",Base!O248)),ISNUMBER(FIND(",",Base!O248)))=TRUE,Base!O248,"")))</f>
        <v/>
      </c>
      <c r="X248" t="str">
        <f>TRIM((IF(OR(ISNUMBER(FIND("Avenida",Base!P248)),ISNUMBER(FIND("Rua",Base!P248)),ISNUMBER(FIND("Estrada",Base!P248)),ISNUMBER(FIND(",",Base!P248)))=TRUE,Base!P248,"")))</f>
        <v/>
      </c>
      <c r="Y248" t="str">
        <f>TRIM((IF(OR(ISNUMBER(FIND("Avenida",Base!Q248)),ISNUMBER(FIND("Rua",Base!Q248)),ISNUMBER(FIND("Estrada",Base!Q248)),ISNUMBER(FIND(",",Base!Q248)))=TRUE,Base!Q248,"")))</f>
        <v/>
      </c>
      <c r="Z248" t="str">
        <f>TRIM((IF(OR(ISNUMBER(FIND("Avenida",Base!R248)),ISNUMBER(FIND("Rua",Base!R248)),ISNUMBER(FIND("Estrada",Base!R248)),ISNUMBER(FIND(",",Base!R248)))=TRUE,Base!R248,"")))</f>
        <v/>
      </c>
      <c r="AA248" s="3" cm="1">
        <f t="array" ref="AA248">LOOKUP(2,1/(F248:Z248&lt;&gt;""),F248:Z248)</f>
        <v>0</v>
      </c>
      <c r="AB248" cm="1">
        <f t="array" ref="AB248">IFERROR(IF(LEN(TRIM(SUBSTITUTE(INDEX(Base!248:248,0,MATCH(Planilha2!$AA248,Base!248:248,0)+1),"m²",""))&gt;5),LEFT(TRIM(SUBSTITUTE(INDEX(Base!248:248,0,MATCH(Planilha2!$AA248,Base!248:248,0)+1),"m²","")),3),TRIM(SUBSTITUTE(INDEX(Base!248:248,0,MATCH(Planilha2!$AA248,Base!248:248,0)+1),"m²",""))),0)</f>
        <v>0</v>
      </c>
      <c r="AC248" cm="1">
        <f t="array" ref="AC248">IFERROR(IF(LEN(INDEX(Base!248:248,0,MATCH(Planilha2!$AA248,Base!248:248,0)+2))&gt;2,LEFT(INDEX(Base!248:248,0,MATCH(Planilha2!$AA248,Base!248:248,0)+2),1),INDEX(Base!248:248,0,MATCH(Planilha2!$AA248,Base!248:248,0)+2)),0)</f>
        <v>0</v>
      </c>
      <c r="AD248" cm="1">
        <f t="array" ref="AD248">IFERROR(IF(LEN(INDEX(Base!248:248,0,MATCH(Planilha2!$AA248,Base!248:248,0)+3))&gt;2,LEFT(INDEX(Base!248:248,0,MATCH(Planilha2!$AA248,Base!248:248,0)+3),1),INDEX(Base!248:248,0,MATCH(Planilha2!$AA248,Base!248:248,0)+3)),0)</f>
        <v>0</v>
      </c>
      <c r="AE248" cm="1">
        <f t="array" ref="AE248">IFERROR(IF(LEN(INDEX(Base!248:248,0,MATCH(Planilha2!$AA248,Base!248:248,0)+4))&gt;2,LEFT(INDEX(Base!248:248,0,MATCH(Planilha2!$AA248,Base!248:248,0)+4),1),INDEX(Base!248:248,0,MATCH(Planilha2!$AA248,Base!248:248,0)+4)),0)</f>
        <v>0</v>
      </c>
      <c r="AF248" t="str">
        <f>AA248&amp;", "&amp;Configurações!$C$4&amp;", "&amp;Configurações!$C$5&amp;", Brazil"</f>
        <v>0, Mesquita, RJ, Brazil</v>
      </c>
      <c r="AG248" t="e">
        <f>RIGHT(AA248,LEN(AA248)-FIND(",",AA248,1)-1)&amp;", "&amp;Configurações!$C$4&amp;", "&amp;Configurações!$C$5</f>
        <v>#VALUE!</v>
      </c>
      <c r="AH248">
        <f>Configurações!$C$6</f>
        <v>0</v>
      </c>
    </row>
    <row r="249" spans="2:34" x14ac:dyDescent="0.3">
      <c r="B249">
        <f>IF(OR(ISNUMBER(FIND(Configurações!$B$8,Base!B249)),ISNUMBER(FIND(Configurações!$B$9,Base!B249)),ISNUMBER(FIND(Configurações!$B$10,Base!B249)),ISNUMBER(FIND(Configurações!$B$11,Base!B249)))=TRUE,Base!B249,0)</f>
        <v>0</v>
      </c>
      <c r="C249" t="str">
        <f>SUBSTITUTE(SUBSTITUTE(IF(ISNUMBER(FIND("R$",Base!B249))=TRUE,Base!B249,IF(OR(ISNUMBER(FIND("condo",Base!C249)),ISNUMBER(FIND("IPTU",Base!C249)))=TRUE,Base!B249,Base!C249)),"R$",""),".","")</f>
        <v/>
      </c>
      <c r="D249" t="str">
        <f>SUBSTITUTE(IF(TRIM(SUBSTITUTE(SUBSTITUTE(IF(AND(ISNUMBER(FIND("condo",Base!C249)),ISNUMBER(FIND("IPTU",Base!C249)))=TRUE,MID(Base!C249,FIND("$",Base!C249)+1,6),0),"I",""),"P",""))="0",TRIM(SUBSTITUTE(SUBSTITUTE(IF(AND(ISNUMBER(FIND("condo",Base!D249)),ISNUMBER(FIND("IPTU",Base!D249)))=TRUE,MID(Base!D249,FIND("$",Base!D249)+1,6),0),"I",""),"P","")),TRIM(SUBSTITUTE(SUBSTITUTE(IF(AND(ISNUMBER(FIND("condo",Base!C249)),ISNUMBER(FIND("IPTU",Base!C249)))=TRUE,MID(Base!C249,FIND("$",Base!C249)+1,6),0),"I",""),"P",""))),".","")</f>
        <v>0</v>
      </c>
      <c r="E249" t="str">
        <f>SUBSTITUTE(IF(TRIM(SUBSTITUTE(SUBSTITUTE(IF(OR(ISNUMBER(FIND("IPTU",Base!C249)),ISNUMBER(FIND("iptu",Base!C249)))=TRUE,RIGHT(Base!C249,5),0),"R$",""),"$",""))="0",TRIM(SUBSTITUTE(SUBSTITUTE(IF(OR(ISNUMBER(FIND("IPTU",Base!D249)),ISNUMBER(FIND("iptu",Base!D249)))=TRUE,RIGHT(Base!D249,5),0),"R$",""),"$","")),TRIM(SUBSTITUTE(SUBSTITUTE(IF(OR(ISNUMBER(FIND("iptu",Base!C249)),ISNUMBER(FIND("IPTU",Base!C249)))=TRUE,RIGHT(Base!C249,5),0),"R$",""),"$",""))),".","")</f>
        <v>0</v>
      </c>
      <c r="F249" s="3" cm="1">
        <f t="array" ref="F249">INDEX(Base!249:249,MATCH(MAX(LEN(Base!249:249)),LEN(Base!249:249),0))</f>
        <v>0</v>
      </c>
      <c r="J249" t="str">
        <f>TRIM((IF(OR(ISNUMBER(FIND("Avenida",Base!B249)),ISNUMBER(FIND("Rua",Base!B249)),ISNUMBER(FIND("Estrada",Base!B249)),ISNUMBER(FIND(",",Base!B249)))=TRUE,Base!B249,"")))</f>
        <v/>
      </c>
      <c r="K249" t="str">
        <f>TRIM((IF(OR(ISNUMBER(FIND("Avenida",Base!C249)),ISNUMBER(FIND("Rua",Base!C249)),ISNUMBER(FIND("Estrada",Base!C249)),ISNUMBER(FIND(",",Base!C249)))=TRUE,Base!C249,"")))</f>
        <v/>
      </c>
      <c r="L249" t="str">
        <f>TRIM((IF(OR(ISNUMBER(FIND("Avenida",Base!D249)),ISNUMBER(FIND("Rua",Base!D249)),ISNUMBER(FIND("Estrada",Base!D249)),ISNUMBER(FIND(",",Base!D249)))=TRUE,Base!D249,"")))</f>
        <v/>
      </c>
      <c r="M249" t="str">
        <f>TRIM((IF(OR(ISNUMBER(FIND("Avenida",Base!E249)),ISNUMBER(FIND("Rua",Base!E249)),ISNUMBER(FIND("Estrada",Base!E249)),ISNUMBER(FIND(",",Base!E249)))=TRUE,Base!E249,"")))</f>
        <v/>
      </c>
      <c r="N249" t="str">
        <f>TRIM((IF(OR(ISNUMBER(FIND("Avenida",Base!F249)),ISNUMBER(FIND("Rua",Base!F249)),ISNUMBER(FIND("Estrada",Base!F249)),ISNUMBER(FIND(",",Base!F249)))=TRUE,Base!F249,"")))</f>
        <v/>
      </c>
      <c r="O249" t="str">
        <f>TRIM((IF(OR(ISNUMBER(FIND("Avenida",Base!G249)),ISNUMBER(FIND("Rua",Base!G249)),ISNUMBER(FIND("Estrada",Base!G249)),ISNUMBER(FIND(",",Base!G249)))=TRUE,Base!G249,"")))</f>
        <v/>
      </c>
      <c r="P249" t="str">
        <f>TRIM((IF(OR(ISNUMBER(FIND("Avenida",Base!H249)),ISNUMBER(FIND("Rua",Base!H249)),ISNUMBER(FIND("Estrada",Base!H249)),ISNUMBER(FIND(",",Base!H249)))=TRUE,Base!H249,"")))</f>
        <v/>
      </c>
      <c r="Q249" t="str">
        <f>TRIM((IF(OR(ISNUMBER(FIND("Avenida",Base!I249)),ISNUMBER(FIND("Rua",Base!I249)),ISNUMBER(FIND("Estrada",Base!I249)),ISNUMBER(FIND(",",Base!I249)))=TRUE,Base!I249,"")))</f>
        <v/>
      </c>
      <c r="R249" t="str">
        <f>TRIM((IF(OR(ISNUMBER(FIND("Avenida",Base!J249)),ISNUMBER(FIND("Rua",Base!J249)),ISNUMBER(FIND("Estrada",Base!J249)),ISNUMBER(FIND(",",Base!J249)))=TRUE,Base!J249,"")))</f>
        <v/>
      </c>
      <c r="S249" t="str">
        <f>TRIM((IF(OR(ISNUMBER(FIND("Avenida",Base!K249)),ISNUMBER(FIND("Rua",Base!K249)),ISNUMBER(FIND("Estrada",Base!K249)),ISNUMBER(FIND(",",Base!K249)))=TRUE,Base!K249,"")))</f>
        <v/>
      </c>
      <c r="T249" t="str">
        <f>TRIM((IF(OR(ISNUMBER(FIND("Avenida",Base!L249)),ISNUMBER(FIND("Rua",Base!L249)),ISNUMBER(FIND("Estrada",Base!L249)),ISNUMBER(FIND(",",Base!L249)))=TRUE,Base!L249,"")))</f>
        <v/>
      </c>
      <c r="U249" t="str">
        <f>TRIM((IF(OR(ISNUMBER(FIND("Avenida",Base!M249)),ISNUMBER(FIND("Rua",Base!M249)),ISNUMBER(FIND("Estrada",Base!M249)),ISNUMBER(FIND(",",Base!M249)))=TRUE,Base!M249,"")))</f>
        <v/>
      </c>
      <c r="V249" t="str">
        <f>TRIM((IF(OR(ISNUMBER(FIND("Avenida",Base!N249)),ISNUMBER(FIND("Rua",Base!N249)),ISNUMBER(FIND("Estrada",Base!N249)),ISNUMBER(FIND(",",Base!N249)))=TRUE,Base!N249,"")))</f>
        <v/>
      </c>
      <c r="W249" t="str">
        <f>TRIM((IF(OR(ISNUMBER(FIND("Avenida",Base!O249)),ISNUMBER(FIND("Rua",Base!O249)),ISNUMBER(FIND("Estrada",Base!O249)),ISNUMBER(FIND(",",Base!O249)))=TRUE,Base!O249,"")))</f>
        <v/>
      </c>
      <c r="X249" t="str">
        <f>TRIM((IF(OR(ISNUMBER(FIND("Avenida",Base!P249)),ISNUMBER(FIND("Rua",Base!P249)),ISNUMBER(FIND("Estrada",Base!P249)),ISNUMBER(FIND(",",Base!P249)))=TRUE,Base!P249,"")))</f>
        <v/>
      </c>
      <c r="Y249" t="str">
        <f>TRIM((IF(OR(ISNUMBER(FIND("Avenida",Base!Q249)),ISNUMBER(FIND("Rua",Base!Q249)),ISNUMBER(FIND("Estrada",Base!Q249)),ISNUMBER(FIND(",",Base!Q249)))=TRUE,Base!Q249,"")))</f>
        <v/>
      </c>
      <c r="Z249" t="str">
        <f>TRIM((IF(OR(ISNUMBER(FIND("Avenida",Base!R249)),ISNUMBER(FIND("Rua",Base!R249)),ISNUMBER(FIND("Estrada",Base!R249)),ISNUMBER(FIND(",",Base!R249)))=TRUE,Base!R249,"")))</f>
        <v/>
      </c>
      <c r="AA249" s="3" cm="1">
        <f t="array" ref="AA249">LOOKUP(2,1/(F249:Z249&lt;&gt;""),F249:Z249)</f>
        <v>0</v>
      </c>
      <c r="AB249" cm="1">
        <f t="array" ref="AB249">IFERROR(IF(LEN(TRIM(SUBSTITUTE(INDEX(Base!249:249,0,MATCH(Planilha2!$AA249,Base!249:249,0)+1),"m²",""))&gt;5),LEFT(TRIM(SUBSTITUTE(INDEX(Base!249:249,0,MATCH(Planilha2!$AA249,Base!249:249,0)+1),"m²","")),3),TRIM(SUBSTITUTE(INDEX(Base!249:249,0,MATCH(Planilha2!$AA249,Base!249:249,0)+1),"m²",""))),0)</f>
        <v>0</v>
      </c>
      <c r="AC249" cm="1">
        <f t="array" ref="AC249">IFERROR(IF(LEN(INDEX(Base!249:249,0,MATCH(Planilha2!$AA249,Base!249:249,0)+2))&gt;2,LEFT(INDEX(Base!249:249,0,MATCH(Planilha2!$AA249,Base!249:249,0)+2),1),INDEX(Base!249:249,0,MATCH(Planilha2!$AA249,Base!249:249,0)+2)),0)</f>
        <v>0</v>
      </c>
      <c r="AD249" cm="1">
        <f t="array" ref="AD249">IFERROR(IF(LEN(INDEX(Base!249:249,0,MATCH(Planilha2!$AA249,Base!249:249,0)+3))&gt;2,LEFT(INDEX(Base!249:249,0,MATCH(Planilha2!$AA249,Base!249:249,0)+3),1),INDEX(Base!249:249,0,MATCH(Planilha2!$AA249,Base!249:249,0)+3)),0)</f>
        <v>0</v>
      </c>
      <c r="AE249" cm="1">
        <f t="array" ref="AE249">IFERROR(IF(LEN(INDEX(Base!249:249,0,MATCH(Planilha2!$AA249,Base!249:249,0)+4))&gt;2,LEFT(INDEX(Base!249:249,0,MATCH(Planilha2!$AA249,Base!249:249,0)+4),1),INDEX(Base!249:249,0,MATCH(Planilha2!$AA249,Base!249:249,0)+4)),0)</f>
        <v>0</v>
      </c>
      <c r="AF249" t="str">
        <f>AA249&amp;", "&amp;Configurações!$C$4&amp;", "&amp;Configurações!$C$5&amp;", Brazil"</f>
        <v>0, Mesquita, RJ, Brazil</v>
      </c>
      <c r="AG249" t="e">
        <f>RIGHT(AA249,LEN(AA249)-FIND(",",AA249,1)-1)&amp;", "&amp;Configurações!$C$4&amp;", "&amp;Configurações!$C$5</f>
        <v>#VALUE!</v>
      </c>
      <c r="AH249">
        <f>Configurações!$C$6</f>
        <v>0</v>
      </c>
    </row>
    <row r="250" spans="2:34" x14ac:dyDescent="0.3">
      <c r="B250">
        <f>IF(OR(ISNUMBER(FIND(Configurações!$B$8,Base!B250)),ISNUMBER(FIND(Configurações!$B$9,Base!B250)),ISNUMBER(FIND(Configurações!$B$10,Base!B250)),ISNUMBER(FIND(Configurações!$B$11,Base!B250)))=TRUE,Base!B250,0)</f>
        <v>0</v>
      </c>
      <c r="C250" t="str">
        <f>SUBSTITUTE(SUBSTITUTE(IF(ISNUMBER(FIND("R$",Base!B250))=TRUE,Base!B250,IF(OR(ISNUMBER(FIND("condo",Base!C250)),ISNUMBER(FIND("IPTU",Base!C250)))=TRUE,Base!B250,Base!C250)),"R$",""),".","")</f>
        <v/>
      </c>
      <c r="D250" t="str">
        <f>SUBSTITUTE(IF(TRIM(SUBSTITUTE(SUBSTITUTE(IF(AND(ISNUMBER(FIND("condo",Base!C250)),ISNUMBER(FIND("IPTU",Base!C250)))=TRUE,MID(Base!C250,FIND("$",Base!C250)+1,6),0),"I",""),"P",""))="0",TRIM(SUBSTITUTE(SUBSTITUTE(IF(AND(ISNUMBER(FIND("condo",Base!D250)),ISNUMBER(FIND("IPTU",Base!D250)))=TRUE,MID(Base!D250,FIND("$",Base!D250)+1,6),0),"I",""),"P","")),TRIM(SUBSTITUTE(SUBSTITUTE(IF(AND(ISNUMBER(FIND("condo",Base!C250)),ISNUMBER(FIND("IPTU",Base!C250)))=TRUE,MID(Base!C250,FIND("$",Base!C250)+1,6),0),"I",""),"P",""))),".","")</f>
        <v>0</v>
      </c>
      <c r="E250" t="str">
        <f>SUBSTITUTE(IF(TRIM(SUBSTITUTE(SUBSTITUTE(IF(OR(ISNUMBER(FIND("IPTU",Base!C250)),ISNUMBER(FIND("iptu",Base!C250)))=TRUE,RIGHT(Base!C250,5),0),"R$",""),"$",""))="0",TRIM(SUBSTITUTE(SUBSTITUTE(IF(OR(ISNUMBER(FIND("IPTU",Base!D250)),ISNUMBER(FIND("iptu",Base!D250)))=TRUE,RIGHT(Base!D250,5),0),"R$",""),"$","")),TRIM(SUBSTITUTE(SUBSTITUTE(IF(OR(ISNUMBER(FIND("iptu",Base!C250)),ISNUMBER(FIND("IPTU",Base!C250)))=TRUE,RIGHT(Base!C250,5),0),"R$",""),"$",""))),".","")</f>
        <v>0</v>
      </c>
      <c r="F250" s="3" cm="1">
        <f t="array" ref="F250">INDEX(Base!250:250,MATCH(MAX(LEN(Base!250:250)),LEN(Base!250:250),0))</f>
        <v>0</v>
      </c>
      <c r="J250" t="str">
        <f>TRIM((IF(OR(ISNUMBER(FIND("Avenida",Base!B250)),ISNUMBER(FIND("Rua",Base!B250)),ISNUMBER(FIND("Estrada",Base!B250)),ISNUMBER(FIND(",",Base!B250)))=TRUE,Base!B250,"")))</f>
        <v/>
      </c>
      <c r="K250" t="str">
        <f>TRIM((IF(OR(ISNUMBER(FIND("Avenida",Base!C250)),ISNUMBER(FIND("Rua",Base!C250)),ISNUMBER(FIND("Estrada",Base!C250)),ISNUMBER(FIND(",",Base!C250)))=TRUE,Base!C250,"")))</f>
        <v/>
      </c>
      <c r="L250" t="str">
        <f>TRIM((IF(OR(ISNUMBER(FIND("Avenida",Base!D250)),ISNUMBER(FIND("Rua",Base!D250)),ISNUMBER(FIND("Estrada",Base!D250)),ISNUMBER(FIND(",",Base!D250)))=TRUE,Base!D250,"")))</f>
        <v/>
      </c>
      <c r="M250" t="str">
        <f>TRIM((IF(OR(ISNUMBER(FIND("Avenida",Base!E250)),ISNUMBER(FIND("Rua",Base!E250)),ISNUMBER(FIND("Estrada",Base!E250)),ISNUMBER(FIND(",",Base!E250)))=TRUE,Base!E250,"")))</f>
        <v/>
      </c>
      <c r="N250" t="str">
        <f>TRIM((IF(OR(ISNUMBER(FIND("Avenida",Base!F250)),ISNUMBER(FIND("Rua",Base!F250)),ISNUMBER(FIND("Estrada",Base!F250)),ISNUMBER(FIND(",",Base!F250)))=TRUE,Base!F250,"")))</f>
        <v/>
      </c>
      <c r="O250" t="str">
        <f>TRIM((IF(OR(ISNUMBER(FIND("Avenida",Base!G250)),ISNUMBER(FIND("Rua",Base!G250)),ISNUMBER(FIND("Estrada",Base!G250)),ISNUMBER(FIND(",",Base!G250)))=TRUE,Base!G250,"")))</f>
        <v/>
      </c>
      <c r="P250" t="str">
        <f>TRIM((IF(OR(ISNUMBER(FIND("Avenida",Base!H250)),ISNUMBER(FIND("Rua",Base!H250)),ISNUMBER(FIND("Estrada",Base!H250)),ISNUMBER(FIND(",",Base!H250)))=TRUE,Base!H250,"")))</f>
        <v/>
      </c>
      <c r="Q250" t="str">
        <f>TRIM((IF(OR(ISNUMBER(FIND("Avenida",Base!I250)),ISNUMBER(FIND("Rua",Base!I250)),ISNUMBER(FIND("Estrada",Base!I250)),ISNUMBER(FIND(",",Base!I250)))=TRUE,Base!I250,"")))</f>
        <v/>
      </c>
      <c r="R250" t="str">
        <f>TRIM((IF(OR(ISNUMBER(FIND("Avenida",Base!J250)),ISNUMBER(FIND("Rua",Base!J250)),ISNUMBER(FIND("Estrada",Base!J250)),ISNUMBER(FIND(",",Base!J250)))=TRUE,Base!J250,"")))</f>
        <v/>
      </c>
      <c r="S250" t="str">
        <f>TRIM((IF(OR(ISNUMBER(FIND("Avenida",Base!K250)),ISNUMBER(FIND("Rua",Base!K250)),ISNUMBER(FIND("Estrada",Base!K250)),ISNUMBER(FIND(",",Base!K250)))=TRUE,Base!K250,"")))</f>
        <v/>
      </c>
      <c r="T250" t="str">
        <f>TRIM((IF(OR(ISNUMBER(FIND("Avenida",Base!L250)),ISNUMBER(FIND("Rua",Base!L250)),ISNUMBER(FIND("Estrada",Base!L250)),ISNUMBER(FIND(",",Base!L250)))=TRUE,Base!L250,"")))</f>
        <v/>
      </c>
      <c r="U250" t="str">
        <f>TRIM((IF(OR(ISNUMBER(FIND("Avenida",Base!M250)),ISNUMBER(FIND("Rua",Base!M250)),ISNUMBER(FIND("Estrada",Base!M250)),ISNUMBER(FIND(",",Base!M250)))=TRUE,Base!M250,"")))</f>
        <v/>
      </c>
      <c r="V250" t="str">
        <f>TRIM((IF(OR(ISNUMBER(FIND("Avenida",Base!N250)),ISNUMBER(FIND("Rua",Base!N250)),ISNUMBER(FIND("Estrada",Base!N250)),ISNUMBER(FIND(",",Base!N250)))=TRUE,Base!N250,"")))</f>
        <v/>
      </c>
      <c r="W250" t="str">
        <f>TRIM((IF(OR(ISNUMBER(FIND("Avenida",Base!O250)),ISNUMBER(FIND("Rua",Base!O250)),ISNUMBER(FIND("Estrada",Base!O250)),ISNUMBER(FIND(",",Base!O250)))=TRUE,Base!O250,"")))</f>
        <v/>
      </c>
      <c r="X250" t="str">
        <f>TRIM((IF(OR(ISNUMBER(FIND("Avenida",Base!P250)),ISNUMBER(FIND("Rua",Base!P250)),ISNUMBER(FIND("Estrada",Base!P250)),ISNUMBER(FIND(",",Base!P250)))=TRUE,Base!P250,"")))</f>
        <v/>
      </c>
      <c r="Y250" t="str">
        <f>TRIM((IF(OR(ISNUMBER(FIND("Avenida",Base!Q250)),ISNUMBER(FIND("Rua",Base!Q250)),ISNUMBER(FIND("Estrada",Base!Q250)),ISNUMBER(FIND(",",Base!Q250)))=TRUE,Base!Q250,"")))</f>
        <v/>
      </c>
      <c r="Z250" t="str">
        <f>TRIM((IF(OR(ISNUMBER(FIND("Avenida",Base!R250)),ISNUMBER(FIND("Rua",Base!R250)),ISNUMBER(FIND("Estrada",Base!R250)),ISNUMBER(FIND(",",Base!R250)))=TRUE,Base!R250,"")))</f>
        <v/>
      </c>
      <c r="AA250" s="3" cm="1">
        <f t="array" ref="AA250">LOOKUP(2,1/(F250:Z250&lt;&gt;""),F250:Z250)</f>
        <v>0</v>
      </c>
      <c r="AB250" cm="1">
        <f t="array" ref="AB250">IFERROR(IF(LEN(TRIM(SUBSTITUTE(INDEX(Base!250:250,0,MATCH(Planilha2!$AA250,Base!250:250,0)+1),"m²",""))&gt;5),LEFT(TRIM(SUBSTITUTE(INDEX(Base!250:250,0,MATCH(Planilha2!$AA250,Base!250:250,0)+1),"m²","")),3),TRIM(SUBSTITUTE(INDEX(Base!250:250,0,MATCH(Planilha2!$AA250,Base!250:250,0)+1),"m²",""))),0)</f>
        <v>0</v>
      </c>
      <c r="AC250" cm="1">
        <f t="array" ref="AC250">IFERROR(IF(LEN(INDEX(Base!250:250,0,MATCH(Planilha2!$AA250,Base!250:250,0)+2))&gt;2,LEFT(INDEX(Base!250:250,0,MATCH(Planilha2!$AA250,Base!250:250,0)+2),1),INDEX(Base!250:250,0,MATCH(Planilha2!$AA250,Base!250:250,0)+2)),0)</f>
        <v>0</v>
      </c>
      <c r="AD250" cm="1">
        <f t="array" ref="AD250">IFERROR(IF(LEN(INDEX(Base!250:250,0,MATCH(Planilha2!$AA250,Base!250:250,0)+3))&gt;2,LEFT(INDEX(Base!250:250,0,MATCH(Planilha2!$AA250,Base!250:250,0)+3),1),INDEX(Base!250:250,0,MATCH(Planilha2!$AA250,Base!250:250,0)+3)),0)</f>
        <v>0</v>
      </c>
      <c r="AE250" cm="1">
        <f t="array" ref="AE250">IFERROR(IF(LEN(INDEX(Base!250:250,0,MATCH(Planilha2!$AA250,Base!250:250,0)+4))&gt;2,LEFT(INDEX(Base!250:250,0,MATCH(Planilha2!$AA250,Base!250:250,0)+4),1),INDEX(Base!250:250,0,MATCH(Planilha2!$AA250,Base!250:250,0)+4)),0)</f>
        <v>0</v>
      </c>
      <c r="AF250" t="str">
        <f>AA250&amp;", "&amp;Configurações!$C$4&amp;", "&amp;Configurações!$C$5&amp;", Brazil"</f>
        <v>0, Mesquita, RJ, Brazil</v>
      </c>
      <c r="AG250" t="e">
        <f>RIGHT(AA250,LEN(AA250)-FIND(",",AA250,1)-1)&amp;", "&amp;Configurações!$C$4&amp;", "&amp;Configurações!$C$5</f>
        <v>#VALUE!</v>
      </c>
      <c r="AH250">
        <f>Configurações!$C$6</f>
        <v>0</v>
      </c>
    </row>
    <row r="251" spans="2:34" x14ac:dyDescent="0.3">
      <c r="B251">
        <f>IF(OR(ISNUMBER(FIND(Configurações!$B$8,Base!B251)),ISNUMBER(FIND(Configurações!$B$9,Base!B251)),ISNUMBER(FIND(Configurações!$B$10,Base!B251)),ISNUMBER(FIND(Configurações!$B$11,Base!B251)))=TRUE,Base!B251,0)</f>
        <v>0</v>
      </c>
      <c r="C251" t="str">
        <f>SUBSTITUTE(SUBSTITUTE(IF(ISNUMBER(FIND("R$",Base!B251))=TRUE,Base!B251,IF(OR(ISNUMBER(FIND("condo",Base!C251)),ISNUMBER(FIND("IPTU",Base!C251)))=TRUE,Base!B251,Base!C251)),"R$",""),".","")</f>
        <v/>
      </c>
      <c r="D251" t="str">
        <f>SUBSTITUTE(IF(TRIM(SUBSTITUTE(SUBSTITUTE(IF(AND(ISNUMBER(FIND("condo",Base!C251)),ISNUMBER(FIND("IPTU",Base!C251)))=TRUE,MID(Base!C251,FIND("$",Base!C251)+1,6),0),"I",""),"P",""))="0",TRIM(SUBSTITUTE(SUBSTITUTE(IF(AND(ISNUMBER(FIND("condo",Base!D251)),ISNUMBER(FIND("IPTU",Base!D251)))=TRUE,MID(Base!D251,FIND("$",Base!D251)+1,6),0),"I",""),"P","")),TRIM(SUBSTITUTE(SUBSTITUTE(IF(AND(ISNUMBER(FIND("condo",Base!C251)),ISNUMBER(FIND("IPTU",Base!C251)))=TRUE,MID(Base!C251,FIND("$",Base!C251)+1,6),0),"I",""),"P",""))),".","")</f>
        <v>0</v>
      </c>
      <c r="E251" t="str">
        <f>SUBSTITUTE(IF(TRIM(SUBSTITUTE(SUBSTITUTE(IF(OR(ISNUMBER(FIND("IPTU",Base!C251)),ISNUMBER(FIND("iptu",Base!C251)))=TRUE,RIGHT(Base!C251,5),0),"R$",""),"$",""))="0",TRIM(SUBSTITUTE(SUBSTITUTE(IF(OR(ISNUMBER(FIND("IPTU",Base!D251)),ISNUMBER(FIND("iptu",Base!D251)))=TRUE,RIGHT(Base!D251,5),0),"R$",""),"$","")),TRIM(SUBSTITUTE(SUBSTITUTE(IF(OR(ISNUMBER(FIND("iptu",Base!C251)),ISNUMBER(FIND("IPTU",Base!C251)))=TRUE,RIGHT(Base!C251,5),0),"R$",""),"$",""))),".","")</f>
        <v>0</v>
      </c>
      <c r="F251" s="3" cm="1">
        <f t="array" ref="F251">INDEX(Base!251:251,MATCH(MAX(LEN(Base!251:251)),LEN(Base!251:251),0))</f>
        <v>0</v>
      </c>
      <c r="J251" t="str">
        <f>TRIM((IF(OR(ISNUMBER(FIND("Avenida",Base!B251)),ISNUMBER(FIND("Rua",Base!B251)),ISNUMBER(FIND("Estrada",Base!B251)),ISNUMBER(FIND(",",Base!B251)))=TRUE,Base!B251,"")))</f>
        <v/>
      </c>
      <c r="K251" t="str">
        <f>TRIM((IF(OR(ISNUMBER(FIND("Avenida",Base!C251)),ISNUMBER(FIND("Rua",Base!C251)),ISNUMBER(FIND("Estrada",Base!C251)),ISNUMBER(FIND(",",Base!C251)))=TRUE,Base!C251,"")))</f>
        <v/>
      </c>
      <c r="L251" t="str">
        <f>TRIM((IF(OR(ISNUMBER(FIND("Avenida",Base!D251)),ISNUMBER(FIND("Rua",Base!D251)),ISNUMBER(FIND("Estrada",Base!D251)),ISNUMBER(FIND(",",Base!D251)))=TRUE,Base!D251,"")))</f>
        <v/>
      </c>
      <c r="M251" t="str">
        <f>TRIM((IF(OR(ISNUMBER(FIND("Avenida",Base!E251)),ISNUMBER(FIND("Rua",Base!E251)),ISNUMBER(FIND("Estrada",Base!E251)),ISNUMBER(FIND(",",Base!E251)))=TRUE,Base!E251,"")))</f>
        <v/>
      </c>
      <c r="N251" t="str">
        <f>TRIM((IF(OR(ISNUMBER(FIND("Avenida",Base!F251)),ISNUMBER(FIND("Rua",Base!F251)),ISNUMBER(FIND("Estrada",Base!F251)),ISNUMBER(FIND(",",Base!F251)))=TRUE,Base!F251,"")))</f>
        <v/>
      </c>
      <c r="O251" t="str">
        <f>TRIM((IF(OR(ISNUMBER(FIND("Avenida",Base!G251)),ISNUMBER(FIND("Rua",Base!G251)),ISNUMBER(FIND("Estrada",Base!G251)),ISNUMBER(FIND(",",Base!G251)))=TRUE,Base!G251,"")))</f>
        <v/>
      </c>
      <c r="P251" t="str">
        <f>TRIM((IF(OR(ISNUMBER(FIND("Avenida",Base!H251)),ISNUMBER(FIND("Rua",Base!H251)),ISNUMBER(FIND("Estrada",Base!H251)),ISNUMBER(FIND(",",Base!H251)))=TRUE,Base!H251,"")))</f>
        <v/>
      </c>
      <c r="Q251" t="str">
        <f>TRIM((IF(OR(ISNUMBER(FIND("Avenida",Base!I251)),ISNUMBER(FIND("Rua",Base!I251)),ISNUMBER(FIND("Estrada",Base!I251)),ISNUMBER(FIND(",",Base!I251)))=TRUE,Base!I251,"")))</f>
        <v/>
      </c>
      <c r="R251" t="str">
        <f>TRIM((IF(OR(ISNUMBER(FIND("Avenida",Base!J251)),ISNUMBER(FIND("Rua",Base!J251)),ISNUMBER(FIND("Estrada",Base!J251)),ISNUMBER(FIND(",",Base!J251)))=TRUE,Base!J251,"")))</f>
        <v/>
      </c>
      <c r="S251" t="str">
        <f>TRIM((IF(OR(ISNUMBER(FIND("Avenida",Base!K251)),ISNUMBER(FIND("Rua",Base!K251)),ISNUMBER(FIND("Estrada",Base!K251)),ISNUMBER(FIND(",",Base!K251)))=TRUE,Base!K251,"")))</f>
        <v/>
      </c>
      <c r="T251" t="str">
        <f>TRIM((IF(OR(ISNUMBER(FIND("Avenida",Base!L251)),ISNUMBER(FIND("Rua",Base!L251)),ISNUMBER(FIND("Estrada",Base!L251)),ISNUMBER(FIND(",",Base!L251)))=TRUE,Base!L251,"")))</f>
        <v/>
      </c>
      <c r="U251" t="str">
        <f>TRIM((IF(OR(ISNUMBER(FIND("Avenida",Base!M251)),ISNUMBER(FIND("Rua",Base!M251)),ISNUMBER(FIND("Estrada",Base!M251)),ISNUMBER(FIND(",",Base!M251)))=TRUE,Base!M251,"")))</f>
        <v/>
      </c>
      <c r="V251" t="str">
        <f>TRIM((IF(OR(ISNUMBER(FIND("Avenida",Base!N251)),ISNUMBER(FIND("Rua",Base!N251)),ISNUMBER(FIND("Estrada",Base!N251)),ISNUMBER(FIND(",",Base!N251)))=TRUE,Base!N251,"")))</f>
        <v/>
      </c>
      <c r="W251" t="str">
        <f>TRIM((IF(OR(ISNUMBER(FIND("Avenida",Base!O251)),ISNUMBER(FIND("Rua",Base!O251)),ISNUMBER(FIND("Estrada",Base!O251)),ISNUMBER(FIND(",",Base!O251)))=TRUE,Base!O251,"")))</f>
        <v/>
      </c>
      <c r="X251" t="str">
        <f>TRIM((IF(OR(ISNUMBER(FIND("Avenida",Base!P251)),ISNUMBER(FIND("Rua",Base!P251)),ISNUMBER(FIND("Estrada",Base!P251)),ISNUMBER(FIND(",",Base!P251)))=TRUE,Base!P251,"")))</f>
        <v/>
      </c>
      <c r="Y251" t="str">
        <f>TRIM((IF(OR(ISNUMBER(FIND("Avenida",Base!Q251)),ISNUMBER(FIND("Rua",Base!Q251)),ISNUMBER(FIND("Estrada",Base!Q251)),ISNUMBER(FIND(",",Base!Q251)))=TRUE,Base!Q251,"")))</f>
        <v/>
      </c>
      <c r="Z251" t="str">
        <f>TRIM((IF(OR(ISNUMBER(FIND("Avenida",Base!R251)),ISNUMBER(FIND("Rua",Base!R251)),ISNUMBER(FIND("Estrada",Base!R251)),ISNUMBER(FIND(",",Base!R251)))=TRUE,Base!R251,"")))</f>
        <v/>
      </c>
      <c r="AA251" s="3" cm="1">
        <f t="array" ref="AA251">LOOKUP(2,1/(F251:Z251&lt;&gt;""),F251:Z251)</f>
        <v>0</v>
      </c>
      <c r="AB251" cm="1">
        <f t="array" ref="AB251">IFERROR(IF(LEN(TRIM(SUBSTITUTE(INDEX(Base!251:251,0,MATCH(Planilha2!$AA251,Base!251:251,0)+1),"m²",""))&gt;5),LEFT(TRIM(SUBSTITUTE(INDEX(Base!251:251,0,MATCH(Planilha2!$AA251,Base!251:251,0)+1),"m²","")),3),TRIM(SUBSTITUTE(INDEX(Base!251:251,0,MATCH(Planilha2!$AA251,Base!251:251,0)+1),"m²",""))),0)</f>
        <v>0</v>
      </c>
      <c r="AC251" cm="1">
        <f t="array" ref="AC251">IFERROR(IF(LEN(INDEX(Base!251:251,0,MATCH(Planilha2!$AA251,Base!251:251,0)+2))&gt;2,LEFT(INDEX(Base!251:251,0,MATCH(Planilha2!$AA251,Base!251:251,0)+2),1),INDEX(Base!251:251,0,MATCH(Planilha2!$AA251,Base!251:251,0)+2)),0)</f>
        <v>0</v>
      </c>
      <c r="AD251" cm="1">
        <f t="array" ref="AD251">IFERROR(IF(LEN(INDEX(Base!251:251,0,MATCH(Planilha2!$AA251,Base!251:251,0)+3))&gt;2,LEFT(INDEX(Base!251:251,0,MATCH(Planilha2!$AA251,Base!251:251,0)+3),1),INDEX(Base!251:251,0,MATCH(Planilha2!$AA251,Base!251:251,0)+3)),0)</f>
        <v>0</v>
      </c>
      <c r="AE251" cm="1">
        <f t="array" ref="AE251">IFERROR(IF(LEN(INDEX(Base!251:251,0,MATCH(Planilha2!$AA251,Base!251:251,0)+4))&gt;2,LEFT(INDEX(Base!251:251,0,MATCH(Planilha2!$AA251,Base!251:251,0)+4),1),INDEX(Base!251:251,0,MATCH(Planilha2!$AA251,Base!251:251,0)+4)),0)</f>
        <v>0</v>
      </c>
      <c r="AF251" t="str">
        <f>AA251&amp;", "&amp;Configurações!$C$4&amp;", "&amp;Configurações!$C$5&amp;", Brazil"</f>
        <v>0, Mesquita, RJ, Brazil</v>
      </c>
      <c r="AG251" t="e">
        <f>RIGHT(AA251,LEN(AA251)-FIND(",",AA251,1)-1)&amp;", "&amp;Configurações!$C$4&amp;", "&amp;Configurações!$C$5</f>
        <v>#VALUE!</v>
      </c>
      <c r="AH251">
        <f>Configurações!$C$6</f>
        <v>0</v>
      </c>
    </row>
    <row r="252" spans="2:34" x14ac:dyDescent="0.3">
      <c r="B252">
        <f>IF(OR(ISNUMBER(FIND(Configurações!$B$8,Base!B252)),ISNUMBER(FIND(Configurações!$B$9,Base!B252)),ISNUMBER(FIND(Configurações!$B$10,Base!B252)),ISNUMBER(FIND(Configurações!$B$11,Base!B252)))=TRUE,Base!B252,0)</f>
        <v>0</v>
      </c>
      <c r="C252" t="str">
        <f>SUBSTITUTE(SUBSTITUTE(IF(ISNUMBER(FIND("R$",Base!B252))=TRUE,Base!B252,IF(OR(ISNUMBER(FIND("condo",Base!C252)),ISNUMBER(FIND("IPTU",Base!C252)))=TRUE,Base!B252,Base!C252)),"R$",""),".","")</f>
        <v/>
      </c>
      <c r="D252" t="str">
        <f>SUBSTITUTE(IF(TRIM(SUBSTITUTE(SUBSTITUTE(IF(AND(ISNUMBER(FIND("condo",Base!C252)),ISNUMBER(FIND("IPTU",Base!C252)))=TRUE,MID(Base!C252,FIND("$",Base!C252)+1,6),0),"I",""),"P",""))="0",TRIM(SUBSTITUTE(SUBSTITUTE(IF(AND(ISNUMBER(FIND("condo",Base!D252)),ISNUMBER(FIND("IPTU",Base!D252)))=TRUE,MID(Base!D252,FIND("$",Base!D252)+1,6),0),"I",""),"P","")),TRIM(SUBSTITUTE(SUBSTITUTE(IF(AND(ISNUMBER(FIND("condo",Base!C252)),ISNUMBER(FIND("IPTU",Base!C252)))=TRUE,MID(Base!C252,FIND("$",Base!C252)+1,6),0),"I",""),"P",""))),".","")</f>
        <v>0</v>
      </c>
      <c r="E252" t="str">
        <f>SUBSTITUTE(IF(TRIM(SUBSTITUTE(SUBSTITUTE(IF(OR(ISNUMBER(FIND("IPTU",Base!C252)),ISNUMBER(FIND("iptu",Base!C252)))=TRUE,RIGHT(Base!C252,5),0),"R$",""),"$",""))="0",TRIM(SUBSTITUTE(SUBSTITUTE(IF(OR(ISNUMBER(FIND("IPTU",Base!D252)),ISNUMBER(FIND("iptu",Base!D252)))=TRUE,RIGHT(Base!D252,5),0),"R$",""),"$","")),TRIM(SUBSTITUTE(SUBSTITUTE(IF(OR(ISNUMBER(FIND("iptu",Base!C252)),ISNUMBER(FIND("IPTU",Base!C252)))=TRUE,RIGHT(Base!C252,5),0),"R$",""),"$",""))),".","")</f>
        <v>0</v>
      </c>
      <c r="F252" s="3" cm="1">
        <f t="array" ref="F252">INDEX(Base!252:252,MATCH(MAX(LEN(Base!252:252)),LEN(Base!252:252),0))</f>
        <v>0</v>
      </c>
      <c r="J252" t="str">
        <f>TRIM((IF(OR(ISNUMBER(FIND("Avenida",Base!B252)),ISNUMBER(FIND("Rua",Base!B252)),ISNUMBER(FIND("Estrada",Base!B252)),ISNUMBER(FIND(",",Base!B252)))=TRUE,Base!B252,"")))</f>
        <v/>
      </c>
      <c r="K252" t="str">
        <f>TRIM((IF(OR(ISNUMBER(FIND("Avenida",Base!C252)),ISNUMBER(FIND("Rua",Base!C252)),ISNUMBER(FIND("Estrada",Base!C252)),ISNUMBER(FIND(",",Base!C252)))=TRUE,Base!C252,"")))</f>
        <v/>
      </c>
      <c r="L252" t="str">
        <f>TRIM((IF(OR(ISNUMBER(FIND("Avenida",Base!D252)),ISNUMBER(FIND("Rua",Base!D252)),ISNUMBER(FIND("Estrada",Base!D252)),ISNUMBER(FIND(",",Base!D252)))=TRUE,Base!D252,"")))</f>
        <v/>
      </c>
      <c r="M252" t="str">
        <f>TRIM((IF(OR(ISNUMBER(FIND("Avenida",Base!E252)),ISNUMBER(FIND("Rua",Base!E252)),ISNUMBER(FIND("Estrada",Base!E252)),ISNUMBER(FIND(",",Base!E252)))=TRUE,Base!E252,"")))</f>
        <v/>
      </c>
      <c r="N252" t="str">
        <f>TRIM((IF(OR(ISNUMBER(FIND("Avenida",Base!F252)),ISNUMBER(FIND("Rua",Base!F252)),ISNUMBER(FIND("Estrada",Base!F252)),ISNUMBER(FIND(",",Base!F252)))=TRUE,Base!F252,"")))</f>
        <v/>
      </c>
      <c r="O252" t="str">
        <f>TRIM((IF(OR(ISNUMBER(FIND("Avenida",Base!G252)),ISNUMBER(FIND("Rua",Base!G252)),ISNUMBER(FIND("Estrada",Base!G252)),ISNUMBER(FIND(",",Base!G252)))=TRUE,Base!G252,"")))</f>
        <v/>
      </c>
      <c r="P252" t="str">
        <f>TRIM((IF(OR(ISNUMBER(FIND("Avenida",Base!H252)),ISNUMBER(FIND("Rua",Base!H252)),ISNUMBER(FIND("Estrada",Base!H252)),ISNUMBER(FIND(",",Base!H252)))=TRUE,Base!H252,"")))</f>
        <v/>
      </c>
      <c r="Q252" t="str">
        <f>TRIM((IF(OR(ISNUMBER(FIND("Avenida",Base!I252)),ISNUMBER(FIND("Rua",Base!I252)),ISNUMBER(FIND("Estrada",Base!I252)),ISNUMBER(FIND(",",Base!I252)))=TRUE,Base!I252,"")))</f>
        <v/>
      </c>
      <c r="R252" t="str">
        <f>TRIM((IF(OR(ISNUMBER(FIND("Avenida",Base!J252)),ISNUMBER(FIND("Rua",Base!J252)),ISNUMBER(FIND("Estrada",Base!J252)),ISNUMBER(FIND(",",Base!J252)))=TRUE,Base!J252,"")))</f>
        <v/>
      </c>
      <c r="S252" t="str">
        <f>TRIM((IF(OR(ISNUMBER(FIND("Avenida",Base!K252)),ISNUMBER(FIND("Rua",Base!K252)),ISNUMBER(FIND("Estrada",Base!K252)),ISNUMBER(FIND(",",Base!K252)))=TRUE,Base!K252,"")))</f>
        <v/>
      </c>
      <c r="T252" t="str">
        <f>TRIM((IF(OR(ISNUMBER(FIND("Avenida",Base!L252)),ISNUMBER(FIND("Rua",Base!L252)),ISNUMBER(FIND("Estrada",Base!L252)),ISNUMBER(FIND(",",Base!L252)))=TRUE,Base!L252,"")))</f>
        <v/>
      </c>
      <c r="U252" t="str">
        <f>TRIM((IF(OR(ISNUMBER(FIND("Avenida",Base!M252)),ISNUMBER(FIND("Rua",Base!M252)),ISNUMBER(FIND("Estrada",Base!M252)),ISNUMBER(FIND(",",Base!M252)))=TRUE,Base!M252,"")))</f>
        <v/>
      </c>
      <c r="V252" t="str">
        <f>TRIM((IF(OR(ISNUMBER(FIND("Avenida",Base!N252)),ISNUMBER(FIND("Rua",Base!N252)),ISNUMBER(FIND("Estrada",Base!N252)),ISNUMBER(FIND(",",Base!N252)))=TRUE,Base!N252,"")))</f>
        <v/>
      </c>
      <c r="W252" t="str">
        <f>TRIM((IF(OR(ISNUMBER(FIND("Avenida",Base!O252)),ISNUMBER(FIND("Rua",Base!O252)),ISNUMBER(FIND("Estrada",Base!O252)),ISNUMBER(FIND(",",Base!O252)))=TRUE,Base!O252,"")))</f>
        <v/>
      </c>
      <c r="X252" t="str">
        <f>TRIM((IF(OR(ISNUMBER(FIND("Avenida",Base!P252)),ISNUMBER(FIND("Rua",Base!P252)),ISNUMBER(FIND("Estrada",Base!P252)),ISNUMBER(FIND(",",Base!P252)))=TRUE,Base!P252,"")))</f>
        <v/>
      </c>
      <c r="Y252" t="str">
        <f>TRIM((IF(OR(ISNUMBER(FIND("Avenida",Base!Q252)),ISNUMBER(FIND("Rua",Base!Q252)),ISNUMBER(FIND("Estrada",Base!Q252)),ISNUMBER(FIND(",",Base!Q252)))=TRUE,Base!Q252,"")))</f>
        <v/>
      </c>
      <c r="Z252" t="str">
        <f>TRIM((IF(OR(ISNUMBER(FIND("Avenida",Base!R252)),ISNUMBER(FIND("Rua",Base!R252)),ISNUMBER(FIND("Estrada",Base!R252)),ISNUMBER(FIND(",",Base!R252)))=TRUE,Base!R252,"")))</f>
        <v/>
      </c>
      <c r="AA252" s="3" cm="1">
        <f t="array" ref="AA252">LOOKUP(2,1/(F252:Z252&lt;&gt;""),F252:Z252)</f>
        <v>0</v>
      </c>
      <c r="AB252" cm="1">
        <f t="array" ref="AB252">IFERROR(IF(LEN(TRIM(SUBSTITUTE(INDEX(Base!252:252,0,MATCH(Planilha2!$AA252,Base!252:252,0)+1),"m²",""))&gt;5),LEFT(TRIM(SUBSTITUTE(INDEX(Base!252:252,0,MATCH(Planilha2!$AA252,Base!252:252,0)+1),"m²","")),3),TRIM(SUBSTITUTE(INDEX(Base!252:252,0,MATCH(Planilha2!$AA252,Base!252:252,0)+1),"m²",""))),0)</f>
        <v>0</v>
      </c>
      <c r="AC252" cm="1">
        <f t="array" ref="AC252">IFERROR(IF(LEN(INDEX(Base!252:252,0,MATCH(Planilha2!$AA252,Base!252:252,0)+2))&gt;2,LEFT(INDEX(Base!252:252,0,MATCH(Planilha2!$AA252,Base!252:252,0)+2),1),INDEX(Base!252:252,0,MATCH(Planilha2!$AA252,Base!252:252,0)+2)),0)</f>
        <v>0</v>
      </c>
      <c r="AD252" cm="1">
        <f t="array" ref="AD252">IFERROR(IF(LEN(INDEX(Base!252:252,0,MATCH(Planilha2!$AA252,Base!252:252,0)+3))&gt;2,LEFT(INDEX(Base!252:252,0,MATCH(Planilha2!$AA252,Base!252:252,0)+3),1),INDEX(Base!252:252,0,MATCH(Planilha2!$AA252,Base!252:252,0)+3)),0)</f>
        <v>0</v>
      </c>
      <c r="AE252" cm="1">
        <f t="array" ref="AE252">IFERROR(IF(LEN(INDEX(Base!252:252,0,MATCH(Planilha2!$AA252,Base!252:252,0)+4))&gt;2,LEFT(INDEX(Base!252:252,0,MATCH(Planilha2!$AA252,Base!252:252,0)+4),1),INDEX(Base!252:252,0,MATCH(Planilha2!$AA252,Base!252:252,0)+4)),0)</f>
        <v>0</v>
      </c>
      <c r="AF252" t="str">
        <f>AA252&amp;", "&amp;Configurações!$C$4&amp;", "&amp;Configurações!$C$5&amp;", Brazil"</f>
        <v>0, Mesquita, RJ, Brazil</v>
      </c>
      <c r="AG252" t="e">
        <f>RIGHT(AA252,LEN(AA252)-FIND(",",AA252,1)-1)&amp;", "&amp;Configurações!$C$4&amp;", "&amp;Configurações!$C$5</f>
        <v>#VALUE!</v>
      </c>
      <c r="AH252">
        <f>Configurações!$C$6</f>
        <v>0</v>
      </c>
    </row>
    <row r="253" spans="2:34" x14ac:dyDescent="0.3">
      <c r="B253">
        <f>IF(OR(ISNUMBER(FIND(Configurações!$B$8,Base!B253)),ISNUMBER(FIND(Configurações!$B$9,Base!B253)),ISNUMBER(FIND(Configurações!$B$10,Base!B253)),ISNUMBER(FIND(Configurações!$B$11,Base!B253)))=TRUE,Base!B253,0)</f>
        <v>0</v>
      </c>
      <c r="C253" t="str">
        <f>SUBSTITUTE(SUBSTITUTE(IF(ISNUMBER(FIND("R$",Base!B253))=TRUE,Base!B253,IF(OR(ISNUMBER(FIND("condo",Base!C253)),ISNUMBER(FIND("IPTU",Base!C253)))=TRUE,Base!B253,Base!C253)),"R$",""),".","")</f>
        <v/>
      </c>
      <c r="D253" t="str">
        <f>SUBSTITUTE(IF(TRIM(SUBSTITUTE(SUBSTITUTE(IF(AND(ISNUMBER(FIND("condo",Base!C253)),ISNUMBER(FIND("IPTU",Base!C253)))=TRUE,MID(Base!C253,FIND("$",Base!C253)+1,6),0),"I",""),"P",""))="0",TRIM(SUBSTITUTE(SUBSTITUTE(IF(AND(ISNUMBER(FIND("condo",Base!D253)),ISNUMBER(FIND("IPTU",Base!D253)))=TRUE,MID(Base!D253,FIND("$",Base!D253)+1,6),0),"I",""),"P","")),TRIM(SUBSTITUTE(SUBSTITUTE(IF(AND(ISNUMBER(FIND("condo",Base!C253)),ISNUMBER(FIND("IPTU",Base!C253)))=TRUE,MID(Base!C253,FIND("$",Base!C253)+1,6),0),"I",""),"P",""))),".","")</f>
        <v>0</v>
      </c>
      <c r="E253" t="str">
        <f>SUBSTITUTE(IF(TRIM(SUBSTITUTE(SUBSTITUTE(IF(OR(ISNUMBER(FIND("IPTU",Base!C253)),ISNUMBER(FIND("iptu",Base!C253)))=TRUE,RIGHT(Base!C253,5),0),"R$",""),"$",""))="0",TRIM(SUBSTITUTE(SUBSTITUTE(IF(OR(ISNUMBER(FIND("IPTU",Base!D253)),ISNUMBER(FIND("iptu",Base!D253)))=TRUE,RIGHT(Base!D253,5),0),"R$",""),"$","")),TRIM(SUBSTITUTE(SUBSTITUTE(IF(OR(ISNUMBER(FIND("iptu",Base!C253)),ISNUMBER(FIND("IPTU",Base!C253)))=TRUE,RIGHT(Base!C253,5),0),"R$",""),"$",""))),".","")</f>
        <v>0</v>
      </c>
      <c r="F253" s="3" cm="1">
        <f t="array" ref="F253">INDEX(Base!253:253,MATCH(MAX(LEN(Base!253:253)),LEN(Base!253:253),0))</f>
        <v>0</v>
      </c>
      <c r="J253" t="str">
        <f>TRIM((IF(OR(ISNUMBER(FIND("Avenida",Base!B253)),ISNUMBER(FIND("Rua",Base!B253)),ISNUMBER(FIND("Estrada",Base!B253)),ISNUMBER(FIND(",",Base!B253)))=TRUE,Base!B253,"")))</f>
        <v/>
      </c>
      <c r="K253" t="str">
        <f>TRIM((IF(OR(ISNUMBER(FIND("Avenida",Base!C253)),ISNUMBER(FIND("Rua",Base!C253)),ISNUMBER(FIND("Estrada",Base!C253)),ISNUMBER(FIND(",",Base!C253)))=TRUE,Base!C253,"")))</f>
        <v/>
      </c>
      <c r="L253" t="str">
        <f>TRIM((IF(OR(ISNUMBER(FIND("Avenida",Base!D253)),ISNUMBER(FIND("Rua",Base!D253)),ISNUMBER(FIND("Estrada",Base!D253)),ISNUMBER(FIND(",",Base!D253)))=TRUE,Base!D253,"")))</f>
        <v/>
      </c>
      <c r="M253" t="str">
        <f>TRIM((IF(OR(ISNUMBER(FIND("Avenida",Base!E253)),ISNUMBER(FIND("Rua",Base!E253)),ISNUMBER(FIND("Estrada",Base!E253)),ISNUMBER(FIND(",",Base!E253)))=TRUE,Base!E253,"")))</f>
        <v/>
      </c>
      <c r="N253" t="str">
        <f>TRIM((IF(OR(ISNUMBER(FIND("Avenida",Base!F253)),ISNUMBER(FIND("Rua",Base!F253)),ISNUMBER(FIND("Estrada",Base!F253)),ISNUMBER(FIND(",",Base!F253)))=TRUE,Base!F253,"")))</f>
        <v/>
      </c>
      <c r="O253" t="str">
        <f>TRIM((IF(OR(ISNUMBER(FIND("Avenida",Base!G253)),ISNUMBER(FIND("Rua",Base!G253)),ISNUMBER(FIND("Estrada",Base!G253)),ISNUMBER(FIND(",",Base!G253)))=TRUE,Base!G253,"")))</f>
        <v/>
      </c>
      <c r="P253" t="str">
        <f>TRIM((IF(OR(ISNUMBER(FIND("Avenida",Base!H253)),ISNUMBER(FIND("Rua",Base!H253)),ISNUMBER(FIND("Estrada",Base!H253)),ISNUMBER(FIND(",",Base!H253)))=TRUE,Base!H253,"")))</f>
        <v/>
      </c>
      <c r="Q253" t="str">
        <f>TRIM((IF(OR(ISNUMBER(FIND("Avenida",Base!I253)),ISNUMBER(FIND("Rua",Base!I253)),ISNUMBER(FIND("Estrada",Base!I253)),ISNUMBER(FIND(",",Base!I253)))=TRUE,Base!I253,"")))</f>
        <v/>
      </c>
      <c r="R253" t="str">
        <f>TRIM((IF(OR(ISNUMBER(FIND("Avenida",Base!J253)),ISNUMBER(FIND("Rua",Base!J253)),ISNUMBER(FIND("Estrada",Base!J253)),ISNUMBER(FIND(",",Base!J253)))=TRUE,Base!J253,"")))</f>
        <v/>
      </c>
      <c r="S253" t="str">
        <f>TRIM((IF(OR(ISNUMBER(FIND("Avenida",Base!K253)),ISNUMBER(FIND("Rua",Base!K253)),ISNUMBER(FIND("Estrada",Base!K253)),ISNUMBER(FIND(",",Base!K253)))=TRUE,Base!K253,"")))</f>
        <v/>
      </c>
      <c r="T253" t="str">
        <f>TRIM((IF(OR(ISNUMBER(FIND("Avenida",Base!L253)),ISNUMBER(FIND("Rua",Base!L253)),ISNUMBER(FIND("Estrada",Base!L253)),ISNUMBER(FIND(",",Base!L253)))=TRUE,Base!L253,"")))</f>
        <v/>
      </c>
      <c r="U253" t="str">
        <f>TRIM((IF(OR(ISNUMBER(FIND("Avenida",Base!M253)),ISNUMBER(FIND("Rua",Base!M253)),ISNUMBER(FIND("Estrada",Base!M253)),ISNUMBER(FIND(",",Base!M253)))=TRUE,Base!M253,"")))</f>
        <v/>
      </c>
      <c r="V253" t="str">
        <f>TRIM((IF(OR(ISNUMBER(FIND("Avenida",Base!N253)),ISNUMBER(FIND("Rua",Base!N253)),ISNUMBER(FIND("Estrada",Base!N253)),ISNUMBER(FIND(",",Base!N253)))=TRUE,Base!N253,"")))</f>
        <v/>
      </c>
      <c r="W253" t="str">
        <f>TRIM((IF(OR(ISNUMBER(FIND("Avenida",Base!O253)),ISNUMBER(FIND("Rua",Base!O253)),ISNUMBER(FIND("Estrada",Base!O253)),ISNUMBER(FIND(",",Base!O253)))=TRUE,Base!O253,"")))</f>
        <v/>
      </c>
      <c r="X253" t="str">
        <f>TRIM((IF(OR(ISNUMBER(FIND("Avenida",Base!P253)),ISNUMBER(FIND("Rua",Base!P253)),ISNUMBER(FIND("Estrada",Base!P253)),ISNUMBER(FIND(",",Base!P253)))=TRUE,Base!P253,"")))</f>
        <v/>
      </c>
      <c r="Y253" t="str">
        <f>TRIM((IF(OR(ISNUMBER(FIND("Avenida",Base!Q253)),ISNUMBER(FIND("Rua",Base!Q253)),ISNUMBER(FIND("Estrada",Base!Q253)),ISNUMBER(FIND(",",Base!Q253)))=TRUE,Base!Q253,"")))</f>
        <v/>
      </c>
      <c r="Z253" t="str">
        <f>TRIM((IF(OR(ISNUMBER(FIND("Avenida",Base!R253)),ISNUMBER(FIND("Rua",Base!R253)),ISNUMBER(FIND("Estrada",Base!R253)),ISNUMBER(FIND(",",Base!R253)))=TRUE,Base!R253,"")))</f>
        <v/>
      </c>
      <c r="AA253" s="3" cm="1">
        <f t="array" ref="AA253">LOOKUP(2,1/(F253:Z253&lt;&gt;""),F253:Z253)</f>
        <v>0</v>
      </c>
      <c r="AB253" cm="1">
        <f t="array" ref="AB253">IFERROR(IF(LEN(TRIM(SUBSTITUTE(INDEX(Base!253:253,0,MATCH(Planilha2!$AA253,Base!253:253,0)+1),"m²",""))&gt;5),LEFT(TRIM(SUBSTITUTE(INDEX(Base!253:253,0,MATCH(Planilha2!$AA253,Base!253:253,0)+1),"m²","")),3),TRIM(SUBSTITUTE(INDEX(Base!253:253,0,MATCH(Planilha2!$AA253,Base!253:253,0)+1),"m²",""))),0)</f>
        <v>0</v>
      </c>
      <c r="AC253" cm="1">
        <f t="array" ref="AC253">IFERROR(IF(LEN(INDEX(Base!253:253,0,MATCH(Planilha2!$AA253,Base!253:253,0)+2))&gt;2,LEFT(INDEX(Base!253:253,0,MATCH(Planilha2!$AA253,Base!253:253,0)+2),1),INDEX(Base!253:253,0,MATCH(Planilha2!$AA253,Base!253:253,0)+2)),0)</f>
        <v>0</v>
      </c>
      <c r="AD253" cm="1">
        <f t="array" ref="AD253">IFERROR(IF(LEN(INDEX(Base!253:253,0,MATCH(Planilha2!$AA253,Base!253:253,0)+3))&gt;2,LEFT(INDEX(Base!253:253,0,MATCH(Planilha2!$AA253,Base!253:253,0)+3),1),INDEX(Base!253:253,0,MATCH(Planilha2!$AA253,Base!253:253,0)+3)),0)</f>
        <v>0</v>
      </c>
      <c r="AE253" cm="1">
        <f t="array" ref="AE253">IFERROR(IF(LEN(INDEX(Base!253:253,0,MATCH(Planilha2!$AA253,Base!253:253,0)+4))&gt;2,LEFT(INDEX(Base!253:253,0,MATCH(Planilha2!$AA253,Base!253:253,0)+4),1),INDEX(Base!253:253,0,MATCH(Planilha2!$AA253,Base!253:253,0)+4)),0)</f>
        <v>0</v>
      </c>
      <c r="AF253" t="str">
        <f>AA253&amp;", "&amp;Configurações!$C$4&amp;", "&amp;Configurações!$C$5&amp;", Brazil"</f>
        <v>0, Mesquita, RJ, Brazil</v>
      </c>
      <c r="AG253" t="e">
        <f>RIGHT(AA253,LEN(AA253)-FIND(",",AA253,1)-1)&amp;", "&amp;Configurações!$C$4&amp;", "&amp;Configurações!$C$5</f>
        <v>#VALUE!</v>
      </c>
      <c r="AH253">
        <f>Configurações!$C$6</f>
        <v>0</v>
      </c>
    </row>
    <row r="254" spans="2:34" x14ac:dyDescent="0.3">
      <c r="B254">
        <f>IF(OR(ISNUMBER(FIND(Configurações!$B$8,Base!B254)),ISNUMBER(FIND(Configurações!$B$9,Base!B254)),ISNUMBER(FIND(Configurações!$B$10,Base!B254)),ISNUMBER(FIND(Configurações!$B$11,Base!B254)))=TRUE,Base!B254,0)</f>
        <v>0</v>
      </c>
      <c r="C254" t="str">
        <f>SUBSTITUTE(SUBSTITUTE(IF(ISNUMBER(FIND("R$",Base!B254))=TRUE,Base!B254,IF(OR(ISNUMBER(FIND("condo",Base!C254)),ISNUMBER(FIND("IPTU",Base!C254)))=TRUE,Base!B254,Base!C254)),"R$",""),".","")</f>
        <v/>
      </c>
      <c r="D254" t="str">
        <f>SUBSTITUTE(IF(TRIM(SUBSTITUTE(SUBSTITUTE(IF(AND(ISNUMBER(FIND("condo",Base!C254)),ISNUMBER(FIND("IPTU",Base!C254)))=TRUE,MID(Base!C254,FIND("$",Base!C254)+1,6),0),"I",""),"P",""))="0",TRIM(SUBSTITUTE(SUBSTITUTE(IF(AND(ISNUMBER(FIND("condo",Base!D254)),ISNUMBER(FIND("IPTU",Base!D254)))=TRUE,MID(Base!D254,FIND("$",Base!D254)+1,6),0),"I",""),"P","")),TRIM(SUBSTITUTE(SUBSTITUTE(IF(AND(ISNUMBER(FIND("condo",Base!C254)),ISNUMBER(FIND("IPTU",Base!C254)))=TRUE,MID(Base!C254,FIND("$",Base!C254)+1,6),0),"I",""),"P",""))),".","")</f>
        <v>0</v>
      </c>
      <c r="E254" t="str">
        <f>SUBSTITUTE(IF(TRIM(SUBSTITUTE(SUBSTITUTE(IF(OR(ISNUMBER(FIND("IPTU",Base!C254)),ISNUMBER(FIND("iptu",Base!C254)))=TRUE,RIGHT(Base!C254,5),0),"R$",""),"$",""))="0",TRIM(SUBSTITUTE(SUBSTITUTE(IF(OR(ISNUMBER(FIND("IPTU",Base!D254)),ISNUMBER(FIND("iptu",Base!D254)))=TRUE,RIGHT(Base!D254,5),0),"R$",""),"$","")),TRIM(SUBSTITUTE(SUBSTITUTE(IF(OR(ISNUMBER(FIND("iptu",Base!C254)),ISNUMBER(FIND("IPTU",Base!C254)))=TRUE,RIGHT(Base!C254,5),0),"R$",""),"$",""))),".","")</f>
        <v>0</v>
      </c>
      <c r="F254" s="3" cm="1">
        <f t="array" ref="F254">INDEX(Base!254:254,MATCH(MAX(LEN(Base!254:254)),LEN(Base!254:254),0))</f>
        <v>0</v>
      </c>
      <c r="J254" t="str">
        <f>TRIM((IF(OR(ISNUMBER(FIND("Avenida",Base!B254)),ISNUMBER(FIND("Rua",Base!B254)),ISNUMBER(FIND("Estrada",Base!B254)),ISNUMBER(FIND(",",Base!B254)))=TRUE,Base!B254,"")))</f>
        <v/>
      </c>
      <c r="K254" t="str">
        <f>TRIM((IF(OR(ISNUMBER(FIND("Avenida",Base!C254)),ISNUMBER(FIND("Rua",Base!C254)),ISNUMBER(FIND("Estrada",Base!C254)),ISNUMBER(FIND(",",Base!C254)))=TRUE,Base!C254,"")))</f>
        <v/>
      </c>
      <c r="L254" t="str">
        <f>TRIM((IF(OR(ISNUMBER(FIND("Avenida",Base!D254)),ISNUMBER(FIND("Rua",Base!D254)),ISNUMBER(FIND("Estrada",Base!D254)),ISNUMBER(FIND(",",Base!D254)))=TRUE,Base!D254,"")))</f>
        <v/>
      </c>
      <c r="M254" t="str">
        <f>TRIM((IF(OR(ISNUMBER(FIND("Avenida",Base!E254)),ISNUMBER(FIND("Rua",Base!E254)),ISNUMBER(FIND("Estrada",Base!E254)),ISNUMBER(FIND(",",Base!E254)))=TRUE,Base!E254,"")))</f>
        <v/>
      </c>
      <c r="N254" t="str">
        <f>TRIM((IF(OR(ISNUMBER(FIND("Avenida",Base!F254)),ISNUMBER(FIND("Rua",Base!F254)),ISNUMBER(FIND("Estrada",Base!F254)),ISNUMBER(FIND(",",Base!F254)))=TRUE,Base!F254,"")))</f>
        <v/>
      </c>
      <c r="O254" t="str">
        <f>TRIM((IF(OR(ISNUMBER(FIND("Avenida",Base!G254)),ISNUMBER(FIND("Rua",Base!G254)),ISNUMBER(FIND("Estrada",Base!G254)),ISNUMBER(FIND(",",Base!G254)))=TRUE,Base!G254,"")))</f>
        <v/>
      </c>
      <c r="P254" t="str">
        <f>TRIM((IF(OR(ISNUMBER(FIND("Avenida",Base!H254)),ISNUMBER(FIND("Rua",Base!H254)),ISNUMBER(FIND("Estrada",Base!H254)),ISNUMBER(FIND(",",Base!H254)))=TRUE,Base!H254,"")))</f>
        <v/>
      </c>
      <c r="Q254" t="str">
        <f>TRIM((IF(OR(ISNUMBER(FIND("Avenida",Base!I254)),ISNUMBER(FIND("Rua",Base!I254)),ISNUMBER(FIND("Estrada",Base!I254)),ISNUMBER(FIND(",",Base!I254)))=TRUE,Base!I254,"")))</f>
        <v/>
      </c>
      <c r="R254" t="str">
        <f>TRIM((IF(OR(ISNUMBER(FIND("Avenida",Base!J254)),ISNUMBER(FIND("Rua",Base!J254)),ISNUMBER(FIND("Estrada",Base!J254)),ISNUMBER(FIND(",",Base!J254)))=TRUE,Base!J254,"")))</f>
        <v/>
      </c>
      <c r="S254" t="str">
        <f>TRIM((IF(OR(ISNUMBER(FIND("Avenida",Base!K254)),ISNUMBER(FIND("Rua",Base!K254)),ISNUMBER(FIND("Estrada",Base!K254)),ISNUMBER(FIND(",",Base!K254)))=TRUE,Base!K254,"")))</f>
        <v/>
      </c>
      <c r="T254" t="str">
        <f>TRIM((IF(OR(ISNUMBER(FIND("Avenida",Base!L254)),ISNUMBER(FIND("Rua",Base!L254)),ISNUMBER(FIND("Estrada",Base!L254)),ISNUMBER(FIND(",",Base!L254)))=TRUE,Base!L254,"")))</f>
        <v/>
      </c>
      <c r="U254" t="str">
        <f>TRIM((IF(OR(ISNUMBER(FIND("Avenida",Base!M254)),ISNUMBER(FIND("Rua",Base!M254)),ISNUMBER(FIND("Estrada",Base!M254)),ISNUMBER(FIND(",",Base!M254)))=TRUE,Base!M254,"")))</f>
        <v/>
      </c>
      <c r="V254" t="str">
        <f>TRIM((IF(OR(ISNUMBER(FIND("Avenida",Base!N254)),ISNUMBER(FIND("Rua",Base!N254)),ISNUMBER(FIND("Estrada",Base!N254)),ISNUMBER(FIND(",",Base!N254)))=TRUE,Base!N254,"")))</f>
        <v/>
      </c>
      <c r="W254" t="str">
        <f>TRIM((IF(OR(ISNUMBER(FIND("Avenida",Base!O254)),ISNUMBER(FIND("Rua",Base!O254)),ISNUMBER(FIND("Estrada",Base!O254)),ISNUMBER(FIND(",",Base!O254)))=TRUE,Base!O254,"")))</f>
        <v/>
      </c>
      <c r="X254" t="str">
        <f>TRIM((IF(OR(ISNUMBER(FIND("Avenida",Base!P254)),ISNUMBER(FIND("Rua",Base!P254)),ISNUMBER(FIND("Estrada",Base!P254)),ISNUMBER(FIND(",",Base!P254)))=TRUE,Base!P254,"")))</f>
        <v/>
      </c>
      <c r="Y254" t="str">
        <f>TRIM((IF(OR(ISNUMBER(FIND("Avenida",Base!Q254)),ISNUMBER(FIND("Rua",Base!Q254)),ISNUMBER(FIND("Estrada",Base!Q254)),ISNUMBER(FIND(",",Base!Q254)))=TRUE,Base!Q254,"")))</f>
        <v/>
      </c>
      <c r="Z254" t="str">
        <f>TRIM((IF(OR(ISNUMBER(FIND("Avenida",Base!R254)),ISNUMBER(FIND("Rua",Base!R254)),ISNUMBER(FIND("Estrada",Base!R254)),ISNUMBER(FIND(",",Base!R254)))=TRUE,Base!R254,"")))</f>
        <v/>
      </c>
      <c r="AA254" s="3" cm="1">
        <f t="array" ref="AA254">LOOKUP(2,1/(F254:Z254&lt;&gt;""),F254:Z254)</f>
        <v>0</v>
      </c>
      <c r="AB254" cm="1">
        <f t="array" ref="AB254">IFERROR(IF(LEN(TRIM(SUBSTITUTE(INDEX(Base!254:254,0,MATCH(Planilha2!$AA254,Base!254:254,0)+1),"m²",""))&gt;5),LEFT(TRIM(SUBSTITUTE(INDEX(Base!254:254,0,MATCH(Planilha2!$AA254,Base!254:254,0)+1),"m²","")),3),TRIM(SUBSTITUTE(INDEX(Base!254:254,0,MATCH(Planilha2!$AA254,Base!254:254,0)+1),"m²",""))),0)</f>
        <v>0</v>
      </c>
      <c r="AC254" cm="1">
        <f t="array" ref="AC254">IFERROR(IF(LEN(INDEX(Base!254:254,0,MATCH(Planilha2!$AA254,Base!254:254,0)+2))&gt;2,LEFT(INDEX(Base!254:254,0,MATCH(Planilha2!$AA254,Base!254:254,0)+2),1),INDEX(Base!254:254,0,MATCH(Planilha2!$AA254,Base!254:254,0)+2)),0)</f>
        <v>0</v>
      </c>
      <c r="AD254" cm="1">
        <f t="array" ref="AD254">IFERROR(IF(LEN(INDEX(Base!254:254,0,MATCH(Planilha2!$AA254,Base!254:254,0)+3))&gt;2,LEFT(INDEX(Base!254:254,0,MATCH(Planilha2!$AA254,Base!254:254,0)+3),1),INDEX(Base!254:254,0,MATCH(Planilha2!$AA254,Base!254:254,0)+3)),0)</f>
        <v>0</v>
      </c>
      <c r="AE254" cm="1">
        <f t="array" ref="AE254">IFERROR(IF(LEN(INDEX(Base!254:254,0,MATCH(Planilha2!$AA254,Base!254:254,0)+4))&gt;2,LEFT(INDEX(Base!254:254,0,MATCH(Planilha2!$AA254,Base!254:254,0)+4),1),INDEX(Base!254:254,0,MATCH(Planilha2!$AA254,Base!254:254,0)+4)),0)</f>
        <v>0</v>
      </c>
      <c r="AF254" t="str">
        <f>AA254&amp;", "&amp;Configurações!$C$4&amp;", "&amp;Configurações!$C$5&amp;", Brazil"</f>
        <v>0, Mesquita, RJ, Brazil</v>
      </c>
      <c r="AG254" t="e">
        <f>RIGHT(AA254,LEN(AA254)-FIND(",",AA254,1)-1)&amp;", "&amp;Configurações!$C$4&amp;", "&amp;Configurações!$C$5</f>
        <v>#VALUE!</v>
      </c>
      <c r="AH254">
        <f>Configurações!$C$6</f>
        <v>0</v>
      </c>
    </row>
    <row r="255" spans="2:34" x14ac:dyDescent="0.3">
      <c r="B255">
        <f>IF(OR(ISNUMBER(FIND(Configurações!$B$8,Base!B255)),ISNUMBER(FIND(Configurações!$B$9,Base!B255)),ISNUMBER(FIND(Configurações!$B$10,Base!B255)),ISNUMBER(FIND(Configurações!$B$11,Base!B255)))=TRUE,Base!B255,0)</f>
        <v>0</v>
      </c>
      <c r="C255" t="str">
        <f>SUBSTITUTE(SUBSTITUTE(IF(ISNUMBER(FIND("R$",Base!B255))=TRUE,Base!B255,IF(OR(ISNUMBER(FIND("condo",Base!C255)),ISNUMBER(FIND("IPTU",Base!C255)))=TRUE,Base!B255,Base!C255)),"R$",""),".","")</f>
        <v/>
      </c>
      <c r="D255" t="str">
        <f>SUBSTITUTE(IF(TRIM(SUBSTITUTE(SUBSTITUTE(IF(AND(ISNUMBER(FIND("condo",Base!C255)),ISNUMBER(FIND("IPTU",Base!C255)))=TRUE,MID(Base!C255,FIND("$",Base!C255)+1,6),0),"I",""),"P",""))="0",TRIM(SUBSTITUTE(SUBSTITUTE(IF(AND(ISNUMBER(FIND("condo",Base!D255)),ISNUMBER(FIND("IPTU",Base!D255)))=TRUE,MID(Base!D255,FIND("$",Base!D255)+1,6),0),"I",""),"P","")),TRIM(SUBSTITUTE(SUBSTITUTE(IF(AND(ISNUMBER(FIND("condo",Base!C255)),ISNUMBER(FIND("IPTU",Base!C255)))=TRUE,MID(Base!C255,FIND("$",Base!C255)+1,6),0),"I",""),"P",""))),".","")</f>
        <v>0</v>
      </c>
      <c r="E255" t="str">
        <f>SUBSTITUTE(IF(TRIM(SUBSTITUTE(SUBSTITUTE(IF(OR(ISNUMBER(FIND("IPTU",Base!C255)),ISNUMBER(FIND("iptu",Base!C255)))=TRUE,RIGHT(Base!C255,5),0),"R$",""),"$",""))="0",TRIM(SUBSTITUTE(SUBSTITUTE(IF(OR(ISNUMBER(FIND("IPTU",Base!D255)),ISNUMBER(FIND("iptu",Base!D255)))=TRUE,RIGHT(Base!D255,5),0),"R$",""),"$","")),TRIM(SUBSTITUTE(SUBSTITUTE(IF(OR(ISNUMBER(FIND("iptu",Base!C255)),ISNUMBER(FIND("IPTU",Base!C255)))=TRUE,RIGHT(Base!C255,5),0),"R$",""),"$",""))),".","")</f>
        <v>0</v>
      </c>
      <c r="F255" s="3" cm="1">
        <f t="array" ref="F255">INDEX(Base!255:255,MATCH(MAX(LEN(Base!255:255)),LEN(Base!255:255),0))</f>
        <v>0</v>
      </c>
      <c r="J255" t="str">
        <f>TRIM((IF(OR(ISNUMBER(FIND("Avenida",Base!B255)),ISNUMBER(FIND("Rua",Base!B255)),ISNUMBER(FIND("Estrada",Base!B255)),ISNUMBER(FIND(",",Base!B255)))=TRUE,Base!B255,"")))</f>
        <v/>
      </c>
      <c r="K255" t="str">
        <f>TRIM((IF(OR(ISNUMBER(FIND("Avenida",Base!C255)),ISNUMBER(FIND("Rua",Base!C255)),ISNUMBER(FIND("Estrada",Base!C255)),ISNUMBER(FIND(",",Base!C255)))=TRUE,Base!C255,"")))</f>
        <v/>
      </c>
      <c r="L255" t="str">
        <f>TRIM((IF(OR(ISNUMBER(FIND("Avenida",Base!D255)),ISNUMBER(FIND("Rua",Base!D255)),ISNUMBER(FIND("Estrada",Base!D255)),ISNUMBER(FIND(",",Base!D255)))=TRUE,Base!D255,"")))</f>
        <v/>
      </c>
      <c r="M255" t="str">
        <f>TRIM((IF(OR(ISNUMBER(FIND("Avenida",Base!E255)),ISNUMBER(FIND("Rua",Base!E255)),ISNUMBER(FIND("Estrada",Base!E255)),ISNUMBER(FIND(",",Base!E255)))=TRUE,Base!E255,"")))</f>
        <v/>
      </c>
      <c r="N255" t="str">
        <f>TRIM((IF(OR(ISNUMBER(FIND("Avenida",Base!F255)),ISNUMBER(FIND("Rua",Base!F255)),ISNUMBER(FIND("Estrada",Base!F255)),ISNUMBER(FIND(",",Base!F255)))=TRUE,Base!F255,"")))</f>
        <v/>
      </c>
      <c r="O255" t="str">
        <f>TRIM((IF(OR(ISNUMBER(FIND("Avenida",Base!G255)),ISNUMBER(FIND("Rua",Base!G255)),ISNUMBER(FIND("Estrada",Base!G255)),ISNUMBER(FIND(",",Base!G255)))=TRUE,Base!G255,"")))</f>
        <v/>
      </c>
      <c r="P255" t="str">
        <f>TRIM((IF(OR(ISNUMBER(FIND("Avenida",Base!H255)),ISNUMBER(FIND("Rua",Base!H255)),ISNUMBER(FIND("Estrada",Base!H255)),ISNUMBER(FIND(",",Base!H255)))=TRUE,Base!H255,"")))</f>
        <v/>
      </c>
      <c r="Q255" t="str">
        <f>TRIM((IF(OR(ISNUMBER(FIND("Avenida",Base!I255)),ISNUMBER(FIND("Rua",Base!I255)),ISNUMBER(FIND("Estrada",Base!I255)),ISNUMBER(FIND(",",Base!I255)))=TRUE,Base!I255,"")))</f>
        <v/>
      </c>
      <c r="R255" t="str">
        <f>TRIM((IF(OR(ISNUMBER(FIND("Avenida",Base!J255)),ISNUMBER(FIND("Rua",Base!J255)),ISNUMBER(FIND("Estrada",Base!J255)),ISNUMBER(FIND(",",Base!J255)))=TRUE,Base!J255,"")))</f>
        <v/>
      </c>
      <c r="S255" t="str">
        <f>TRIM((IF(OR(ISNUMBER(FIND("Avenida",Base!K255)),ISNUMBER(FIND("Rua",Base!K255)),ISNUMBER(FIND("Estrada",Base!K255)),ISNUMBER(FIND(",",Base!K255)))=TRUE,Base!K255,"")))</f>
        <v/>
      </c>
      <c r="T255" t="str">
        <f>TRIM((IF(OR(ISNUMBER(FIND("Avenida",Base!L255)),ISNUMBER(FIND("Rua",Base!L255)),ISNUMBER(FIND("Estrada",Base!L255)),ISNUMBER(FIND(",",Base!L255)))=TRUE,Base!L255,"")))</f>
        <v/>
      </c>
      <c r="U255" t="str">
        <f>TRIM((IF(OR(ISNUMBER(FIND("Avenida",Base!M255)),ISNUMBER(FIND("Rua",Base!M255)),ISNUMBER(FIND("Estrada",Base!M255)),ISNUMBER(FIND(",",Base!M255)))=TRUE,Base!M255,"")))</f>
        <v/>
      </c>
      <c r="V255" t="str">
        <f>TRIM((IF(OR(ISNUMBER(FIND("Avenida",Base!N255)),ISNUMBER(FIND("Rua",Base!N255)),ISNUMBER(FIND("Estrada",Base!N255)),ISNUMBER(FIND(",",Base!N255)))=TRUE,Base!N255,"")))</f>
        <v/>
      </c>
      <c r="W255" t="str">
        <f>TRIM((IF(OR(ISNUMBER(FIND("Avenida",Base!O255)),ISNUMBER(FIND("Rua",Base!O255)),ISNUMBER(FIND("Estrada",Base!O255)),ISNUMBER(FIND(",",Base!O255)))=TRUE,Base!O255,"")))</f>
        <v/>
      </c>
      <c r="X255" t="str">
        <f>TRIM((IF(OR(ISNUMBER(FIND("Avenida",Base!P255)),ISNUMBER(FIND("Rua",Base!P255)),ISNUMBER(FIND("Estrada",Base!P255)),ISNUMBER(FIND(",",Base!P255)))=TRUE,Base!P255,"")))</f>
        <v/>
      </c>
      <c r="Y255" t="str">
        <f>TRIM((IF(OR(ISNUMBER(FIND("Avenida",Base!Q255)),ISNUMBER(FIND("Rua",Base!Q255)),ISNUMBER(FIND("Estrada",Base!Q255)),ISNUMBER(FIND(",",Base!Q255)))=TRUE,Base!Q255,"")))</f>
        <v/>
      </c>
      <c r="Z255" t="str">
        <f>TRIM((IF(OR(ISNUMBER(FIND("Avenida",Base!R255)),ISNUMBER(FIND("Rua",Base!R255)),ISNUMBER(FIND("Estrada",Base!R255)),ISNUMBER(FIND(",",Base!R255)))=TRUE,Base!R255,"")))</f>
        <v/>
      </c>
      <c r="AA255" s="3" cm="1">
        <f t="array" ref="AA255">LOOKUP(2,1/(F255:Z255&lt;&gt;""),F255:Z255)</f>
        <v>0</v>
      </c>
      <c r="AB255" cm="1">
        <f t="array" ref="AB255">IFERROR(IF(LEN(TRIM(SUBSTITUTE(INDEX(Base!255:255,0,MATCH(Planilha2!$AA255,Base!255:255,0)+1),"m²",""))&gt;5),LEFT(TRIM(SUBSTITUTE(INDEX(Base!255:255,0,MATCH(Planilha2!$AA255,Base!255:255,0)+1),"m²","")),3),TRIM(SUBSTITUTE(INDEX(Base!255:255,0,MATCH(Planilha2!$AA255,Base!255:255,0)+1),"m²",""))),0)</f>
        <v>0</v>
      </c>
      <c r="AC255" cm="1">
        <f t="array" ref="AC255">IFERROR(IF(LEN(INDEX(Base!255:255,0,MATCH(Planilha2!$AA255,Base!255:255,0)+2))&gt;2,LEFT(INDEX(Base!255:255,0,MATCH(Planilha2!$AA255,Base!255:255,0)+2),1),INDEX(Base!255:255,0,MATCH(Planilha2!$AA255,Base!255:255,0)+2)),0)</f>
        <v>0</v>
      </c>
      <c r="AD255" cm="1">
        <f t="array" ref="AD255">IFERROR(IF(LEN(INDEX(Base!255:255,0,MATCH(Planilha2!$AA255,Base!255:255,0)+3))&gt;2,LEFT(INDEX(Base!255:255,0,MATCH(Planilha2!$AA255,Base!255:255,0)+3),1),INDEX(Base!255:255,0,MATCH(Planilha2!$AA255,Base!255:255,0)+3)),0)</f>
        <v>0</v>
      </c>
      <c r="AE255" cm="1">
        <f t="array" ref="AE255">IFERROR(IF(LEN(INDEX(Base!255:255,0,MATCH(Planilha2!$AA255,Base!255:255,0)+4))&gt;2,LEFT(INDEX(Base!255:255,0,MATCH(Planilha2!$AA255,Base!255:255,0)+4),1),INDEX(Base!255:255,0,MATCH(Planilha2!$AA255,Base!255:255,0)+4)),0)</f>
        <v>0</v>
      </c>
      <c r="AF255" t="str">
        <f>AA255&amp;", "&amp;Configurações!$C$4&amp;", "&amp;Configurações!$C$5&amp;", Brazil"</f>
        <v>0, Mesquita, RJ, Brazil</v>
      </c>
      <c r="AG255" t="e">
        <f>RIGHT(AA255,LEN(AA255)-FIND(",",AA255,1)-1)&amp;", "&amp;Configurações!$C$4&amp;", "&amp;Configurações!$C$5</f>
        <v>#VALUE!</v>
      </c>
      <c r="AH255">
        <f>Configurações!$C$6</f>
        <v>0</v>
      </c>
    </row>
    <row r="256" spans="2:34" x14ac:dyDescent="0.3">
      <c r="B256">
        <f>IF(OR(ISNUMBER(FIND(Configurações!$B$8,Base!B256)),ISNUMBER(FIND(Configurações!$B$9,Base!B256)),ISNUMBER(FIND(Configurações!$B$10,Base!B256)),ISNUMBER(FIND(Configurações!$B$11,Base!B256)))=TRUE,Base!B256,0)</f>
        <v>0</v>
      </c>
      <c r="C256" t="str">
        <f>SUBSTITUTE(SUBSTITUTE(IF(ISNUMBER(FIND("R$",Base!B256))=TRUE,Base!B256,IF(OR(ISNUMBER(FIND("condo",Base!C256)),ISNUMBER(FIND("IPTU",Base!C256)))=TRUE,Base!B256,Base!C256)),"R$",""),".","")</f>
        <v/>
      </c>
      <c r="D256" t="str">
        <f>SUBSTITUTE(IF(TRIM(SUBSTITUTE(SUBSTITUTE(IF(AND(ISNUMBER(FIND("condo",Base!C256)),ISNUMBER(FIND("IPTU",Base!C256)))=TRUE,MID(Base!C256,FIND("$",Base!C256)+1,6),0),"I",""),"P",""))="0",TRIM(SUBSTITUTE(SUBSTITUTE(IF(AND(ISNUMBER(FIND("condo",Base!D256)),ISNUMBER(FIND("IPTU",Base!D256)))=TRUE,MID(Base!D256,FIND("$",Base!D256)+1,6),0),"I",""),"P","")),TRIM(SUBSTITUTE(SUBSTITUTE(IF(AND(ISNUMBER(FIND("condo",Base!C256)),ISNUMBER(FIND("IPTU",Base!C256)))=TRUE,MID(Base!C256,FIND("$",Base!C256)+1,6),0),"I",""),"P",""))),".","")</f>
        <v>0</v>
      </c>
      <c r="E256" t="str">
        <f>SUBSTITUTE(IF(TRIM(SUBSTITUTE(SUBSTITUTE(IF(OR(ISNUMBER(FIND("IPTU",Base!C256)),ISNUMBER(FIND("iptu",Base!C256)))=TRUE,RIGHT(Base!C256,5),0),"R$",""),"$",""))="0",TRIM(SUBSTITUTE(SUBSTITUTE(IF(OR(ISNUMBER(FIND("IPTU",Base!D256)),ISNUMBER(FIND("iptu",Base!D256)))=TRUE,RIGHT(Base!D256,5),0),"R$",""),"$","")),TRIM(SUBSTITUTE(SUBSTITUTE(IF(OR(ISNUMBER(FIND("iptu",Base!C256)),ISNUMBER(FIND("IPTU",Base!C256)))=TRUE,RIGHT(Base!C256,5),0),"R$",""),"$",""))),".","")</f>
        <v>0</v>
      </c>
      <c r="F256" s="3" cm="1">
        <f t="array" ref="F256">INDEX(Base!256:256,MATCH(MAX(LEN(Base!256:256)),LEN(Base!256:256),0))</f>
        <v>0</v>
      </c>
      <c r="J256" t="str">
        <f>TRIM((IF(OR(ISNUMBER(FIND("Avenida",Base!B256)),ISNUMBER(FIND("Rua",Base!B256)),ISNUMBER(FIND("Estrada",Base!B256)),ISNUMBER(FIND(",",Base!B256)))=TRUE,Base!B256,"")))</f>
        <v/>
      </c>
      <c r="K256" t="str">
        <f>TRIM((IF(OR(ISNUMBER(FIND("Avenida",Base!C256)),ISNUMBER(FIND("Rua",Base!C256)),ISNUMBER(FIND("Estrada",Base!C256)),ISNUMBER(FIND(",",Base!C256)))=TRUE,Base!C256,"")))</f>
        <v/>
      </c>
      <c r="L256" t="str">
        <f>TRIM((IF(OR(ISNUMBER(FIND("Avenida",Base!D256)),ISNUMBER(FIND("Rua",Base!D256)),ISNUMBER(FIND("Estrada",Base!D256)),ISNUMBER(FIND(",",Base!D256)))=TRUE,Base!D256,"")))</f>
        <v/>
      </c>
      <c r="M256" t="str">
        <f>TRIM((IF(OR(ISNUMBER(FIND("Avenida",Base!E256)),ISNUMBER(FIND("Rua",Base!E256)),ISNUMBER(FIND("Estrada",Base!E256)),ISNUMBER(FIND(",",Base!E256)))=TRUE,Base!E256,"")))</f>
        <v/>
      </c>
      <c r="N256" t="str">
        <f>TRIM((IF(OR(ISNUMBER(FIND("Avenida",Base!F256)),ISNUMBER(FIND("Rua",Base!F256)),ISNUMBER(FIND("Estrada",Base!F256)),ISNUMBER(FIND(",",Base!F256)))=TRUE,Base!F256,"")))</f>
        <v/>
      </c>
      <c r="O256" t="str">
        <f>TRIM((IF(OR(ISNUMBER(FIND("Avenida",Base!G256)),ISNUMBER(FIND("Rua",Base!G256)),ISNUMBER(FIND("Estrada",Base!G256)),ISNUMBER(FIND(",",Base!G256)))=TRUE,Base!G256,"")))</f>
        <v/>
      </c>
      <c r="P256" t="str">
        <f>TRIM((IF(OR(ISNUMBER(FIND("Avenida",Base!H256)),ISNUMBER(FIND("Rua",Base!H256)),ISNUMBER(FIND("Estrada",Base!H256)),ISNUMBER(FIND(",",Base!H256)))=TRUE,Base!H256,"")))</f>
        <v/>
      </c>
      <c r="Q256" t="str">
        <f>TRIM((IF(OR(ISNUMBER(FIND("Avenida",Base!I256)),ISNUMBER(FIND("Rua",Base!I256)),ISNUMBER(FIND("Estrada",Base!I256)),ISNUMBER(FIND(",",Base!I256)))=TRUE,Base!I256,"")))</f>
        <v/>
      </c>
      <c r="R256" t="str">
        <f>TRIM((IF(OR(ISNUMBER(FIND("Avenida",Base!J256)),ISNUMBER(FIND("Rua",Base!J256)),ISNUMBER(FIND("Estrada",Base!J256)),ISNUMBER(FIND(",",Base!J256)))=TRUE,Base!J256,"")))</f>
        <v/>
      </c>
      <c r="S256" t="str">
        <f>TRIM((IF(OR(ISNUMBER(FIND("Avenida",Base!K256)),ISNUMBER(FIND("Rua",Base!K256)),ISNUMBER(FIND("Estrada",Base!K256)),ISNUMBER(FIND(",",Base!K256)))=TRUE,Base!K256,"")))</f>
        <v/>
      </c>
      <c r="T256" t="str">
        <f>TRIM((IF(OR(ISNUMBER(FIND("Avenida",Base!L256)),ISNUMBER(FIND("Rua",Base!L256)),ISNUMBER(FIND("Estrada",Base!L256)),ISNUMBER(FIND(",",Base!L256)))=TRUE,Base!L256,"")))</f>
        <v/>
      </c>
      <c r="U256" t="str">
        <f>TRIM((IF(OR(ISNUMBER(FIND("Avenida",Base!M256)),ISNUMBER(FIND("Rua",Base!M256)),ISNUMBER(FIND("Estrada",Base!M256)),ISNUMBER(FIND(",",Base!M256)))=TRUE,Base!M256,"")))</f>
        <v/>
      </c>
      <c r="V256" t="str">
        <f>TRIM((IF(OR(ISNUMBER(FIND("Avenida",Base!N256)),ISNUMBER(FIND("Rua",Base!N256)),ISNUMBER(FIND("Estrada",Base!N256)),ISNUMBER(FIND(",",Base!N256)))=TRUE,Base!N256,"")))</f>
        <v/>
      </c>
      <c r="W256" t="str">
        <f>TRIM((IF(OR(ISNUMBER(FIND("Avenida",Base!O256)),ISNUMBER(FIND("Rua",Base!O256)),ISNUMBER(FIND("Estrada",Base!O256)),ISNUMBER(FIND(",",Base!O256)))=TRUE,Base!O256,"")))</f>
        <v/>
      </c>
      <c r="X256" t="str">
        <f>TRIM((IF(OR(ISNUMBER(FIND("Avenida",Base!P256)),ISNUMBER(FIND("Rua",Base!P256)),ISNUMBER(FIND("Estrada",Base!P256)),ISNUMBER(FIND(",",Base!P256)))=TRUE,Base!P256,"")))</f>
        <v/>
      </c>
      <c r="Y256" t="str">
        <f>TRIM((IF(OR(ISNUMBER(FIND("Avenida",Base!Q256)),ISNUMBER(FIND("Rua",Base!Q256)),ISNUMBER(FIND("Estrada",Base!Q256)),ISNUMBER(FIND(",",Base!Q256)))=TRUE,Base!Q256,"")))</f>
        <v/>
      </c>
      <c r="Z256" t="str">
        <f>TRIM((IF(OR(ISNUMBER(FIND("Avenida",Base!R256)),ISNUMBER(FIND("Rua",Base!R256)),ISNUMBER(FIND("Estrada",Base!R256)),ISNUMBER(FIND(",",Base!R256)))=TRUE,Base!R256,"")))</f>
        <v/>
      </c>
      <c r="AA256" s="3" cm="1">
        <f t="array" ref="AA256">LOOKUP(2,1/(F256:Z256&lt;&gt;""),F256:Z256)</f>
        <v>0</v>
      </c>
      <c r="AB256" cm="1">
        <f t="array" ref="AB256">IFERROR(IF(LEN(TRIM(SUBSTITUTE(INDEX(Base!256:256,0,MATCH(Planilha2!$AA256,Base!256:256,0)+1),"m²",""))&gt;5),LEFT(TRIM(SUBSTITUTE(INDEX(Base!256:256,0,MATCH(Planilha2!$AA256,Base!256:256,0)+1),"m²","")),3),TRIM(SUBSTITUTE(INDEX(Base!256:256,0,MATCH(Planilha2!$AA256,Base!256:256,0)+1),"m²",""))),0)</f>
        <v>0</v>
      </c>
      <c r="AC256" cm="1">
        <f t="array" ref="AC256">IFERROR(IF(LEN(INDEX(Base!256:256,0,MATCH(Planilha2!$AA256,Base!256:256,0)+2))&gt;2,LEFT(INDEX(Base!256:256,0,MATCH(Planilha2!$AA256,Base!256:256,0)+2),1),INDEX(Base!256:256,0,MATCH(Planilha2!$AA256,Base!256:256,0)+2)),0)</f>
        <v>0</v>
      </c>
      <c r="AD256" cm="1">
        <f t="array" ref="AD256">IFERROR(IF(LEN(INDEX(Base!256:256,0,MATCH(Planilha2!$AA256,Base!256:256,0)+3))&gt;2,LEFT(INDEX(Base!256:256,0,MATCH(Planilha2!$AA256,Base!256:256,0)+3),1),INDEX(Base!256:256,0,MATCH(Planilha2!$AA256,Base!256:256,0)+3)),0)</f>
        <v>0</v>
      </c>
      <c r="AE256" cm="1">
        <f t="array" ref="AE256">IFERROR(IF(LEN(INDEX(Base!256:256,0,MATCH(Planilha2!$AA256,Base!256:256,0)+4))&gt;2,LEFT(INDEX(Base!256:256,0,MATCH(Planilha2!$AA256,Base!256:256,0)+4),1),INDEX(Base!256:256,0,MATCH(Planilha2!$AA256,Base!256:256,0)+4)),0)</f>
        <v>0</v>
      </c>
      <c r="AF256" t="str">
        <f>AA256&amp;", "&amp;Configurações!$C$4&amp;", "&amp;Configurações!$C$5&amp;", Brazil"</f>
        <v>0, Mesquita, RJ, Brazil</v>
      </c>
      <c r="AG256" t="e">
        <f>RIGHT(AA256,LEN(AA256)-FIND(",",AA256,1)-1)&amp;", "&amp;Configurações!$C$4&amp;", "&amp;Configurações!$C$5</f>
        <v>#VALUE!</v>
      </c>
      <c r="AH256">
        <f>Configurações!$C$6</f>
        <v>0</v>
      </c>
    </row>
    <row r="257" spans="2:34" x14ac:dyDescent="0.3">
      <c r="B257">
        <f>IF(OR(ISNUMBER(FIND(Configurações!$B$8,Base!B257)),ISNUMBER(FIND(Configurações!$B$9,Base!B257)),ISNUMBER(FIND(Configurações!$B$10,Base!B257)),ISNUMBER(FIND(Configurações!$B$11,Base!B257)))=TRUE,Base!B257,0)</f>
        <v>0</v>
      </c>
      <c r="C257" t="str">
        <f>SUBSTITUTE(SUBSTITUTE(IF(ISNUMBER(FIND("R$",Base!B257))=TRUE,Base!B257,IF(OR(ISNUMBER(FIND("condo",Base!C257)),ISNUMBER(FIND("IPTU",Base!C257)))=TRUE,Base!B257,Base!C257)),"R$",""),".","")</f>
        <v/>
      </c>
      <c r="D257" t="str">
        <f>SUBSTITUTE(IF(TRIM(SUBSTITUTE(SUBSTITUTE(IF(AND(ISNUMBER(FIND("condo",Base!C257)),ISNUMBER(FIND("IPTU",Base!C257)))=TRUE,MID(Base!C257,FIND("$",Base!C257)+1,6),0),"I",""),"P",""))="0",TRIM(SUBSTITUTE(SUBSTITUTE(IF(AND(ISNUMBER(FIND("condo",Base!D257)),ISNUMBER(FIND("IPTU",Base!D257)))=TRUE,MID(Base!D257,FIND("$",Base!D257)+1,6),0),"I",""),"P","")),TRIM(SUBSTITUTE(SUBSTITUTE(IF(AND(ISNUMBER(FIND("condo",Base!C257)),ISNUMBER(FIND("IPTU",Base!C257)))=TRUE,MID(Base!C257,FIND("$",Base!C257)+1,6),0),"I",""),"P",""))),".","")</f>
        <v>0</v>
      </c>
      <c r="E257" t="str">
        <f>SUBSTITUTE(IF(TRIM(SUBSTITUTE(SUBSTITUTE(IF(OR(ISNUMBER(FIND("IPTU",Base!C257)),ISNUMBER(FIND("iptu",Base!C257)))=TRUE,RIGHT(Base!C257,5),0),"R$",""),"$",""))="0",TRIM(SUBSTITUTE(SUBSTITUTE(IF(OR(ISNUMBER(FIND("IPTU",Base!D257)),ISNUMBER(FIND("iptu",Base!D257)))=TRUE,RIGHT(Base!D257,5),0),"R$",""),"$","")),TRIM(SUBSTITUTE(SUBSTITUTE(IF(OR(ISNUMBER(FIND("iptu",Base!C257)),ISNUMBER(FIND("IPTU",Base!C257)))=TRUE,RIGHT(Base!C257,5),0),"R$",""),"$",""))),".","")</f>
        <v>0</v>
      </c>
      <c r="F257" s="3" cm="1">
        <f t="array" ref="F257">INDEX(Base!257:257,MATCH(MAX(LEN(Base!257:257)),LEN(Base!257:257),0))</f>
        <v>0</v>
      </c>
      <c r="J257" t="str">
        <f>TRIM((IF(OR(ISNUMBER(FIND("Avenida",Base!B257)),ISNUMBER(FIND("Rua",Base!B257)),ISNUMBER(FIND("Estrada",Base!B257)),ISNUMBER(FIND(",",Base!B257)))=TRUE,Base!B257,"")))</f>
        <v/>
      </c>
      <c r="K257" t="str">
        <f>TRIM((IF(OR(ISNUMBER(FIND("Avenida",Base!C257)),ISNUMBER(FIND("Rua",Base!C257)),ISNUMBER(FIND("Estrada",Base!C257)),ISNUMBER(FIND(",",Base!C257)))=TRUE,Base!C257,"")))</f>
        <v/>
      </c>
      <c r="L257" t="str">
        <f>TRIM((IF(OR(ISNUMBER(FIND("Avenida",Base!D257)),ISNUMBER(FIND("Rua",Base!D257)),ISNUMBER(FIND("Estrada",Base!D257)),ISNUMBER(FIND(",",Base!D257)))=TRUE,Base!D257,"")))</f>
        <v/>
      </c>
      <c r="M257" t="str">
        <f>TRIM((IF(OR(ISNUMBER(FIND("Avenida",Base!E257)),ISNUMBER(FIND("Rua",Base!E257)),ISNUMBER(FIND("Estrada",Base!E257)),ISNUMBER(FIND(",",Base!E257)))=TRUE,Base!E257,"")))</f>
        <v/>
      </c>
      <c r="N257" t="str">
        <f>TRIM((IF(OR(ISNUMBER(FIND("Avenida",Base!F257)),ISNUMBER(FIND("Rua",Base!F257)),ISNUMBER(FIND("Estrada",Base!F257)),ISNUMBER(FIND(",",Base!F257)))=TRUE,Base!F257,"")))</f>
        <v/>
      </c>
      <c r="O257" t="str">
        <f>TRIM((IF(OR(ISNUMBER(FIND("Avenida",Base!G257)),ISNUMBER(FIND("Rua",Base!G257)),ISNUMBER(FIND("Estrada",Base!G257)),ISNUMBER(FIND(",",Base!G257)))=TRUE,Base!G257,"")))</f>
        <v/>
      </c>
      <c r="P257" t="str">
        <f>TRIM((IF(OR(ISNUMBER(FIND("Avenida",Base!H257)),ISNUMBER(FIND("Rua",Base!H257)),ISNUMBER(FIND("Estrada",Base!H257)),ISNUMBER(FIND(",",Base!H257)))=TRUE,Base!H257,"")))</f>
        <v/>
      </c>
      <c r="Q257" t="str">
        <f>TRIM((IF(OR(ISNUMBER(FIND("Avenida",Base!I257)),ISNUMBER(FIND("Rua",Base!I257)),ISNUMBER(FIND("Estrada",Base!I257)),ISNUMBER(FIND(",",Base!I257)))=TRUE,Base!I257,"")))</f>
        <v/>
      </c>
      <c r="R257" t="str">
        <f>TRIM((IF(OR(ISNUMBER(FIND("Avenida",Base!J257)),ISNUMBER(FIND("Rua",Base!J257)),ISNUMBER(FIND("Estrada",Base!J257)),ISNUMBER(FIND(",",Base!J257)))=TRUE,Base!J257,"")))</f>
        <v/>
      </c>
      <c r="S257" t="str">
        <f>TRIM((IF(OR(ISNUMBER(FIND("Avenida",Base!K257)),ISNUMBER(FIND("Rua",Base!K257)),ISNUMBER(FIND("Estrada",Base!K257)),ISNUMBER(FIND(",",Base!K257)))=TRUE,Base!K257,"")))</f>
        <v/>
      </c>
      <c r="T257" t="str">
        <f>TRIM((IF(OR(ISNUMBER(FIND("Avenida",Base!L257)),ISNUMBER(FIND("Rua",Base!L257)),ISNUMBER(FIND("Estrada",Base!L257)),ISNUMBER(FIND(",",Base!L257)))=TRUE,Base!L257,"")))</f>
        <v/>
      </c>
      <c r="U257" t="str">
        <f>TRIM((IF(OR(ISNUMBER(FIND("Avenida",Base!M257)),ISNUMBER(FIND("Rua",Base!M257)),ISNUMBER(FIND("Estrada",Base!M257)),ISNUMBER(FIND(",",Base!M257)))=TRUE,Base!M257,"")))</f>
        <v/>
      </c>
      <c r="V257" t="str">
        <f>TRIM((IF(OR(ISNUMBER(FIND("Avenida",Base!N257)),ISNUMBER(FIND("Rua",Base!N257)),ISNUMBER(FIND("Estrada",Base!N257)),ISNUMBER(FIND(",",Base!N257)))=TRUE,Base!N257,"")))</f>
        <v/>
      </c>
      <c r="W257" t="str">
        <f>TRIM((IF(OR(ISNUMBER(FIND("Avenida",Base!O257)),ISNUMBER(FIND("Rua",Base!O257)),ISNUMBER(FIND("Estrada",Base!O257)),ISNUMBER(FIND(",",Base!O257)))=TRUE,Base!O257,"")))</f>
        <v/>
      </c>
      <c r="X257" t="str">
        <f>TRIM((IF(OR(ISNUMBER(FIND("Avenida",Base!P257)),ISNUMBER(FIND("Rua",Base!P257)),ISNUMBER(FIND("Estrada",Base!P257)),ISNUMBER(FIND(",",Base!P257)))=TRUE,Base!P257,"")))</f>
        <v/>
      </c>
      <c r="Y257" t="str">
        <f>TRIM((IF(OR(ISNUMBER(FIND("Avenida",Base!Q257)),ISNUMBER(FIND("Rua",Base!Q257)),ISNUMBER(FIND("Estrada",Base!Q257)),ISNUMBER(FIND(",",Base!Q257)))=TRUE,Base!Q257,"")))</f>
        <v/>
      </c>
      <c r="Z257" t="str">
        <f>TRIM((IF(OR(ISNUMBER(FIND("Avenida",Base!R257)),ISNUMBER(FIND("Rua",Base!R257)),ISNUMBER(FIND("Estrada",Base!R257)),ISNUMBER(FIND(",",Base!R257)))=TRUE,Base!R257,"")))</f>
        <v/>
      </c>
      <c r="AA257" s="3" cm="1">
        <f t="array" ref="AA257">LOOKUP(2,1/(F257:Z257&lt;&gt;""),F257:Z257)</f>
        <v>0</v>
      </c>
      <c r="AB257" cm="1">
        <f t="array" ref="AB257">IFERROR(IF(LEN(TRIM(SUBSTITUTE(INDEX(Base!257:257,0,MATCH(Planilha2!$AA257,Base!257:257,0)+1),"m²",""))&gt;5),LEFT(TRIM(SUBSTITUTE(INDEX(Base!257:257,0,MATCH(Planilha2!$AA257,Base!257:257,0)+1),"m²","")),3),TRIM(SUBSTITUTE(INDEX(Base!257:257,0,MATCH(Planilha2!$AA257,Base!257:257,0)+1),"m²",""))),0)</f>
        <v>0</v>
      </c>
      <c r="AC257" cm="1">
        <f t="array" ref="AC257">IFERROR(IF(LEN(INDEX(Base!257:257,0,MATCH(Planilha2!$AA257,Base!257:257,0)+2))&gt;2,LEFT(INDEX(Base!257:257,0,MATCH(Planilha2!$AA257,Base!257:257,0)+2),1),INDEX(Base!257:257,0,MATCH(Planilha2!$AA257,Base!257:257,0)+2)),0)</f>
        <v>0</v>
      </c>
      <c r="AD257" cm="1">
        <f t="array" ref="AD257">IFERROR(IF(LEN(INDEX(Base!257:257,0,MATCH(Planilha2!$AA257,Base!257:257,0)+3))&gt;2,LEFT(INDEX(Base!257:257,0,MATCH(Planilha2!$AA257,Base!257:257,0)+3),1),INDEX(Base!257:257,0,MATCH(Planilha2!$AA257,Base!257:257,0)+3)),0)</f>
        <v>0</v>
      </c>
      <c r="AE257" cm="1">
        <f t="array" ref="AE257">IFERROR(IF(LEN(INDEX(Base!257:257,0,MATCH(Planilha2!$AA257,Base!257:257,0)+4))&gt;2,LEFT(INDEX(Base!257:257,0,MATCH(Planilha2!$AA257,Base!257:257,0)+4),1),INDEX(Base!257:257,0,MATCH(Planilha2!$AA257,Base!257:257,0)+4)),0)</f>
        <v>0</v>
      </c>
      <c r="AF257" t="str">
        <f>AA257&amp;", "&amp;Configurações!$C$4&amp;", "&amp;Configurações!$C$5&amp;", Brazil"</f>
        <v>0, Mesquita, RJ, Brazil</v>
      </c>
      <c r="AG257" t="e">
        <f>RIGHT(AA257,LEN(AA257)-FIND(",",AA257,1)-1)&amp;", "&amp;Configurações!$C$4&amp;", "&amp;Configurações!$C$5</f>
        <v>#VALUE!</v>
      </c>
      <c r="AH257">
        <f>Configurações!$C$6</f>
        <v>0</v>
      </c>
    </row>
    <row r="258" spans="2:34" x14ac:dyDescent="0.3">
      <c r="B258">
        <f>IF(OR(ISNUMBER(FIND(Configurações!$B$8,Base!B258)),ISNUMBER(FIND(Configurações!$B$9,Base!B258)),ISNUMBER(FIND(Configurações!$B$10,Base!B258)),ISNUMBER(FIND(Configurações!$B$11,Base!B258)))=TRUE,Base!B258,0)</f>
        <v>0</v>
      </c>
      <c r="C258" t="str">
        <f>SUBSTITUTE(SUBSTITUTE(IF(ISNUMBER(FIND("R$",Base!B258))=TRUE,Base!B258,IF(OR(ISNUMBER(FIND("condo",Base!C258)),ISNUMBER(FIND("IPTU",Base!C258)))=TRUE,Base!B258,Base!C258)),"R$",""),".","")</f>
        <v/>
      </c>
      <c r="D258" t="str">
        <f>SUBSTITUTE(IF(TRIM(SUBSTITUTE(SUBSTITUTE(IF(AND(ISNUMBER(FIND("condo",Base!C258)),ISNUMBER(FIND("IPTU",Base!C258)))=TRUE,MID(Base!C258,FIND("$",Base!C258)+1,6),0),"I",""),"P",""))="0",TRIM(SUBSTITUTE(SUBSTITUTE(IF(AND(ISNUMBER(FIND("condo",Base!D258)),ISNUMBER(FIND("IPTU",Base!D258)))=TRUE,MID(Base!D258,FIND("$",Base!D258)+1,6),0),"I",""),"P","")),TRIM(SUBSTITUTE(SUBSTITUTE(IF(AND(ISNUMBER(FIND("condo",Base!C258)),ISNUMBER(FIND("IPTU",Base!C258)))=TRUE,MID(Base!C258,FIND("$",Base!C258)+1,6),0),"I",""),"P",""))),".","")</f>
        <v>0</v>
      </c>
      <c r="E258" t="str">
        <f>SUBSTITUTE(IF(TRIM(SUBSTITUTE(SUBSTITUTE(IF(OR(ISNUMBER(FIND("IPTU",Base!C258)),ISNUMBER(FIND("iptu",Base!C258)))=TRUE,RIGHT(Base!C258,5),0),"R$",""),"$",""))="0",TRIM(SUBSTITUTE(SUBSTITUTE(IF(OR(ISNUMBER(FIND("IPTU",Base!D258)),ISNUMBER(FIND("iptu",Base!D258)))=TRUE,RIGHT(Base!D258,5),0),"R$",""),"$","")),TRIM(SUBSTITUTE(SUBSTITUTE(IF(OR(ISNUMBER(FIND("iptu",Base!C258)),ISNUMBER(FIND("IPTU",Base!C258)))=TRUE,RIGHT(Base!C258,5),0),"R$",""),"$",""))),".","")</f>
        <v>0</v>
      </c>
      <c r="F258" s="3" cm="1">
        <f t="array" ref="F258">INDEX(Base!258:258,MATCH(MAX(LEN(Base!258:258)),LEN(Base!258:258),0))</f>
        <v>0</v>
      </c>
      <c r="J258" t="str">
        <f>TRIM((IF(OR(ISNUMBER(FIND("Avenida",Base!B258)),ISNUMBER(FIND("Rua",Base!B258)),ISNUMBER(FIND("Estrada",Base!B258)),ISNUMBER(FIND(",",Base!B258)))=TRUE,Base!B258,"")))</f>
        <v/>
      </c>
      <c r="K258" t="str">
        <f>TRIM((IF(OR(ISNUMBER(FIND("Avenida",Base!C258)),ISNUMBER(FIND("Rua",Base!C258)),ISNUMBER(FIND("Estrada",Base!C258)),ISNUMBER(FIND(",",Base!C258)))=TRUE,Base!C258,"")))</f>
        <v/>
      </c>
      <c r="L258" t="str">
        <f>TRIM((IF(OR(ISNUMBER(FIND("Avenida",Base!D258)),ISNUMBER(FIND("Rua",Base!D258)),ISNUMBER(FIND("Estrada",Base!D258)),ISNUMBER(FIND(",",Base!D258)))=TRUE,Base!D258,"")))</f>
        <v/>
      </c>
      <c r="M258" t="str">
        <f>TRIM((IF(OR(ISNUMBER(FIND("Avenida",Base!E258)),ISNUMBER(FIND("Rua",Base!E258)),ISNUMBER(FIND("Estrada",Base!E258)),ISNUMBER(FIND(",",Base!E258)))=TRUE,Base!E258,"")))</f>
        <v/>
      </c>
      <c r="N258" t="str">
        <f>TRIM((IF(OR(ISNUMBER(FIND("Avenida",Base!F258)),ISNUMBER(FIND("Rua",Base!F258)),ISNUMBER(FIND("Estrada",Base!F258)),ISNUMBER(FIND(",",Base!F258)))=TRUE,Base!F258,"")))</f>
        <v/>
      </c>
      <c r="O258" t="str">
        <f>TRIM((IF(OR(ISNUMBER(FIND("Avenida",Base!G258)),ISNUMBER(FIND("Rua",Base!G258)),ISNUMBER(FIND("Estrada",Base!G258)),ISNUMBER(FIND(",",Base!G258)))=TRUE,Base!G258,"")))</f>
        <v/>
      </c>
      <c r="P258" t="str">
        <f>TRIM((IF(OR(ISNUMBER(FIND("Avenida",Base!H258)),ISNUMBER(FIND("Rua",Base!H258)),ISNUMBER(FIND("Estrada",Base!H258)),ISNUMBER(FIND(",",Base!H258)))=TRUE,Base!H258,"")))</f>
        <v/>
      </c>
      <c r="Q258" t="str">
        <f>TRIM((IF(OR(ISNUMBER(FIND("Avenida",Base!I258)),ISNUMBER(FIND("Rua",Base!I258)),ISNUMBER(FIND("Estrada",Base!I258)),ISNUMBER(FIND(",",Base!I258)))=TRUE,Base!I258,"")))</f>
        <v/>
      </c>
      <c r="R258" t="str">
        <f>TRIM((IF(OR(ISNUMBER(FIND("Avenida",Base!J258)),ISNUMBER(FIND("Rua",Base!J258)),ISNUMBER(FIND("Estrada",Base!J258)),ISNUMBER(FIND(",",Base!J258)))=TRUE,Base!J258,"")))</f>
        <v/>
      </c>
      <c r="S258" t="str">
        <f>TRIM((IF(OR(ISNUMBER(FIND("Avenida",Base!K258)),ISNUMBER(FIND("Rua",Base!K258)),ISNUMBER(FIND("Estrada",Base!K258)),ISNUMBER(FIND(",",Base!K258)))=TRUE,Base!K258,"")))</f>
        <v/>
      </c>
      <c r="T258" t="str">
        <f>TRIM((IF(OR(ISNUMBER(FIND("Avenida",Base!L258)),ISNUMBER(FIND("Rua",Base!L258)),ISNUMBER(FIND("Estrada",Base!L258)),ISNUMBER(FIND(",",Base!L258)))=TRUE,Base!L258,"")))</f>
        <v/>
      </c>
      <c r="U258" t="str">
        <f>TRIM((IF(OR(ISNUMBER(FIND("Avenida",Base!M258)),ISNUMBER(FIND("Rua",Base!M258)),ISNUMBER(FIND("Estrada",Base!M258)),ISNUMBER(FIND(",",Base!M258)))=TRUE,Base!M258,"")))</f>
        <v/>
      </c>
      <c r="V258" t="str">
        <f>TRIM((IF(OR(ISNUMBER(FIND("Avenida",Base!N258)),ISNUMBER(FIND("Rua",Base!N258)),ISNUMBER(FIND("Estrada",Base!N258)),ISNUMBER(FIND(",",Base!N258)))=TRUE,Base!N258,"")))</f>
        <v/>
      </c>
      <c r="W258" t="str">
        <f>TRIM((IF(OR(ISNUMBER(FIND("Avenida",Base!O258)),ISNUMBER(FIND("Rua",Base!O258)),ISNUMBER(FIND("Estrada",Base!O258)),ISNUMBER(FIND(",",Base!O258)))=TRUE,Base!O258,"")))</f>
        <v/>
      </c>
      <c r="X258" t="str">
        <f>TRIM((IF(OR(ISNUMBER(FIND("Avenida",Base!P258)),ISNUMBER(FIND("Rua",Base!P258)),ISNUMBER(FIND("Estrada",Base!P258)),ISNUMBER(FIND(",",Base!P258)))=TRUE,Base!P258,"")))</f>
        <v/>
      </c>
      <c r="Y258" t="str">
        <f>TRIM((IF(OR(ISNUMBER(FIND("Avenida",Base!Q258)),ISNUMBER(FIND("Rua",Base!Q258)),ISNUMBER(FIND("Estrada",Base!Q258)),ISNUMBER(FIND(",",Base!Q258)))=TRUE,Base!Q258,"")))</f>
        <v/>
      </c>
      <c r="Z258" t="str">
        <f>TRIM((IF(OR(ISNUMBER(FIND("Avenida",Base!R258)),ISNUMBER(FIND("Rua",Base!R258)),ISNUMBER(FIND("Estrada",Base!R258)),ISNUMBER(FIND(",",Base!R258)))=TRUE,Base!R258,"")))</f>
        <v/>
      </c>
      <c r="AA258" s="3" cm="1">
        <f t="array" ref="AA258">LOOKUP(2,1/(F258:Z258&lt;&gt;""),F258:Z258)</f>
        <v>0</v>
      </c>
      <c r="AB258" cm="1">
        <f t="array" ref="AB258">IFERROR(IF(LEN(TRIM(SUBSTITUTE(INDEX(Base!258:258,0,MATCH(Planilha2!$AA258,Base!258:258,0)+1),"m²",""))&gt;5),LEFT(TRIM(SUBSTITUTE(INDEX(Base!258:258,0,MATCH(Planilha2!$AA258,Base!258:258,0)+1),"m²","")),3),TRIM(SUBSTITUTE(INDEX(Base!258:258,0,MATCH(Planilha2!$AA258,Base!258:258,0)+1),"m²",""))),0)</f>
        <v>0</v>
      </c>
      <c r="AC258" cm="1">
        <f t="array" ref="AC258">IFERROR(IF(LEN(INDEX(Base!258:258,0,MATCH(Planilha2!$AA258,Base!258:258,0)+2))&gt;2,LEFT(INDEX(Base!258:258,0,MATCH(Planilha2!$AA258,Base!258:258,0)+2),1),INDEX(Base!258:258,0,MATCH(Planilha2!$AA258,Base!258:258,0)+2)),0)</f>
        <v>0</v>
      </c>
      <c r="AD258" cm="1">
        <f t="array" ref="AD258">IFERROR(IF(LEN(INDEX(Base!258:258,0,MATCH(Planilha2!$AA258,Base!258:258,0)+3))&gt;2,LEFT(INDEX(Base!258:258,0,MATCH(Planilha2!$AA258,Base!258:258,0)+3),1),INDEX(Base!258:258,0,MATCH(Planilha2!$AA258,Base!258:258,0)+3)),0)</f>
        <v>0</v>
      </c>
      <c r="AE258" cm="1">
        <f t="array" ref="AE258">IFERROR(IF(LEN(INDEX(Base!258:258,0,MATCH(Planilha2!$AA258,Base!258:258,0)+4))&gt;2,LEFT(INDEX(Base!258:258,0,MATCH(Planilha2!$AA258,Base!258:258,0)+4),1),INDEX(Base!258:258,0,MATCH(Planilha2!$AA258,Base!258:258,0)+4)),0)</f>
        <v>0</v>
      </c>
      <c r="AF258" t="str">
        <f>AA258&amp;", "&amp;Configurações!$C$4&amp;", "&amp;Configurações!$C$5&amp;", Brazil"</f>
        <v>0, Mesquita, RJ, Brazil</v>
      </c>
      <c r="AG258" t="e">
        <f>RIGHT(AA258,LEN(AA258)-FIND(",",AA258,1)-1)&amp;", "&amp;Configurações!$C$4&amp;", "&amp;Configurações!$C$5</f>
        <v>#VALUE!</v>
      </c>
      <c r="AH258">
        <f>Configurações!$C$6</f>
        <v>0</v>
      </c>
    </row>
    <row r="259" spans="2:34" x14ac:dyDescent="0.3">
      <c r="B259">
        <f>IF(OR(ISNUMBER(FIND(Configurações!$B$8,Base!B259)),ISNUMBER(FIND(Configurações!$B$9,Base!B259)),ISNUMBER(FIND(Configurações!$B$10,Base!B259)),ISNUMBER(FIND(Configurações!$B$11,Base!B259)))=TRUE,Base!B259,0)</f>
        <v>0</v>
      </c>
      <c r="C259" t="str">
        <f>SUBSTITUTE(SUBSTITUTE(IF(ISNUMBER(FIND("R$",Base!B259))=TRUE,Base!B259,IF(OR(ISNUMBER(FIND("condo",Base!C259)),ISNUMBER(FIND("IPTU",Base!C259)))=TRUE,Base!B259,Base!C259)),"R$",""),".","")</f>
        <v/>
      </c>
      <c r="D259" t="str">
        <f>SUBSTITUTE(IF(TRIM(SUBSTITUTE(SUBSTITUTE(IF(AND(ISNUMBER(FIND("condo",Base!C259)),ISNUMBER(FIND("IPTU",Base!C259)))=TRUE,MID(Base!C259,FIND("$",Base!C259)+1,6),0),"I",""),"P",""))="0",TRIM(SUBSTITUTE(SUBSTITUTE(IF(AND(ISNUMBER(FIND("condo",Base!D259)),ISNUMBER(FIND("IPTU",Base!D259)))=TRUE,MID(Base!D259,FIND("$",Base!D259)+1,6),0),"I",""),"P","")),TRIM(SUBSTITUTE(SUBSTITUTE(IF(AND(ISNUMBER(FIND("condo",Base!C259)),ISNUMBER(FIND("IPTU",Base!C259)))=TRUE,MID(Base!C259,FIND("$",Base!C259)+1,6),0),"I",""),"P",""))),".","")</f>
        <v>0</v>
      </c>
      <c r="E259" t="str">
        <f>SUBSTITUTE(IF(TRIM(SUBSTITUTE(SUBSTITUTE(IF(OR(ISNUMBER(FIND("IPTU",Base!C259)),ISNUMBER(FIND("iptu",Base!C259)))=TRUE,RIGHT(Base!C259,5),0),"R$",""),"$",""))="0",TRIM(SUBSTITUTE(SUBSTITUTE(IF(OR(ISNUMBER(FIND("IPTU",Base!D259)),ISNUMBER(FIND("iptu",Base!D259)))=TRUE,RIGHT(Base!D259,5),0),"R$",""),"$","")),TRIM(SUBSTITUTE(SUBSTITUTE(IF(OR(ISNUMBER(FIND("iptu",Base!C259)),ISNUMBER(FIND("IPTU",Base!C259)))=TRUE,RIGHT(Base!C259,5),0),"R$",""),"$",""))),".","")</f>
        <v>0</v>
      </c>
      <c r="F259" s="3" cm="1">
        <f t="array" ref="F259">INDEX(Base!259:259,MATCH(MAX(LEN(Base!259:259)),LEN(Base!259:259),0))</f>
        <v>0</v>
      </c>
      <c r="J259" t="str">
        <f>TRIM((IF(OR(ISNUMBER(FIND("Avenida",Base!B259)),ISNUMBER(FIND("Rua",Base!B259)),ISNUMBER(FIND("Estrada",Base!B259)),ISNUMBER(FIND(",",Base!B259)))=TRUE,Base!B259,"")))</f>
        <v/>
      </c>
      <c r="K259" t="str">
        <f>TRIM((IF(OR(ISNUMBER(FIND("Avenida",Base!C259)),ISNUMBER(FIND("Rua",Base!C259)),ISNUMBER(FIND("Estrada",Base!C259)),ISNUMBER(FIND(",",Base!C259)))=TRUE,Base!C259,"")))</f>
        <v/>
      </c>
      <c r="L259" t="str">
        <f>TRIM((IF(OR(ISNUMBER(FIND("Avenida",Base!D259)),ISNUMBER(FIND("Rua",Base!D259)),ISNUMBER(FIND("Estrada",Base!D259)),ISNUMBER(FIND(",",Base!D259)))=TRUE,Base!D259,"")))</f>
        <v/>
      </c>
      <c r="M259" t="str">
        <f>TRIM((IF(OR(ISNUMBER(FIND("Avenida",Base!E259)),ISNUMBER(FIND("Rua",Base!E259)),ISNUMBER(FIND("Estrada",Base!E259)),ISNUMBER(FIND(",",Base!E259)))=TRUE,Base!E259,"")))</f>
        <v/>
      </c>
      <c r="N259" t="str">
        <f>TRIM((IF(OR(ISNUMBER(FIND("Avenida",Base!F259)),ISNUMBER(FIND("Rua",Base!F259)),ISNUMBER(FIND("Estrada",Base!F259)),ISNUMBER(FIND(",",Base!F259)))=TRUE,Base!F259,"")))</f>
        <v/>
      </c>
      <c r="O259" t="str">
        <f>TRIM((IF(OR(ISNUMBER(FIND("Avenida",Base!G259)),ISNUMBER(FIND("Rua",Base!G259)),ISNUMBER(FIND("Estrada",Base!G259)),ISNUMBER(FIND(",",Base!G259)))=TRUE,Base!G259,"")))</f>
        <v/>
      </c>
      <c r="P259" t="str">
        <f>TRIM((IF(OR(ISNUMBER(FIND("Avenida",Base!H259)),ISNUMBER(FIND("Rua",Base!H259)),ISNUMBER(FIND("Estrada",Base!H259)),ISNUMBER(FIND(",",Base!H259)))=TRUE,Base!H259,"")))</f>
        <v/>
      </c>
      <c r="Q259" t="str">
        <f>TRIM((IF(OR(ISNUMBER(FIND("Avenida",Base!I259)),ISNUMBER(FIND("Rua",Base!I259)),ISNUMBER(FIND("Estrada",Base!I259)),ISNUMBER(FIND(",",Base!I259)))=TRUE,Base!I259,"")))</f>
        <v/>
      </c>
      <c r="R259" t="str">
        <f>TRIM((IF(OR(ISNUMBER(FIND("Avenida",Base!J259)),ISNUMBER(FIND("Rua",Base!J259)),ISNUMBER(FIND("Estrada",Base!J259)),ISNUMBER(FIND(",",Base!J259)))=TRUE,Base!J259,"")))</f>
        <v/>
      </c>
      <c r="S259" t="str">
        <f>TRIM((IF(OR(ISNUMBER(FIND("Avenida",Base!K259)),ISNUMBER(FIND("Rua",Base!K259)),ISNUMBER(FIND("Estrada",Base!K259)),ISNUMBER(FIND(",",Base!K259)))=TRUE,Base!K259,"")))</f>
        <v/>
      </c>
      <c r="T259" t="str">
        <f>TRIM((IF(OR(ISNUMBER(FIND("Avenida",Base!L259)),ISNUMBER(FIND("Rua",Base!L259)),ISNUMBER(FIND("Estrada",Base!L259)),ISNUMBER(FIND(",",Base!L259)))=TRUE,Base!L259,"")))</f>
        <v/>
      </c>
      <c r="U259" t="str">
        <f>TRIM((IF(OR(ISNUMBER(FIND("Avenida",Base!M259)),ISNUMBER(FIND("Rua",Base!M259)),ISNUMBER(FIND("Estrada",Base!M259)),ISNUMBER(FIND(",",Base!M259)))=TRUE,Base!M259,"")))</f>
        <v/>
      </c>
      <c r="V259" t="str">
        <f>TRIM((IF(OR(ISNUMBER(FIND("Avenida",Base!N259)),ISNUMBER(FIND("Rua",Base!N259)),ISNUMBER(FIND("Estrada",Base!N259)),ISNUMBER(FIND(",",Base!N259)))=TRUE,Base!N259,"")))</f>
        <v/>
      </c>
      <c r="W259" t="str">
        <f>TRIM((IF(OR(ISNUMBER(FIND("Avenida",Base!O259)),ISNUMBER(FIND("Rua",Base!O259)),ISNUMBER(FIND("Estrada",Base!O259)),ISNUMBER(FIND(",",Base!O259)))=TRUE,Base!O259,"")))</f>
        <v/>
      </c>
      <c r="X259" t="str">
        <f>TRIM((IF(OR(ISNUMBER(FIND("Avenida",Base!P259)),ISNUMBER(FIND("Rua",Base!P259)),ISNUMBER(FIND("Estrada",Base!P259)),ISNUMBER(FIND(",",Base!P259)))=TRUE,Base!P259,"")))</f>
        <v/>
      </c>
      <c r="Y259" t="str">
        <f>TRIM((IF(OR(ISNUMBER(FIND("Avenida",Base!Q259)),ISNUMBER(FIND("Rua",Base!Q259)),ISNUMBER(FIND("Estrada",Base!Q259)),ISNUMBER(FIND(",",Base!Q259)))=TRUE,Base!Q259,"")))</f>
        <v/>
      </c>
      <c r="Z259" t="str">
        <f>TRIM((IF(OR(ISNUMBER(FIND("Avenida",Base!R259)),ISNUMBER(FIND("Rua",Base!R259)),ISNUMBER(FIND("Estrada",Base!R259)),ISNUMBER(FIND(",",Base!R259)))=TRUE,Base!R259,"")))</f>
        <v/>
      </c>
      <c r="AA259" s="3" cm="1">
        <f t="array" ref="AA259">LOOKUP(2,1/(F259:Z259&lt;&gt;""),F259:Z259)</f>
        <v>0</v>
      </c>
      <c r="AB259" cm="1">
        <f t="array" ref="AB259">IFERROR(IF(LEN(TRIM(SUBSTITUTE(INDEX(Base!259:259,0,MATCH(Planilha2!$AA259,Base!259:259,0)+1),"m²",""))&gt;5),LEFT(TRIM(SUBSTITUTE(INDEX(Base!259:259,0,MATCH(Planilha2!$AA259,Base!259:259,0)+1),"m²","")),3),TRIM(SUBSTITUTE(INDEX(Base!259:259,0,MATCH(Planilha2!$AA259,Base!259:259,0)+1),"m²",""))),0)</f>
        <v>0</v>
      </c>
      <c r="AC259" cm="1">
        <f t="array" ref="AC259">IFERROR(IF(LEN(INDEX(Base!259:259,0,MATCH(Planilha2!$AA259,Base!259:259,0)+2))&gt;2,LEFT(INDEX(Base!259:259,0,MATCH(Planilha2!$AA259,Base!259:259,0)+2),1),INDEX(Base!259:259,0,MATCH(Planilha2!$AA259,Base!259:259,0)+2)),0)</f>
        <v>0</v>
      </c>
      <c r="AD259" cm="1">
        <f t="array" ref="AD259">IFERROR(IF(LEN(INDEX(Base!259:259,0,MATCH(Planilha2!$AA259,Base!259:259,0)+3))&gt;2,LEFT(INDEX(Base!259:259,0,MATCH(Planilha2!$AA259,Base!259:259,0)+3),1),INDEX(Base!259:259,0,MATCH(Planilha2!$AA259,Base!259:259,0)+3)),0)</f>
        <v>0</v>
      </c>
      <c r="AE259" cm="1">
        <f t="array" ref="AE259">IFERROR(IF(LEN(INDEX(Base!259:259,0,MATCH(Planilha2!$AA259,Base!259:259,0)+4))&gt;2,LEFT(INDEX(Base!259:259,0,MATCH(Planilha2!$AA259,Base!259:259,0)+4),1),INDEX(Base!259:259,0,MATCH(Planilha2!$AA259,Base!259:259,0)+4)),0)</f>
        <v>0</v>
      </c>
      <c r="AF259" t="str">
        <f>AA259&amp;", "&amp;Configurações!$C$4&amp;", "&amp;Configurações!$C$5&amp;", Brazil"</f>
        <v>0, Mesquita, RJ, Brazil</v>
      </c>
      <c r="AG259" t="e">
        <f>RIGHT(AA259,LEN(AA259)-FIND(",",AA259,1)-1)&amp;", "&amp;Configurações!$C$4&amp;", "&amp;Configurações!$C$5</f>
        <v>#VALUE!</v>
      </c>
      <c r="AH259">
        <f>Configurações!$C$6</f>
        <v>0</v>
      </c>
    </row>
    <row r="260" spans="2:34" x14ac:dyDescent="0.3">
      <c r="B260">
        <f>IF(OR(ISNUMBER(FIND(Configurações!$B$8,Base!B260)),ISNUMBER(FIND(Configurações!$B$9,Base!B260)),ISNUMBER(FIND(Configurações!$B$10,Base!B260)),ISNUMBER(FIND(Configurações!$B$11,Base!B260)))=TRUE,Base!B260,0)</f>
        <v>0</v>
      </c>
      <c r="C260" t="str">
        <f>SUBSTITUTE(SUBSTITUTE(IF(ISNUMBER(FIND("R$",Base!B260))=TRUE,Base!B260,IF(OR(ISNUMBER(FIND("condo",Base!C260)),ISNUMBER(FIND("IPTU",Base!C260)))=TRUE,Base!B260,Base!C260)),"R$",""),".","")</f>
        <v/>
      </c>
      <c r="D260" t="str">
        <f>SUBSTITUTE(IF(TRIM(SUBSTITUTE(SUBSTITUTE(IF(AND(ISNUMBER(FIND("condo",Base!C260)),ISNUMBER(FIND("IPTU",Base!C260)))=TRUE,MID(Base!C260,FIND("$",Base!C260)+1,6),0),"I",""),"P",""))="0",TRIM(SUBSTITUTE(SUBSTITUTE(IF(AND(ISNUMBER(FIND("condo",Base!D260)),ISNUMBER(FIND("IPTU",Base!D260)))=TRUE,MID(Base!D260,FIND("$",Base!D260)+1,6),0),"I",""),"P","")),TRIM(SUBSTITUTE(SUBSTITUTE(IF(AND(ISNUMBER(FIND("condo",Base!C260)),ISNUMBER(FIND("IPTU",Base!C260)))=TRUE,MID(Base!C260,FIND("$",Base!C260)+1,6),0),"I",""),"P",""))),".","")</f>
        <v>0</v>
      </c>
      <c r="E260" t="str">
        <f>SUBSTITUTE(IF(TRIM(SUBSTITUTE(SUBSTITUTE(IF(OR(ISNUMBER(FIND("IPTU",Base!C260)),ISNUMBER(FIND("iptu",Base!C260)))=TRUE,RIGHT(Base!C260,5),0),"R$",""),"$",""))="0",TRIM(SUBSTITUTE(SUBSTITUTE(IF(OR(ISNUMBER(FIND("IPTU",Base!D260)),ISNUMBER(FIND("iptu",Base!D260)))=TRUE,RIGHT(Base!D260,5),0),"R$",""),"$","")),TRIM(SUBSTITUTE(SUBSTITUTE(IF(OR(ISNUMBER(FIND("iptu",Base!C260)),ISNUMBER(FIND("IPTU",Base!C260)))=TRUE,RIGHT(Base!C260,5),0),"R$",""),"$",""))),".","")</f>
        <v>0</v>
      </c>
      <c r="F260" s="3" cm="1">
        <f t="array" ref="F260">INDEX(Base!260:260,MATCH(MAX(LEN(Base!260:260)),LEN(Base!260:260),0))</f>
        <v>0</v>
      </c>
      <c r="J260" t="str">
        <f>TRIM((IF(OR(ISNUMBER(FIND("Avenida",Base!B260)),ISNUMBER(FIND("Rua",Base!B260)),ISNUMBER(FIND("Estrada",Base!B260)),ISNUMBER(FIND(",",Base!B260)))=TRUE,Base!B260,"")))</f>
        <v/>
      </c>
      <c r="K260" t="str">
        <f>TRIM((IF(OR(ISNUMBER(FIND("Avenida",Base!C260)),ISNUMBER(FIND("Rua",Base!C260)),ISNUMBER(FIND("Estrada",Base!C260)),ISNUMBER(FIND(",",Base!C260)))=TRUE,Base!C260,"")))</f>
        <v/>
      </c>
      <c r="L260" t="str">
        <f>TRIM((IF(OR(ISNUMBER(FIND("Avenida",Base!D260)),ISNUMBER(FIND("Rua",Base!D260)),ISNUMBER(FIND("Estrada",Base!D260)),ISNUMBER(FIND(",",Base!D260)))=TRUE,Base!D260,"")))</f>
        <v/>
      </c>
      <c r="M260" t="str">
        <f>TRIM((IF(OR(ISNUMBER(FIND("Avenida",Base!E260)),ISNUMBER(FIND("Rua",Base!E260)),ISNUMBER(FIND("Estrada",Base!E260)),ISNUMBER(FIND(",",Base!E260)))=TRUE,Base!E260,"")))</f>
        <v/>
      </c>
      <c r="N260" t="str">
        <f>TRIM((IF(OR(ISNUMBER(FIND("Avenida",Base!F260)),ISNUMBER(FIND("Rua",Base!F260)),ISNUMBER(FIND("Estrada",Base!F260)),ISNUMBER(FIND(",",Base!F260)))=TRUE,Base!F260,"")))</f>
        <v/>
      </c>
      <c r="O260" t="str">
        <f>TRIM((IF(OR(ISNUMBER(FIND("Avenida",Base!G260)),ISNUMBER(FIND("Rua",Base!G260)),ISNUMBER(FIND("Estrada",Base!G260)),ISNUMBER(FIND(",",Base!G260)))=TRUE,Base!G260,"")))</f>
        <v/>
      </c>
      <c r="P260" t="str">
        <f>TRIM((IF(OR(ISNUMBER(FIND("Avenida",Base!H260)),ISNUMBER(FIND("Rua",Base!H260)),ISNUMBER(FIND("Estrada",Base!H260)),ISNUMBER(FIND(",",Base!H260)))=TRUE,Base!H260,"")))</f>
        <v/>
      </c>
      <c r="Q260" t="str">
        <f>TRIM((IF(OR(ISNUMBER(FIND("Avenida",Base!I260)),ISNUMBER(FIND("Rua",Base!I260)),ISNUMBER(FIND("Estrada",Base!I260)),ISNUMBER(FIND(",",Base!I260)))=TRUE,Base!I260,"")))</f>
        <v/>
      </c>
      <c r="R260" t="str">
        <f>TRIM((IF(OR(ISNUMBER(FIND("Avenida",Base!J260)),ISNUMBER(FIND("Rua",Base!J260)),ISNUMBER(FIND("Estrada",Base!J260)),ISNUMBER(FIND(",",Base!J260)))=TRUE,Base!J260,"")))</f>
        <v/>
      </c>
      <c r="S260" t="str">
        <f>TRIM((IF(OR(ISNUMBER(FIND("Avenida",Base!K260)),ISNUMBER(FIND("Rua",Base!K260)),ISNUMBER(FIND("Estrada",Base!K260)),ISNUMBER(FIND(",",Base!K260)))=TRUE,Base!K260,"")))</f>
        <v/>
      </c>
      <c r="T260" t="str">
        <f>TRIM((IF(OR(ISNUMBER(FIND("Avenida",Base!L260)),ISNUMBER(FIND("Rua",Base!L260)),ISNUMBER(FIND("Estrada",Base!L260)),ISNUMBER(FIND(",",Base!L260)))=TRUE,Base!L260,"")))</f>
        <v/>
      </c>
      <c r="U260" t="str">
        <f>TRIM((IF(OR(ISNUMBER(FIND("Avenida",Base!M260)),ISNUMBER(FIND("Rua",Base!M260)),ISNUMBER(FIND("Estrada",Base!M260)),ISNUMBER(FIND(",",Base!M260)))=TRUE,Base!M260,"")))</f>
        <v/>
      </c>
      <c r="V260" t="str">
        <f>TRIM((IF(OR(ISNUMBER(FIND("Avenida",Base!N260)),ISNUMBER(FIND("Rua",Base!N260)),ISNUMBER(FIND("Estrada",Base!N260)),ISNUMBER(FIND(",",Base!N260)))=TRUE,Base!N260,"")))</f>
        <v/>
      </c>
      <c r="W260" t="str">
        <f>TRIM((IF(OR(ISNUMBER(FIND("Avenida",Base!O260)),ISNUMBER(FIND("Rua",Base!O260)),ISNUMBER(FIND("Estrada",Base!O260)),ISNUMBER(FIND(",",Base!O260)))=TRUE,Base!O260,"")))</f>
        <v/>
      </c>
      <c r="X260" t="str">
        <f>TRIM((IF(OR(ISNUMBER(FIND("Avenida",Base!P260)),ISNUMBER(FIND("Rua",Base!P260)),ISNUMBER(FIND("Estrada",Base!P260)),ISNUMBER(FIND(",",Base!P260)))=TRUE,Base!P260,"")))</f>
        <v/>
      </c>
      <c r="Y260" t="str">
        <f>TRIM((IF(OR(ISNUMBER(FIND("Avenida",Base!Q260)),ISNUMBER(FIND("Rua",Base!Q260)),ISNUMBER(FIND("Estrada",Base!Q260)),ISNUMBER(FIND(",",Base!Q260)))=TRUE,Base!Q260,"")))</f>
        <v/>
      </c>
      <c r="Z260" t="str">
        <f>TRIM((IF(OR(ISNUMBER(FIND("Avenida",Base!R260)),ISNUMBER(FIND("Rua",Base!R260)),ISNUMBER(FIND("Estrada",Base!R260)),ISNUMBER(FIND(",",Base!R260)))=TRUE,Base!R260,"")))</f>
        <v/>
      </c>
      <c r="AA260" s="3" cm="1">
        <f t="array" ref="AA260">LOOKUP(2,1/(F260:Z260&lt;&gt;""),F260:Z260)</f>
        <v>0</v>
      </c>
      <c r="AB260" cm="1">
        <f t="array" ref="AB260">IFERROR(IF(LEN(TRIM(SUBSTITUTE(INDEX(Base!260:260,0,MATCH(Planilha2!$AA260,Base!260:260,0)+1),"m²",""))&gt;5),LEFT(TRIM(SUBSTITUTE(INDEX(Base!260:260,0,MATCH(Planilha2!$AA260,Base!260:260,0)+1),"m²","")),3),TRIM(SUBSTITUTE(INDEX(Base!260:260,0,MATCH(Planilha2!$AA260,Base!260:260,0)+1),"m²",""))),0)</f>
        <v>0</v>
      </c>
      <c r="AC260" cm="1">
        <f t="array" ref="AC260">IFERROR(IF(LEN(INDEX(Base!260:260,0,MATCH(Planilha2!$AA260,Base!260:260,0)+2))&gt;2,LEFT(INDEX(Base!260:260,0,MATCH(Planilha2!$AA260,Base!260:260,0)+2),1),INDEX(Base!260:260,0,MATCH(Planilha2!$AA260,Base!260:260,0)+2)),0)</f>
        <v>0</v>
      </c>
      <c r="AD260" cm="1">
        <f t="array" ref="AD260">IFERROR(IF(LEN(INDEX(Base!260:260,0,MATCH(Planilha2!$AA260,Base!260:260,0)+3))&gt;2,LEFT(INDEX(Base!260:260,0,MATCH(Planilha2!$AA260,Base!260:260,0)+3),1),INDEX(Base!260:260,0,MATCH(Planilha2!$AA260,Base!260:260,0)+3)),0)</f>
        <v>0</v>
      </c>
      <c r="AE260" cm="1">
        <f t="array" ref="AE260">IFERROR(IF(LEN(INDEX(Base!260:260,0,MATCH(Planilha2!$AA260,Base!260:260,0)+4))&gt;2,LEFT(INDEX(Base!260:260,0,MATCH(Planilha2!$AA260,Base!260:260,0)+4),1),INDEX(Base!260:260,0,MATCH(Planilha2!$AA260,Base!260:260,0)+4)),0)</f>
        <v>0</v>
      </c>
      <c r="AF260" t="str">
        <f>AA260&amp;", "&amp;Configurações!$C$4&amp;", "&amp;Configurações!$C$5&amp;", Brazil"</f>
        <v>0, Mesquita, RJ, Brazil</v>
      </c>
      <c r="AG260" t="e">
        <f>RIGHT(AA260,LEN(AA260)-FIND(",",AA260,1)-1)&amp;", "&amp;Configurações!$C$4&amp;", "&amp;Configurações!$C$5</f>
        <v>#VALUE!</v>
      </c>
      <c r="AH260">
        <f>Configurações!$C$6</f>
        <v>0</v>
      </c>
    </row>
    <row r="261" spans="2:34" x14ac:dyDescent="0.3">
      <c r="B261">
        <f>IF(OR(ISNUMBER(FIND(Configurações!$B$8,Base!B261)),ISNUMBER(FIND(Configurações!$B$9,Base!B261)),ISNUMBER(FIND(Configurações!$B$10,Base!B261)),ISNUMBER(FIND(Configurações!$B$11,Base!B261)))=TRUE,Base!B261,0)</f>
        <v>0</v>
      </c>
      <c r="C261" t="str">
        <f>SUBSTITUTE(SUBSTITUTE(IF(ISNUMBER(FIND("R$",Base!B261))=TRUE,Base!B261,IF(OR(ISNUMBER(FIND("condo",Base!C261)),ISNUMBER(FIND("IPTU",Base!C261)))=TRUE,Base!B261,Base!C261)),"R$",""),".","")</f>
        <v/>
      </c>
      <c r="D261" t="str">
        <f>SUBSTITUTE(IF(TRIM(SUBSTITUTE(SUBSTITUTE(IF(AND(ISNUMBER(FIND("condo",Base!C261)),ISNUMBER(FIND("IPTU",Base!C261)))=TRUE,MID(Base!C261,FIND("$",Base!C261)+1,6),0),"I",""),"P",""))="0",TRIM(SUBSTITUTE(SUBSTITUTE(IF(AND(ISNUMBER(FIND("condo",Base!D261)),ISNUMBER(FIND("IPTU",Base!D261)))=TRUE,MID(Base!D261,FIND("$",Base!D261)+1,6),0),"I",""),"P","")),TRIM(SUBSTITUTE(SUBSTITUTE(IF(AND(ISNUMBER(FIND("condo",Base!C261)),ISNUMBER(FIND("IPTU",Base!C261)))=TRUE,MID(Base!C261,FIND("$",Base!C261)+1,6),0),"I",""),"P",""))),".","")</f>
        <v>0</v>
      </c>
      <c r="E261" t="str">
        <f>SUBSTITUTE(IF(TRIM(SUBSTITUTE(SUBSTITUTE(IF(OR(ISNUMBER(FIND("IPTU",Base!C261)),ISNUMBER(FIND("iptu",Base!C261)))=TRUE,RIGHT(Base!C261,5),0),"R$",""),"$",""))="0",TRIM(SUBSTITUTE(SUBSTITUTE(IF(OR(ISNUMBER(FIND("IPTU",Base!D261)),ISNUMBER(FIND("iptu",Base!D261)))=TRUE,RIGHT(Base!D261,5),0),"R$",""),"$","")),TRIM(SUBSTITUTE(SUBSTITUTE(IF(OR(ISNUMBER(FIND("iptu",Base!C261)),ISNUMBER(FIND("IPTU",Base!C261)))=TRUE,RIGHT(Base!C261,5),0),"R$",""),"$",""))),".","")</f>
        <v>0</v>
      </c>
      <c r="F261" s="3" cm="1">
        <f t="array" ref="F261">INDEX(Base!261:261,MATCH(MAX(LEN(Base!261:261)),LEN(Base!261:261),0))</f>
        <v>0</v>
      </c>
      <c r="J261" t="str">
        <f>TRIM((IF(OR(ISNUMBER(FIND("Avenida",Base!B261)),ISNUMBER(FIND("Rua",Base!B261)),ISNUMBER(FIND("Estrada",Base!B261)),ISNUMBER(FIND(",",Base!B261)))=TRUE,Base!B261,"")))</f>
        <v/>
      </c>
      <c r="K261" t="str">
        <f>TRIM((IF(OR(ISNUMBER(FIND("Avenida",Base!C261)),ISNUMBER(FIND("Rua",Base!C261)),ISNUMBER(FIND("Estrada",Base!C261)),ISNUMBER(FIND(",",Base!C261)))=TRUE,Base!C261,"")))</f>
        <v/>
      </c>
      <c r="L261" t="str">
        <f>TRIM((IF(OR(ISNUMBER(FIND("Avenida",Base!D261)),ISNUMBER(FIND("Rua",Base!D261)),ISNUMBER(FIND("Estrada",Base!D261)),ISNUMBER(FIND(",",Base!D261)))=TRUE,Base!D261,"")))</f>
        <v/>
      </c>
      <c r="M261" t="str">
        <f>TRIM((IF(OR(ISNUMBER(FIND("Avenida",Base!E261)),ISNUMBER(FIND("Rua",Base!E261)),ISNUMBER(FIND("Estrada",Base!E261)),ISNUMBER(FIND(",",Base!E261)))=TRUE,Base!E261,"")))</f>
        <v/>
      </c>
      <c r="N261" t="str">
        <f>TRIM((IF(OR(ISNUMBER(FIND("Avenida",Base!F261)),ISNUMBER(FIND("Rua",Base!F261)),ISNUMBER(FIND("Estrada",Base!F261)),ISNUMBER(FIND(",",Base!F261)))=TRUE,Base!F261,"")))</f>
        <v/>
      </c>
      <c r="O261" t="str">
        <f>TRIM((IF(OR(ISNUMBER(FIND("Avenida",Base!G261)),ISNUMBER(FIND("Rua",Base!G261)),ISNUMBER(FIND("Estrada",Base!G261)),ISNUMBER(FIND(",",Base!G261)))=TRUE,Base!G261,"")))</f>
        <v/>
      </c>
      <c r="P261" t="str">
        <f>TRIM((IF(OR(ISNUMBER(FIND("Avenida",Base!H261)),ISNUMBER(FIND("Rua",Base!H261)),ISNUMBER(FIND("Estrada",Base!H261)),ISNUMBER(FIND(",",Base!H261)))=TRUE,Base!H261,"")))</f>
        <v/>
      </c>
      <c r="Q261" t="str">
        <f>TRIM((IF(OR(ISNUMBER(FIND("Avenida",Base!I261)),ISNUMBER(FIND("Rua",Base!I261)),ISNUMBER(FIND("Estrada",Base!I261)),ISNUMBER(FIND(",",Base!I261)))=TRUE,Base!I261,"")))</f>
        <v/>
      </c>
      <c r="R261" t="str">
        <f>TRIM((IF(OR(ISNUMBER(FIND("Avenida",Base!J261)),ISNUMBER(FIND("Rua",Base!J261)),ISNUMBER(FIND("Estrada",Base!J261)),ISNUMBER(FIND(",",Base!J261)))=TRUE,Base!J261,"")))</f>
        <v/>
      </c>
      <c r="S261" t="str">
        <f>TRIM((IF(OR(ISNUMBER(FIND("Avenida",Base!K261)),ISNUMBER(FIND("Rua",Base!K261)),ISNUMBER(FIND("Estrada",Base!K261)),ISNUMBER(FIND(",",Base!K261)))=TRUE,Base!K261,"")))</f>
        <v/>
      </c>
      <c r="T261" t="str">
        <f>TRIM((IF(OR(ISNUMBER(FIND("Avenida",Base!L261)),ISNUMBER(FIND("Rua",Base!L261)),ISNUMBER(FIND("Estrada",Base!L261)),ISNUMBER(FIND(",",Base!L261)))=TRUE,Base!L261,"")))</f>
        <v/>
      </c>
      <c r="U261" t="str">
        <f>TRIM((IF(OR(ISNUMBER(FIND("Avenida",Base!M261)),ISNUMBER(FIND("Rua",Base!M261)),ISNUMBER(FIND("Estrada",Base!M261)),ISNUMBER(FIND(",",Base!M261)))=TRUE,Base!M261,"")))</f>
        <v/>
      </c>
      <c r="V261" t="str">
        <f>TRIM((IF(OR(ISNUMBER(FIND("Avenida",Base!N261)),ISNUMBER(FIND("Rua",Base!N261)),ISNUMBER(FIND("Estrada",Base!N261)),ISNUMBER(FIND(",",Base!N261)))=TRUE,Base!N261,"")))</f>
        <v/>
      </c>
      <c r="W261" t="str">
        <f>TRIM((IF(OR(ISNUMBER(FIND("Avenida",Base!O261)),ISNUMBER(FIND("Rua",Base!O261)),ISNUMBER(FIND("Estrada",Base!O261)),ISNUMBER(FIND(",",Base!O261)))=TRUE,Base!O261,"")))</f>
        <v/>
      </c>
      <c r="X261" t="str">
        <f>TRIM((IF(OR(ISNUMBER(FIND("Avenida",Base!P261)),ISNUMBER(FIND("Rua",Base!P261)),ISNUMBER(FIND("Estrada",Base!P261)),ISNUMBER(FIND(",",Base!P261)))=TRUE,Base!P261,"")))</f>
        <v/>
      </c>
      <c r="Y261" t="str">
        <f>TRIM((IF(OR(ISNUMBER(FIND("Avenida",Base!Q261)),ISNUMBER(FIND("Rua",Base!Q261)),ISNUMBER(FIND("Estrada",Base!Q261)),ISNUMBER(FIND(",",Base!Q261)))=TRUE,Base!Q261,"")))</f>
        <v/>
      </c>
      <c r="Z261" t="str">
        <f>TRIM((IF(OR(ISNUMBER(FIND("Avenida",Base!R261)),ISNUMBER(FIND("Rua",Base!R261)),ISNUMBER(FIND("Estrada",Base!R261)),ISNUMBER(FIND(",",Base!R261)))=TRUE,Base!R261,"")))</f>
        <v/>
      </c>
      <c r="AA261" s="3" cm="1">
        <f t="array" ref="AA261">LOOKUP(2,1/(F261:Z261&lt;&gt;""),F261:Z261)</f>
        <v>0</v>
      </c>
      <c r="AB261" cm="1">
        <f t="array" ref="AB261">IFERROR(IF(LEN(TRIM(SUBSTITUTE(INDEX(Base!261:261,0,MATCH(Planilha2!$AA261,Base!261:261,0)+1),"m²",""))&gt;5),LEFT(TRIM(SUBSTITUTE(INDEX(Base!261:261,0,MATCH(Planilha2!$AA261,Base!261:261,0)+1),"m²","")),3),TRIM(SUBSTITUTE(INDEX(Base!261:261,0,MATCH(Planilha2!$AA261,Base!261:261,0)+1),"m²",""))),0)</f>
        <v>0</v>
      </c>
      <c r="AC261" cm="1">
        <f t="array" ref="AC261">IFERROR(IF(LEN(INDEX(Base!261:261,0,MATCH(Planilha2!$AA261,Base!261:261,0)+2))&gt;2,LEFT(INDEX(Base!261:261,0,MATCH(Planilha2!$AA261,Base!261:261,0)+2),1),INDEX(Base!261:261,0,MATCH(Planilha2!$AA261,Base!261:261,0)+2)),0)</f>
        <v>0</v>
      </c>
      <c r="AD261" cm="1">
        <f t="array" ref="AD261">IFERROR(IF(LEN(INDEX(Base!261:261,0,MATCH(Planilha2!$AA261,Base!261:261,0)+3))&gt;2,LEFT(INDEX(Base!261:261,0,MATCH(Planilha2!$AA261,Base!261:261,0)+3),1),INDEX(Base!261:261,0,MATCH(Planilha2!$AA261,Base!261:261,0)+3)),0)</f>
        <v>0</v>
      </c>
      <c r="AE261" cm="1">
        <f t="array" ref="AE261">IFERROR(IF(LEN(INDEX(Base!261:261,0,MATCH(Planilha2!$AA261,Base!261:261,0)+4))&gt;2,LEFT(INDEX(Base!261:261,0,MATCH(Planilha2!$AA261,Base!261:261,0)+4),1),INDEX(Base!261:261,0,MATCH(Planilha2!$AA261,Base!261:261,0)+4)),0)</f>
        <v>0</v>
      </c>
      <c r="AF261" t="str">
        <f>AA261&amp;", "&amp;Configurações!$C$4&amp;", "&amp;Configurações!$C$5&amp;", Brazil"</f>
        <v>0, Mesquita, RJ, Brazil</v>
      </c>
      <c r="AG261" t="e">
        <f>RIGHT(AA261,LEN(AA261)-FIND(",",AA261,1)-1)&amp;", "&amp;Configurações!$C$4&amp;", "&amp;Configurações!$C$5</f>
        <v>#VALUE!</v>
      </c>
      <c r="AH261">
        <f>Configurações!$C$6</f>
        <v>0</v>
      </c>
    </row>
    <row r="262" spans="2:34" x14ac:dyDescent="0.3">
      <c r="B262">
        <f>IF(OR(ISNUMBER(FIND(Configurações!$B$8,Base!B262)),ISNUMBER(FIND(Configurações!$B$9,Base!B262)),ISNUMBER(FIND(Configurações!$B$10,Base!B262)),ISNUMBER(FIND(Configurações!$B$11,Base!B262)))=TRUE,Base!B262,0)</f>
        <v>0</v>
      </c>
      <c r="C262" t="str">
        <f>SUBSTITUTE(SUBSTITUTE(IF(ISNUMBER(FIND("R$",Base!B262))=TRUE,Base!B262,IF(OR(ISNUMBER(FIND("condo",Base!C262)),ISNUMBER(FIND("IPTU",Base!C262)))=TRUE,Base!B262,Base!C262)),"R$",""),".","")</f>
        <v/>
      </c>
      <c r="D262" t="str">
        <f>SUBSTITUTE(IF(TRIM(SUBSTITUTE(SUBSTITUTE(IF(AND(ISNUMBER(FIND("condo",Base!C262)),ISNUMBER(FIND("IPTU",Base!C262)))=TRUE,MID(Base!C262,FIND("$",Base!C262)+1,6),0),"I",""),"P",""))="0",TRIM(SUBSTITUTE(SUBSTITUTE(IF(AND(ISNUMBER(FIND("condo",Base!D262)),ISNUMBER(FIND("IPTU",Base!D262)))=TRUE,MID(Base!D262,FIND("$",Base!D262)+1,6),0),"I",""),"P","")),TRIM(SUBSTITUTE(SUBSTITUTE(IF(AND(ISNUMBER(FIND("condo",Base!C262)),ISNUMBER(FIND("IPTU",Base!C262)))=TRUE,MID(Base!C262,FIND("$",Base!C262)+1,6),0),"I",""),"P",""))),".","")</f>
        <v>0</v>
      </c>
      <c r="E262" t="str">
        <f>SUBSTITUTE(IF(TRIM(SUBSTITUTE(SUBSTITUTE(IF(OR(ISNUMBER(FIND("IPTU",Base!C262)),ISNUMBER(FIND("iptu",Base!C262)))=TRUE,RIGHT(Base!C262,5),0),"R$",""),"$",""))="0",TRIM(SUBSTITUTE(SUBSTITUTE(IF(OR(ISNUMBER(FIND("IPTU",Base!D262)),ISNUMBER(FIND("iptu",Base!D262)))=TRUE,RIGHT(Base!D262,5),0),"R$",""),"$","")),TRIM(SUBSTITUTE(SUBSTITUTE(IF(OR(ISNUMBER(FIND("iptu",Base!C262)),ISNUMBER(FIND("IPTU",Base!C262)))=TRUE,RIGHT(Base!C262,5),0),"R$",""),"$",""))),".","")</f>
        <v>0</v>
      </c>
      <c r="F262" s="3" cm="1">
        <f t="array" ref="F262">INDEX(Base!262:262,MATCH(MAX(LEN(Base!262:262)),LEN(Base!262:262),0))</f>
        <v>0</v>
      </c>
      <c r="J262" t="str">
        <f>TRIM((IF(OR(ISNUMBER(FIND("Avenida",Base!B262)),ISNUMBER(FIND("Rua",Base!B262)),ISNUMBER(FIND("Estrada",Base!B262)),ISNUMBER(FIND(",",Base!B262)))=TRUE,Base!B262,"")))</f>
        <v/>
      </c>
      <c r="K262" t="str">
        <f>TRIM((IF(OR(ISNUMBER(FIND("Avenida",Base!C262)),ISNUMBER(FIND("Rua",Base!C262)),ISNUMBER(FIND("Estrada",Base!C262)),ISNUMBER(FIND(",",Base!C262)))=TRUE,Base!C262,"")))</f>
        <v/>
      </c>
      <c r="L262" t="str">
        <f>TRIM((IF(OR(ISNUMBER(FIND("Avenida",Base!D262)),ISNUMBER(FIND("Rua",Base!D262)),ISNUMBER(FIND("Estrada",Base!D262)),ISNUMBER(FIND(",",Base!D262)))=TRUE,Base!D262,"")))</f>
        <v/>
      </c>
      <c r="M262" t="str">
        <f>TRIM((IF(OR(ISNUMBER(FIND("Avenida",Base!E262)),ISNUMBER(FIND("Rua",Base!E262)),ISNUMBER(FIND("Estrada",Base!E262)),ISNUMBER(FIND(",",Base!E262)))=TRUE,Base!E262,"")))</f>
        <v/>
      </c>
      <c r="N262" t="str">
        <f>TRIM((IF(OR(ISNUMBER(FIND("Avenida",Base!F262)),ISNUMBER(FIND("Rua",Base!F262)),ISNUMBER(FIND("Estrada",Base!F262)),ISNUMBER(FIND(",",Base!F262)))=TRUE,Base!F262,"")))</f>
        <v/>
      </c>
      <c r="O262" t="str">
        <f>TRIM((IF(OR(ISNUMBER(FIND("Avenida",Base!G262)),ISNUMBER(FIND("Rua",Base!G262)),ISNUMBER(FIND("Estrada",Base!G262)),ISNUMBER(FIND(",",Base!G262)))=TRUE,Base!G262,"")))</f>
        <v/>
      </c>
      <c r="P262" t="str">
        <f>TRIM((IF(OR(ISNUMBER(FIND("Avenida",Base!H262)),ISNUMBER(FIND("Rua",Base!H262)),ISNUMBER(FIND("Estrada",Base!H262)),ISNUMBER(FIND(",",Base!H262)))=TRUE,Base!H262,"")))</f>
        <v/>
      </c>
      <c r="Q262" t="str">
        <f>TRIM((IF(OR(ISNUMBER(FIND("Avenida",Base!I262)),ISNUMBER(FIND("Rua",Base!I262)),ISNUMBER(FIND("Estrada",Base!I262)),ISNUMBER(FIND(",",Base!I262)))=TRUE,Base!I262,"")))</f>
        <v/>
      </c>
      <c r="R262" t="str">
        <f>TRIM((IF(OR(ISNUMBER(FIND("Avenida",Base!J262)),ISNUMBER(FIND("Rua",Base!J262)),ISNUMBER(FIND("Estrada",Base!J262)),ISNUMBER(FIND(",",Base!J262)))=TRUE,Base!J262,"")))</f>
        <v/>
      </c>
      <c r="S262" t="str">
        <f>TRIM((IF(OR(ISNUMBER(FIND("Avenida",Base!K262)),ISNUMBER(FIND("Rua",Base!K262)),ISNUMBER(FIND("Estrada",Base!K262)),ISNUMBER(FIND(",",Base!K262)))=TRUE,Base!K262,"")))</f>
        <v/>
      </c>
      <c r="T262" t="str">
        <f>TRIM((IF(OR(ISNUMBER(FIND("Avenida",Base!L262)),ISNUMBER(FIND("Rua",Base!L262)),ISNUMBER(FIND("Estrada",Base!L262)),ISNUMBER(FIND(",",Base!L262)))=TRUE,Base!L262,"")))</f>
        <v/>
      </c>
      <c r="U262" t="str">
        <f>TRIM((IF(OR(ISNUMBER(FIND("Avenida",Base!M262)),ISNUMBER(FIND("Rua",Base!M262)),ISNUMBER(FIND("Estrada",Base!M262)),ISNUMBER(FIND(",",Base!M262)))=TRUE,Base!M262,"")))</f>
        <v/>
      </c>
      <c r="V262" t="str">
        <f>TRIM((IF(OR(ISNUMBER(FIND("Avenida",Base!N262)),ISNUMBER(FIND("Rua",Base!N262)),ISNUMBER(FIND("Estrada",Base!N262)),ISNUMBER(FIND(",",Base!N262)))=TRUE,Base!N262,"")))</f>
        <v/>
      </c>
      <c r="W262" t="str">
        <f>TRIM((IF(OR(ISNUMBER(FIND("Avenida",Base!O262)),ISNUMBER(FIND("Rua",Base!O262)),ISNUMBER(FIND("Estrada",Base!O262)),ISNUMBER(FIND(",",Base!O262)))=TRUE,Base!O262,"")))</f>
        <v/>
      </c>
      <c r="X262" t="str">
        <f>TRIM((IF(OR(ISNUMBER(FIND("Avenida",Base!P262)),ISNUMBER(FIND("Rua",Base!P262)),ISNUMBER(FIND("Estrada",Base!P262)),ISNUMBER(FIND(",",Base!P262)))=TRUE,Base!P262,"")))</f>
        <v/>
      </c>
      <c r="Y262" t="str">
        <f>TRIM((IF(OR(ISNUMBER(FIND("Avenida",Base!Q262)),ISNUMBER(FIND("Rua",Base!Q262)),ISNUMBER(FIND("Estrada",Base!Q262)),ISNUMBER(FIND(",",Base!Q262)))=TRUE,Base!Q262,"")))</f>
        <v/>
      </c>
      <c r="Z262" t="str">
        <f>TRIM((IF(OR(ISNUMBER(FIND("Avenida",Base!R262)),ISNUMBER(FIND("Rua",Base!R262)),ISNUMBER(FIND("Estrada",Base!R262)),ISNUMBER(FIND(",",Base!R262)))=TRUE,Base!R262,"")))</f>
        <v/>
      </c>
      <c r="AA262" s="3" cm="1">
        <f t="array" ref="AA262">LOOKUP(2,1/(F262:Z262&lt;&gt;""),F262:Z262)</f>
        <v>0</v>
      </c>
      <c r="AB262" cm="1">
        <f t="array" ref="AB262">IFERROR(IF(LEN(TRIM(SUBSTITUTE(INDEX(Base!262:262,0,MATCH(Planilha2!$AA262,Base!262:262,0)+1),"m²",""))&gt;5),LEFT(TRIM(SUBSTITUTE(INDEX(Base!262:262,0,MATCH(Planilha2!$AA262,Base!262:262,0)+1),"m²","")),3),TRIM(SUBSTITUTE(INDEX(Base!262:262,0,MATCH(Planilha2!$AA262,Base!262:262,0)+1),"m²",""))),0)</f>
        <v>0</v>
      </c>
      <c r="AC262" cm="1">
        <f t="array" ref="AC262">IFERROR(IF(LEN(INDEX(Base!262:262,0,MATCH(Planilha2!$AA262,Base!262:262,0)+2))&gt;2,LEFT(INDEX(Base!262:262,0,MATCH(Planilha2!$AA262,Base!262:262,0)+2),1),INDEX(Base!262:262,0,MATCH(Planilha2!$AA262,Base!262:262,0)+2)),0)</f>
        <v>0</v>
      </c>
      <c r="AD262" cm="1">
        <f t="array" ref="AD262">IFERROR(IF(LEN(INDEX(Base!262:262,0,MATCH(Planilha2!$AA262,Base!262:262,0)+3))&gt;2,LEFT(INDEX(Base!262:262,0,MATCH(Planilha2!$AA262,Base!262:262,0)+3),1),INDEX(Base!262:262,0,MATCH(Planilha2!$AA262,Base!262:262,0)+3)),0)</f>
        <v>0</v>
      </c>
      <c r="AE262" cm="1">
        <f t="array" ref="AE262">IFERROR(IF(LEN(INDEX(Base!262:262,0,MATCH(Planilha2!$AA262,Base!262:262,0)+4))&gt;2,LEFT(INDEX(Base!262:262,0,MATCH(Planilha2!$AA262,Base!262:262,0)+4),1),INDEX(Base!262:262,0,MATCH(Planilha2!$AA262,Base!262:262,0)+4)),0)</f>
        <v>0</v>
      </c>
      <c r="AF262" t="str">
        <f>AA262&amp;", "&amp;Configurações!$C$4&amp;", "&amp;Configurações!$C$5&amp;", Brazil"</f>
        <v>0, Mesquita, RJ, Brazil</v>
      </c>
      <c r="AG262" t="e">
        <f>RIGHT(AA262,LEN(AA262)-FIND(",",AA262,1)-1)&amp;", "&amp;Configurações!$C$4&amp;", "&amp;Configurações!$C$5</f>
        <v>#VALUE!</v>
      </c>
      <c r="AH262">
        <f>Configurações!$C$6</f>
        <v>0</v>
      </c>
    </row>
    <row r="263" spans="2:34" x14ac:dyDescent="0.3">
      <c r="B263">
        <f>IF(OR(ISNUMBER(FIND(Configurações!$B$8,Base!B263)),ISNUMBER(FIND(Configurações!$B$9,Base!B263)),ISNUMBER(FIND(Configurações!$B$10,Base!B263)),ISNUMBER(FIND(Configurações!$B$11,Base!B263)))=TRUE,Base!B263,0)</f>
        <v>0</v>
      </c>
      <c r="C263" t="str">
        <f>SUBSTITUTE(SUBSTITUTE(IF(ISNUMBER(FIND("R$",Base!B263))=TRUE,Base!B263,IF(OR(ISNUMBER(FIND("condo",Base!C263)),ISNUMBER(FIND("IPTU",Base!C263)))=TRUE,Base!B263,Base!C263)),"R$",""),".","")</f>
        <v/>
      </c>
      <c r="D263" t="str">
        <f>SUBSTITUTE(IF(TRIM(SUBSTITUTE(SUBSTITUTE(IF(AND(ISNUMBER(FIND("condo",Base!C263)),ISNUMBER(FIND("IPTU",Base!C263)))=TRUE,MID(Base!C263,FIND("$",Base!C263)+1,6),0),"I",""),"P",""))="0",TRIM(SUBSTITUTE(SUBSTITUTE(IF(AND(ISNUMBER(FIND("condo",Base!D263)),ISNUMBER(FIND("IPTU",Base!D263)))=TRUE,MID(Base!D263,FIND("$",Base!D263)+1,6),0),"I",""),"P","")),TRIM(SUBSTITUTE(SUBSTITUTE(IF(AND(ISNUMBER(FIND("condo",Base!C263)),ISNUMBER(FIND("IPTU",Base!C263)))=TRUE,MID(Base!C263,FIND("$",Base!C263)+1,6),0),"I",""),"P",""))),".","")</f>
        <v>0</v>
      </c>
      <c r="E263" t="str">
        <f>SUBSTITUTE(IF(TRIM(SUBSTITUTE(SUBSTITUTE(IF(OR(ISNUMBER(FIND("IPTU",Base!C263)),ISNUMBER(FIND("iptu",Base!C263)))=TRUE,RIGHT(Base!C263,5),0),"R$",""),"$",""))="0",TRIM(SUBSTITUTE(SUBSTITUTE(IF(OR(ISNUMBER(FIND("IPTU",Base!D263)),ISNUMBER(FIND("iptu",Base!D263)))=TRUE,RIGHT(Base!D263,5),0),"R$",""),"$","")),TRIM(SUBSTITUTE(SUBSTITUTE(IF(OR(ISNUMBER(FIND("iptu",Base!C263)),ISNUMBER(FIND("IPTU",Base!C263)))=TRUE,RIGHT(Base!C263,5),0),"R$",""),"$",""))),".","")</f>
        <v>0</v>
      </c>
      <c r="F263" s="3" cm="1">
        <f t="array" ref="F263">INDEX(Base!263:263,MATCH(MAX(LEN(Base!263:263)),LEN(Base!263:263),0))</f>
        <v>0</v>
      </c>
      <c r="J263" t="str">
        <f>TRIM((IF(OR(ISNUMBER(FIND("Avenida",Base!B263)),ISNUMBER(FIND("Rua",Base!B263)),ISNUMBER(FIND("Estrada",Base!B263)),ISNUMBER(FIND(",",Base!B263)))=TRUE,Base!B263,"")))</f>
        <v/>
      </c>
      <c r="K263" t="str">
        <f>TRIM((IF(OR(ISNUMBER(FIND("Avenida",Base!C263)),ISNUMBER(FIND("Rua",Base!C263)),ISNUMBER(FIND("Estrada",Base!C263)),ISNUMBER(FIND(",",Base!C263)))=TRUE,Base!C263,"")))</f>
        <v/>
      </c>
      <c r="L263" t="str">
        <f>TRIM((IF(OR(ISNUMBER(FIND("Avenida",Base!D263)),ISNUMBER(FIND("Rua",Base!D263)),ISNUMBER(FIND("Estrada",Base!D263)),ISNUMBER(FIND(",",Base!D263)))=TRUE,Base!D263,"")))</f>
        <v/>
      </c>
      <c r="M263" t="str">
        <f>TRIM((IF(OR(ISNUMBER(FIND("Avenida",Base!E263)),ISNUMBER(FIND("Rua",Base!E263)),ISNUMBER(FIND("Estrada",Base!E263)),ISNUMBER(FIND(",",Base!E263)))=TRUE,Base!E263,"")))</f>
        <v/>
      </c>
      <c r="N263" t="str">
        <f>TRIM((IF(OR(ISNUMBER(FIND("Avenida",Base!F263)),ISNUMBER(FIND("Rua",Base!F263)),ISNUMBER(FIND("Estrada",Base!F263)),ISNUMBER(FIND(",",Base!F263)))=TRUE,Base!F263,"")))</f>
        <v/>
      </c>
      <c r="O263" t="str">
        <f>TRIM((IF(OR(ISNUMBER(FIND("Avenida",Base!G263)),ISNUMBER(FIND("Rua",Base!G263)),ISNUMBER(FIND("Estrada",Base!G263)),ISNUMBER(FIND(",",Base!G263)))=TRUE,Base!G263,"")))</f>
        <v/>
      </c>
      <c r="P263" t="str">
        <f>TRIM((IF(OR(ISNUMBER(FIND("Avenida",Base!H263)),ISNUMBER(FIND("Rua",Base!H263)),ISNUMBER(FIND("Estrada",Base!H263)),ISNUMBER(FIND(",",Base!H263)))=TRUE,Base!H263,"")))</f>
        <v/>
      </c>
      <c r="Q263" t="str">
        <f>TRIM((IF(OR(ISNUMBER(FIND("Avenida",Base!I263)),ISNUMBER(FIND("Rua",Base!I263)),ISNUMBER(FIND("Estrada",Base!I263)),ISNUMBER(FIND(",",Base!I263)))=TRUE,Base!I263,"")))</f>
        <v/>
      </c>
      <c r="R263" t="str">
        <f>TRIM((IF(OR(ISNUMBER(FIND("Avenida",Base!J263)),ISNUMBER(FIND("Rua",Base!J263)),ISNUMBER(FIND("Estrada",Base!J263)),ISNUMBER(FIND(",",Base!J263)))=TRUE,Base!J263,"")))</f>
        <v/>
      </c>
      <c r="S263" t="str">
        <f>TRIM((IF(OR(ISNUMBER(FIND("Avenida",Base!K263)),ISNUMBER(FIND("Rua",Base!K263)),ISNUMBER(FIND("Estrada",Base!K263)),ISNUMBER(FIND(",",Base!K263)))=TRUE,Base!K263,"")))</f>
        <v/>
      </c>
      <c r="T263" t="str">
        <f>TRIM((IF(OR(ISNUMBER(FIND("Avenida",Base!L263)),ISNUMBER(FIND("Rua",Base!L263)),ISNUMBER(FIND("Estrada",Base!L263)),ISNUMBER(FIND(",",Base!L263)))=TRUE,Base!L263,"")))</f>
        <v/>
      </c>
      <c r="U263" t="str">
        <f>TRIM((IF(OR(ISNUMBER(FIND("Avenida",Base!M263)),ISNUMBER(FIND("Rua",Base!M263)),ISNUMBER(FIND("Estrada",Base!M263)),ISNUMBER(FIND(",",Base!M263)))=TRUE,Base!M263,"")))</f>
        <v/>
      </c>
      <c r="V263" t="str">
        <f>TRIM((IF(OR(ISNUMBER(FIND("Avenida",Base!N263)),ISNUMBER(FIND("Rua",Base!N263)),ISNUMBER(FIND("Estrada",Base!N263)),ISNUMBER(FIND(",",Base!N263)))=TRUE,Base!N263,"")))</f>
        <v/>
      </c>
      <c r="W263" t="str">
        <f>TRIM((IF(OR(ISNUMBER(FIND("Avenida",Base!O263)),ISNUMBER(FIND("Rua",Base!O263)),ISNUMBER(FIND("Estrada",Base!O263)),ISNUMBER(FIND(",",Base!O263)))=TRUE,Base!O263,"")))</f>
        <v/>
      </c>
      <c r="X263" t="str">
        <f>TRIM((IF(OR(ISNUMBER(FIND("Avenida",Base!P263)),ISNUMBER(FIND("Rua",Base!P263)),ISNUMBER(FIND("Estrada",Base!P263)),ISNUMBER(FIND(",",Base!P263)))=TRUE,Base!P263,"")))</f>
        <v/>
      </c>
      <c r="Y263" t="str">
        <f>TRIM((IF(OR(ISNUMBER(FIND("Avenida",Base!Q263)),ISNUMBER(FIND("Rua",Base!Q263)),ISNUMBER(FIND("Estrada",Base!Q263)),ISNUMBER(FIND(",",Base!Q263)))=TRUE,Base!Q263,"")))</f>
        <v/>
      </c>
      <c r="Z263" t="str">
        <f>TRIM((IF(OR(ISNUMBER(FIND("Avenida",Base!R263)),ISNUMBER(FIND("Rua",Base!R263)),ISNUMBER(FIND("Estrada",Base!R263)),ISNUMBER(FIND(",",Base!R263)))=TRUE,Base!R263,"")))</f>
        <v/>
      </c>
      <c r="AA263" s="3" cm="1">
        <f t="array" ref="AA263">LOOKUP(2,1/(F263:Z263&lt;&gt;""),F263:Z263)</f>
        <v>0</v>
      </c>
      <c r="AB263" cm="1">
        <f t="array" ref="AB263">IFERROR(IF(LEN(TRIM(SUBSTITUTE(INDEX(Base!263:263,0,MATCH(Planilha2!$AA263,Base!263:263,0)+1),"m²",""))&gt;5),LEFT(TRIM(SUBSTITUTE(INDEX(Base!263:263,0,MATCH(Planilha2!$AA263,Base!263:263,0)+1),"m²","")),3),TRIM(SUBSTITUTE(INDEX(Base!263:263,0,MATCH(Planilha2!$AA263,Base!263:263,0)+1),"m²",""))),0)</f>
        <v>0</v>
      </c>
      <c r="AC263" cm="1">
        <f t="array" ref="AC263">IFERROR(IF(LEN(INDEX(Base!263:263,0,MATCH(Planilha2!$AA263,Base!263:263,0)+2))&gt;2,LEFT(INDEX(Base!263:263,0,MATCH(Planilha2!$AA263,Base!263:263,0)+2),1),INDEX(Base!263:263,0,MATCH(Planilha2!$AA263,Base!263:263,0)+2)),0)</f>
        <v>0</v>
      </c>
      <c r="AD263" cm="1">
        <f t="array" ref="AD263">IFERROR(IF(LEN(INDEX(Base!263:263,0,MATCH(Planilha2!$AA263,Base!263:263,0)+3))&gt;2,LEFT(INDEX(Base!263:263,0,MATCH(Planilha2!$AA263,Base!263:263,0)+3),1),INDEX(Base!263:263,0,MATCH(Planilha2!$AA263,Base!263:263,0)+3)),0)</f>
        <v>0</v>
      </c>
      <c r="AE263" cm="1">
        <f t="array" ref="AE263">IFERROR(IF(LEN(INDEX(Base!263:263,0,MATCH(Planilha2!$AA263,Base!263:263,0)+4))&gt;2,LEFT(INDEX(Base!263:263,0,MATCH(Planilha2!$AA263,Base!263:263,0)+4),1),INDEX(Base!263:263,0,MATCH(Planilha2!$AA263,Base!263:263,0)+4)),0)</f>
        <v>0</v>
      </c>
      <c r="AF263" t="str">
        <f>AA263&amp;", "&amp;Configurações!$C$4&amp;", "&amp;Configurações!$C$5&amp;", Brazil"</f>
        <v>0, Mesquita, RJ, Brazil</v>
      </c>
      <c r="AG263" t="e">
        <f>RIGHT(AA263,LEN(AA263)-FIND(",",AA263,1)-1)&amp;", "&amp;Configurações!$C$4&amp;", "&amp;Configurações!$C$5</f>
        <v>#VALUE!</v>
      </c>
      <c r="AH263">
        <f>Configurações!$C$6</f>
        <v>0</v>
      </c>
    </row>
    <row r="264" spans="2:34" x14ac:dyDescent="0.3">
      <c r="B264">
        <f>IF(OR(ISNUMBER(FIND(Configurações!$B$8,Base!B264)),ISNUMBER(FIND(Configurações!$B$9,Base!B264)),ISNUMBER(FIND(Configurações!$B$10,Base!B264)),ISNUMBER(FIND(Configurações!$B$11,Base!B264)))=TRUE,Base!B264,0)</f>
        <v>0</v>
      </c>
      <c r="C264" t="str">
        <f>SUBSTITUTE(SUBSTITUTE(IF(ISNUMBER(FIND("R$",Base!B264))=TRUE,Base!B264,IF(OR(ISNUMBER(FIND("condo",Base!C264)),ISNUMBER(FIND("IPTU",Base!C264)))=TRUE,Base!B264,Base!C264)),"R$",""),".","")</f>
        <v/>
      </c>
      <c r="D264" t="str">
        <f>SUBSTITUTE(IF(TRIM(SUBSTITUTE(SUBSTITUTE(IF(AND(ISNUMBER(FIND("condo",Base!C264)),ISNUMBER(FIND("IPTU",Base!C264)))=TRUE,MID(Base!C264,FIND("$",Base!C264)+1,6),0),"I",""),"P",""))="0",TRIM(SUBSTITUTE(SUBSTITUTE(IF(AND(ISNUMBER(FIND("condo",Base!D264)),ISNUMBER(FIND("IPTU",Base!D264)))=TRUE,MID(Base!D264,FIND("$",Base!D264)+1,6),0),"I",""),"P","")),TRIM(SUBSTITUTE(SUBSTITUTE(IF(AND(ISNUMBER(FIND("condo",Base!C264)),ISNUMBER(FIND("IPTU",Base!C264)))=TRUE,MID(Base!C264,FIND("$",Base!C264)+1,6),0),"I",""),"P",""))),".","")</f>
        <v>0</v>
      </c>
      <c r="E264" t="str">
        <f>SUBSTITUTE(IF(TRIM(SUBSTITUTE(SUBSTITUTE(IF(OR(ISNUMBER(FIND("IPTU",Base!C264)),ISNUMBER(FIND("iptu",Base!C264)))=TRUE,RIGHT(Base!C264,5),0),"R$",""),"$",""))="0",TRIM(SUBSTITUTE(SUBSTITUTE(IF(OR(ISNUMBER(FIND("IPTU",Base!D264)),ISNUMBER(FIND("iptu",Base!D264)))=TRUE,RIGHT(Base!D264,5),0),"R$",""),"$","")),TRIM(SUBSTITUTE(SUBSTITUTE(IF(OR(ISNUMBER(FIND("iptu",Base!C264)),ISNUMBER(FIND("IPTU",Base!C264)))=TRUE,RIGHT(Base!C264,5),0),"R$",""),"$",""))),".","")</f>
        <v>0</v>
      </c>
      <c r="F264" s="3" cm="1">
        <f t="array" ref="F264">INDEX(Base!264:264,MATCH(MAX(LEN(Base!264:264)),LEN(Base!264:264),0))</f>
        <v>0</v>
      </c>
      <c r="J264" t="str">
        <f>TRIM((IF(OR(ISNUMBER(FIND("Avenida",Base!B264)),ISNUMBER(FIND("Rua",Base!B264)),ISNUMBER(FIND("Estrada",Base!B264)),ISNUMBER(FIND(",",Base!B264)))=TRUE,Base!B264,"")))</f>
        <v/>
      </c>
      <c r="K264" t="str">
        <f>TRIM((IF(OR(ISNUMBER(FIND("Avenida",Base!C264)),ISNUMBER(FIND("Rua",Base!C264)),ISNUMBER(FIND("Estrada",Base!C264)),ISNUMBER(FIND(",",Base!C264)))=TRUE,Base!C264,"")))</f>
        <v/>
      </c>
      <c r="L264" t="str">
        <f>TRIM((IF(OR(ISNUMBER(FIND("Avenida",Base!D264)),ISNUMBER(FIND("Rua",Base!D264)),ISNUMBER(FIND("Estrada",Base!D264)),ISNUMBER(FIND(",",Base!D264)))=TRUE,Base!D264,"")))</f>
        <v/>
      </c>
      <c r="M264" t="str">
        <f>TRIM((IF(OR(ISNUMBER(FIND("Avenida",Base!E264)),ISNUMBER(FIND("Rua",Base!E264)),ISNUMBER(FIND("Estrada",Base!E264)),ISNUMBER(FIND(",",Base!E264)))=TRUE,Base!E264,"")))</f>
        <v/>
      </c>
      <c r="N264" t="str">
        <f>TRIM((IF(OR(ISNUMBER(FIND("Avenida",Base!F264)),ISNUMBER(FIND("Rua",Base!F264)),ISNUMBER(FIND("Estrada",Base!F264)),ISNUMBER(FIND(",",Base!F264)))=TRUE,Base!F264,"")))</f>
        <v/>
      </c>
      <c r="O264" t="str">
        <f>TRIM((IF(OR(ISNUMBER(FIND("Avenida",Base!G264)),ISNUMBER(FIND("Rua",Base!G264)),ISNUMBER(FIND("Estrada",Base!G264)),ISNUMBER(FIND(",",Base!G264)))=TRUE,Base!G264,"")))</f>
        <v/>
      </c>
      <c r="P264" t="str">
        <f>TRIM((IF(OR(ISNUMBER(FIND("Avenida",Base!H264)),ISNUMBER(FIND("Rua",Base!H264)),ISNUMBER(FIND("Estrada",Base!H264)),ISNUMBER(FIND(",",Base!H264)))=TRUE,Base!H264,"")))</f>
        <v/>
      </c>
      <c r="Q264" t="str">
        <f>TRIM((IF(OR(ISNUMBER(FIND("Avenida",Base!I264)),ISNUMBER(FIND("Rua",Base!I264)),ISNUMBER(FIND("Estrada",Base!I264)),ISNUMBER(FIND(",",Base!I264)))=TRUE,Base!I264,"")))</f>
        <v/>
      </c>
      <c r="R264" t="str">
        <f>TRIM((IF(OR(ISNUMBER(FIND("Avenida",Base!J264)),ISNUMBER(FIND("Rua",Base!J264)),ISNUMBER(FIND("Estrada",Base!J264)),ISNUMBER(FIND(",",Base!J264)))=TRUE,Base!J264,"")))</f>
        <v/>
      </c>
      <c r="S264" t="str">
        <f>TRIM((IF(OR(ISNUMBER(FIND("Avenida",Base!K264)),ISNUMBER(FIND("Rua",Base!K264)),ISNUMBER(FIND("Estrada",Base!K264)),ISNUMBER(FIND(",",Base!K264)))=TRUE,Base!K264,"")))</f>
        <v/>
      </c>
      <c r="T264" t="str">
        <f>TRIM((IF(OR(ISNUMBER(FIND("Avenida",Base!L264)),ISNUMBER(FIND("Rua",Base!L264)),ISNUMBER(FIND("Estrada",Base!L264)),ISNUMBER(FIND(",",Base!L264)))=TRUE,Base!L264,"")))</f>
        <v/>
      </c>
      <c r="U264" t="str">
        <f>TRIM((IF(OR(ISNUMBER(FIND("Avenida",Base!M264)),ISNUMBER(FIND("Rua",Base!M264)),ISNUMBER(FIND("Estrada",Base!M264)),ISNUMBER(FIND(",",Base!M264)))=TRUE,Base!M264,"")))</f>
        <v/>
      </c>
      <c r="V264" t="str">
        <f>TRIM((IF(OR(ISNUMBER(FIND("Avenida",Base!N264)),ISNUMBER(FIND("Rua",Base!N264)),ISNUMBER(FIND("Estrada",Base!N264)),ISNUMBER(FIND(",",Base!N264)))=TRUE,Base!N264,"")))</f>
        <v/>
      </c>
      <c r="W264" t="str">
        <f>TRIM((IF(OR(ISNUMBER(FIND("Avenida",Base!O264)),ISNUMBER(FIND("Rua",Base!O264)),ISNUMBER(FIND("Estrada",Base!O264)),ISNUMBER(FIND(",",Base!O264)))=TRUE,Base!O264,"")))</f>
        <v/>
      </c>
      <c r="X264" t="str">
        <f>TRIM((IF(OR(ISNUMBER(FIND("Avenida",Base!P264)),ISNUMBER(FIND("Rua",Base!P264)),ISNUMBER(FIND("Estrada",Base!P264)),ISNUMBER(FIND(",",Base!P264)))=TRUE,Base!P264,"")))</f>
        <v/>
      </c>
      <c r="Y264" t="str">
        <f>TRIM((IF(OR(ISNUMBER(FIND("Avenida",Base!Q264)),ISNUMBER(FIND("Rua",Base!Q264)),ISNUMBER(FIND("Estrada",Base!Q264)),ISNUMBER(FIND(",",Base!Q264)))=TRUE,Base!Q264,"")))</f>
        <v/>
      </c>
      <c r="Z264" t="str">
        <f>TRIM((IF(OR(ISNUMBER(FIND("Avenida",Base!R264)),ISNUMBER(FIND("Rua",Base!R264)),ISNUMBER(FIND("Estrada",Base!R264)),ISNUMBER(FIND(",",Base!R264)))=TRUE,Base!R264,"")))</f>
        <v/>
      </c>
      <c r="AA264" s="3" cm="1">
        <f t="array" ref="AA264">LOOKUP(2,1/(F264:Z264&lt;&gt;""),F264:Z264)</f>
        <v>0</v>
      </c>
      <c r="AB264" cm="1">
        <f t="array" ref="AB264">IFERROR(IF(LEN(TRIM(SUBSTITUTE(INDEX(Base!264:264,0,MATCH(Planilha2!$AA264,Base!264:264,0)+1),"m²",""))&gt;5),LEFT(TRIM(SUBSTITUTE(INDEX(Base!264:264,0,MATCH(Planilha2!$AA264,Base!264:264,0)+1),"m²","")),3),TRIM(SUBSTITUTE(INDEX(Base!264:264,0,MATCH(Planilha2!$AA264,Base!264:264,0)+1),"m²",""))),0)</f>
        <v>0</v>
      </c>
      <c r="AC264" cm="1">
        <f t="array" ref="AC264">IFERROR(IF(LEN(INDEX(Base!264:264,0,MATCH(Planilha2!$AA264,Base!264:264,0)+2))&gt;2,LEFT(INDEX(Base!264:264,0,MATCH(Planilha2!$AA264,Base!264:264,0)+2),1),INDEX(Base!264:264,0,MATCH(Planilha2!$AA264,Base!264:264,0)+2)),0)</f>
        <v>0</v>
      </c>
      <c r="AD264" cm="1">
        <f t="array" ref="AD264">IFERROR(IF(LEN(INDEX(Base!264:264,0,MATCH(Planilha2!$AA264,Base!264:264,0)+3))&gt;2,LEFT(INDEX(Base!264:264,0,MATCH(Planilha2!$AA264,Base!264:264,0)+3),1),INDEX(Base!264:264,0,MATCH(Planilha2!$AA264,Base!264:264,0)+3)),0)</f>
        <v>0</v>
      </c>
      <c r="AE264" cm="1">
        <f t="array" ref="AE264">IFERROR(IF(LEN(INDEX(Base!264:264,0,MATCH(Planilha2!$AA264,Base!264:264,0)+4))&gt;2,LEFT(INDEX(Base!264:264,0,MATCH(Planilha2!$AA264,Base!264:264,0)+4),1),INDEX(Base!264:264,0,MATCH(Planilha2!$AA264,Base!264:264,0)+4)),0)</f>
        <v>0</v>
      </c>
      <c r="AF264" t="str">
        <f>AA264&amp;", "&amp;Configurações!$C$4&amp;", "&amp;Configurações!$C$5&amp;", Brazil"</f>
        <v>0, Mesquita, RJ, Brazil</v>
      </c>
      <c r="AG264" t="e">
        <f>RIGHT(AA264,LEN(AA264)-FIND(",",AA264,1)-1)&amp;", "&amp;Configurações!$C$4&amp;", "&amp;Configurações!$C$5</f>
        <v>#VALUE!</v>
      </c>
      <c r="AH264">
        <f>Configurações!$C$6</f>
        <v>0</v>
      </c>
    </row>
    <row r="265" spans="2:34" x14ac:dyDescent="0.3">
      <c r="B265">
        <f>IF(OR(ISNUMBER(FIND(Configurações!$B$8,Base!B265)),ISNUMBER(FIND(Configurações!$B$9,Base!B265)),ISNUMBER(FIND(Configurações!$B$10,Base!B265)),ISNUMBER(FIND(Configurações!$B$11,Base!B265)))=TRUE,Base!B265,0)</f>
        <v>0</v>
      </c>
      <c r="C265" t="str">
        <f>SUBSTITUTE(SUBSTITUTE(IF(ISNUMBER(FIND("R$",Base!B265))=TRUE,Base!B265,IF(OR(ISNUMBER(FIND("condo",Base!C265)),ISNUMBER(FIND("IPTU",Base!C265)))=TRUE,Base!B265,Base!C265)),"R$",""),".","")</f>
        <v/>
      </c>
      <c r="D265" t="str">
        <f>SUBSTITUTE(IF(TRIM(SUBSTITUTE(SUBSTITUTE(IF(AND(ISNUMBER(FIND("condo",Base!C265)),ISNUMBER(FIND("IPTU",Base!C265)))=TRUE,MID(Base!C265,FIND("$",Base!C265)+1,6),0),"I",""),"P",""))="0",TRIM(SUBSTITUTE(SUBSTITUTE(IF(AND(ISNUMBER(FIND("condo",Base!D265)),ISNUMBER(FIND("IPTU",Base!D265)))=TRUE,MID(Base!D265,FIND("$",Base!D265)+1,6),0),"I",""),"P","")),TRIM(SUBSTITUTE(SUBSTITUTE(IF(AND(ISNUMBER(FIND("condo",Base!C265)),ISNUMBER(FIND("IPTU",Base!C265)))=TRUE,MID(Base!C265,FIND("$",Base!C265)+1,6),0),"I",""),"P",""))),".","")</f>
        <v>0</v>
      </c>
      <c r="E265" t="str">
        <f>SUBSTITUTE(IF(TRIM(SUBSTITUTE(SUBSTITUTE(IF(OR(ISNUMBER(FIND("IPTU",Base!C265)),ISNUMBER(FIND("iptu",Base!C265)))=TRUE,RIGHT(Base!C265,5),0),"R$",""),"$",""))="0",TRIM(SUBSTITUTE(SUBSTITUTE(IF(OR(ISNUMBER(FIND("IPTU",Base!D265)),ISNUMBER(FIND("iptu",Base!D265)))=TRUE,RIGHT(Base!D265,5),0),"R$",""),"$","")),TRIM(SUBSTITUTE(SUBSTITUTE(IF(OR(ISNUMBER(FIND("iptu",Base!C265)),ISNUMBER(FIND("IPTU",Base!C265)))=TRUE,RIGHT(Base!C265,5),0),"R$",""),"$",""))),".","")</f>
        <v>0</v>
      </c>
      <c r="F265" s="3" cm="1">
        <f t="array" ref="F265">INDEX(Base!265:265,MATCH(MAX(LEN(Base!265:265)),LEN(Base!265:265),0))</f>
        <v>0</v>
      </c>
      <c r="J265" t="str">
        <f>TRIM((IF(OR(ISNUMBER(FIND("Avenida",Base!B265)),ISNUMBER(FIND("Rua",Base!B265)),ISNUMBER(FIND("Estrada",Base!B265)),ISNUMBER(FIND(",",Base!B265)))=TRUE,Base!B265,"")))</f>
        <v/>
      </c>
      <c r="K265" t="str">
        <f>TRIM((IF(OR(ISNUMBER(FIND("Avenida",Base!C265)),ISNUMBER(FIND("Rua",Base!C265)),ISNUMBER(FIND("Estrada",Base!C265)),ISNUMBER(FIND(",",Base!C265)))=TRUE,Base!C265,"")))</f>
        <v/>
      </c>
      <c r="L265" t="str">
        <f>TRIM((IF(OR(ISNUMBER(FIND("Avenida",Base!D265)),ISNUMBER(FIND("Rua",Base!D265)),ISNUMBER(FIND("Estrada",Base!D265)),ISNUMBER(FIND(",",Base!D265)))=TRUE,Base!D265,"")))</f>
        <v/>
      </c>
      <c r="M265" t="str">
        <f>TRIM((IF(OR(ISNUMBER(FIND("Avenida",Base!E265)),ISNUMBER(FIND("Rua",Base!E265)),ISNUMBER(FIND("Estrada",Base!E265)),ISNUMBER(FIND(",",Base!E265)))=TRUE,Base!E265,"")))</f>
        <v/>
      </c>
      <c r="N265" t="str">
        <f>TRIM((IF(OR(ISNUMBER(FIND("Avenida",Base!F265)),ISNUMBER(FIND("Rua",Base!F265)),ISNUMBER(FIND("Estrada",Base!F265)),ISNUMBER(FIND(",",Base!F265)))=TRUE,Base!F265,"")))</f>
        <v/>
      </c>
      <c r="O265" t="str">
        <f>TRIM((IF(OR(ISNUMBER(FIND("Avenida",Base!G265)),ISNUMBER(FIND("Rua",Base!G265)),ISNUMBER(FIND("Estrada",Base!G265)),ISNUMBER(FIND(",",Base!G265)))=TRUE,Base!G265,"")))</f>
        <v/>
      </c>
      <c r="P265" t="str">
        <f>TRIM((IF(OR(ISNUMBER(FIND("Avenida",Base!H265)),ISNUMBER(FIND("Rua",Base!H265)),ISNUMBER(FIND("Estrada",Base!H265)),ISNUMBER(FIND(",",Base!H265)))=TRUE,Base!H265,"")))</f>
        <v/>
      </c>
      <c r="Q265" t="str">
        <f>TRIM((IF(OR(ISNUMBER(FIND("Avenida",Base!I265)),ISNUMBER(FIND("Rua",Base!I265)),ISNUMBER(FIND("Estrada",Base!I265)),ISNUMBER(FIND(",",Base!I265)))=TRUE,Base!I265,"")))</f>
        <v/>
      </c>
      <c r="R265" t="str">
        <f>TRIM((IF(OR(ISNUMBER(FIND("Avenida",Base!J265)),ISNUMBER(FIND("Rua",Base!J265)),ISNUMBER(FIND("Estrada",Base!J265)),ISNUMBER(FIND(",",Base!J265)))=TRUE,Base!J265,"")))</f>
        <v/>
      </c>
      <c r="S265" t="str">
        <f>TRIM((IF(OR(ISNUMBER(FIND("Avenida",Base!K265)),ISNUMBER(FIND("Rua",Base!K265)),ISNUMBER(FIND("Estrada",Base!K265)),ISNUMBER(FIND(",",Base!K265)))=TRUE,Base!K265,"")))</f>
        <v/>
      </c>
      <c r="T265" t="str">
        <f>TRIM((IF(OR(ISNUMBER(FIND("Avenida",Base!L265)),ISNUMBER(FIND("Rua",Base!L265)),ISNUMBER(FIND("Estrada",Base!L265)),ISNUMBER(FIND(",",Base!L265)))=TRUE,Base!L265,"")))</f>
        <v/>
      </c>
      <c r="U265" t="str">
        <f>TRIM((IF(OR(ISNUMBER(FIND("Avenida",Base!M265)),ISNUMBER(FIND("Rua",Base!M265)),ISNUMBER(FIND("Estrada",Base!M265)),ISNUMBER(FIND(",",Base!M265)))=TRUE,Base!M265,"")))</f>
        <v/>
      </c>
      <c r="V265" t="str">
        <f>TRIM((IF(OR(ISNUMBER(FIND("Avenida",Base!N265)),ISNUMBER(FIND("Rua",Base!N265)),ISNUMBER(FIND("Estrada",Base!N265)),ISNUMBER(FIND(",",Base!N265)))=TRUE,Base!N265,"")))</f>
        <v/>
      </c>
      <c r="W265" t="str">
        <f>TRIM((IF(OR(ISNUMBER(FIND("Avenida",Base!O265)),ISNUMBER(FIND("Rua",Base!O265)),ISNUMBER(FIND("Estrada",Base!O265)),ISNUMBER(FIND(",",Base!O265)))=TRUE,Base!O265,"")))</f>
        <v/>
      </c>
      <c r="X265" t="str">
        <f>TRIM((IF(OR(ISNUMBER(FIND("Avenida",Base!P265)),ISNUMBER(FIND("Rua",Base!P265)),ISNUMBER(FIND("Estrada",Base!P265)),ISNUMBER(FIND(",",Base!P265)))=TRUE,Base!P265,"")))</f>
        <v/>
      </c>
      <c r="Y265" t="str">
        <f>TRIM((IF(OR(ISNUMBER(FIND("Avenida",Base!Q265)),ISNUMBER(FIND("Rua",Base!Q265)),ISNUMBER(FIND("Estrada",Base!Q265)),ISNUMBER(FIND(",",Base!Q265)))=TRUE,Base!Q265,"")))</f>
        <v/>
      </c>
      <c r="Z265" t="str">
        <f>TRIM((IF(OR(ISNUMBER(FIND("Avenida",Base!R265)),ISNUMBER(FIND("Rua",Base!R265)),ISNUMBER(FIND("Estrada",Base!R265)),ISNUMBER(FIND(",",Base!R265)))=TRUE,Base!R265,"")))</f>
        <v/>
      </c>
      <c r="AA265" s="3" cm="1">
        <f t="array" ref="AA265">LOOKUP(2,1/(F265:Z265&lt;&gt;""),F265:Z265)</f>
        <v>0</v>
      </c>
      <c r="AB265" cm="1">
        <f t="array" ref="AB265">IFERROR(IF(LEN(TRIM(SUBSTITUTE(INDEX(Base!265:265,0,MATCH(Planilha2!$AA265,Base!265:265,0)+1),"m²",""))&gt;5),LEFT(TRIM(SUBSTITUTE(INDEX(Base!265:265,0,MATCH(Planilha2!$AA265,Base!265:265,0)+1),"m²","")),3),TRIM(SUBSTITUTE(INDEX(Base!265:265,0,MATCH(Planilha2!$AA265,Base!265:265,0)+1),"m²",""))),0)</f>
        <v>0</v>
      </c>
      <c r="AC265" cm="1">
        <f t="array" ref="AC265">IFERROR(IF(LEN(INDEX(Base!265:265,0,MATCH(Planilha2!$AA265,Base!265:265,0)+2))&gt;2,LEFT(INDEX(Base!265:265,0,MATCH(Planilha2!$AA265,Base!265:265,0)+2),1),INDEX(Base!265:265,0,MATCH(Planilha2!$AA265,Base!265:265,0)+2)),0)</f>
        <v>0</v>
      </c>
      <c r="AD265" cm="1">
        <f t="array" ref="AD265">IFERROR(IF(LEN(INDEX(Base!265:265,0,MATCH(Planilha2!$AA265,Base!265:265,0)+3))&gt;2,LEFT(INDEX(Base!265:265,0,MATCH(Planilha2!$AA265,Base!265:265,0)+3),1),INDEX(Base!265:265,0,MATCH(Planilha2!$AA265,Base!265:265,0)+3)),0)</f>
        <v>0</v>
      </c>
      <c r="AE265" cm="1">
        <f t="array" ref="AE265">IFERROR(IF(LEN(INDEX(Base!265:265,0,MATCH(Planilha2!$AA265,Base!265:265,0)+4))&gt;2,LEFT(INDEX(Base!265:265,0,MATCH(Planilha2!$AA265,Base!265:265,0)+4),1),INDEX(Base!265:265,0,MATCH(Planilha2!$AA265,Base!265:265,0)+4)),0)</f>
        <v>0</v>
      </c>
      <c r="AF265" t="str">
        <f>AA265&amp;", "&amp;Configurações!$C$4&amp;", "&amp;Configurações!$C$5&amp;", Brazil"</f>
        <v>0, Mesquita, RJ, Brazil</v>
      </c>
      <c r="AG265" t="e">
        <f>RIGHT(AA265,LEN(AA265)-FIND(",",AA265,1)-1)&amp;", "&amp;Configurações!$C$4&amp;", "&amp;Configurações!$C$5</f>
        <v>#VALUE!</v>
      </c>
      <c r="AH265">
        <f>Configurações!$C$6</f>
        <v>0</v>
      </c>
    </row>
    <row r="266" spans="2:34" x14ac:dyDescent="0.3">
      <c r="B266">
        <f>IF(OR(ISNUMBER(FIND(Configurações!$B$8,Base!B266)),ISNUMBER(FIND(Configurações!$B$9,Base!B266)),ISNUMBER(FIND(Configurações!$B$10,Base!B266)),ISNUMBER(FIND(Configurações!$B$11,Base!B266)))=TRUE,Base!B266,0)</f>
        <v>0</v>
      </c>
      <c r="C266" t="str">
        <f>SUBSTITUTE(SUBSTITUTE(IF(ISNUMBER(FIND("R$",Base!B266))=TRUE,Base!B266,IF(OR(ISNUMBER(FIND("condo",Base!C266)),ISNUMBER(FIND("IPTU",Base!C266)))=TRUE,Base!B266,Base!C266)),"R$",""),".","")</f>
        <v/>
      </c>
      <c r="D266" t="str">
        <f>SUBSTITUTE(IF(TRIM(SUBSTITUTE(SUBSTITUTE(IF(AND(ISNUMBER(FIND("condo",Base!C266)),ISNUMBER(FIND("IPTU",Base!C266)))=TRUE,MID(Base!C266,FIND("$",Base!C266)+1,6),0),"I",""),"P",""))="0",TRIM(SUBSTITUTE(SUBSTITUTE(IF(AND(ISNUMBER(FIND("condo",Base!D266)),ISNUMBER(FIND("IPTU",Base!D266)))=TRUE,MID(Base!D266,FIND("$",Base!D266)+1,6),0),"I",""),"P","")),TRIM(SUBSTITUTE(SUBSTITUTE(IF(AND(ISNUMBER(FIND("condo",Base!C266)),ISNUMBER(FIND("IPTU",Base!C266)))=TRUE,MID(Base!C266,FIND("$",Base!C266)+1,6),0),"I",""),"P",""))),".","")</f>
        <v>0</v>
      </c>
      <c r="E266" t="str">
        <f>SUBSTITUTE(IF(TRIM(SUBSTITUTE(SUBSTITUTE(IF(OR(ISNUMBER(FIND("IPTU",Base!C266)),ISNUMBER(FIND("iptu",Base!C266)))=TRUE,RIGHT(Base!C266,5),0),"R$",""),"$",""))="0",TRIM(SUBSTITUTE(SUBSTITUTE(IF(OR(ISNUMBER(FIND("IPTU",Base!D266)),ISNUMBER(FIND("iptu",Base!D266)))=TRUE,RIGHT(Base!D266,5),0),"R$",""),"$","")),TRIM(SUBSTITUTE(SUBSTITUTE(IF(OR(ISNUMBER(FIND("iptu",Base!C266)),ISNUMBER(FIND("IPTU",Base!C266)))=TRUE,RIGHT(Base!C266,5),0),"R$",""),"$",""))),".","")</f>
        <v>0</v>
      </c>
      <c r="F266" s="3" cm="1">
        <f t="array" ref="F266">INDEX(Base!266:266,MATCH(MAX(LEN(Base!266:266)),LEN(Base!266:266),0))</f>
        <v>0</v>
      </c>
      <c r="J266" t="str">
        <f>TRIM((IF(OR(ISNUMBER(FIND("Avenida",Base!B266)),ISNUMBER(FIND("Rua",Base!B266)),ISNUMBER(FIND("Estrada",Base!B266)),ISNUMBER(FIND(",",Base!B266)))=TRUE,Base!B266,"")))</f>
        <v/>
      </c>
      <c r="K266" t="str">
        <f>TRIM((IF(OR(ISNUMBER(FIND("Avenida",Base!C266)),ISNUMBER(FIND("Rua",Base!C266)),ISNUMBER(FIND("Estrada",Base!C266)),ISNUMBER(FIND(",",Base!C266)))=TRUE,Base!C266,"")))</f>
        <v/>
      </c>
      <c r="L266" t="str">
        <f>TRIM((IF(OR(ISNUMBER(FIND("Avenida",Base!D266)),ISNUMBER(FIND("Rua",Base!D266)),ISNUMBER(FIND("Estrada",Base!D266)),ISNUMBER(FIND(",",Base!D266)))=TRUE,Base!D266,"")))</f>
        <v/>
      </c>
      <c r="M266" t="str">
        <f>TRIM((IF(OR(ISNUMBER(FIND("Avenida",Base!E266)),ISNUMBER(FIND("Rua",Base!E266)),ISNUMBER(FIND("Estrada",Base!E266)),ISNUMBER(FIND(",",Base!E266)))=TRUE,Base!E266,"")))</f>
        <v/>
      </c>
      <c r="N266" t="str">
        <f>TRIM((IF(OR(ISNUMBER(FIND("Avenida",Base!F266)),ISNUMBER(FIND("Rua",Base!F266)),ISNUMBER(FIND("Estrada",Base!F266)),ISNUMBER(FIND(",",Base!F266)))=TRUE,Base!F266,"")))</f>
        <v/>
      </c>
      <c r="O266" t="str">
        <f>TRIM((IF(OR(ISNUMBER(FIND("Avenida",Base!G266)),ISNUMBER(FIND("Rua",Base!G266)),ISNUMBER(FIND("Estrada",Base!G266)),ISNUMBER(FIND(",",Base!G266)))=TRUE,Base!G266,"")))</f>
        <v/>
      </c>
      <c r="P266" t="str">
        <f>TRIM((IF(OR(ISNUMBER(FIND("Avenida",Base!H266)),ISNUMBER(FIND("Rua",Base!H266)),ISNUMBER(FIND("Estrada",Base!H266)),ISNUMBER(FIND(",",Base!H266)))=TRUE,Base!H266,"")))</f>
        <v/>
      </c>
      <c r="Q266" t="str">
        <f>TRIM((IF(OR(ISNUMBER(FIND("Avenida",Base!I266)),ISNUMBER(FIND("Rua",Base!I266)),ISNUMBER(FIND("Estrada",Base!I266)),ISNUMBER(FIND(",",Base!I266)))=TRUE,Base!I266,"")))</f>
        <v/>
      </c>
      <c r="R266" t="str">
        <f>TRIM((IF(OR(ISNUMBER(FIND("Avenida",Base!J266)),ISNUMBER(FIND("Rua",Base!J266)),ISNUMBER(FIND("Estrada",Base!J266)),ISNUMBER(FIND(",",Base!J266)))=TRUE,Base!J266,"")))</f>
        <v/>
      </c>
      <c r="S266" t="str">
        <f>TRIM((IF(OR(ISNUMBER(FIND("Avenida",Base!K266)),ISNUMBER(FIND("Rua",Base!K266)),ISNUMBER(FIND("Estrada",Base!K266)),ISNUMBER(FIND(",",Base!K266)))=TRUE,Base!K266,"")))</f>
        <v/>
      </c>
      <c r="T266" t="str">
        <f>TRIM((IF(OR(ISNUMBER(FIND("Avenida",Base!L266)),ISNUMBER(FIND("Rua",Base!L266)),ISNUMBER(FIND("Estrada",Base!L266)),ISNUMBER(FIND(",",Base!L266)))=TRUE,Base!L266,"")))</f>
        <v/>
      </c>
      <c r="U266" t="str">
        <f>TRIM((IF(OR(ISNUMBER(FIND("Avenida",Base!M266)),ISNUMBER(FIND("Rua",Base!M266)),ISNUMBER(FIND("Estrada",Base!M266)),ISNUMBER(FIND(",",Base!M266)))=TRUE,Base!M266,"")))</f>
        <v/>
      </c>
      <c r="V266" t="str">
        <f>TRIM((IF(OR(ISNUMBER(FIND("Avenida",Base!N266)),ISNUMBER(FIND("Rua",Base!N266)),ISNUMBER(FIND("Estrada",Base!N266)),ISNUMBER(FIND(",",Base!N266)))=TRUE,Base!N266,"")))</f>
        <v/>
      </c>
      <c r="W266" t="str">
        <f>TRIM((IF(OR(ISNUMBER(FIND("Avenida",Base!O266)),ISNUMBER(FIND("Rua",Base!O266)),ISNUMBER(FIND("Estrada",Base!O266)),ISNUMBER(FIND(",",Base!O266)))=TRUE,Base!O266,"")))</f>
        <v/>
      </c>
      <c r="X266" t="str">
        <f>TRIM((IF(OR(ISNUMBER(FIND("Avenida",Base!P266)),ISNUMBER(FIND("Rua",Base!P266)),ISNUMBER(FIND("Estrada",Base!P266)),ISNUMBER(FIND(",",Base!P266)))=TRUE,Base!P266,"")))</f>
        <v/>
      </c>
      <c r="Y266" t="str">
        <f>TRIM((IF(OR(ISNUMBER(FIND("Avenida",Base!Q266)),ISNUMBER(FIND("Rua",Base!Q266)),ISNUMBER(FIND("Estrada",Base!Q266)),ISNUMBER(FIND(",",Base!Q266)))=TRUE,Base!Q266,"")))</f>
        <v/>
      </c>
      <c r="Z266" t="str">
        <f>TRIM((IF(OR(ISNUMBER(FIND("Avenida",Base!R266)),ISNUMBER(FIND("Rua",Base!R266)),ISNUMBER(FIND("Estrada",Base!R266)),ISNUMBER(FIND(",",Base!R266)))=TRUE,Base!R266,"")))</f>
        <v/>
      </c>
      <c r="AA266" s="3" cm="1">
        <f t="array" ref="AA266">LOOKUP(2,1/(F266:Z266&lt;&gt;""),F266:Z266)</f>
        <v>0</v>
      </c>
      <c r="AB266" cm="1">
        <f t="array" ref="AB266">IFERROR(IF(LEN(TRIM(SUBSTITUTE(INDEX(Base!266:266,0,MATCH(Planilha2!$AA266,Base!266:266,0)+1),"m²",""))&gt;5),LEFT(TRIM(SUBSTITUTE(INDEX(Base!266:266,0,MATCH(Planilha2!$AA266,Base!266:266,0)+1),"m²","")),3),TRIM(SUBSTITUTE(INDEX(Base!266:266,0,MATCH(Planilha2!$AA266,Base!266:266,0)+1),"m²",""))),0)</f>
        <v>0</v>
      </c>
      <c r="AC266" cm="1">
        <f t="array" ref="AC266">IFERROR(IF(LEN(INDEX(Base!266:266,0,MATCH(Planilha2!$AA266,Base!266:266,0)+2))&gt;2,LEFT(INDEX(Base!266:266,0,MATCH(Planilha2!$AA266,Base!266:266,0)+2),1),INDEX(Base!266:266,0,MATCH(Planilha2!$AA266,Base!266:266,0)+2)),0)</f>
        <v>0</v>
      </c>
      <c r="AD266" cm="1">
        <f t="array" ref="AD266">IFERROR(IF(LEN(INDEX(Base!266:266,0,MATCH(Planilha2!$AA266,Base!266:266,0)+3))&gt;2,LEFT(INDEX(Base!266:266,0,MATCH(Planilha2!$AA266,Base!266:266,0)+3),1),INDEX(Base!266:266,0,MATCH(Planilha2!$AA266,Base!266:266,0)+3)),0)</f>
        <v>0</v>
      </c>
      <c r="AE266" cm="1">
        <f t="array" ref="AE266">IFERROR(IF(LEN(INDEX(Base!266:266,0,MATCH(Planilha2!$AA266,Base!266:266,0)+4))&gt;2,LEFT(INDEX(Base!266:266,0,MATCH(Planilha2!$AA266,Base!266:266,0)+4),1),INDEX(Base!266:266,0,MATCH(Planilha2!$AA266,Base!266:266,0)+4)),0)</f>
        <v>0</v>
      </c>
      <c r="AF266" t="str">
        <f>AA266&amp;", "&amp;Configurações!$C$4&amp;", "&amp;Configurações!$C$5&amp;", Brazil"</f>
        <v>0, Mesquita, RJ, Brazil</v>
      </c>
      <c r="AG266" t="e">
        <f>RIGHT(AA266,LEN(AA266)-FIND(",",AA266,1)-1)&amp;", "&amp;Configurações!$C$4&amp;", "&amp;Configurações!$C$5</f>
        <v>#VALUE!</v>
      </c>
      <c r="AH266">
        <f>Configurações!$C$6</f>
        <v>0</v>
      </c>
    </row>
    <row r="267" spans="2:34" x14ac:dyDescent="0.3">
      <c r="B267">
        <f>IF(OR(ISNUMBER(FIND(Configurações!$B$8,Base!B267)),ISNUMBER(FIND(Configurações!$B$9,Base!B267)),ISNUMBER(FIND(Configurações!$B$10,Base!B267)),ISNUMBER(FIND(Configurações!$B$11,Base!B267)))=TRUE,Base!B267,0)</f>
        <v>0</v>
      </c>
      <c r="C267" t="str">
        <f>SUBSTITUTE(SUBSTITUTE(IF(ISNUMBER(FIND("R$",Base!B267))=TRUE,Base!B267,IF(OR(ISNUMBER(FIND("condo",Base!C267)),ISNUMBER(FIND("IPTU",Base!C267)))=TRUE,Base!B267,Base!C267)),"R$",""),".","")</f>
        <v/>
      </c>
      <c r="D267" t="str">
        <f>SUBSTITUTE(IF(TRIM(SUBSTITUTE(SUBSTITUTE(IF(AND(ISNUMBER(FIND("condo",Base!C267)),ISNUMBER(FIND("IPTU",Base!C267)))=TRUE,MID(Base!C267,FIND("$",Base!C267)+1,6),0),"I",""),"P",""))="0",TRIM(SUBSTITUTE(SUBSTITUTE(IF(AND(ISNUMBER(FIND("condo",Base!D267)),ISNUMBER(FIND("IPTU",Base!D267)))=TRUE,MID(Base!D267,FIND("$",Base!D267)+1,6),0),"I",""),"P","")),TRIM(SUBSTITUTE(SUBSTITUTE(IF(AND(ISNUMBER(FIND("condo",Base!C267)),ISNUMBER(FIND("IPTU",Base!C267)))=TRUE,MID(Base!C267,FIND("$",Base!C267)+1,6),0),"I",""),"P",""))),".","")</f>
        <v>0</v>
      </c>
      <c r="E267" t="str">
        <f>SUBSTITUTE(IF(TRIM(SUBSTITUTE(SUBSTITUTE(IF(OR(ISNUMBER(FIND("IPTU",Base!C267)),ISNUMBER(FIND("iptu",Base!C267)))=TRUE,RIGHT(Base!C267,5),0),"R$",""),"$",""))="0",TRIM(SUBSTITUTE(SUBSTITUTE(IF(OR(ISNUMBER(FIND("IPTU",Base!D267)),ISNUMBER(FIND("iptu",Base!D267)))=TRUE,RIGHT(Base!D267,5),0),"R$",""),"$","")),TRIM(SUBSTITUTE(SUBSTITUTE(IF(OR(ISNUMBER(FIND("iptu",Base!C267)),ISNUMBER(FIND("IPTU",Base!C267)))=TRUE,RIGHT(Base!C267,5),0),"R$",""),"$",""))),".","")</f>
        <v>0</v>
      </c>
      <c r="F267" s="3" cm="1">
        <f t="array" ref="F267">INDEX(Base!267:267,MATCH(MAX(LEN(Base!267:267)),LEN(Base!267:267),0))</f>
        <v>0</v>
      </c>
      <c r="J267" t="str">
        <f>TRIM((IF(OR(ISNUMBER(FIND("Avenida",Base!B267)),ISNUMBER(FIND("Rua",Base!B267)),ISNUMBER(FIND("Estrada",Base!B267)),ISNUMBER(FIND(",",Base!B267)))=TRUE,Base!B267,"")))</f>
        <v/>
      </c>
      <c r="K267" t="str">
        <f>TRIM((IF(OR(ISNUMBER(FIND("Avenida",Base!C267)),ISNUMBER(FIND("Rua",Base!C267)),ISNUMBER(FIND("Estrada",Base!C267)),ISNUMBER(FIND(",",Base!C267)))=TRUE,Base!C267,"")))</f>
        <v/>
      </c>
      <c r="L267" t="str">
        <f>TRIM((IF(OR(ISNUMBER(FIND("Avenida",Base!D267)),ISNUMBER(FIND("Rua",Base!D267)),ISNUMBER(FIND("Estrada",Base!D267)),ISNUMBER(FIND(",",Base!D267)))=TRUE,Base!D267,"")))</f>
        <v/>
      </c>
      <c r="M267" t="str">
        <f>TRIM((IF(OR(ISNUMBER(FIND("Avenida",Base!E267)),ISNUMBER(FIND("Rua",Base!E267)),ISNUMBER(FIND("Estrada",Base!E267)),ISNUMBER(FIND(",",Base!E267)))=TRUE,Base!E267,"")))</f>
        <v/>
      </c>
      <c r="N267" t="str">
        <f>TRIM((IF(OR(ISNUMBER(FIND("Avenida",Base!F267)),ISNUMBER(FIND("Rua",Base!F267)),ISNUMBER(FIND("Estrada",Base!F267)),ISNUMBER(FIND(",",Base!F267)))=TRUE,Base!F267,"")))</f>
        <v/>
      </c>
      <c r="O267" t="str">
        <f>TRIM((IF(OR(ISNUMBER(FIND("Avenida",Base!G267)),ISNUMBER(FIND("Rua",Base!G267)),ISNUMBER(FIND("Estrada",Base!G267)),ISNUMBER(FIND(",",Base!G267)))=TRUE,Base!G267,"")))</f>
        <v/>
      </c>
      <c r="P267" t="str">
        <f>TRIM((IF(OR(ISNUMBER(FIND("Avenida",Base!H267)),ISNUMBER(FIND("Rua",Base!H267)),ISNUMBER(FIND("Estrada",Base!H267)),ISNUMBER(FIND(",",Base!H267)))=TRUE,Base!H267,"")))</f>
        <v/>
      </c>
      <c r="Q267" t="str">
        <f>TRIM((IF(OR(ISNUMBER(FIND("Avenida",Base!I267)),ISNUMBER(FIND("Rua",Base!I267)),ISNUMBER(FIND("Estrada",Base!I267)),ISNUMBER(FIND(",",Base!I267)))=TRUE,Base!I267,"")))</f>
        <v/>
      </c>
      <c r="R267" t="str">
        <f>TRIM((IF(OR(ISNUMBER(FIND("Avenida",Base!J267)),ISNUMBER(FIND("Rua",Base!J267)),ISNUMBER(FIND("Estrada",Base!J267)),ISNUMBER(FIND(",",Base!J267)))=TRUE,Base!J267,"")))</f>
        <v/>
      </c>
      <c r="S267" t="str">
        <f>TRIM((IF(OR(ISNUMBER(FIND("Avenida",Base!K267)),ISNUMBER(FIND("Rua",Base!K267)),ISNUMBER(FIND("Estrada",Base!K267)),ISNUMBER(FIND(",",Base!K267)))=TRUE,Base!K267,"")))</f>
        <v/>
      </c>
      <c r="T267" t="str">
        <f>TRIM((IF(OR(ISNUMBER(FIND("Avenida",Base!L267)),ISNUMBER(FIND("Rua",Base!L267)),ISNUMBER(FIND("Estrada",Base!L267)),ISNUMBER(FIND(",",Base!L267)))=TRUE,Base!L267,"")))</f>
        <v/>
      </c>
      <c r="U267" t="str">
        <f>TRIM((IF(OR(ISNUMBER(FIND("Avenida",Base!M267)),ISNUMBER(FIND("Rua",Base!M267)),ISNUMBER(FIND("Estrada",Base!M267)),ISNUMBER(FIND(",",Base!M267)))=TRUE,Base!M267,"")))</f>
        <v/>
      </c>
      <c r="V267" t="str">
        <f>TRIM((IF(OR(ISNUMBER(FIND("Avenida",Base!N267)),ISNUMBER(FIND("Rua",Base!N267)),ISNUMBER(FIND("Estrada",Base!N267)),ISNUMBER(FIND(",",Base!N267)))=TRUE,Base!N267,"")))</f>
        <v/>
      </c>
      <c r="W267" t="str">
        <f>TRIM((IF(OR(ISNUMBER(FIND("Avenida",Base!O267)),ISNUMBER(FIND("Rua",Base!O267)),ISNUMBER(FIND("Estrada",Base!O267)),ISNUMBER(FIND(",",Base!O267)))=TRUE,Base!O267,"")))</f>
        <v/>
      </c>
      <c r="X267" t="str">
        <f>TRIM((IF(OR(ISNUMBER(FIND("Avenida",Base!P267)),ISNUMBER(FIND("Rua",Base!P267)),ISNUMBER(FIND("Estrada",Base!P267)),ISNUMBER(FIND(",",Base!P267)))=TRUE,Base!P267,"")))</f>
        <v/>
      </c>
      <c r="Y267" t="str">
        <f>TRIM((IF(OR(ISNUMBER(FIND("Avenida",Base!Q267)),ISNUMBER(FIND("Rua",Base!Q267)),ISNUMBER(FIND("Estrada",Base!Q267)),ISNUMBER(FIND(",",Base!Q267)))=TRUE,Base!Q267,"")))</f>
        <v/>
      </c>
      <c r="Z267" t="str">
        <f>TRIM((IF(OR(ISNUMBER(FIND("Avenida",Base!R267)),ISNUMBER(FIND("Rua",Base!R267)),ISNUMBER(FIND("Estrada",Base!R267)),ISNUMBER(FIND(",",Base!R267)))=TRUE,Base!R267,"")))</f>
        <v/>
      </c>
      <c r="AA267" s="3" cm="1">
        <f t="array" ref="AA267">LOOKUP(2,1/(F267:Z267&lt;&gt;""),F267:Z267)</f>
        <v>0</v>
      </c>
      <c r="AB267" cm="1">
        <f t="array" ref="AB267">IFERROR(IF(LEN(TRIM(SUBSTITUTE(INDEX(Base!267:267,0,MATCH(Planilha2!$AA267,Base!267:267,0)+1),"m²",""))&gt;5),LEFT(TRIM(SUBSTITUTE(INDEX(Base!267:267,0,MATCH(Planilha2!$AA267,Base!267:267,0)+1),"m²","")),3),TRIM(SUBSTITUTE(INDEX(Base!267:267,0,MATCH(Planilha2!$AA267,Base!267:267,0)+1),"m²",""))),0)</f>
        <v>0</v>
      </c>
      <c r="AC267" cm="1">
        <f t="array" ref="AC267">IFERROR(IF(LEN(INDEX(Base!267:267,0,MATCH(Planilha2!$AA267,Base!267:267,0)+2))&gt;2,LEFT(INDEX(Base!267:267,0,MATCH(Planilha2!$AA267,Base!267:267,0)+2),1),INDEX(Base!267:267,0,MATCH(Planilha2!$AA267,Base!267:267,0)+2)),0)</f>
        <v>0</v>
      </c>
      <c r="AD267" cm="1">
        <f t="array" ref="AD267">IFERROR(IF(LEN(INDEX(Base!267:267,0,MATCH(Planilha2!$AA267,Base!267:267,0)+3))&gt;2,LEFT(INDEX(Base!267:267,0,MATCH(Planilha2!$AA267,Base!267:267,0)+3),1),INDEX(Base!267:267,0,MATCH(Planilha2!$AA267,Base!267:267,0)+3)),0)</f>
        <v>0</v>
      </c>
      <c r="AE267" cm="1">
        <f t="array" ref="AE267">IFERROR(IF(LEN(INDEX(Base!267:267,0,MATCH(Planilha2!$AA267,Base!267:267,0)+4))&gt;2,LEFT(INDEX(Base!267:267,0,MATCH(Planilha2!$AA267,Base!267:267,0)+4),1),INDEX(Base!267:267,0,MATCH(Planilha2!$AA267,Base!267:267,0)+4)),0)</f>
        <v>0</v>
      </c>
      <c r="AF267" t="str">
        <f>AA267&amp;", "&amp;Configurações!$C$4&amp;", "&amp;Configurações!$C$5&amp;", Brazil"</f>
        <v>0, Mesquita, RJ, Brazil</v>
      </c>
      <c r="AG267" t="e">
        <f>RIGHT(AA267,LEN(AA267)-FIND(",",AA267,1)-1)&amp;", "&amp;Configurações!$C$4&amp;", "&amp;Configurações!$C$5</f>
        <v>#VALUE!</v>
      </c>
      <c r="AH267">
        <f>Configurações!$C$6</f>
        <v>0</v>
      </c>
    </row>
    <row r="268" spans="2:34" x14ac:dyDescent="0.3">
      <c r="B268">
        <f>IF(OR(ISNUMBER(FIND(Configurações!$B$8,Base!B268)),ISNUMBER(FIND(Configurações!$B$9,Base!B268)),ISNUMBER(FIND(Configurações!$B$10,Base!B268)),ISNUMBER(FIND(Configurações!$B$11,Base!B268)))=TRUE,Base!B268,0)</f>
        <v>0</v>
      </c>
      <c r="C268" t="str">
        <f>SUBSTITUTE(SUBSTITUTE(IF(ISNUMBER(FIND("R$",Base!B268))=TRUE,Base!B268,IF(OR(ISNUMBER(FIND("condo",Base!C268)),ISNUMBER(FIND("IPTU",Base!C268)))=TRUE,Base!B268,Base!C268)),"R$",""),".","")</f>
        <v/>
      </c>
      <c r="D268" t="str">
        <f>SUBSTITUTE(IF(TRIM(SUBSTITUTE(SUBSTITUTE(IF(AND(ISNUMBER(FIND("condo",Base!C268)),ISNUMBER(FIND("IPTU",Base!C268)))=TRUE,MID(Base!C268,FIND("$",Base!C268)+1,6),0),"I",""),"P",""))="0",TRIM(SUBSTITUTE(SUBSTITUTE(IF(AND(ISNUMBER(FIND("condo",Base!D268)),ISNUMBER(FIND("IPTU",Base!D268)))=TRUE,MID(Base!D268,FIND("$",Base!D268)+1,6),0),"I",""),"P","")),TRIM(SUBSTITUTE(SUBSTITUTE(IF(AND(ISNUMBER(FIND("condo",Base!C268)),ISNUMBER(FIND("IPTU",Base!C268)))=TRUE,MID(Base!C268,FIND("$",Base!C268)+1,6),0),"I",""),"P",""))),".","")</f>
        <v>0</v>
      </c>
      <c r="E268" t="str">
        <f>SUBSTITUTE(IF(TRIM(SUBSTITUTE(SUBSTITUTE(IF(OR(ISNUMBER(FIND("IPTU",Base!C268)),ISNUMBER(FIND("iptu",Base!C268)))=TRUE,RIGHT(Base!C268,5),0),"R$",""),"$",""))="0",TRIM(SUBSTITUTE(SUBSTITUTE(IF(OR(ISNUMBER(FIND("IPTU",Base!D268)),ISNUMBER(FIND("iptu",Base!D268)))=TRUE,RIGHT(Base!D268,5),0),"R$",""),"$","")),TRIM(SUBSTITUTE(SUBSTITUTE(IF(OR(ISNUMBER(FIND("iptu",Base!C268)),ISNUMBER(FIND("IPTU",Base!C268)))=TRUE,RIGHT(Base!C268,5),0),"R$",""),"$",""))),".","")</f>
        <v>0</v>
      </c>
      <c r="F268" s="3" cm="1">
        <f t="array" ref="F268">INDEX(Base!268:268,MATCH(MAX(LEN(Base!268:268)),LEN(Base!268:268),0))</f>
        <v>0</v>
      </c>
      <c r="J268" t="str">
        <f>TRIM((IF(OR(ISNUMBER(FIND("Avenida",Base!B268)),ISNUMBER(FIND("Rua",Base!B268)),ISNUMBER(FIND("Estrada",Base!B268)),ISNUMBER(FIND(",",Base!B268)))=TRUE,Base!B268,"")))</f>
        <v/>
      </c>
      <c r="K268" t="str">
        <f>TRIM((IF(OR(ISNUMBER(FIND("Avenida",Base!C268)),ISNUMBER(FIND("Rua",Base!C268)),ISNUMBER(FIND("Estrada",Base!C268)),ISNUMBER(FIND(",",Base!C268)))=TRUE,Base!C268,"")))</f>
        <v/>
      </c>
      <c r="L268" t="str">
        <f>TRIM((IF(OR(ISNUMBER(FIND("Avenida",Base!D268)),ISNUMBER(FIND("Rua",Base!D268)),ISNUMBER(FIND("Estrada",Base!D268)),ISNUMBER(FIND(",",Base!D268)))=TRUE,Base!D268,"")))</f>
        <v/>
      </c>
      <c r="M268" t="str">
        <f>TRIM((IF(OR(ISNUMBER(FIND("Avenida",Base!E268)),ISNUMBER(FIND("Rua",Base!E268)),ISNUMBER(FIND("Estrada",Base!E268)),ISNUMBER(FIND(",",Base!E268)))=TRUE,Base!E268,"")))</f>
        <v/>
      </c>
      <c r="N268" t="str">
        <f>TRIM((IF(OR(ISNUMBER(FIND("Avenida",Base!F268)),ISNUMBER(FIND("Rua",Base!F268)),ISNUMBER(FIND("Estrada",Base!F268)),ISNUMBER(FIND(",",Base!F268)))=TRUE,Base!F268,"")))</f>
        <v/>
      </c>
      <c r="O268" t="str">
        <f>TRIM((IF(OR(ISNUMBER(FIND("Avenida",Base!G268)),ISNUMBER(FIND("Rua",Base!G268)),ISNUMBER(FIND("Estrada",Base!G268)),ISNUMBER(FIND(",",Base!G268)))=TRUE,Base!G268,"")))</f>
        <v/>
      </c>
      <c r="P268" t="str">
        <f>TRIM((IF(OR(ISNUMBER(FIND("Avenida",Base!H268)),ISNUMBER(FIND("Rua",Base!H268)),ISNUMBER(FIND("Estrada",Base!H268)),ISNUMBER(FIND(",",Base!H268)))=TRUE,Base!H268,"")))</f>
        <v/>
      </c>
      <c r="Q268" t="str">
        <f>TRIM((IF(OR(ISNUMBER(FIND("Avenida",Base!I268)),ISNUMBER(FIND("Rua",Base!I268)),ISNUMBER(FIND("Estrada",Base!I268)),ISNUMBER(FIND(",",Base!I268)))=TRUE,Base!I268,"")))</f>
        <v/>
      </c>
      <c r="R268" t="str">
        <f>TRIM((IF(OR(ISNUMBER(FIND("Avenida",Base!J268)),ISNUMBER(FIND("Rua",Base!J268)),ISNUMBER(FIND("Estrada",Base!J268)),ISNUMBER(FIND(",",Base!J268)))=TRUE,Base!J268,"")))</f>
        <v/>
      </c>
      <c r="S268" t="str">
        <f>TRIM((IF(OR(ISNUMBER(FIND("Avenida",Base!K268)),ISNUMBER(FIND("Rua",Base!K268)),ISNUMBER(FIND("Estrada",Base!K268)),ISNUMBER(FIND(",",Base!K268)))=TRUE,Base!K268,"")))</f>
        <v/>
      </c>
      <c r="T268" t="str">
        <f>TRIM((IF(OR(ISNUMBER(FIND("Avenida",Base!L268)),ISNUMBER(FIND("Rua",Base!L268)),ISNUMBER(FIND("Estrada",Base!L268)),ISNUMBER(FIND(",",Base!L268)))=TRUE,Base!L268,"")))</f>
        <v/>
      </c>
      <c r="U268" t="str">
        <f>TRIM((IF(OR(ISNUMBER(FIND("Avenida",Base!M268)),ISNUMBER(FIND("Rua",Base!M268)),ISNUMBER(FIND("Estrada",Base!M268)),ISNUMBER(FIND(",",Base!M268)))=TRUE,Base!M268,"")))</f>
        <v/>
      </c>
      <c r="V268" t="str">
        <f>TRIM((IF(OR(ISNUMBER(FIND("Avenida",Base!N268)),ISNUMBER(FIND("Rua",Base!N268)),ISNUMBER(FIND("Estrada",Base!N268)),ISNUMBER(FIND(",",Base!N268)))=TRUE,Base!N268,"")))</f>
        <v/>
      </c>
      <c r="W268" t="str">
        <f>TRIM((IF(OR(ISNUMBER(FIND("Avenida",Base!O268)),ISNUMBER(FIND("Rua",Base!O268)),ISNUMBER(FIND("Estrada",Base!O268)),ISNUMBER(FIND(",",Base!O268)))=TRUE,Base!O268,"")))</f>
        <v/>
      </c>
      <c r="X268" t="str">
        <f>TRIM((IF(OR(ISNUMBER(FIND("Avenida",Base!P268)),ISNUMBER(FIND("Rua",Base!P268)),ISNUMBER(FIND("Estrada",Base!P268)),ISNUMBER(FIND(",",Base!P268)))=TRUE,Base!P268,"")))</f>
        <v/>
      </c>
      <c r="Y268" t="str">
        <f>TRIM((IF(OR(ISNUMBER(FIND("Avenida",Base!Q268)),ISNUMBER(FIND("Rua",Base!Q268)),ISNUMBER(FIND("Estrada",Base!Q268)),ISNUMBER(FIND(",",Base!Q268)))=TRUE,Base!Q268,"")))</f>
        <v/>
      </c>
      <c r="Z268" t="str">
        <f>TRIM((IF(OR(ISNUMBER(FIND("Avenida",Base!R268)),ISNUMBER(FIND("Rua",Base!R268)),ISNUMBER(FIND("Estrada",Base!R268)),ISNUMBER(FIND(",",Base!R268)))=TRUE,Base!R268,"")))</f>
        <v/>
      </c>
      <c r="AA268" s="3" cm="1">
        <f t="array" ref="AA268">LOOKUP(2,1/(F268:Z268&lt;&gt;""),F268:Z268)</f>
        <v>0</v>
      </c>
      <c r="AB268" cm="1">
        <f t="array" ref="AB268">IFERROR(IF(LEN(TRIM(SUBSTITUTE(INDEX(Base!268:268,0,MATCH(Planilha2!$AA268,Base!268:268,0)+1),"m²",""))&gt;5),LEFT(TRIM(SUBSTITUTE(INDEX(Base!268:268,0,MATCH(Planilha2!$AA268,Base!268:268,0)+1),"m²","")),3),TRIM(SUBSTITUTE(INDEX(Base!268:268,0,MATCH(Planilha2!$AA268,Base!268:268,0)+1),"m²",""))),0)</f>
        <v>0</v>
      </c>
      <c r="AC268" cm="1">
        <f t="array" ref="AC268">IFERROR(IF(LEN(INDEX(Base!268:268,0,MATCH(Planilha2!$AA268,Base!268:268,0)+2))&gt;2,LEFT(INDEX(Base!268:268,0,MATCH(Planilha2!$AA268,Base!268:268,0)+2),1),INDEX(Base!268:268,0,MATCH(Planilha2!$AA268,Base!268:268,0)+2)),0)</f>
        <v>0</v>
      </c>
      <c r="AD268" cm="1">
        <f t="array" ref="AD268">IFERROR(IF(LEN(INDEX(Base!268:268,0,MATCH(Planilha2!$AA268,Base!268:268,0)+3))&gt;2,LEFT(INDEX(Base!268:268,0,MATCH(Planilha2!$AA268,Base!268:268,0)+3),1),INDEX(Base!268:268,0,MATCH(Planilha2!$AA268,Base!268:268,0)+3)),0)</f>
        <v>0</v>
      </c>
      <c r="AE268" cm="1">
        <f t="array" ref="AE268">IFERROR(IF(LEN(INDEX(Base!268:268,0,MATCH(Planilha2!$AA268,Base!268:268,0)+4))&gt;2,LEFT(INDEX(Base!268:268,0,MATCH(Planilha2!$AA268,Base!268:268,0)+4),1),INDEX(Base!268:268,0,MATCH(Planilha2!$AA268,Base!268:268,0)+4)),0)</f>
        <v>0</v>
      </c>
      <c r="AF268" t="str">
        <f>AA268&amp;", "&amp;Configurações!$C$4&amp;", "&amp;Configurações!$C$5&amp;", Brazil"</f>
        <v>0, Mesquita, RJ, Brazil</v>
      </c>
      <c r="AG268" t="e">
        <f>RIGHT(AA268,LEN(AA268)-FIND(",",AA268,1)-1)&amp;", "&amp;Configurações!$C$4&amp;", "&amp;Configurações!$C$5</f>
        <v>#VALUE!</v>
      </c>
      <c r="AH268">
        <f>Configurações!$C$6</f>
        <v>0</v>
      </c>
    </row>
    <row r="269" spans="2:34" x14ac:dyDescent="0.3">
      <c r="B269">
        <f>IF(OR(ISNUMBER(FIND(Configurações!$B$8,Base!B269)),ISNUMBER(FIND(Configurações!$B$9,Base!B269)),ISNUMBER(FIND(Configurações!$B$10,Base!B269)),ISNUMBER(FIND(Configurações!$B$11,Base!B269)))=TRUE,Base!B269,0)</f>
        <v>0</v>
      </c>
      <c r="C269" t="str">
        <f>SUBSTITUTE(SUBSTITUTE(IF(ISNUMBER(FIND("R$",Base!B269))=TRUE,Base!B269,IF(OR(ISNUMBER(FIND("condo",Base!C269)),ISNUMBER(FIND("IPTU",Base!C269)))=TRUE,Base!B269,Base!C269)),"R$",""),".","")</f>
        <v/>
      </c>
      <c r="D269" t="str">
        <f>SUBSTITUTE(IF(TRIM(SUBSTITUTE(SUBSTITUTE(IF(AND(ISNUMBER(FIND("condo",Base!C269)),ISNUMBER(FIND("IPTU",Base!C269)))=TRUE,MID(Base!C269,FIND("$",Base!C269)+1,6),0),"I",""),"P",""))="0",TRIM(SUBSTITUTE(SUBSTITUTE(IF(AND(ISNUMBER(FIND("condo",Base!D269)),ISNUMBER(FIND("IPTU",Base!D269)))=TRUE,MID(Base!D269,FIND("$",Base!D269)+1,6),0),"I",""),"P","")),TRIM(SUBSTITUTE(SUBSTITUTE(IF(AND(ISNUMBER(FIND("condo",Base!C269)),ISNUMBER(FIND("IPTU",Base!C269)))=TRUE,MID(Base!C269,FIND("$",Base!C269)+1,6),0),"I",""),"P",""))),".","")</f>
        <v>0</v>
      </c>
      <c r="E269" t="str">
        <f>SUBSTITUTE(IF(TRIM(SUBSTITUTE(SUBSTITUTE(IF(OR(ISNUMBER(FIND("IPTU",Base!C269)),ISNUMBER(FIND("iptu",Base!C269)))=TRUE,RIGHT(Base!C269,5),0),"R$",""),"$",""))="0",TRIM(SUBSTITUTE(SUBSTITUTE(IF(OR(ISNUMBER(FIND("IPTU",Base!D269)),ISNUMBER(FIND("iptu",Base!D269)))=TRUE,RIGHT(Base!D269,5),0),"R$",""),"$","")),TRIM(SUBSTITUTE(SUBSTITUTE(IF(OR(ISNUMBER(FIND("iptu",Base!C269)),ISNUMBER(FIND("IPTU",Base!C269)))=TRUE,RIGHT(Base!C269,5),0),"R$",""),"$",""))),".","")</f>
        <v>0</v>
      </c>
      <c r="F269" s="3" cm="1">
        <f t="array" ref="F269">INDEX(Base!269:269,MATCH(MAX(LEN(Base!269:269)),LEN(Base!269:269),0))</f>
        <v>0</v>
      </c>
      <c r="J269" t="str">
        <f>TRIM((IF(OR(ISNUMBER(FIND("Avenida",Base!B269)),ISNUMBER(FIND("Rua",Base!B269)),ISNUMBER(FIND("Estrada",Base!B269)),ISNUMBER(FIND(",",Base!B269)))=TRUE,Base!B269,"")))</f>
        <v/>
      </c>
      <c r="K269" t="str">
        <f>TRIM((IF(OR(ISNUMBER(FIND("Avenida",Base!C269)),ISNUMBER(FIND("Rua",Base!C269)),ISNUMBER(FIND("Estrada",Base!C269)),ISNUMBER(FIND(",",Base!C269)))=TRUE,Base!C269,"")))</f>
        <v/>
      </c>
      <c r="L269" t="str">
        <f>TRIM((IF(OR(ISNUMBER(FIND("Avenida",Base!D269)),ISNUMBER(FIND("Rua",Base!D269)),ISNUMBER(FIND("Estrada",Base!D269)),ISNUMBER(FIND(",",Base!D269)))=TRUE,Base!D269,"")))</f>
        <v/>
      </c>
      <c r="M269" t="str">
        <f>TRIM((IF(OR(ISNUMBER(FIND("Avenida",Base!E269)),ISNUMBER(FIND("Rua",Base!E269)),ISNUMBER(FIND("Estrada",Base!E269)),ISNUMBER(FIND(",",Base!E269)))=TRUE,Base!E269,"")))</f>
        <v/>
      </c>
      <c r="N269" t="str">
        <f>TRIM((IF(OR(ISNUMBER(FIND("Avenida",Base!F269)),ISNUMBER(FIND("Rua",Base!F269)),ISNUMBER(FIND("Estrada",Base!F269)),ISNUMBER(FIND(",",Base!F269)))=TRUE,Base!F269,"")))</f>
        <v/>
      </c>
      <c r="O269" t="str">
        <f>TRIM((IF(OR(ISNUMBER(FIND("Avenida",Base!G269)),ISNUMBER(FIND("Rua",Base!G269)),ISNUMBER(FIND("Estrada",Base!G269)),ISNUMBER(FIND(",",Base!G269)))=TRUE,Base!G269,"")))</f>
        <v/>
      </c>
      <c r="P269" t="str">
        <f>TRIM((IF(OR(ISNUMBER(FIND("Avenida",Base!H269)),ISNUMBER(FIND("Rua",Base!H269)),ISNUMBER(FIND("Estrada",Base!H269)),ISNUMBER(FIND(",",Base!H269)))=TRUE,Base!H269,"")))</f>
        <v/>
      </c>
      <c r="Q269" t="str">
        <f>TRIM((IF(OR(ISNUMBER(FIND("Avenida",Base!I269)),ISNUMBER(FIND("Rua",Base!I269)),ISNUMBER(FIND("Estrada",Base!I269)),ISNUMBER(FIND(",",Base!I269)))=TRUE,Base!I269,"")))</f>
        <v/>
      </c>
      <c r="R269" t="str">
        <f>TRIM((IF(OR(ISNUMBER(FIND("Avenida",Base!J269)),ISNUMBER(FIND("Rua",Base!J269)),ISNUMBER(FIND("Estrada",Base!J269)),ISNUMBER(FIND(",",Base!J269)))=TRUE,Base!J269,"")))</f>
        <v/>
      </c>
      <c r="S269" t="str">
        <f>TRIM((IF(OR(ISNUMBER(FIND("Avenida",Base!K269)),ISNUMBER(FIND("Rua",Base!K269)),ISNUMBER(FIND("Estrada",Base!K269)),ISNUMBER(FIND(",",Base!K269)))=TRUE,Base!K269,"")))</f>
        <v/>
      </c>
      <c r="T269" t="str">
        <f>TRIM((IF(OR(ISNUMBER(FIND("Avenida",Base!L269)),ISNUMBER(FIND("Rua",Base!L269)),ISNUMBER(FIND("Estrada",Base!L269)),ISNUMBER(FIND(",",Base!L269)))=TRUE,Base!L269,"")))</f>
        <v/>
      </c>
      <c r="U269" t="str">
        <f>TRIM((IF(OR(ISNUMBER(FIND("Avenida",Base!M269)),ISNUMBER(FIND("Rua",Base!M269)),ISNUMBER(FIND("Estrada",Base!M269)),ISNUMBER(FIND(",",Base!M269)))=TRUE,Base!M269,"")))</f>
        <v/>
      </c>
      <c r="V269" t="str">
        <f>TRIM((IF(OR(ISNUMBER(FIND("Avenida",Base!N269)),ISNUMBER(FIND("Rua",Base!N269)),ISNUMBER(FIND("Estrada",Base!N269)),ISNUMBER(FIND(",",Base!N269)))=TRUE,Base!N269,"")))</f>
        <v/>
      </c>
      <c r="W269" t="str">
        <f>TRIM((IF(OR(ISNUMBER(FIND("Avenida",Base!O269)),ISNUMBER(FIND("Rua",Base!O269)),ISNUMBER(FIND("Estrada",Base!O269)),ISNUMBER(FIND(",",Base!O269)))=TRUE,Base!O269,"")))</f>
        <v/>
      </c>
      <c r="X269" t="str">
        <f>TRIM((IF(OR(ISNUMBER(FIND("Avenida",Base!P269)),ISNUMBER(FIND("Rua",Base!P269)),ISNUMBER(FIND("Estrada",Base!P269)),ISNUMBER(FIND(",",Base!P269)))=TRUE,Base!P269,"")))</f>
        <v/>
      </c>
      <c r="Y269" t="str">
        <f>TRIM((IF(OR(ISNUMBER(FIND("Avenida",Base!Q269)),ISNUMBER(FIND("Rua",Base!Q269)),ISNUMBER(FIND("Estrada",Base!Q269)),ISNUMBER(FIND(",",Base!Q269)))=TRUE,Base!Q269,"")))</f>
        <v/>
      </c>
      <c r="Z269" t="str">
        <f>TRIM((IF(OR(ISNUMBER(FIND("Avenida",Base!R269)),ISNUMBER(FIND("Rua",Base!R269)),ISNUMBER(FIND("Estrada",Base!R269)),ISNUMBER(FIND(",",Base!R269)))=TRUE,Base!R269,"")))</f>
        <v/>
      </c>
      <c r="AA269" s="3" cm="1">
        <f t="array" ref="AA269">LOOKUP(2,1/(F269:Z269&lt;&gt;""),F269:Z269)</f>
        <v>0</v>
      </c>
      <c r="AB269" cm="1">
        <f t="array" ref="AB269">IFERROR(IF(LEN(TRIM(SUBSTITUTE(INDEX(Base!269:269,0,MATCH(Planilha2!$AA269,Base!269:269,0)+1),"m²",""))&gt;5),LEFT(TRIM(SUBSTITUTE(INDEX(Base!269:269,0,MATCH(Planilha2!$AA269,Base!269:269,0)+1),"m²","")),3),TRIM(SUBSTITUTE(INDEX(Base!269:269,0,MATCH(Planilha2!$AA269,Base!269:269,0)+1),"m²",""))),0)</f>
        <v>0</v>
      </c>
      <c r="AC269" cm="1">
        <f t="array" ref="AC269">IFERROR(IF(LEN(INDEX(Base!269:269,0,MATCH(Planilha2!$AA269,Base!269:269,0)+2))&gt;2,LEFT(INDEX(Base!269:269,0,MATCH(Planilha2!$AA269,Base!269:269,0)+2),1),INDEX(Base!269:269,0,MATCH(Planilha2!$AA269,Base!269:269,0)+2)),0)</f>
        <v>0</v>
      </c>
      <c r="AD269" cm="1">
        <f t="array" ref="AD269">IFERROR(IF(LEN(INDEX(Base!269:269,0,MATCH(Planilha2!$AA269,Base!269:269,0)+3))&gt;2,LEFT(INDEX(Base!269:269,0,MATCH(Planilha2!$AA269,Base!269:269,0)+3),1),INDEX(Base!269:269,0,MATCH(Planilha2!$AA269,Base!269:269,0)+3)),0)</f>
        <v>0</v>
      </c>
      <c r="AE269" cm="1">
        <f t="array" ref="AE269">IFERROR(IF(LEN(INDEX(Base!269:269,0,MATCH(Planilha2!$AA269,Base!269:269,0)+4))&gt;2,LEFT(INDEX(Base!269:269,0,MATCH(Planilha2!$AA269,Base!269:269,0)+4),1),INDEX(Base!269:269,0,MATCH(Planilha2!$AA269,Base!269:269,0)+4)),0)</f>
        <v>0</v>
      </c>
      <c r="AF269" t="str">
        <f>AA269&amp;", "&amp;Configurações!$C$4&amp;", "&amp;Configurações!$C$5&amp;", Brazil"</f>
        <v>0, Mesquita, RJ, Brazil</v>
      </c>
      <c r="AG269" t="e">
        <f>RIGHT(AA269,LEN(AA269)-FIND(",",AA269,1)-1)&amp;", "&amp;Configurações!$C$4&amp;", "&amp;Configurações!$C$5</f>
        <v>#VALUE!</v>
      </c>
      <c r="AH269">
        <f>Configurações!$C$6</f>
        <v>0</v>
      </c>
    </row>
    <row r="270" spans="2:34" x14ac:dyDescent="0.3">
      <c r="B270">
        <f>IF(OR(ISNUMBER(FIND(Configurações!$B$8,Base!B270)),ISNUMBER(FIND(Configurações!$B$9,Base!B270)),ISNUMBER(FIND(Configurações!$B$10,Base!B270)),ISNUMBER(FIND(Configurações!$B$11,Base!B270)))=TRUE,Base!B270,0)</f>
        <v>0</v>
      </c>
      <c r="C270" t="str">
        <f>SUBSTITUTE(SUBSTITUTE(IF(ISNUMBER(FIND("R$",Base!B270))=TRUE,Base!B270,IF(OR(ISNUMBER(FIND("condo",Base!C270)),ISNUMBER(FIND("IPTU",Base!C270)))=TRUE,Base!B270,Base!C270)),"R$",""),".","")</f>
        <v/>
      </c>
      <c r="D270" t="str">
        <f>SUBSTITUTE(IF(TRIM(SUBSTITUTE(SUBSTITUTE(IF(AND(ISNUMBER(FIND("condo",Base!C270)),ISNUMBER(FIND("IPTU",Base!C270)))=TRUE,MID(Base!C270,FIND("$",Base!C270)+1,6),0),"I",""),"P",""))="0",TRIM(SUBSTITUTE(SUBSTITUTE(IF(AND(ISNUMBER(FIND("condo",Base!D270)),ISNUMBER(FIND("IPTU",Base!D270)))=TRUE,MID(Base!D270,FIND("$",Base!D270)+1,6),0),"I",""),"P","")),TRIM(SUBSTITUTE(SUBSTITUTE(IF(AND(ISNUMBER(FIND("condo",Base!C270)),ISNUMBER(FIND("IPTU",Base!C270)))=TRUE,MID(Base!C270,FIND("$",Base!C270)+1,6),0),"I",""),"P",""))),".","")</f>
        <v>0</v>
      </c>
      <c r="E270" t="str">
        <f>SUBSTITUTE(IF(TRIM(SUBSTITUTE(SUBSTITUTE(IF(OR(ISNUMBER(FIND("IPTU",Base!C270)),ISNUMBER(FIND("iptu",Base!C270)))=TRUE,RIGHT(Base!C270,5),0),"R$",""),"$",""))="0",TRIM(SUBSTITUTE(SUBSTITUTE(IF(OR(ISNUMBER(FIND("IPTU",Base!D270)),ISNUMBER(FIND("iptu",Base!D270)))=TRUE,RIGHT(Base!D270,5),0),"R$",""),"$","")),TRIM(SUBSTITUTE(SUBSTITUTE(IF(OR(ISNUMBER(FIND("iptu",Base!C270)),ISNUMBER(FIND("IPTU",Base!C270)))=TRUE,RIGHT(Base!C270,5),0),"R$",""),"$",""))),".","")</f>
        <v>0</v>
      </c>
      <c r="F270" s="3" cm="1">
        <f t="array" ref="F270">INDEX(Base!270:270,MATCH(MAX(LEN(Base!270:270)),LEN(Base!270:270),0))</f>
        <v>0</v>
      </c>
      <c r="J270" t="str">
        <f>TRIM((IF(OR(ISNUMBER(FIND("Avenida",Base!B270)),ISNUMBER(FIND("Rua",Base!B270)),ISNUMBER(FIND("Estrada",Base!B270)),ISNUMBER(FIND(",",Base!B270)))=TRUE,Base!B270,"")))</f>
        <v/>
      </c>
      <c r="K270" t="str">
        <f>TRIM((IF(OR(ISNUMBER(FIND("Avenida",Base!C270)),ISNUMBER(FIND("Rua",Base!C270)),ISNUMBER(FIND("Estrada",Base!C270)),ISNUMBER(FIND(",",Base!C270)))=TRUE,Base!C270,"")))</f>
        <v/>
      </c>
      <c r="L270" t="str">
        <f>TRIM((IF(OR(ISNUMBER(FIND("Avenida",Base!D270)),ISNUMBER(FIND("Rua",Base!D270)),ISNUMBER(FIND("Estrada",Base!D270)),ISNUMBER(FIND(",",Base!D270)))=TRUE,Base!D270,"")))</f>
        <v/>
      </c>
      <c r="M270" t="str">
        <f>TRIM((IF(OR(ISNUMBER(FIND("Avenida",Base!E270)),ISNUMBER(FIND("Rua",Base!E270)),ISNUMBER(FIND("Estrada",Base!E270)),ISNUMBER(FIND(",",Base!E270)))=TRUE,Base!E270,"")))</f>
        <v/>
      </c>
      <c r="N270" t="str">
        <f>TRIM((IF(OR(ISNUMBER(FIND("Avenida",Base!F270)),ISNUMBER(FIND("Rua",Base!F270)),ISNUMBER(FIND("Estrada",Base!F270)),ISNUMBER(FIND(",",Base!F270)))=TRUE,Base!F270,"")))</f>
        <v/>
      </c>
      <c r="O270" t="str">
        <f>TRIM((IF(OR(ISNUMBER(FIND("Avenida",Base!G270)),ISNUMBER(FIND("Rua",Base!G270)),ISNUMBER(FIND("Estrada",Base!G270)),ISNUMBER(FIND(",",Base!G270)))=TRUE,Base!G270,"")))</f>
        <v/>
      </c>
      <c r="P270" t="str">
        <f>TRIM((IF(OR(ISNUMBER(FIND("Avenida",Base!H270)),ISNUMBER(FIND("Rua",Base!H270)),ISNUMBER(FIND("Estrada",Base!H270)),ISNUMBER(FIND(",",Base!H270)))=TRUE,Base!H270,"")))</f>
        <v/>
      </c>
      <c r="Q270" t="str">
        <f>TRIM((IF(OR(ISNUMBER(FIND("Avenida",Base!I270)),ISNUMBER(FIND("Rua",Base!I270)),ISNUMBER(FIND("Estrada",Base!I270)),ISNUMBER(FIND(",",Base!I270)))=TRUE,Base!I270,"")))</f>
        <v/>
      </c>
      <c r="R270" t="str">
        <f>TRIM((IF(OR(ISNUMBER(FIND("Avenida",Base!J270)),ISNUMBER(FIND("Rua",Base!J270)),ISNUMBER(FIND("Estrada",Base!J270)),ISNUMBER(FIND(",",Base!J270)))=TRUE,Base!J270,"")))</f>
        <v/>
      </c>
      <c r="S270" t="str">
        <f>TRIM((IF(OR(ISNUMBER(FIND("Avenida",Base!K270)),ISNUMBER(FIND("Rua",Base!K270)),ISNUMBER(FIND("Estrada",Base!K270)),ISNUMBER(FIND(",",Base!K270)))=TRUE,Base!K270,"")))</f>
        <v/>
      </c>
      <c r="T270" t="str">
        <f>TRIM((IF(OR(ISNUMBER(FIND("Avenida",Base!L270)),ISNUMBER(FIND("Rua",Base!L270)),ISNUMBER(FIND("Estrada",Base!L270)),ISNUMBER(FIND(",",Base!L270)))=TRUE,Base!L270,"")))</f>
        <v/>
      </c>
      <c r="U270" t="str">
        <f>TRIM((IF(OR(ISNUMBER(FIND("Avenida",Base!M270)),ISNUMBER(FIND("Rua",Base!M270)),ISNUMBER(FIND("Estrada",Base!M270)),ISNUMBER(FIND(",",Base!M270)))=TRUE,Base!M270,"")))</f>
        <v/>
      </c>
      <c r="V270" t="str">
        <f>TRIM((IF(OR(ISNUMBER(FIND("Avenida",Base!N270)),ISNUMBER(FIND("Rua",Base!N270)),ISNUMBER(FIND("Estrada",Base!N270)),ISNUMBER(FIND(",",Base!N270)))=TRUE,Base!N270,"")))</f>
        <v/>
      </c>
      <c r="W270" t="str">
        <f>TRIM((IF(OR(ISNUMBER(FIND("Avenida",Base!O270)),ISNUMBER(FIND("Rua",Base!O270)),ISNUMBER(FIND("Estrada",Base!O270)),ISNUMBER(FIND(",",Base!O270)))=TRUE,Base!O270,"")))</f>
        <v/>
      </c>
      <c r="X270" t="str">
        <f>TRIM((IF(OR(ISNUMBER(FIND("Avenida",Base!P270)),ISNUMBER(FIND("Rua",Base!P270)),ISNUMBER(FIND("Estrada",Base!P270)),ISNUMBER(FIND(",",Base!P270)))=TRUE,Base!P270,"")))</f>
        <v/>
      </c>
      <c r="Y270" t="str">
        <f>TRIM((IF(OR(ISNUMBER(FIND("Avenida",Base!Q270)),ISNUMBER(FIND("Rua",Base!Q270)),ISNUMBER(FIND("Estrada",Base!Q270)),ISNUMBER(FIND(",",Base!Q270)))=TRUE,Base!Q270,"")))</f>
        <v/>
      </c>
      <c r="Z270" t="str">
        <f>TRIM((IF(OR(ISNUMBER(FIND("Avenida",Base!R270)),ISNUMBER(FIND("Rua",Base!R270)),ISNUMBER(FIND("Estrada",Base!R270)),ISNUMBER(FIND(",",Base!R270)))=TRUE,Base!R270,"")))</f>
        <v/>
      </c>
      <c r="AA270" s="3" cm="1">
        <f t="array" ref="AA270">LOOKUP(2,1/(F270:Z270&lt;&gt;""),F270:Z270)</f>
        <v>0</v>
      </c>
      <c r="AB270" cm="1">
        <f t="array" ref="AB270">IFERROR(IF(LEN(TRIM(SUBSTITUTE(INDEX(Base!270:270,0,MATCH(Planilha2!$AA270,Base!270:270,0)+1),"m²",""))&gt;5),LEFT(TRIM(SUBSTITUTE(INDEX(Base!270:270,0,MATCH(Planilha2!$AA270,Base!270:270,0)+1),"m²","")),3),TRIM(SUBSTITUTE(INDEX(Base!270:270,0,MATCH(Planilha2!$AA270,Base!270:270,0)+1),"m²",""))),0)</f>
        <v>0</v>
      </c>
      <c r="AC270" cm="1">
        <f t="array" ref="AC270">IFERROR(IF(LEN(INDEX(Base!270:270,0,MATCH(Planilha2!$AA270,Base!270:270,0)+2))&gt;2,LEFT(INDEX(Base!270:270,0,MATCH(Planilha2!$AA270,Base!270:270,0)+2),1),INDEX(Base!270:270,0,MATCH(Planilha2!$AA270,Base!270:270,0)+2)),0)</f>
        <v>0</v>
      </c>
      <c r="AD270" cm="1">
        <f t="array" ref="AD270">IFERROR(IF(LEN(INDEX(Base!270:270,0,MATCH(Planilha2!$AA270,Base!270:270,0)+3))&gt;2,LEFT(INDEX(Base!270:270,0,MATCH(Planilha2!$AA270,Base!270:270,0)+3),1),INDEX(Base!270:270,0,MATCH(Planilha2!$AA270,Base!270:270,0)+3)),0)</f>
        <v>0</v>
      </c>
      <c r="AE270" cm="1">
        <f t="array" ref="AE270">IFERROR(IF(LEN(INDEX(Base!270:270,0,MATCH(Planilha2!$AA270,Base!270:270,0)+4))&gt;2,LEFT(INDEX(Base!270:270,0,MATCH(Planilha2!$AA270,Base!270:270,0)+4),1),INDEX(Base!270:270,0,MATCH(Planilha2!$AA270,Base!270:270,0)+4)),0)</f>
        <v>0</v>
      </c>
      <c r="AF270" t="str">
        <f>AA270&amp;", "&amp;Configurações!$C$4&amp;", "&amp;Configurações!$C$5&amp;", Brazil"</f>
        <v>0, Mesquita, RJ, Brazil</v>
      </c>
      <c r="AG270" t="e">
        <f>RIGHT(AA270,LEN(AA270)-FIND(",",AA270,1)-1)&amp;", "&amp;Configurações!$C$4&amp;", "&amp;Configurações!$C$5</f>
        <v>#VALUE!</v>
      </c>
      <c r="AH270">
        <f>Configurações!$C$6</f>
        <v>0</v>
      </c>
    </row>
    <row r="271" spans="2:34" x14ac:dyDescent="0.3">
      <c r="B271">
        <f>IF(OR(ISNUMBER(FIND(Configurações!$B$8,Base!B271)),ISNUMBER(FIND(Configurações!$B$9,Base!B271)),ISNUMBER(FIND(Configurações!$B$10,Base!B271)),ISNUMBER(FIND(Configurações!$B$11,Base!B271)))=TRUE,Base!B271,0)</f>
        <v>0</v>
      </c>
      <c r="C271" t="str">
        <f>SUBSTITUTE(SUBSTITUTE(IF(ISNUMBER(FIND("R$",Base!B271))=TRUE,Base!B271,IF(OR(ISNUMBER(FIND("condo",Base!C271)),ISNUMBER(FIND("IPTU",Base!C271)))=TRUE,Base!B271,Base!C271)),"R$",""),".","")</f>
        <v/>
      </c>
      <c r="D271" t="str">
        <f>SUBSTITUTE(IF(TRIM(SUBSTITUTE(SUBSTITUTE(IF(AND(ISNUMBER(FIND("condo",Base!C271)),ISNUMBER(FIND("IPTU",Base!C271)))=TRUE,MID(Base!C271,FIND("$",Base!C271)+1,6),0),"I",""),"P",""))="0",TRIM(SUBSTITUTE(SUBSTITUTE(IF(AND(ISNUMBER(FIND("condo",Base!D271)),ISNUMBER(FIND("IPTU",Base!D271)))=TRUE,MID(Base!D271,FIND("$",Base!D271)+1,6),0),"I",""),"P","")),TRIM(SUBSTITUTE(SUBSTITUTE(IF(AND(ISNUMBER(FIND("condo",Base!C271)),ISNUMBER(FIND("IPTU",Base!C271)))=TRUE,MID(Base!C271,FIND("$",Base!C271)+1,6),0),"I",""),"P",""))),".","")</f>
        <v>0</v>
      </c>
      <c r="E271" t="str">
        <f>SUBSTITUTE(IF(TRIM(SUBSTITUTE(SUBSTITUTE(IF(OR(ISNUMBER(FIND("IPTU",Base!C271)),ISNUMBER(FIND("iptu",Base!C271)))=TRUE,RIGHT(Base!C271,5),0),"R$",""),"$",""))="0",TRIM(SUBSTITUTE(SUBSTITUTE(IF(OR(ISNUMBER(FIND("IPTU",Base!D271)),ISNUMBER(FIND("iptu",Base!D271)))=TRUE,RIGHT(Base!D271,5),0),"R$",""),"$","")),TRIM(SUBSTITUTE(SUBSTITUTE(IF(OR(ISNUMBER(FIND("iptu",Base!C271)),ISNUMBER(FIND("IPTU",Base!C271)))=TRUE,RIGHT(Base!C271,5),0),"R$",""),"$",""))),".","")</f>
        <v>0</v>
      </c>
      <c r="F271" s="3" cm="1">
        <f t="array" ref="F271">INDEX(Base!271:271,MATCH(MAX(LEN(Base!271:271)),LEN(Base!271:271),0))</f>
        <v>0</v>
      </c>
      <c r="J271" t="str">
        <f>TRIM((IF(OR(ISNUMBER(FIND("Avenida",Base!B271)),ISNUMBER(FIND("Rua",Base!B271)),ISNUMBER(FIND("Estrada",Base!B271)),ISNUMBER(FIND(",",Base!B271)))=TRUE,Base!B271,"")))</f>
        <v/>
      </c>
      <c r="K271" t="str">
        <f>TRIM((IF(OR(ISNUMBER(FIND("Avenida",Base!C271)),ISNUMBER(FIND("Rua",Base!C271)),ISNUMBER(FIND("Estrada",Base!C271)),ISNUMBER(FIND(",",Base!C271)))=TRUE,Base!C271,"")))</f>
        <v/>
      </c>
      <c r="L271" t="str">
        <f>TRIM((IF(OR(ISNUMBER(FIND("Avenida",Base!D271)),ISNUMBER(FIND("Rua",Base!D271)),ISNUMBER(FIND("Estrada",Base!D271)),ISNUMBER(FIND(",",Base!D271)))=TRUE,Base!D271,"")))</f>
        <v/>
      </c>
      <c r="M271" t="str">
        <f>TRIM((IF(OR(ISNUMBER(FIND("Avenida",Base!E271)),ISNUMBER(FIND("Rua",Base!E271)),ISNUMBER(FIND("Estrada",Base!E271)),ISNUMBER(FIND(",",Base!E271)))=TRUE,Base!E271,"")))</f>
        <v/>
      </c>
      <c r="N271" t="str">
        <f>TRIM((IF(OR(ISNUMBER(FIND("Avenida",Base!F271)),ISNUMBER(FIND("Rua",Base!F271)),ISNUMBER(FIND("Estrada",Base!F271)),ISNUMBER(FIND(",",Base!F271)))=TRUE,Base!F271,"")))</f>
        <v/>
      </c>
      <c r="O271" t="str">
        <f>TRIM((IF(OR(ISNUMBER(FIND("Avenida",Base!G271)),ISNUMBER(FIND("Rua",Base!G271)),ISNUMBER(FIND("Estrada",Base!G271)),ISNUMBER(FIND(",",Base!G271)))=TRUE,Base!G271,"")))</f>
        <v/>
      </c>
      <c r="P271" t="str">
        <f>TRIM((IF(OR(ISNUMBER(FIND("Avenida",Base!H271)),ISNUMBER(FIND("Rua",Base!H271)),ISNUMBER(FIND("Estrada",Base!H271)),ISNUMBER(FIND(",",Base!H271)))=TRUE,Base!H271,"")))</f>
        <v/>
      </c>
      <c r="Q271" t="str">
        <f>TRIM((IF(OR(ISNUMBER(FIND("Avenida",Base!I271)),ISNUMBER(FIND("Rua",Base!I271)),ISNUMBER(FIND("Estrada",Base!I271)),ISNUMBER(FIND(",",Base!I271)))=TRUE,Base!I271,"")))</f>
        <v/>
      </c>
      <c r="R271" t="str">
        <f>TRIM((IF(OR(ISNUMBER(FIND("Avenida",Base!J271)),ISNUMBER(FIND("Rua",Base!J271)),ISNUMBER(FIND("Estrada",Base!J271)),ISNUMBER(FIND(",",Base!J271)))=TRUE,Base!J271,"")))</f>
        <v/>
      </c>
      <c r="S271" t="str">
        <f>TRIM((IF(OR(ISNUMBER(FIND("Avenida",Base!K271)),ISNUMBER(FIND("Rua",Base!K271)),ISNUMBER(FIND("Estrada",Base!K271)),ISNUMBER(FIND(",",Base!K271)))=TRUE,Base!K271,"")))</f>
        <v/>
      </c>
      <c r="T271" t="str">
        <f>TRIM((IF(OR(ISNUMBER(FIND("Avenida",Base!L271)),ISNUMBER(FIND("Rua",Base!L271)),ISNUMBER(FIND("Estrada",Base!L271)),ISNUMBER(FIND(",",Base!L271)))=TRUE,Base!L271,"")))</f>
        <v/>
      </c>
      <c r="U271" t="str">
        <f>TRIM((IF(OR(ISNUMBER(FIND("Avenida",Base!M271)),ISNUMBER(FIND("Rua",Base!M271)),ISNUMBER(FIND("Estrada",Base!M271)),ISNUMBER(FIND(",",Base!M271)))=TRUE,Base!M271,"")))</f>
        <v/>
      </c>
      <c r="V271" t="str">
        <f>TRIM((IF(OR(ISNUMBER(FIND("Avenida",Base!N271)),ISNUMBER(FIND("Rua",Base!N271)),ISNUMBER(FIND("Estrada",Base!N271)),ISNUMBER(FIND(",",Base!N271)))=TRUE,Base!N271,"")))</f>
        <v/>
      </c>
      <c r="W271" t="str">
        <f>TRIM((IF(OR(ISNUMBER(FIND("Avenida",Base!O271)),ISNUMBER(FIND("Rua",Base!O271)),ISNUMBER(FIND("Estrada",Base!O271)),ISNUMBER(FIND(",",Base!O271)))=TRUE,Base!O271,"")))</f>
        <v/>
      </c>
      <c r="X271" t="str">
        <f>TRIM((IF(OR(ISNUMBER(FIND("Avenida",Base!P271)),ISNUMBER(FIND("Rua",Base!P271)),ISNUMBER(FIND("Estrada",Base!P271)),ISNUMBER(FIND(",",Base!P271)))=TRUE,Base!P271,"")))</f>
        <v/>
      </c>
      <c r="Y271" t="str">
        <f>TRIM((IF(OR(ISNUMBER(FIND("Avenida",Base!Q271)),ISNUMBER(FIND("Rua",Base!Q271)),ISNUMBER(FIND("Estrada",Base!Q271)),ISNUMBER(FIND(",",Base!Q271)))=TRUE,Base!Q271,"")))</f>
        <v/>
      </c>
      <c r="Z271" t="str">
        <f>TRIM((IF(OR(ISNUMBER(FIND("Avenida",Base!R271)),ISNUMBER(FIND("Rua",Base!R271)),ISNUMBER(FIND("Estrada",Base!R271)),ISNUMBER(FIND(",",Base!R271)))=TRUE,Base!R271,"")))</f>
        <v/>
      </c>
      <c r="AA271" s="3" cm="1">
        <f t="array" ref="AA271">LOOKUP(2,1/(F271:Z271&lt;&gt;""),F271:Z271)</f>
        <v>0</v>
      </c>
      <c r="AB271" cm="1">
        <f t="array" ref="AB271">IFERROR(IF(LEN(TRIM(SUBSTITUTE(INDEX(Base!271:271,0,MATCH(Planilha2!$AA271,Base!271:271,0)+1),"m²",""))&gt;5),LEFT(TRIM(SUBSTITUTE(INDEX(Base!271:271,0,MATCH(Planilha2!$AA271,Base!271:271,0)+1),"m²","")),3),TRIM(SUBSTITUTE(INDEX(Base!271:271,0,MATCH(Planilha2!$AA271,Base!271:271,0)+1),"m²",""))),0)</f>
        <v>0</v>
      </c>
      <c r="AC271" cm="1">
        <f t="array" ref="AC271">IFERROR(IF(LEN(INDEX(Base!271:271,0,MATCH(Planilha2!$AA271,Base!271:271,0)+2))&gt;2,LEFT(INDEX(Base!271:271,0,MATCH(Planilha2!$AA271,Base!271:271,0)+2),1),INDEX(Base!271:271,0,MATCH(Planilha2!$AA271,Base!271:271,0)+2)),0)</f>
        <v>0</v>
      </c>
      <c r="AD271" cm="1">
        <f t="array" ref="AD271">IFERROR(IF(LEN(INDEX(Base!271:271,0,MATCH(Planilha2!$AA271,Base!271:271,0)+3))&gt;2,LEFT(INDEX(Base!271:271,0,MATCH(Planilha2!$AA271,Base!271:271,0)+3),1),INDEX(Base!271:271,0,MATCH(Planilha2!$AA271,Base!271:271,0)+3)),0)</f>
        <v>0</v>
      </c>
      <c r="AE271" cm="1">
        <f t="array" ref="AE271">IFERROR(IF(LEN(INDEX(Base!271:271,0,MATCH(Planilha2!$AA271,Base!271:271,0)+4))&gt;2,LEFT(INDEX(Base!271:271,0,MATCH(Planilha2!$AA271,Base!271:271,0)+4),1),INDEX(Base!271:271,0,MATCH(Planilha2!$AA271,Base!271:271,0)+4)),0)</f>
        <v>0</v>
      </c>
      <c r="AF271" t="str">
        <f>AA271&amp;", "&amp;Configurações!$C$4&amp;", "&amp;Configurações!$C$5&amp;", Brazil"</f>
        <v>0, Mesquita, RJ, Brazil</v>
      </c>
      <c r="AG271" t="e">
        <f>RIGHT(AA271,LEN(AA271)-FIND(",",AA271,1)-1)&amp;", "&amp;Configurações!$C$4&amp;", "&amp;Configurações!$C$5</f>
        <v>#VALUE!</v>
      </c>
      <c r="AH271">
        <f>Configurações!$C$6</f>
        <v>0</v>
      </c>
    </row>
    <row r="272" spans="2:34" x14ac:dyDescent="0.3">
      <c r="B272">
        <f>IF(OR(ISNUMBER(FIND(Configurações!$B$8,Base!B272)),ISNUMBER(FIND(Configurações!$B$9,Base!B272)),ISNUMBER(FIND(Configurações!$B$10,Base!B272)),ISNUMBER(FIND(Configurações!$B$11,Base!B272)))=TRUE,Base!B272,0)</f>
        <v>0</v>
      </c>
      <c r="C272" t="str">
        <f>SUBSTITUTE(SUBSTITUTE(IF(ISNUMBER(FIND("R$",Base!B272))=TRUE,Base!B272,IF(OR(ISNUMBER(FIND("condo",Base!C272)),ISNUMBER(FIND("IPTU",Base!C272)))=TRUE,Base!B272,Base!C272)),"R$",""),".","")</f>
        <v/>
      </c>
      <c r="D272" t="str">
        <f>SUBSTITUTE(IF(TRIM(SUBSTITUTE(SUBSTITUTE(IF(AND(ISNUMBER(FIND("condo",Base!C272)),ISNUMBER(FIND("IPTU",Base!C272)))=TRUE,MID(Base!C272,FIND("$",Base!C272)+1,6),0),"I",""),"P",""))="0",TRIM(SUBSTITUTE(SUBSTITUTE(IF(AND(ISNUMBER(FIND("condo",Base!D272)),ISNUMBER(FIND("IPTU",Base!D272)))=TRUE,MID(Base!D272,FIND("$",Base!D272)+1,6),0),"I",""),"P","")),TRIM(SUBSTITUTE(SUBSTITUTE(IF(AND(ISNUMBER(FIND("condo",Base!C272)),ISNUMBER(FIND("IPTU",Base!C272)))=TRUE,MID(Base!C272,FIND("$",Base!C272)+1,6),0),"I",""),"P",""))),".","")</f>
        <v>0</v>
      </c>
      <c r="E272" t="str">
        <f>SUBSTITUTE(IF(TRIM(SUBSTITUTE(SUBSTITUTE(IF(OR(ISNUMBER(FIND("IPTU",Base!C272)),ISNUMBER(FIND("iptu",Base!C272)))=TRUE,RIGHT(Base!C272,5),0),"R$",""),"$",""))="0",TRIM(SUBSTITUTE(SUBSTITUTE(IF(OR(ISNUMBER(FIND("IPTU",Base!D272)),ISNUMBER(FIND("iptu",Base!D272)))=TRUE,RIGHT(Base!D272,5),0),"R$",""),"$","")),TRIM(SUBSTITUTE(SUBSTITUTE(IF(OR(ISNUMBER(FIND("iptu",Base!C272)),ISNUMBER(FIND("IPTU",Base!C272)))=TRUE,RIGHT(Base!C272,5),0),"R$",""),"$",""))),".","")</f>
        <v>0</v>
      </c>
      <c r="F272" s="3" cm="1">
        <f t="array" ref="F272">INDEX(Base!272:272,MATCH(MAX(LEN(Base!272:272)),LEN(Base!272:272),0))</f>
        <v>0</v>
      </c>
      <c r="J272" t="str">
        <f>TRIM((IF(OR(ISNUMBER(FIND("Avenida",Base!B272)),ISNUMBER(FIND("Rua",Base!B272)),ISNUMBER(FIND("Estrada",Base!B272)),ISNUMBER(FIND(",",Base!B272)))=TRUE,Base!B272,"")))</f>
        <v/>
      </c>
      <c r="K272" t="str">
        <f>TRIM((IF(OR(ISNUMBER(FIND("Avenida",Base!C272)),ISNUMBER(FIND("Rua",Base!C272)),ISNUMBER(FIND("Estrada",Base!C272)),ISNUMBER(FIND(",",Base!C272)))=TRUE,Base!C272,"")))</f>
        <v/>
      </c>
      <c r="L272" t="str">
        <f>TRIM((IF(OR(ISNUMBER(FIND("Avenida",Base!D272)),ISNUMBER(FIND("Rua",Base!D272)),ISNUMBER(FIND("Estrada",Base!D272)),ISNUMBER(FIND(",",Base!D272)))=TRUE,Base!D272,"")))</f>
        <v/>
      </c>
      <c r="M272" t="str">
        <f>TRIM((IF(OR(ISNUMBER(FIND("Avenida",Base!E272)),ISNUMBER(FIND("Rua",Base!E272)),ISNUMBER(FIND("Estrada",Base!E272)),ISNUMBER(FIND(",",Base!E272)))=TRUE,Base!E272,"")))</f>
        <v/>
      </c>
      <c r="N272" t="str">
        <f>TRIM((IF(OR(ISNUMBER(FIND("Avenida",Base!F272)),ISNUMBER(FIND("Rua",Base!F272)),ISNUMBER(FIND("Estrada",Base!F272)),ISNUMBER(FIND(",",Base!F272)))=TRUE,Base!F272,"")))</f>
        <v/>
      </c>
      <c r="O272" t="str">
        <f>TRIM((IF(OR(ISNUMBER(FIND("Avenida",Base!G272)),ISNUMBER(FIND("Rua",Base!G272)),ISNUMBER(FIND("Estrada",Base!G272)),ISNUMBER(FIND(",",Base!G272)))=TRUE,Base!G272,"")))</f>
        <v/>
      </c>
      <c r="P272" t="str">
        <f>TRIM((IF(OR(ISNUMBER(FIND("Avenida",Base!H272)),ISNUMBER(FIND("Rua",Base!H272)),ISNUMBER(FIND("Estrada",Base!H272)),ISNUMBER(FIND(",",Base!H272)))=TRUE,Base!H272,"")))</f>
        <v/>
      </c>
      <c r="Q272" t="str">
        <f>TRIM((IF(OR(ISNUMBER(FIND("Avenida",Base!I272)),ISNUMBER(FIND("Rua",Base!I272)),ISNUMBER(FIND("Estrada",Base!I272)),ISNUMBER(FIND(",",Base!I272)))=TRUE,Base!I272,"")))</f>
        <v/>
      </c>
      <c r="R272" t="str">
        <f>TRIM((IF(OR(ISNUMBER(FIND("Avenida",Base!J272)),ISNUMBER(FIND("Rua",Base!J272)),ISNUMBER(FIND("Estrada",Base!J272)),ISNUMBER(FIND(",",Base!J272)))=TRUE,Base!J272,"")))</f>
        <v/>
      </c>
      <c r="S272" t="str">
        <f>TRIM((IF(OR(ISNUMBER(FIND("Avenida",Base!K272)),ISNUMBER(FIND("Rua",Base!K272)),ISNUMBER(FIND("Estrada",Base!K272)),ISNUMBER(FIND(",",Base!K272)))=TRUE,Base!K272,"")))</f>
        <v/>
      </c>
      <c r="T272" t="str">
        <f>TRIM((IF(OR(ISNUMBER(FIND("Avenida",Base!L272)),ISNUMBER(FIND("Rua",Base!L272)),ISNUMBER(FIND("Estrada",Base!L272)),ISNUMBER(FIND(",",Base!L272)))=TRUE,Base!L272,"")))</f>
        <v/>
      </c>
      <c r="U272" t="str">
        <f>TRIM((IF(OR(ISNUMBER(FIND("Avenida",Base!M272)),ISNUMBER(FIND("Rua",Base!M272)),ISNUMBER(FIND("Estrada",Base!M272)),ISNUMBER(FIND(",",Base!M272)))=TRUE,Base!M272,"")))</f>
        <v/>
      </c>
      <c r="V272" t="str">
        <f>TRIM((IF(OR(ISNUMBER(FIND("Avenida",Base!N272)),ISNUMBER(FIND("Rua",Base!N272)),ISNUMBER(FIND("Estrada",Base!N272)),ISNUMBER(FIND(",",Base!N272)))=TRUE,Base!N272,"")))</f>
        <v/>
      </c>
      <c r="W272" t="str">
        <f>TRIM((IF(OR(ISNUMBER(FIND("Avenida",Base!O272)),ISNUMBER(FIND("Rua",Base!O272)),ISNUMBER(FIND("Estrada",Base!O272)),ISNUMBER(FIND(",",Base!O272)))=TRUE,Base!O272,"")))</f>
        <v/>
      </c>
      <c r="X272" t="str">
        <f>TRIM((IF(OR(ISNUMBER(FIND("Avenida",Base!P272)),ISNUMBER(FIND("Rua",Base!P272)),ISNUMBER(FIND("Estrada",Base!P272)),ISNUMBER(FIND(",",Base!P272)))=TRUE,Base!P272,"")))</f>
        <v/>
      </c>
      <c r="Y272" t="str">
        <f>TRIM((IF(OR(ISNUMBER(FIND("Avenida",Base!Q272)),ISNUMBER(FIND("Rua",Base!Q272)),ISNUMBER(FIND("Estrada",Base!Q272)),ISNUMBER(FIND(",",Base!Q272)))=TRUE,Base!Q272,"")))</f>
        <v/>
      </c>
      <c r="Z272" t="str">
        <f>TRIM((IF(OR(ISNUMBER(FIND("Avenida",Base!R272)),ISNUMBER(FIND("Rua",Base!R272)),ISNUMBER(FIND("Estrada",Base!R272)),ISNUMBER(FIND(",",Base!R272)))=TRUE,Base!R272,"")))</f>
        <v/>
      </c>
      <c r="AA272" s="3" cm="1">
        <f t="array" ref="AA272">LOOKUP(2,1/(F272:Z272&lt;&gt;""),F272:Z272)</f>
        <v>0</v>
      </c>
      <c r="AB272" cm="1">
        <f t="array" ref="AB272">IFERROR(IF(LEN(TRIM(SUBSTITUTE(INDEX(Base!272:272,0,MATCH(Planilha2!$AA272,Base!272:272,0)+1),"m²",""))&gt;5),LEFT(TRIM(SUBSTITUTE(INDEX(Base!272:272,0,MATCH(Planilha2!$AA272,Base!272:272,0)+1),"m²","")),3),TRIM(SUBSTITUTE(INDEX(Base!272:272,0,MATCH(Planilha2!$AA272,Base!272:272,0)+1),"m²",""))),0)</f>
        <v>0</v>
      </c>
      <c r="AC272" cm="1">
        <f t="array" ref="AC272">IFERROR(IF(LEN(INDEX(Base!272:272,0,MATCH(Planilha2!$AA272,Base!272:272,0)+2))&gt;2,LEFT(INDEX(Base!272:272,0,MATCH(Planilha2!$AA272,Base!272:272,0)+2),1),INDEX(Base!272:272,0,MATCH(Planilha2!$AA272,Base!272:272,0)+2)),0)</f>
        <v>0</v>
      </c>
      <c r="AD272" cm="1">
        <f t="array" ref="AD272">IFERROR(IF(LEN(INDEX(Base!272:272,0,MATCH(Planilha2!$AA272,Base!272:272,0)+3))&gt;2,LEFT(INDEX(Base!272:272,0,MATCH(Planilha2!$AA272,Base!272:272,0)+3),1),INDEX(Base!272:272,0,MATCH(Planilha2!$AA272,Base!272:272,0)+3)),0)</f>
        <v>0</v>
      </c>
      <c r="AE272" cm="1">
        <f t="array" ref="AE272">IFERROR(IF(LEN(INDEX(Base!272:272,0,MATCH(Planilha2!$AA272,Base!272:272,0)+4))&gt;2,LEFT(INDEX(Base!272:272,0,MATCH(Planilha2!$AA272,Base!272:272,0)+4),1),INDEX(Base!272:272,0,MATCH(Planilha2!$AA272,Base!272:272,0)+4)),0)</f>
        <v>0</v>
      </c>
      <c r="AF272" t="str">
        <f>AA272&amp;", "&amp;Configurações!$C$4&amp;", "&amp;Configurações!$C$5&amp;", Brazil"</f>
        <v>0, Mesquita, RJ, Brazil</v>
      </c>
      <c r="AG272" t="e">
        <f>RIGHT(AA272,LEN(AA272)-FIND(",",AA272,1)-1)&amp;", "&amp;Configurações!$C$4&amp;", "&amp;Configurações!$C$5</f>
        <v>#VALUE!</v>
      </c>
      <c r="AH272">
        <f>Configurações!$C$6</f>
        <v>0</v>
      </c>
    </row>
    <row r="273" spans="2:34" x14ac:dyDescent="0.3">
      <c r="B273">
        <f>IF(OR(ISNUMBER(FIND(Configurações!$B$8,Base!B273)),ISNUMBER(FIND(Configurações!$B$9,Base!B273)),ISNUMBER(FIND(Configurações!$B$10,Base!B273)),ISNUMBER(FIND(Configurações!$B$11,Base!B273)))=TRUE,Base!B273,0)</f>
        <v>0</v>
      </c>
      <c r="C273" t="str">
        <f>SUBSTITUTE(SUBSTITUTE(IF(ISNUMBER(FIND("R$",Base!B273))=TRUE,Base!B273,IF(OR(ISNUMBER(FIND("condo",Base!C273)),ISNUMBER(FIND("IPTU",Base!C273)))=TRUE,Base!B273,Base!C273)),"R$",""),".","")</f>
        <v/>
      </c>
      <c r="D273" t="str">
        <f>SUBSTITUTE(IF(TRIM(SUBSTITUTE(SUBSTITUTE(IF(AND(ISNUMBER(FIND("condo",Base!C273)),ISNUMBER(FIND("IPTU",Base!C273)))=TRUE,MID(Base!C273,FIND("$",Base!C273)+1,6),0),"I",""),"P",""))="0",TRIM(SUBSTITUTE(SUBSTITUTE(IF(AND(ISNUMBER(FIND("condo",Base!D273)),ISNUMBER(FIND("IPTU",Base!D273)))=TRUE,MID(Base!D273,FIND("$",Base!D273)+1,6),0),"I",""),"P","")),TRIM(SUBSTITUTE(SUBSTITUTE(IF(AND(ISNUMBER(FIND("condo",Base!C273)),ISNUMBER(FIND("IPTU",Base!C273)))=TRUE,MID(Base!C273,FIND("$",Base!C273)+1,6),0),"I",""),"P",""))),".","")</f>
        <v>0</v>
      </c>
      <c r="E273" t="str">
        <f>SUBSTITUTE(IF(TRIM(SUBSTITUTE(SUBSTITUTE(IF(OR(ISNUMBER(FIND("IPTU",Base!C273)),ISNUMBER(FIND("iptu",Base!C273)))=TRUE,RIGHT(Base!C273,5),0),"R$",""),"$",""))="0",TRIM(SUBSTITUTE(SUBSTITUTE(IF(OR(ISNUMBER(FIND("IPTU",Base!D273)),ISNUMBER(FIND("iptu",Base!D273)))=TRUE,RIGHT(Base!D273,5),0),"R$",""),"$","")),TRIM(SUBSTITUTE(SUBSTITUTE(IF(OR(ISNUMBER(FIND("iptu",Base!C273)),ISNUMBER(FIND("IPTU",Base!C273)))=TRUE,RIGHT(Base!C273,5),0),"R$",""),"$",""))),".","")</f>
        <v>0</v>
      </c>
      <c r="F273" s="3" cm="1">
        <f t="array" ref="F273">INDEX(Base!273:273,MATCH(MAX(LEN(Base!273:273)),LEN(Base!273:273),0))</f>
        <v>0</v>
      </c>
      <c r="J273" t="str">
        <f>TRIM((IF(OR(ISNUMBER(FIND("Avenida",Base!B273)),ISNUMBER(FIND("Rua",Base!B273)),ISNUMBER(FIND("Estrada",Base!B273)),ISNUMBER(FIND(",",Base!B273)))=TRUE,Base!B273,"")))</f>
        <v/>
      </c>
      <c r="K273" t="str">
        <f>TRIM((IF(OR(ISNUMBER(FIND("Avenida",Base!C273)),ISNUMBER(FIND("Rua",Base!C273)),ISNUMBER(FIND("Estrada",Base!C273)),ISNUMBER(FIND(",",Base!C273)))=TRUE,Base!C273,"")))</f>
        <v/>
      </c>
      <c r="L273" t="str">
        <f>TRIM((IF(OR(ISNUMBER(FIND("Avenida",Base!D273)),ISNUMBER(FIND("Rua",Base!D273)),ISNUMBER(FIND("Estrada",Base!D273)),ISNUMBER(FIND(",",Base!D273)))=TRUE,Base!D273,"")))</f>
        <v/>
      </c>
      <c r="M273" t="str">
        <f>TRIM((IF(OR(ISNUMBER(FIND("Avenida",Base!E273)),ISNUMBER(FIND("Rua",Base!E273)),ISNUMBER(FIND("Estrada",Base!E273)),ISNUMBER(FIND(",",Base!E273)))=TRUE,Base!E273,"")))</f>
        <v/>
      </c>
      <c r="N273" t="str">
        <f>TRIM((IF(OR(ISNUMBER(FIND("Avenida",Base!F273)),ISNUMBER(FIND("Rua",Base!F273)),ISNUMBER(FIND("Estrada",Base!F273)),ISNUMBER(FIND(",",Base!F273)))=TRUE,Base!F273,"")))</f>
        <v/>
      </c>
      <c r="O273" t="str">
        <f>TRIM((IF(OR(ISNUMBER(FIND("Avenida",Base!G273)),ISNUMBER(FIND("Rua",Base!G273)),ISNUMBER(FIND("Estrada",Base!G273)),ISNUMBER(FIND(",",Base!G273)))=TRUE,Base!G273,"")))</f>
        <v/>
      </c>
      <c r="P273" t="str">
        <f>TRIM((IF(OR(ISNUMBER(FIND("Avenida",Base!H273)),ISNUMBER(FIND("Rua",Base!H273)),ISNUMBER(FIND("Estrada",Base!H273)),ISNUMBER(FIND(",",Base!H273)))=TRUE,Base!H273,"")))</f>
        <v/>
      </c>
      <c r="Q273" t="str">
        <f>TRIM((IF(OR(ISNUMBER(FIND("Avenida",Base!I273)),ISNUMBER(FIND("Rua",Base!I273)),ISNUMBER(FIND("Estrada",Base!I273)),ISNUMBER(FIND(",",Base!I273)))=TRUE,Base!I273,"")))</f>
        <v/>
      </c>
      <c r="R273" t="str">
        <f>TRIM((IF(OR(ISNUMBER(FIND("Avenida",Base!J273)),ISNUMBER(FIND("Rua",Base!J273)),ISNUMBER(FIND("Estrada",Base!J273)),ISNUMBER(FIND(",",Base!J273)))=TRUE,Base!J273,"")))</f>
        <v/>
      </c>
      <c r="S273" t="str">
        <f>TRIM((IF(OR(ISNUMBER(FIND("Avenida",Base!K273)),ISNUMBER(FIND("Rua",Base!K273)),ISNUMBER(FIND("Estrada",Base!K273)),ISNUMBER(FIND(",",Base!K273)))=TRUE,Base!K273,"")))</f>
        <v/>
      </c>
      <c r="T273" t="str">
        <f>TRIM((IF(OR(ISNUMBER(FIND("Avenida",Base!L273)),ISNUMBER(FIND("Rua",Base!L273)),ISNUMBER(FIND("Estrada",Base!L273)),ISNUMBER(FIND(",",Base!L273)))=TRUE,Base!L273,"")))</f>
        <v/>
      </c>
      <c r="U273" t="str">
        <f>TRIM((IF(OR(ISNUMBER(FIND("Avenida",Base!M273)),ISNUMBER(FIND("Rua",Base!M273)),ISNUMBER(FIND("Estrada",Base!M273)),ISNUMBER(FIND(",",Base!M273)))=TRUE,Base!M273,"")))</f>
        <v/>
      </c>
      <c r="V273" t="str">
        <f>TRIM((IF(OR(ISNUMBER(FIND("Avenida",Base!N273)),ISNUMBER(FIND("Rua",Base!N273)),ISNUMBER(FIND("Estrada",Base!N273)),ISNUMBER(FIND(",",Base!N273)))=TRUE,Base!N273,"")))</f>
        <v/>
      </c>
      <c r="W273" t="str">
        <f>TRIM((IF(OR(ISNUMBER(FIND("Avenida",Base!O273)),ISNUMBER(FIND("Rua",Base!O273)),ISNUMBER(FIND("Estrada",Base!O273)),ISNUMBER(FIND(",",Base!O273)))=TRUE,Base!O273,"")))</f>
        <v/>
      </c>
      <c r="X273" t="str">
        <f>TRIM((IF(OR(ISNUMBER(FIND("Avenida",Base!P273)),ISNUMBER(FIND("Rua",Base!P273)),ISNUMBER(FIND("Estrada",Base!P273)),ISNUMBER(FIND(",",Base!P273)))=TRUE,Base!P273,"")))</f>
        <v/>
      </c>
      <c r="Y273" t="str">
        <f>TRIM((IF(OR(ISNUMBER(FIND("Avenida",Base!Q273)),ISNUMBER(FIND("Rua",Base!Q273)),ISNUMBER(FIND("Estrada",Base!Q273)),ISNUMBER(FIND(",",Base!Q273)))=TRUE,Base!Q273,"")))</f>
        <v/>
      </c>
      <c r="Z273" t="str">
        <f>TRIM((IF(OR(ISNUMBER(FIND("Avenida",Base!R273)),ISNUMBER(FIND("Rua",Base!R273)),ISNUMBER(FIND("Estrada",Base!R273)),ISNUMBER(FIND(",",Base!R273)))=TRUE,Base!R273,"")))</f>
        <v/>
      </c>
      <c r="AA273" s="3" cm="1">
        <f t="array" ref="AA273">LOOKUP(2,1/(F273:Z273&lt;&gt;""),F273:Z273)</f>
        <v>0</v>
      </c>
      <c r="AB273" cm="1">
        <f t="array" ref="AB273">IFERROR(IF(LEN(TRIM(SUBSTITUTE(INDEX(Base!273:273,0,MATCH(Planilha2!$AA273,Base!273:273,0)+1),"m²",""))&gt;5),LEFT(TRIM(SUBSTITUTE(INDEX(Base!273:273,0,MATCH(Planilha2!$AA273,Base!273:273,0)+1),"m²","")),3),TRIM(SUBSTITUTE(INDEX(Base!273:273,0,MATCH(Planilha2!$AA273,Base!273:273,0)+1),"m²",""))),0)</f>
        <v>0</v>
      </c>
      <c r="AC273" cm="1">
        <f t="array" ref="AC273">IFERROR(IF(LEN(INDEX(Base!273:273,0,MATCH(Planilha2!$AA273,Base!273:273,0)+2))&gt;2,LEFT(INDEX(Base!273:273,0,MATCH(Planilha2!$AA273,Base!273:273,0)+2),1),INDEX(Base!273:273,0,MATCH(Planilha2!$AA273,Base!273:273,0)+2)),0)</f>
        <v>0</v>
      </c>
      <c r="AD273" cm="1">
        <f t="array" ref="AD273">IFERROR(IF(LEN(INDEX(Base!273:273,0,MATCH(Planilha2!$AA273,Base!273:273,0)+3))&gt;2,LEFT(INDEX(Base!273:273,0,MATCH(Planilha2!$AA273,Base!273:273,0)+3),1),INDEX(Base!273:273,0,MATCH(Planilha2!$AA273,Base!273:273,0)+3)),0)</f>
        <v>0</v>
      </c>
      <c r="AE273" cm="1">
        <f t="array" ref="AE273">IFERROR(IF(LEN(INDEX(Base!273:273,0,MATCH(Planilha2!$AA273,Base!273:273,0)+4))&gt;2,LEFT(INDEX(Base!273:273,0,MATCH(Planilha2!$AA273,Base!273:273,0)+4),1),INDEX(Base!273:273,0,MATCH(Planilha2!$AA273,Base!273:273,0)+4)),0)</f>
        <v>0</v>
      </c>
      <c r="AF273" t="str">
        <f>AA273&amp;", "&amp;Configurações!$C$4&amp;", "&amp;Configurações!$C$5&amp;", Brazil"</f>
        <v>0, Mesquita, RJ, Brazil</v>
      </c>
      <c r="AG273" t="e">
        <f>RIGHT(AA273,LEN(AA273)-FIND(",",AA273,1)-1)&amp;", "&amp;Configurações!$C$4&amp;", "&amp;Configurações!$C$5</f>
        <v>#VALUE!</v>
      </c>
      <c r="AH273">
        <f>Configurações!$C$6</f>
        <v>0</v>
      </c>
    </row>
    <row r="274" spans="2:34" x14ac:dyDescent="0.3">
      <c r="B274">
        <f>IF(OR(ISNUMBER(FIND(Configurações!$B$8,Base!B274)),ISNUMBER(FIND(Configurações!$B$9,Base!B274)),ISNUMBER(FIND(Configurações!$B$10,Base!B274)),ISNUMBER(FIND(Configurações!$B$11,Base!B274)))=TRUE,Base!B274,0)</f>
        <v>0</v>
      </c>
      <c r="C274" t="str">
        <f>SUBSTITUTE(SUBSTITUTE(IF(ISNUMBER(FIND("R$",Base!B274))=TRUE,Base!B274,IF(OR(ISNUMBER(FIND("condo",Base!C274)),ISNUMBER(FIND("IPTU",Base!C274)))=TRUE,Base!B274,Base!C274)),"R$",""),".","")</f>
        <v/>
      </c>
      <c r="D274" t="str">
        <f>SUBSTITUTE(IF(TRIM(SUBSTITUTE(SUBSTITUTE(IF(AND(ISNUMBER(FIND("condo",Base!C274)),ISNUMBER(FIND("IPTU",Base!C274)))=TRUE,MID(Base!C274,FIND("$",Base!C274)+1,6),0),"I",""),"P",""))="0",TRIM(SUBSTITUTE(SUBSTITUTE(IF(AND(ISNUMBER(FIND("condo",Base!D274)),ISNUMBER(FIND("IPTU",Base!D274)))=TRUE,MID(Base!D274,FIND("$",Base!D274)+1,6),0),"I",""),"P","")),TRIM(SUBSTITUTE(SUBSTITUTE(IF(AND(ISNUMBER(FIND("condo",Base!C274)),ISNUMBER(FIND("IPTU",Base!C274)))=TRUE,MID(Base!C274,FIND("$",Base!C274)+1,6),0),"I",""),"P",""))),".","")</f>
        <v>0</v>
      </c>
      <c r="E274" t="str">
        <f>SUBSTITUTE(IF(TRIM(SUBSTITUTE(SUBSTITUTE(IF(OR(ISNUMBER(FIND("IPTU",Base!C274)),ISNUMBER(FIND("iptu",Base!C274)))=TRUE,RIGHT(Base!C274,5),0),"R$",""),"$",""))="0",TRIM(SUBSTITUTE(SUBSTITUTE(IF(OR(ISNUMBER(FIND("IPTU",Base!D274)),ISNUMBER(FIND("iptu",Base!D274)))=TRUE,RIGHT(Base!D274,5),0),"R$",""),"$","")),TRIM(SUBSTITUTE(SUBSTITUTE(IF(OR(ISNUMBER(FIND("iptu",Base!C274)),ISNUMBER(FIND("IPTU",Base!C274)))=TRUE,RIGHT(Base!C274,5),0),"R$",""),"$",""))),".","")</f>
        <v>0</v>
      </c>
      <c r="F274" s="3" cm="1">
        <f t="array" ref="F274">INDEX(Base!274:274,MATCH(MAX(LEN(Base!274:274)),LEN(Base!274:274),0))</f>
        <v>0</v>
      </c>
      <c r="J274" t="str">
        <f>TRIM((IF(OR(ISNUMBER(FIND("Avenida",Base!B274)),ISNUMBER(FIND("Rua",Base!B274)),ISNUMBER(FIND("Estrada",Base!B274)),ISNUMBER(FIND(",",Base!B274)))=TRUE,Base!B274,"")))</f>
        <v/>
      </c>
      <c r="K274" t="str">
        <f>TRIM((IF(OR(ISNUMBER(FIND("Avenida",Base!C274)),ISNUMBER(FIND("Rua",Base!C274)),ISNUMBER(FIND("Estrada",Base!C274)),ISNUMBER(FIND(",",Base!C274)))=TRUE,Base!C274,"")))</f>
        <v/>
      </c>
      <c r="L274" t="str">
        <f>TRIM((IF(OR(ISNUMBER(FIND("Avenida",Base!D274)),ISNUMBER(FIND("Rua",Base!D274)),ISNUMBER(FIND("Estrada",Base!D274)),ISNUMBER(FIND(",",Base!D274)))=TRUE,Base!D274,"")))</f>
        <v/>
      </c>
      <c r="M274" t="str">
        <f>TRIM((IF(OR(ISNUMBER(FIND("Avenida",Base!E274)),ISNUMBER(FIND("Rua",Base!E274)),ISNUMBER(FIND("Estrada",Base!E274)),ISNUMBER(FIND(",",Base!E274)))=TRUE,Base!E274,"")))</f>
        <v/>
      </c>
      <c r="N274" t="str">
        <f>TRIM((IF(OR(ISNUMBER(FIND("Avenida",Base!F274)),ISNUMBER(FIND("Rua",Base!F274)),ISNUMBER(FIND("Estrada",Base!F274)),ISNUMBER(FIND(",",Base!F274)))=TRUE,Base!F274,"")))</f>
        <v/>
      </c>
      <c r="O274" t="str">
        <f>TRIM((IF(OR(ISNUMBER(FIND("Avenida",Base!G274)),ISNUMBER(FIND("Rua",Base!G274)),ISNUMBER(FIND("Estrada",Base!G274)),ISNUMBER(FIND(",",Base!G274)))=TRUE,Base!G274,"")))</f>
        <v/>
      </c>
      <c r="P274" t="str">
        <f>TRIM((IF(OR(ISNUMBER(FIND("Avenida",Base!H274)),ISNUMBER(FIND("Rua",Base!H274)),ISNUMBER(FIND("Estrada",Base!H274)),ISNUMBER(FIND(",",Base!H274)))=TRUE,Base!H274,"")))</f>
        <v/>
      </c>
      <c r="Q274" t="str">
        <f>TRIM((IF(OR(ISNUMBER(FIND("Avenida",Base!I274)),ISNUMBER(FIND("Rua",Base!I274)),ISNUMBER(FIND("Estrada",Base!I274)),ISNUMBER(FIND(",",Base!I274)))=TRUE,Base!I274,"")))</f>
        <v/>
      </c>
      <c r="R274" t="str">
        <f>TRIM((IF(OR(ISNUMBER(FIND("Avenida",Base!J274)),ISNUMBER(FIND("Rua",Base!J274)),ISNUMBER(FIND("Estrada",Base!J274)),ISNUMBER(FIND(",",Base!J274)))=TRUE,Base!J274,"")))</f>
        <v/>
      </c>
      <c r="S274" t="str">
        <f>TRIM((IF(OR(ISNUMBER(FIND("Avenida",Base!K274)),ISNUMBER(FIND("Rua",Base!K274)),ISNUMBER(FIND("Estrada",Base!K274)),ISNUMBER(FIND(",",Base!K274)))=TRUE,Base!K274,"")))</f>
        <v/>
      </c>
      <c r="T274" t="str">
        <f>TRIM((IF(OR(ISNUMBER(FIND("Avenida",Base!L274)),ISNUMBER(FIND("Rua",Base!L274)),ISNUMBER(FIND("Estrada",Base!L274)),ISNUMBER(FIND(",",Base!L274)))=TRUE,Base!L274,"")))</f>
        <v/>
      </c>
      <c r="U274" t="str">
        <f>TRIM((IF(OR(ISNUMBER(FIND("Avenida",Base!M274)),ISNUMBER(FIND("Rua",Base!M274)),ISNUMBER(FIND("Estrada",Base!M274)),ISNUMBER(FIND(",",Base!M274)))=TRUE,Base!M274,"")))</f>
        <v/>
      </c>
      <c r="V274" t="str">
        <f>TRIM((IF(OR(ISNUMBER(FIND("Avenida",Base!N274)),ISNUMBER(FIND("Rua",Base!N274)),ISNUMBER(FIND("Estrada",Base!N274)),ISNUMBER(FIND(",",Base!N274)))=TRUE,Base!N274,"")))</f>
        <v/>
      </c>
      <c r="W274" t="str">
        <f>TRIM((IF(OR(ISNUMBER(FIND("Avenida",Base!O274)),ISNUMBER(FIND("Rua",Base!O274)),ISNUMBER(FIND("Estrada",Base!O274)),ISNUMBER(FIND(",",Base!O274)))=TRUE,Base!O274,"")))</f>
        <v/>
      </c>
      <c r="X274" t="str">
        <f>TRIM((IF(OR(ISNUMBER(FIND("Avenida",Base!P274)),ISNUMBER(FIND("Rua",Base!P274)),ISNUMBER(FIND("Estrada",Base!P274)),ISNUMBER(FIND(",",Base!P274)))=TRUE,Base!P274,"")))</f>
        <v/>
      </c>
      <c r="Y274" t="str">
        <f>TRIM((IF(OR(ISNUMBER(FIND("Avenida",Base!Q274)),ISNUMBER(FIND("Rua",Base!Q274)),ISNUMBER(FIND("Estrada",Base!Q274)),ISNUMBER(FIND(",",Base!Q274)))=TRUE,Base!Q274,"")))</f>
        <v/>
      </c>
      <c r="Z274" t="str">
        <f>TRIM((IF(OR(ISNUMBER(FIND("Avenida",Base!R274)),ISNUMBER(FIND("Rua",Base!R274)),ISNUMBER(FIND("Estrada",Base!R274)),ISNUMBER(FIND(",",Base!R274)))=TRUE,Base!R274,"")))</f>
        <v/>
      </c>
      <c r="AA274" s="3" cm="1">
        <f t="array" ref="AA274">LOOKUP(2,1/(F274:Z274&lt;&gt;""),F274:Z274)</f>
        <v>0</v>
      </c>
      <c r="AB274" cm="1">
        <f t="array" ref="AB274">IFERROR(IF(LEN(TRIM(SUBSTITUTE(INDEX(Base!274:274,0,MATCH(Planilha2!$AA274,Base!274:274,0)+1),"m²",""))&gt;5),LEFT(TRIM(SUBSTITUTE(INDEX(Base!274:274,0,MATCH(Planilha2!$AA274,Base!274:274,0)+1),"m²","")),3),TRIM(SUBSTITUTE(INDEX(Base!274:274,0,MATCH(Planilha2!$AA274,Base!274:274,0)+1),"m²",""))),0)</f>
        <v>0</v>
      </c>
      <c r="AC274" cm="1">
        <f t="array" ref="AC274">IFERROR(IF(LEN(INDEX(Base!274:274,0,MATCH(Planilha2!$AA274,Base!274:274,0)+2))&gt;2,LEFT(INDEX(Base!274:274,0,MATCH(Planilha2!$AA274,Base!274:274,0)+2),1),INDEX(Base!274:274,0,MATCH(Planilha2!$AA274,Base!274:274,0)+2)),0)</f>
        <v>0</v>
      </c>
      <c r="AD274" cm="1">
        <f t="array" ref="AD274">IFERROR(IF(LEN(INDEX(Base!274:274,0,MATCH(Planilha2!$AA274,Base!274:274,0)+3))&gt;2,LEFT(INDEX(Base!274:274,0,MATCH(Planilha2!$AA274,Base!274:274,0)+3),1),INDEX(Base!274:274,0,MATCH(Planilha2!$AA274,Base!274:274,0)+3)),0)</f>
        <v>0</v>
      </c>
      <c r="AE274" cm="1">
        <f t="array" ref="AE274">IFERROR(IF(LEN(INDEX(Base!274:274,0,MATCH(Planilha2!$AA274,Base!274:274,0)+4))&gt;2,LEFT(INDEX(Base!274:274,0,MATCH(Planilha2!$AA274,Base!274:274,0)+4),1),INDEX(Base!274:274,0,MATCH(Planilha2!$AA274,Base!274:274,0)+4)),0)</f>
        <v>0</v>
      </c>
      <c r="AF274" t="str">
        <f>AA274&amp;", "&amp;Configurações!$C$4&amp;", "&amp;Configurações!$C$5&amp;", Brazil"</f>
        <v>0, Mesquita, RJ, Brazil</v>
      </c>
      <c r="AG274" t="e">
        <f>RIGHT(AA274,LEN(AA274)-FIND(",",AA274,1)-1)&amp;", "&amp;Configurações!$C$4&amp;", "&amp;Configurações!$C$5</f>
        <v>#VALUE!</v>
      </c>
      <c r="AH274">
        <f>Configurações!$C$6</f>
        <v>0</v>
      </c>
    </row>
    <row r="275" spans="2:34" x14ac:dyDescent="0.3">
      <c r="B275">
        <f>IF(OR(ISNUMBER(FIND(Configurações!$B$8,Base!B275)),ISNUMBER(FIND(Configurações!$B$9,Base!B275)),ISNUMBER(FIND(Configurações!$B$10,Base!B275)),ISNUMBER(FIND(Configurações!$B$11,Base!B275)))=TRUE,Base!B275,0)</f>
        <v>0</v>
      </c>
      <c r="C275" t="str">
        <f>SUBSTITUTE(SUBSTITUTE(IF(ISNUMBER(FIND("R$",Base!B275))=TRUE,Base!B275,IF(OR(ISNUMBER(FIND("condo",Base!C275)),ISNUMBER(FIND("IPTU",Base!C275)))=TRUE,Base!B275,Base!C275)),"R$",""),".","")</f>
        <v/>
      </c>
      <c r="D275" t="str">
        <f>SUBSTITUTE(IF(TRIM(SUBSTITUTE(SUBSTITUTE(IF(AND(ISNUMBER(FIND("condo",Base!C275)),ISNUMBER(FIND("IPTU",Base!C275)))=TRUE,MID(Base!C275,FIND("$",Base!C275)+1,6),0),"I",""),"P",""))="0",TRIM(SUBSTITUTE(SUBSTITUTE(IF(AND(ISNUMBER(FIND("condo",Base!D275)),ISNUMBER(FIND("IPTU",Base!D275)))=TRUE,MID(Base!D275,FIND("$",Base!D275)+1,6),0),"I",""),"P","")),TRIM(SUBSTITUTE(SUBSTITUTE(IF(AND(ISNUMBER(FIND("condo",Base!C275)),ISNUMBER(FIND("IPTU",Base!C275)))=TRUE,MID(Base!C275,FIND("$",Base!C275)+1,6),0),"I",""),"P",""))),".","")</f>
        <v>0</v>
      </c>
      <c r="E275" t="str">
        <f>SUBSTITUTE(IF(TRIM(SUBSTITUTE(SUBSTITUTE(IF(OR(ISNUMBER(FIND("IPTU",Base!C275)),ISNUMBER(FIND("iptu",Base!C275)))=TRUE,RIGHT(Base!C275,5),0),"R$",""),"$",""))="0",TRIM(SUBSTITUTE(SUBSTITUTE(IF(OR(ISNUMBER(FIND("IPTU",Base!D275)),ISNUMBER(FIND("iptu",Base!D275)))=TRUE,RIGHT(Base!D275,5),0),"R$",""),"$","")),TRIM(SUBSTITUTE(SUBSTITUTE(IF(OR(ISNUMBER(FIND("iptu",Base!C275)),ISNUMBER(FIND("IPTU",Base!C275)))=TRUE,RIGHT(Base!C275,5),0),"R$",""),"$",""))),".","")</f>
        <v>0</v>
      </c>
      <c r="F275" s="3" cm="1">
        <f t="array" ref="F275">INDEX(Base!275:275,MATCH(MAX(LEN(Base!275:275)),LEN(Base!275:275),0))</f>
        <v>0</v>
      </c>
      <c r="J275" t="str">
        <f>TRIM((IF(OR(ISNUMBER(FIND("Avenida",Base!B275)),ISNUMBER(FIND("Rua",Base!B275)),ISNUMBER(FIND("Estrada",Base!B275)),ISNUMBER(FIND(",",Base!B275)))=TRUE,Base!B275,"")))</f>
        <v/>
      </c>
      <c r="K275" t="str">
        <f>TRIM((IF(OR(ISNUMBER(FIND("Avenida",Base!C275)),ISNUMBER(FIND("Rua",Base!C275)),ISNUMBER(FIND("Estrada",Base!C275)),ISNUMBER(FIND(",",Base!C275)))=TRUE,Base!C275,"")))</f>
        <v/>
      </c>
      <c r="L275" t="str">
        <f>TRIM((IF(OR(ISNUMBER(FIND("Avenida",Base!D275)),ISNUMBER(FIND("Rua",Base!D275)),ISNUMBER(FIND("Estrada",Base!D275)),ISNUMBER(FIND(",",Base!D275)))=TRUE,Base!D275,"")))</f>
        <v/>
      </c>
      <c r="M275" t="str">
        <f>TRIM((IF(OR(ISNUMBER(FIND("Avenida",Base!E275)),ISNUMBER(FIND("Rua",Base!E275)),ISNUMBER(FIND("Estrada",Base!E275)),ISNUMBER(FIND(",",Base!E275)))=TRUE,Base!E275,"")))</f>
        <v/>
      </c>
      <c r="N275" t="str">
        <f>TRIM((IF(OR(ISNUMBER(FIND("Avenida",Base!F275)),ISNUMBER(FIND("Rua",Base!F275)),ISNUMBER(FIND("Estrada",Base!F275)),ISNUMBER(FIND(",",Base!F275)))=TRUE,Base!F275,"")))</f>
        <v/>
      </c>
      <c r="O275" t="str">
        <f>TRIM((IF(OR(ISNUMBER(FIND("Avenida",Base!G275)),ISNUMBER(FIND("Rua",Base!G275)),ISNUMBER(FIND("Estrada",Base!G275)),ISNUMBER(FIND(",",Base!G275)))=TRUE,Base!G275,"")))</f>
        <v/>
      </c>
      <c r="P275" t="str">
        <f>TRIM((IF(OR(ISNUMBER(FIND("Avenida",Base!H275)),ISNUMBER(FIND("Rua",Base!H275)),ISNUMBER(FIND("Estrada",Base!H275)),ISNUMBER(FIND(",",Base!H275)))=TRUE,Base!H275,"")))</f>
        <v/>
      </c>
      <c r="Q275" t="str">
        <f>TRIM((IF(OR(ISNUMBER(FIND("Avenida",Base!I275)),ISNUMBER(FIND("Rua",Base!I275)),ISNUMBER(FIND("Estrada",Base!I275)),ISNUMBER(FIND(",",Base!I275)))=TRUE,Base!I275,"")))</f>
        <v/>
      </c>
      <c r="R275" t="str">
        <f>TRIM((IF(OR(ISNUMBER(FIND("Avenida",Base!J275)),ISNUMBER(FIND("Rua",Base!J275)),ISNUMBER(FIND("Estrada",Base!J275)),ISNUMBER(FIND(",",Base!J275)))=TRUE,Base!J275,"")))</f>
        <v/>
      </c>
      <c r="S275" t="str">
        <f>TRIM((IF(OR(ISNUMBER(FIND("Avenida",Base!K275)),ISNUMBER(FIND("Rua",Base!K275)),ISNUMBER(FIND("Estrada",Base!K275)),ISNUMBER(FIND(",",Base!K275)))=TRUE,Base!K275,"")))</f>
        <v/>
      </c>
      <c r="T275" t="str">
        <f>TRIM((IF(OR(ISNUMBER(FIND("Avenida",Base!L275)),ISNUMBER(FIND("Rua",Base!L275)),ISNUMBER(FIND("Estrada",Base!L275)),ISNUMBER(FIND(",",Base!L275)))=TRUE,Base!L275,"")))</f>
        <v/>
      </c>
      <c r="U275" t="str">
        <f>TRIM((IF(OR(ISNUMBER(FIND("Avenida",Base!M275)),ISNUMBER(FIND("Rua",Base!M275)),ISNUMBER(FIND("Estrada",Base!M275)),ISNUMBER(FIND(",",Base!M275)))=TRUE,Base!M275,"")))</f>
        <v/>
      </c>
      <c r="V275" t="str">
        <f>TRIM((IF(OR(ISNUMBER(FIND("Avenida",Base!N275)),ISNUMBER(FIND("Rua",Base!N275)),ISNUMBER(FIND("Estrada",Base!N275)),ISNUMBER(FIND(",",Base!N275)))=TRUE,Base!N275,"")))</f>
        <v/>
      </c>
      <c r="W275" t="str">
        <f>TRIM((IF(OR(ISNUMBER(FIND("Avenida",Base!O275)),ISNUMBER(FIND("Rua",Base!O275)),ISNUMBER(FIND("Estrada",Base!O275)),ISNUMBER(FIND(",",Base!O275)))=TRUE,Base!O275,"")))</f>
        <v/>
      </c>
      <c r="X275" t="str">
        <f>TRIM((IF(OR(ISNUMBER(FIND("Avenida",Base!P275)),ISNUMBER(FIND("Rua",Base!P275)),ISNUMBER(FIND("Estrada",Base!P275)),ISNUMBER(FIND(",",Base!P275)))=TRUE,Base!P275,"")))</f>
        <v/>
      </c>
      <c r="Y275" t="str">
        <f>TRIM((IF(OR(ISNUMBER(FIND("Avenida",Base!Q275)),ISNUMBER(FIND("Rua",Base!Q275)),ISNUMBER(FIND("Estrada",Base!Q275)),ISNUMBER(FIND(",",Base!Q275)))=TRUE,Base!Q275,"")))</f>
        <v/>
      </c>
      <c r="Z275" t="str">
        <f>TRIM((IF(OR(ISNUMBER(FIND("Avenida",Base!R275)),ISNUMBER(FIND("Rua",Base!R275)),ISNUMBER(FIND("Estrada",Base!R275)),ISNUMBER(FIND(",",Base!R275)))=TRUE,Base!R275,"")))</f>
        <v/>
      </c>
      <c r="AA275" s="3" cm="1">
        <f t="array" ref="AA275">LOOKUP(2,1/(F275:Z275&lt;&gt;""),F275:Z275)</f>
        <v>0</v>
      </c>
      <c r="AB275" cm="1">
        <f t="array" ref="AB275">IFERROR(IF(LEN(TRIM(SUBSTITUTE(INDEX(Base!275:275,0,MATCH(Planilha2!$AA275,Base!275:275,0)+1),"m²",""))&gt;5),LEFT(TRIM(SUBSTITUTE(INDEX(Base!275:275,0,MATCH(Planilha2!$AA275,Base!275:275,0)+1),"m²","")),3),TRIM(SUBSTITUTE(INDEX(Base!275:275,0,MATCH(Planilha2!$AA275,Base!275:275,0)+1),"m²",""))),0)</f>
        <v>0</v>
      </c>
      <c r="AC275" cm="1">
        <f t="array" ref="AC275">IFERROR(IF(LEN(INDEX(Base!275:275,0,MATCH(Planilha2!$AA275,Base!275:275,0)+2))&gt;2,LEFT(INDEX(Base!275:275,0,MATCH(Planilha2!$AA275,Base!275:275,0)+2),1),INDEX(Base!275:275,0,MATCH(Planilha2!$AA275,Base!275:275,0)+2)),0)</f>
        <v>0</v>
      </c>
      <c r="AD275" cm="1">
        <f t="array" ref="AD275">IFERROR(IF(LEN(INDEX(Base!275:275,0,MATCH(Planilha2!$AA275,Base!275:275,0)+3))&gt;2,LEFT(INDEX(Base!275:275,0,MATCH(Planilha2!$AA275,Base!275:275,0)+3),1),INDEX(Base!275:275,0,MATCH(Planilha2!$AA275,Base!275:275,0)+3)),0)</f>
        <v>0</v>
      </c>
      <c r="AE275" cm="1">
        <f t="array" ref="AE275">IFERROR(IF(LEN(INDEX(Base!275:275,0,MATCH(Planilha2!$AA275,Base!275:275,0)+4))&gt;2,LEFT(INDEX(Base!275:275,0,MATCH(Planilha2!$AA275,Base!275:275,0)+4),1),INDEX(Base!275:275,0,MATCH(Planilha2!$AA275,Base!275:275,0)+4)),0)</f>
        <v>0</v>
      </c>
      <c r="AF275" t="str">
        <f>AA275&amp;", "&amp;Configurações!$C$4&amp;", "&amp;Configurações!$C$5&amp;", Brazil"</f>
        <v>0, Mesquita, RJ, Brazil</v>
      </c>
      <c r="AG275" t="e">
        <f>RIGHT(AA275,LEN(AA275)-FIND(",",AA275,1)-1)&amp;", "&amp;Configurações!$C$4&amp;", "&amp;Configurações!$C$5</f>
        <v>#VALUE!</v>
      </c>
      <c r="AH275">
        <f>Configurações!$C$6</f>
        <v>0</v>
      </c>
    </row>
    <row r="276" spans="2:34" x14ac:dyDescent="0.3">
      <c r="B276">
        <f>IF(OR(ISNUMBER(FIND(Configurações!$B$8,Base!B276)),ISNUMBER(FIND(Configurações!$B$9,Base!B276)),ISNUMBER(FIND(Configurações!$B$10,Base!B276)),ISNUMBER(FIND(Configurações!$B$11,Base!B276)))=TRUE,Base!B276,0)</f>
        <v>0</v>
      </c>
      <c r="C276" t="str">
        <f>SUBSTITUTE(SUBSTITUTE(IF(ISNUMBER(FIND("R$",Base!B276))=TRUE,Base!B276,IF(OR(ISNUMBER(FIND("condo",Base!C276)),ISNUMBER(FIND("IPTU",Base!C276)))=TRUE,Base!B276,Base!C276)),"R$",""),".","")</f>
        <v/>
      </c>
      <c r="D276" t="str">
        <f>SUBSTITUTE(IF(TRIM(SUBSTITUTE(SUBSTITUTE(IF(AND(ISNUMBER(FIND("condo",Base!C276)),ISNUMBER(FIND("IPTU",Base!C276)))=TRUE,MID(Base!C276,FIND("$",Base!C276)+1,6),0),"I",""),"P",""))="0",TRIM(SUBSTITUTE(SUBSTITUTE(IF(AND(ISNUMBER(FIND("condo",Base!D276)),ISNUMBER(FIND("IPTU",Base!D276)))=TRUE,MID(Base!D276,FIND("$",Base!D276)+1,6),0),"I",""),"P","")),TRIM(SUBSTITUTE(SUBSTITUTE(IF(AND(ISNUMBER(FIND("condo",Base!C276)),ISNUMBER(FIND("IPTU",Base!C276)))=TRUE,MID(Base!C276,FIND("$",Base!C276)+1,6),0),"I",""),"P",""))),".","")</f>
        <v>0</v>
      </c>
      <c r="E276" t="str">
        <f>SUBSTITUTE(IF(TRIM(SUBSTITUTE(SUBSTITUTE(IF(OR(ISNUMBER(FIND("IPTU",Base!C276)),ISNUMBER(FIND("iptu",Base!C276)))=TRUE,RIGHT(Base!C276,5),0),"R$",""),"$",""))="0",TRIM(SUBSTITUTE(SUBSTITUTE(IF(OR(ISNUMBER(FIND("IPTU",Base!D276)),ISNUMBER(FIND("iptu",Base!D276)))=TRUE,RIGHT(Base!D276,5),0),"R$",""),"$","")),TRIM(SUBSTITUTE(SUBSTITUTE(IF(OR(ISNUMBER(FIND("iptu",Base!C276)),ISNUMBER(FIND("IPTU",Base!C276)))=TRUE,RIGHT(Base!C276,5),0),"R$",""),"$",""))),".","")</f>
        <v>0</v>
      </c>
      <c r="F276" s="3" cm="1">
        <f t="array" ref="F276">INDEX(Base!276:276,MATCH(MAX(LEN(Base!276:276)),LEN(Base!276:276),0))</f>
        <v>0</v>
      </c>
      <c r="J276" t="str">
        <f>TRIM((IF(OR(ISNUMBER(FIND("Avenida",Base!B276)),ISNUMBER(FIND("Rua",Base!B276)),ISNUMBER(FIND("Estrada",Base!B276)),ISNUMBER(FIND(",",Base!B276)))=TRUE,Base!B276,"")))</f>
        <v/>
      </c>
      <c r="K276" t="str">
        <f>TRIM((IF(OR(ISNUMBER(FIND("Avenida",Base!C276)),ISNUMBER(FIND("Rua",Base!C276)),ISNUMBER(FIND("Estrada",Base!C276)),ISNUMBER(FIND(",",Base!C276)))=TRUE,Base!C276,"")))</f>
        <v/>
      </c>
      <c r="L276" t="str">
        <f>TRIM((IF(OR(ISNUMBER(FIND("Avenida",Base!D276)),ISNUMBER(FIND("Rua",Base!D276)),ISNUMBER(FIND("Estrada",Base!D276)),ISNUMBER(FIND(",",Base!D276)))=TRUE,Base!D276,"")))</f>
        <v/>
      </c>
      <c r="M276" t="str">
        <f>TRIM((IF(OR(ISNUMBER(FIND("Avenida",Base!E276)),ISNUMBER(FIND("Rua",Base!E276)),ISNUMBER(FIND("Estrada",Base!E276)),ISNUMBER(FIND(",",Base!E276)))=TRUE,Base!E276,"")))</f>
        <v/>
      </c>
      <c r="N276" t="str">
        <f>TRIM((IF(OR(ISNUMBER(FIND("Avenida",Base!F276)),ISNUMBER(FIND("Rua",Base!F276)),ISNUMBER(FIND("Estrada",Base!F276)),ISNUMBER(FIND(",",Base!F276)))=TRUE,Base!F276,"")))</f>
        <v/>
      </c>
      <c r="O276" t="str">
        <f>TRIM((IF(OR(ISNUMBER(FIND("Avenida",Base!G276)),ISNUMBER(FIND("Rua",Base!G276)),ISNUMBER(FIND("Estrada",Base!G276)),ISNUMBER(FIND(",",Base!G276)))=TRUE,Base!G276,"")))</f>
        <v/>
      </c>
      <c r="P276" t="str">
        <f>TRIM((IF(OR(ISNUMBER(FIND("Avenida",Base!H276)),ISNUMBER(FIND("Rua",Base!H276)),ISNUMBER(FIND("Estrada",Base!H276)),ISNUMBER(FIND(",",Base!H276)))=TRUE,Base!H276,"")))</f>
        <v/>
      </c>
      <c r="Q276" t="str">
        <f>TRIM((IF(OR(ISNUMBER(FIND("Avenida",Base!I276)),ISNUMBER(FIND("Rua",Base!I276)),ISNUMBER(FIND("Estrada",Base!I276)),ISNUMBER(FIND(",",Base!I276)))=TRUE,Base!I276,"")))</f>
        <v/>
      </c>
      <c r="R276" t="str">
        <f>TRIM((IF(OR(ISNUMBER(FIND("Avenida",Base!J276)),ISNUMBER(FIND("Rua",Base!J276)),ISNUMBER(FIND("Estrada",Base!J276)),ISNUMBER(FIND(",",Base!J276)))=TRUE,Base!J276,"")))</f>
        <v/>
      </c>
      <c r="S276" t="str">
        <f>TRIM((IF(OR(ISNUMBER(FIND("Avenida",Base!K276)),ISNUMBER(FIND("Rua",Base!K276)),ISNUMBER(FIND("Estrada",Base!K276)),ISNUMBER(FIND(",",Base!K276)))=TRUE,Base!K276,"")))</f>
        <v/>
      </c>
      <c r="T276" t="str">
        <f>TRIM((IF(OR(ISNUMBER(FIND("Avenida",Base!L276)),ISNUMBER(FIND("Rua",Base!L276)),ISNUMBER(FIND("Estrada",Base!L276)),ISNUMBER(FIND(",",Base!L276)))=TRUE,Base!L276,"")))</f>
        <v/>
      </c>
      <c r="U276" t="str">
        <f>TRIM((IF(OR(ISNUMBER(FIND("Avenida",Base!M276)),ISNUMBER(FIND("Rua",Base!M276)),ISNUMBER(FIND("Estrada",Base!M276)),ISNUMBER(FIND(",",Base!M276)))=TRUE,Base!M276,"")))</f>
        <v/>
      </c>
      <c r="V276" t="str">
        <f>TRIM((IF(OR(ISNUMBER(FIND("Avenida",Base!N276)),ISNUMBER(FIND("Rua",Base!N276)),ISNUMBER(FIND("Estrada",Base!N276)),ISNUMBER(FIND(",",Base!N276)))=TRUE,Base!N276,"")))</f>
        <v/>
      </c>
      <c r="W276" t="str">
        <f>TRIM((IF(OR(ISNUMBER(FIND("Avenida",Base!O276)),ISNUMBER(FIND("Rua",Base!O276)),ISNUMBER(FIND("Estrada",Base!O276)),ISNUMBER(FIND(",",Base!O276)))=TRUE,Base!O276,"")))</f>
        <v/>
      </c>
      <c r="X276" t="str">
        <f>TRIM((IF(OR(ISNUMBER(FIND("Avenida",Base!P276)),ISNUMBER(FIND("Rua",Base!P276)),ISNUMBER(FIND("Estrada",Base!P276)),ISNUMBER(FIND(",",Base!P276)))=TRUE,Base!P276,"")))</f>
        <v/>
      </c>
      <c r="Y276" t="str">
        <f>TRIM((IF(OR(ISNUMBER(FIND("Avenida",Base!Q276)),ISNUMBER(FIND("Rua",Base!Q276)),ISNUMBER(FIND("Estrada",Base!Q276)),ISNUMBER(FIND(",",Base!Q276)))=TRUE,Base!Q276,"")))</f>
        <v/>
      </c>
      <c r="Z276" t="str">
        <f>TRIM((IF(OR(ISNUMBER(FIND("Avenida",Base!R276)),ISNUMBER(FIND("Rua",Base!R276)),ISNUMBER(FIND("Estrada",Base!R276)),ISNUMBER(FIND(",",Base!R276)))=TRUE,Base!R276,"")))</f>
        <v/>
      </c>
      <c r="AA276" s="3" cm="1">
        <f t="array" ref="AA276">LOOKUP(2,1/(F276:Z276&lt;&gt;""),F276:Z276)</f>
        <v>0</v>
      </c>
      <c r="AB276" cm="1">
        <f t="array" ref="AB276">IFERROR(IF(LEN(TRIM(SUBSTITUTE(INDEX(Base!276:276,0,MATCH(Planilha2!$AA276,Base!276:276,0)+1),"m²",""))&gt;5),LEFT(TRIM(SUBSTITUTE(INDEX(Base!276:276,0,MATCH(Planilha2!$AA276,Base!276:276,0)+1),"m²","")),3),TRIM(SUBSTITUTE(INDEX(Base!276:276,0,MATCH(Planilha2!$AA276,Base!276:276,0)+1),"m²",""))),0)</f>
        <v>0</v>
      </c>
      <c r="AC276" cm="1">
        <f t="array" ref="AC276">IFERROR(IF(LEN(INDEX(Base!276:276,0,MATCH(Planilha2!$AA276,Base!276:276,0)+2))&gt;2,LEFT(INDEX(Base!276:276,0,MATCH(Planilha2!$AA276,Base!276:276,0)+2),1),INDEX(Base!276:276,0,MATCH(Planilha2!$AA276,Base!276:276,0)+2)),0)</f>
        <v>0</v>
      </c>
      <c r="AD276" cm="1">
        <f t="array" ref="AD276">IFERROR(IF(LEN(INDEX(Base!276:276,0,MATCH(Planilha2!$AA276,Base!276:276,0)+3))&gt;2,LEFT(INDEX(Base!276:276,0,MATCH(Planilha2!$AA276,Base!276:276,0)+3),1),INDEX(Base!276:276,0,MATCH(Planilha2!$AA276,Base!276:276,0)+3)),0)</f>
        <v>0</v>
      </c>
      <c r="AE276" cm="1">
        <f t="array" ref="AE276">IFERROR(IF(LEN(INDEX(Base!276:276,0,MATCH(Planilha2!$AA276,Base!276:276,0)+4))&gt;2,LEFT(INDEX(Base!276:276,0,MATCH(Planilha2!$AA276,Base!276:276,0)+4),1),INDEX(Base!276:276,0,MATCH(Planilha2!$AA276,Base!276:276,0)+4)),0)</f>
        <v>0</v>
      </c>
      <c r="AF276" t="str">
        <f>AA276&amp;", "&amp;Configurações!$C$4&amp;", "&amp;Configurações!$C$5&amp;", Brazil"</f>
        <v>0, Mesquita, RJ, Brazil</v>
      </c>
      <c r="AG276" t="e">
        <f>RIGHT(AA276,LEN(AA276)-FIND(",",AA276,1)-1)&amp;", "&amp;Configurações!$C$4&amp;", "&amp;Configurações!$C$5</f>
        <v>#VALUE!</v>
      </c>
      <c r="AH276">
        <f>Configurações!$C$6</f>
        <v>0</v>
      </c>
    </row>
    <row r="277" spans="2:34" x14ac:dyDescent="0.3">
      <c r="B277">
        <f>IF(OR(ISNUMBER(FIND(Configurações!$B$8,Base!B277)),ISNUMBER(FIND(Configurações!$B$9,Base!B277)),ISNUMBER(FIND(Configurações!$B$10,Base!B277)),ISNUMBER(FIND(Configurações!$B$11,Base!B277)))=TRUE,Base!B277,0)</f>
        <v>0</v>
      </c>
      <c r="C277" t="str">
        <f>SUBSTITUTE(SUBSTITUTE(IF(ISNUMBER(FIND("R$",Base!B277))=TRUE,Base!B277,IF(OR(ISNUMBER(FIND("condo",Base!C277)),ISNUMBER(FIND("IPTU",Base!C277)))=TRUE,Base!B277,Base!C277)),"R$",""),".","")</f>
        <v/>
      </c>
      <c r="D277" t="str">
        <f>SUBSTITUTE(IF(TRIM(SUBSTITUTE(SUBSTITUTE(IF(AND(ISNUMBER(FIND("condo",Base!C277)),ISNUMBER(FIND("IPTU",Base!C277)))=TRUE,MID(Base!C277,FIND("$",Base!C277)+1,6),0),"I",""),"P",""))="0",TRIM(SUBSTITUTE(SUBSTITUTE(IF(AND(ISNUMBER(FIND("condo",Base!D277)),ISNUMBER(FIND("IPTU",Base!D277)))=TRUE,MID(Base!D277,FIND("$",Base!D277)+1,6),0),"I",""),"P","")),TRIM(SUBSTITUTE(SUBSTITUTE(IF(AND(ISNUMBER(FIND("condo",Base!C277)),ISNUMBER(FIND("IPTU",Base!C277)))=TRUE,MID(Base!C277,FIND("$",Base!C277)+1,6),0),"I",""),"P",""))),".","")</f>
        <v>0</v>
      </c>
      <c r="E277" t="str">
        <f>SUBSTITUTE(IF(TRIM(SUBSTITUTE(SUBSTITUTE(IF(OR(ISNUMBER(FIND("IPTU",Base!C277)),ISNUMBER(FIND("iptu",Base!C277)))=TRUE,RIGHT(Base!C277,5),0),"R$",""),"$",""))="0",TRIM(SUBSTITUTE(SUBSTITUTE(IF(OR(ISNUMBER(FIND("IPTU",Base!D277)),ISNUMBER(FIND("iptu",Base!D277)))=TRUE,RIGHT(Base!D277,5),0),"R$",""),"$","")),TRIM(SUBSTITUTE(SUBSTITUTE(IF(OR(ISNUMBER(FIND("iptu",Base!C277)),ISNUMBER(FIND("IPTU",Base!C277)))=TRUE,RIGHT(Base!C277,5),0),"R$",""),"$",""))),".","")</f>
        <v>0</v>
      </c>
      <c r="F277" s="3" cm="1">
        <f t="array" ref="F277">INDEX(Base!277:277,MATCH(MAX(LEN(Base!277:277)),LEN(Base!277:277),0))</f>
        <v>0</v>
      </c>
      <c r="J277" t="str">
        <f>TRIM((IF(OR(ISNUMBER(FIND("Avenida",Base!B277)),ISNUMBER(FIND("Rua",Base!B277)),ISNUMBER(FIND("Estrada",Base!B277)),ISNUMBER(FIND(",",Base!B277)))=TRUE,Base!B277,"")))</f>
        <v/>
      </c>
      <c r="K277" t="str">
        <f>TRIM((IF(OR(ISNUMBER(FIND("Avenida",Base!C277)),ISNUMBER(FIND("Rua",Base!C277)),ISNUMBER(FIND("Estrada",Base!C277)),ISNUMBER(FIND(",",Base!C277)))=TRUE,Base!C277,"")))</f>
        <v/>
      </c>
      <c r="L277" t="str">
        <f>TRIM((IF(OR(ISNUMBER(FIND("Avenida",Base!D277)),ISNUMBER(FIND("Rua",Base!D277)),ISNUMBER(FIND("Estrada",Base!D277)),ISNUMBER(FIND(",",Base!D277)))=TRUE,Base!D277,"")))</f>
        <v/>
      </c>
      <c r="M277" t="str">
        <f>TRIM((IF(OR(ISNUMBER(FIND("Avenida",Base!E277)),ISNUMBER(FIND("Rua",Base!E277)),ISNUMBER(FIND("Estrada",Base!E277)),ISNUMBER(FIND(",",Base!E277)))=TRUE,Base!E277,"")))</f>
        <v/>
      </c>
      <c r="N277" t="str">
        <f>TRIM((IF(OR(ISNUMBER(FIND("Avenida",Base!F277)),ISNUMBER(FIND("Rua",Base!F277)),ISNUMBER(FIND("Estrada",Base!F277)),ISNUMBER(FIND(",",Base!F277)))=TRUE,Base!F277,"")))</f>
        <v/>
      </c>
      <c r="O277" t="str">
        <f>TRIM((IF(OR(ISNUMBER(FIND("Avenida",Base!G277)),ISNUMBER(FIND("Rua",Base!G277)),ISNUMBER(FIND("Estrada",Base!G277)),ISNUMBER(FIND(",",Base!G277)))=TRUE,Base!G277,"")))</f>
        <v/>
      </c>
      <c r="P277" t="str">
        <f>TRIM((IF(OR(ISNUMBER(FIND("Avenida",Base!H277)),ISNUMBER(FIND("Rua",Base!H277)),ISNUMBER(FIND("Estrada",Base!H277)),ISNUMBER(FIND(",",Base!H277)))=TRUE,Base!H277,"")))</f>
        <v/>
      </c>
      <c r="Q277" t="str">
        <f>TRIM((IF(OR(ISNUMBER(FIND("Avenida",Base!I277)),ISNUMBER(FIND("Rua",Base!I277)),ISNUMBER(FIND("Estrada",Base!I277)),ISNUMBER(FIND(",",Base!I277)))=TRUE,Base!I277,"")))</f>
        <v/>
      </c>
      <c r="R277" t="str">
        <f>TRIM((IF(OR(ISNUMBER(FIND("Avenida",Base!J277)),ISNUMBER(FIND("Rua",Base!J277)),ISNUMBER(FIND("Estrada",Base!J277)),ISNUMBER(FIND(",",Base!J277)))=TRUE,Base!J277,"")))</f>
        <v/>
      </c>
      <c r="S277" t="str">
        <f>TRIM((IF(OR(ISNUMBER(FIND("Avenida",Base!K277)),ISNUMBER(FIND("Rua",Base!K277)),ISNUMBER(FIND("Estrada",Base!K277)),ISNUMBER(FIND(",",Base!K277)))=TRUE,Base!K277,"")))</f>
        <v/>
      </c>
      <c r="T277" t="str">
        <f>TRIM((IF(OR(ISNUMBER(FIND("Avenida",Base!L277)),ISNUMBER(FIND("Rua",Base!L277)),ISNUMBER(FIND("Estrada",Base!L277)),ISNUMBER(FIND(",",Base!L277)))=TRUE,Base!L277,"")))</f>
        <v/>
      </c>
      <c r="U277" t="str">
        <f>TRIM((IF(OR(ISNUMBER(FIND("Avenida",Base!M277)),ISNUMBER(FIND("Rua",Base!M277)),ISNUMBER(FIND("Estrada",Base!M277)),ISNUMBER(FIND(",",Base!M277)))=TRUE,Base!M277,"")))</f>
        <v/>
      </c>
      <c r="V277" t="str">
        <f>TRIM((IF(OR(ISNUMBER(FIND("Avenida",Base!N277)),ISNUMBER(FIND("Rua",Base!N277)),ISNUMBER(FIND("Estrada",Base!N277)),ISNUMBER(FIND(",",Base!N277)))=TRUE,Base!N277,"")))</f>
        <v/>
      </c>
      <c r="W277" t="str">
        <f>TRIM((IF(OR(ISNUMBER(FIND("Avenida",Base!O277)),ISNUMBER(FIND("Rua",Base!O277)),ISNUMBER(FIND("Estrada",Base!O277)),ISNUMBER(FIND(",",Base!O277)))=TRUE,Base!O277,"")))</f>
        <v/>
      </c>
      <c r="X277" t="str">
        <f>TRIM((IF(OR(ISNUMBER(FIND("Avenida",Base!P277)),ISNUMBER(FIND("Rua",Base!P277)),ISNUMBER(FIND("Estrada",Base!P277)),ISNUMBER(FIND(",",Base!P277)))=TRUE,Base!P277,"")))</f>
        <v/>
      </c>
      <c r="Y277" t="str">
        <f>TRIM((IF(OR(ISNUMBER(FIND("Avenida",Base!Q277)),ISNUMBER(FIND("Rua",Base!Q277)),ISNUMBER(FIND("Estrada",Base!Q277)),ISNUMBER(FIND(",",Base!Q277)))=TRUE,Base!Q277,"")))</f>
        <v/>
      </c>
      <c r="Z277" t="str">
        <f>TRIM((IF(OR(ISNUMBER(FIND("Avenida",Base!R277)),ISNUMBER(FIND("Rua",Base!R277)),ISNUMBER(FIND("Estrada",Base!R277)),ISNUMBER(FIND(",",Base!R277)))=TRUE,Base!R277,"")))</f>
        <v/>
      </c>
      <c r="AA277" s="3" cm="1">
        <f t="array" ref="AA277">LOOKUP(2,1/(F277:Z277&lt;&gt;""),F277:Z277)</f>
        <v>0</v>
      </c>
      <c r="AB277" cm="1">
        <f t="array" ref="AB277">IFERROR(IF(LEN(TRIM(SUBSTITUTE(INDEX(Base!277:277,0,MATCH(Planilha2!$AA277,Base!277:277,0)+1),"m²",""))&gt;5),LEFT(TRIM(SUBSTITUTE(INDEX(Base!277:277,0,MATCH(Planilha2!$AA277,Base!277:277,0)+1),"m²","")),3),TRIM(SUBSTITUTE(INDEX(Base!277:277,0,MATCH(Planilha2!$AA277,Base!277:277,0)+1),"m²",""))),0)</f>
        <v>0</v>
      </c>
      <c r="AC277" cm="1">
        <f t="array" ref="AC277">IFERROR(IF(LEN(INDEX(Base!277:277,0,MATCH(Planilha2!$AA277,Base!277:277,0)+2))&gt;2,LEFT(INDEX(Base!277:277,0,MATCH(Planilha2!$AA277,Base!277:277,0)+2),1),INDEX(Base!277:277,0,MATCH(Planilha2!$AA277,Base!277:277,0)+2)),0)</f>
        <v>0</v>
      </c>
      <c r="AD277" cm="1">
        <f t="array" ref="AD277">IFERROR(IF(LEN(INDEX(Base!277:277,0,MATCH(Planilha2!$AA277,Base!277:277,0)+3))&gt;2,LEFT(INDEX(Base!277:277,0,MATCH(Planilha2!$AA277,Base!277:277,0)+3),1),INDEX(Base!277:277,0,MATCH(Planilha2!$AA277,Base!277:277,0)+3)),0)</f>
        <v>0</v>
      </c>
      <c r="AE277" cm="1">
        <f t="array" ref="AE277">IFERROR(IF(LEN(INDEX(Base!277:277,0,MATCH(Planilha2!$AA277,Base!277:277,0)+4))&gt;2,LEFT(INDEX(Base!277:277,0,MATCH(Planilha2!$AA277,Base!277:277,0)+4),1),INDEX(Base!277:277,0,MATCH(Planilha2!$AA277,Base!277:277,0)+4)),0)</f>
        <v>0</v>
      </c>
      <c r="AF277" t="str">
        <f>AA277&amp;", "&amp;Configurações!$C$4&amp;", "&amp;Configurações!$C$5&amp;", Brazil"</f>
        <v>0, Mesquita, RJ, Brazil</v>
      </c>
      <c r="AG277" t="e">
        <f>RIGHT(AA277,LEN(AA277)-FIND(",",AA277,1)-1)&amp;", "&amp;Configurações!$C$4&amp;", "&amp;Configurações!$C$5</f>
        <v>#VALUE!</v>
      </c>
      <c r="AH277">
        <f>Configurações!$C$6</f>
        <v>0</v>
      </c>
    </row>
    <row r="278" spans="2:34" x14ac:dyDescent="0.3">
      <c r="B278">
        <f>IF(OR(ISNUMBER(FIND(Configurações!$B$8,Base!B278)),ISNUMBER(FIND(Configurações!$B$9,Base!B278)),ISNUMBER(FIND(Configurações!$B$10,Base!B278)),ISNUMBER(FIND(Configurações!$B$11,Base!B278)))=TRUE,Base!B278,0)</f>
        <v>0</v>
      </c>
      <c r="C278" t="str">
        <f>SUBSTITUTE(SUBSTITUTE(IF(ISNUMBER(FIND("R$",Base!B278))=TRUE,Base!B278,IF(OR(ISNUMBER(FIND("condo",Base!C278)),ISNUMBER(FIND("IPTU",Base!C278)))=TRUE,Base!B278,Base!C278)),"R$",""),".","")</f>
        <v/>
      </c>
      <c r="D278" t="str">
        <f>SUBSTITUTE(IF(TRIM(SUBSTITUTE(SUBSTITUTE(IF(AND(ISNUMBER(FIND("condo",Base!C278)),ISNUMBER(FIND("IPTU",Base!C278)))=TRUE,MID(Base!C278,FIND("$",Base!C278)+1,6),0),"I",""),"P",""))="0",TRIM(SUBSTITUTE(SUBSTITUTE(IF(AND(ISNUMBER(FIND("condo",Base!D278)),ISNUMBER(FIND("IPTU",Base!D278)))=TRUE,MID(Base!D278,FIND("$",Base!D278)+1,6),0),"I",""),"P","")),TRIM(SUBSTITUTE(SUBSTITUTE(IF(AND(ISNUMBER(FIND("condo",Base!C278)),ISNUMBER(FIND("IPTU",Base!C278)))=TRUE,MID(Base!C278,FIND("$",Base!C278)+1,6),0),"I",""),"P",""))),".","")</f>
        <v>0</v>
      </c>
      <c r="E278" t="str">
        <f>SUBSTITUTE(IF(TRIM(SUBSTITUTE(SUBSTITUTE(IF(OR(ISNUMBER(FIND("IPTU",Base!C278)),ISNUMBER(FIND("iptu",Base!C278)))=TRUE,RIGHT(Base!C278,5),0),"R$",""),"$",""))="0",TRIM(SUBSTITUTE(SUBSTITUTE(IF(OR(ISNUMBER(FIND("IPTU",Base!D278)),ISNUMBER(FIND("iptu",Base!D278)))=TRUE,RIGHT(Base!D278,5),0),"R$",""),"$","")),TRIM(SUBSTITUTE(SUBSTITUTE(IF(OR(ISNUMBER(FIND("iptu",Base!C278)),ISNUMBER(FIND("IPTU",Base!C278)))=TRUE,RIGHT(Base!C278,5),0),"R$",""),"$",""))),".","")</f>
        <v>0</v>
      </c>
      <c r="F278" s="3" cm="1">
        <f t="array" ref="F278">INDEX(Base!278:278,MATCH(MAX(LEN(Base!278:278)),LEN(Base!278:278),0))</f>
        <v>0</v>
      </c>
      <c r="J278" t="str">
        <f>TRIM((IF(OR(ISNUMBER(FIND("Avenida",Base!B278)),ISNUMBER(FIND("Rua",Base!B278)),ISNUMBER(FIND("Estrada",Base!B278)),ISNUMBER(FIND(",",Base!B278)))=TRUE,Base!B278,"")))</f>
        <v/>
      </c>
      <c r="K278" t="str">
        <f>TRIM((IF(OR(ISNUMBER(FIND("Avenida",Base!C278)),ISNUMBER(FIND("Rua",Base!C278)),ISNUMBER(FIND("Estrada",Base!C278)),ISNUMBER(FIND(",",Base!C278)))=TRUE,Base!C278,"")))</f>
        <v/>
      </c>
      <c r="L278" t="str">
        <f>TRIM((IF(OR(ISNUMBER(FIND("Avenida",Base!D278)),ISNUMBER(FIND("Rua",Base!D278)),ISNUMBER(FIND("Estrada",Base!D278)),ISNUMBER(FIND(",",Base!D278)))=TRUE,Base!D278,"")))</f>
        <v/>
      </c>
      <c r="M278" t="str">
        <f>TRIM((IF(OR(ISNUMBER(FIND("Avenida",Base!E278)),ISNUMBER(FIND("Rua",Base!E278)),ISNUMBER(FIND("Estrada",Base!E278)),ISNUMBER(FIND(",",Base!E278)))=TRUE,Base!E278,"")))</f>
        <v/>
      </c>
      <c r="N278" t="str">
        <f>TRIM((IF(OR(ISNUMBER(FIND("Avenida",Base!F278)),ISNUMBER(FIND("Rua",Base!F278)),ISNUMBER(FIND("Estrada",Base!F278)),ISNUMBER(FIND(",",Base!F278)))=TRUE,Base!F278,"")))</f>
        <v/>
      </c>
      <c r="O278" t="str">
        <f>TRIM((IF(OR(ISNUMBER(FIND("Avenida",Base!G278)),ISNUMBER(FIND("Rua",Base!G278)),ISNUMBER(FIND("Estrada",Base!G278)),ISNUMBER(FIND(",",Base!G278)))=TRUE,Base!G278,"")))</f>
        <v/>
      </c>
      <c r="P278" t="str">
        <f>TRIM((IF(OR(ISNUMBER(FIND("Avenida",Base!H278)),ISNUMBER(FIND("Rua",Base!H278)),ISNUMBER(FIND("Estrada",Base!H278)),ISNUMBER(FIND(",",Base!H278)))=TRUE,Base!H278,"")))</f>
        <v/>
      </c>
      <c r="Q278" t="str">
        <f>TRIM((IF(OR(ISNUMBER(FIND("Avenida",Base!I278)),ISNUMBER(FIND("Rua",Base!I278)),ISNUMBER(FIND("Estrada",Base!I278)),ISNUMBER(FIND(",",Base!I278)))=TRUE,Base!I278,"")))</f>
        <v/>
      </c>
      <c r="R278" t="str">
        <f>TRIM((IF(OR(ISNUMBER(FIND("Avenida",Base!J278)),ISNUMBER(FIND("Rua",Base!J278)),ISNUMBER(FIND("Estrada",Base!J278)),ISNUMBER(FIND(",",Base!J278)))=TRUE,Base!J278,"")))</f>
        <v/>
      </c>
      <c r="S278" t="str">
        <f>TRIM((IF(OR(ISNUMBER(FIND("Avenida",Base!K278)),ISNUMBER(FIND("Rua",Base!K278)),ISNUMBER(FIND("Estrada",Base!K278)),ISNUMBER(FIND(",",Base!K278)))=TRUE,Base!K278,"")))</f>
        <v/>
      </c>
      <c r="T278" t="str">
        <f>TRIM((IF(OR(ISNUMBER(FIND("Avenida",Base!L278)),ISNUMBER(FIND("Rua",Base!L278)),ISNUMBER(FIND("Estrada",Base!L278)),ISNUMBER(FIND(",",Base!L278)))=TRUE,Base!L278,"")))</f>
        <v/>
      </c>
      <c r="U278" t="str">
        <f>TRIM((IF(OR(ISNUMBER(FIND("Avenida",Base!M278)),ISNUMBER(FIND("Rua",Base!M278)),ISNUMBER(FIND("Estrada",Base!M278)),ISNUMBER(FIND(",",Base!M278)))=TRUE,Base!M278,"")))</f>
        <v/>
      </c>
      <c r="V278" t="str">
        <f>TRIM((IF(OR(ISNUMBER(FIND("Avenida",Base!N278)),ISNUMBER(FIND("Rua",Base!N278)),ISNUMBER(FIND("Estrada",Base!N278)),ISNUMBER(FIND(",",Base!N278)))=TRUE,Base!N278,"")))</f>
        <v/>
      </c>
      <c r="W278" t="str">
        <f>TRIM((IF(OR(ISNUMBER(FIND("Avenida",Base!O278)),ISNUMBER(FIND("Rua",Base!O278)),ISNUMBER(FIND("Estrada",Base!O278)),ISNUMBER(FIND(",",Base!O278)))=TRUE,Base!O278,"")))</f>
        <v/>
      </c>
      <c r="X278" t="str">
        <f>TRIM((IF(OR(ISNUMBER(FIND("Avenida",Base!P278)),ISNUMBER(FIND("Rua",Base!P278)),ISNUMBER(FIND("Estrada",Base!P278)),ISNUMBER(FIND(",",Base!P278)))=TRUE,Base!P278,"")))</f>
        <v/>
      </c>
      <c r="Y278" t="str">
        <f>TRIM((IF(OR(ISNUMBER(FIND("Avenida",Base!Q278)),ISNUMBER(FIND("Rua",Base!Q278)),ISNUMBER(FIND("Estrada",Base!Q278)),ISNUMBER(FIND(",",Base!Q278)))=TRUE,Base!Q278,"")))</f>
        <v/>
      </c>
      <c r="Z278" t="str">
        <f>TRIM((IF(OR(ISNUMBER(FIND("Avenida",Base!R278)),ISNUMBER(FIND("Rua",Base!R278)),ISNUMBER(FIND("Estrada",Base!R278)),ISNUMBER(FIND(",",Base!R278)))=TRUE,Base!R278,"")))</f>
        <v/>
      </c>
      <c r="AA278" s="3" cm="1">
        <f t="array" ref="AA278">LOOKUP(2,1/(F278:Z278&lt;&gt;""),F278:Z278)</f>
        <v>0</v>
      </c>
      <c r="AB278" cm="1">
        <f t="array" ref="AB278">IFERROR(IF(LEN(TRIM(SUBSTITUTE(INDEX(Base!278:278,0,MATCH(Planilha2!$AA278,Base!278:278,0)+1),"m²",""))&gt;5),LEFT(TRIM(SUBSTITUTE(INDEX(Base!278:278,0,MATCH(Planilha2!$AA278,Base!278:278,0)+1),"m²","")),3),TRIM(SUBSTITUTE(INDEX(Base!278:278,0,MATCH(Planilha2!$AA278,Base!278:278,0)+1),"m²",""))),0)</f>
        <v>0</v>
      </c>
      <c r="AC278" cm="1">
        <f t="array" ref="AC278">IFERROR(IF(LEN(INDEX(Base!278:278,0,MATCH(Planilha2!$AA278,Base!278:278,0)+2))&gt;2,LEFT(INDEX(Base!278:278,0,MATCH(Planilha2!$AA278,Base!278:278,0)+2),1),INDEX(Base!278:278,0,MATCH(Planilha2!$AA278,Base!278:278,0)+2)),0)</f>
        <v>0</v>
      </c>
      <c r="AD278" cm="1">
        <f t="array" ref="AD278">IFERROR(IF(LEN(INDEX(Base!278:278,0,MATCH(Planilha2!$AA278,Base!278:278,0)+3))&gt;2,LEFT(INDEX(Base!278:278,0,MATCH(Planilha2!$AA278,Base!278:278,0)+3),1),INDEX(Base!278:278,0,MATCH(Planilha2!$AA278,Base!278:278,0)+3)),0)</f>
        <v>0</v>
      </c>
      <c r="AE278" cm="1">
        <f t="array" ref="AE278">IFERROR(IF(LEN(INDEX(Base!278:278,0,MATCH(Planilha2!$AA278,Base!278:278,0)+4))&gt;2,LEFT(INDEX(Base!278:278,0,MATCH(Planilha2!$AA278,Base!278:278,0)+4),1),INDEX(Base!278:278,0,MATCH(Planilha2!$AA278,Base!278:278,0)+4)),0)</f>
        <v>0</v>
      </c>
      <c r="AF278" t="str">
        <f>AA278&amp;", "&amp;Configurações!$C$4&amp;", "&amp;Configurações!$C$5&amp;", Brazil"</f>
        <v>0, Mesquita, RJ, Brazil</v>
      </c>
      <c r="AG278" t="e">
        <f>RIGHT(AA278,LEN(AA278)-FIND(",",AA278,1)-1)&amp;", "&amp;Configurações!$C$4&amp;", "&amp;Configurações!$C$5</f>
        <v>#VALUE!</v>
      </c>
      <c r="AH278">
        <f>Configurações!$C$6</f>
        <v>0</v>
      </c>
    </row>
    <row r="279" spans="2:34" x14ac:dyDescent="0.3">
      <c r="B279">
        <f>IF(OR(ISNUMBER(FIND(Configurações!$B$8,Base!B279)),ISNUMBER(FIND(Configurações!$B$9,Base!B279)),ISNUMBER(FIND(Configurações!$B$10,Base!B279)),ISNUMBER(FIND(Configurações!$B$11,Base!B279)))=TRUE,Base!B279,0)</f>
        <v>0</v>
      </c>
      <c r="C279" t="str">
        <f>SUBSTITUTE(SUBSTITUTE(IF(ISNUMBER(FIND("R$",Base!B279))=TRUE,Base!B279,IF(OR(ISNUMBER(FIND("condo",Base!C279)),ISNUMBER(FIND("IPTU",Base!C279)))=TRUE,Base!B279,Base!C279)),"R$",""),".","")</f>
        <v/>
      </c>
      <c r="D279" t="str">
        <f>SUBSTITUTE(IF(TRIM(SUBSTITUTE(SUBSTITUTE(IF(AND(ISNUMBER(FIND("condo",Base!C279)),ISNUMBER(FIND("IPTU",Base!C279)))=TRUE,MID(Base!C279,FIND("$",Base!C279)+1,6),0),"I",""),"P",""))="0",TRIM(SUBSTITUTE(SUBSTITUTE(IF(AND(ISNUMBER(FIND("condo",Base!D279)),ISNUMBER(FIND("IPTU",Base!D279)))=TRUE,MID(Base!D279,FIND("$",Base!D279)+1,6),0),"I",""),"P","")),TRIM(SUBSTITUTE(SUBSTITUTE(IF(AND(ISNUMBER(FIND("condo",Base!C279)),ISNUMBER(FIND("IPTU",Base!C279)))=TRUE,MID(Base!C279,FIND("$",Base!C279)+1,6),0),"I",""),"P",""))),".","")</f>
        <v>0</v>
      </c>
      <c r="E279" t="str">
        <f>SUBSTITUTE(IF(TRIM(SUBSTITUTE(SUBSTITUTE(IF(OR(ISNUMBER(FIND("IPTU",Base!C279)),ISNUMBER(FIND("iptu",Base!C279)))=TRUE,RIGHT(Base!C279,5),0),"R$",""),"$",""))="0",TRIM(SUBSTITUTE(SUBSTITUTE(IF(OR(ISNUMBER(FIND("IPTU",Base!D279)),ISNUMBER(FIND("iptu",Base!D279)))=TRUE,RIGHT(Base!D279,5),0),"R$",""),"$","")),TRIM(SUBSTITUTE(SUBSTITUTE(IF(OR(ISNUMBER(FIND("iptu",Base!C279)),ISNUMBER(FIND("IPTU",Base!C279)))=TRUE,RIGHT(Base!C279,5),0),"R$",""),"$",""))),".","")</f>
        <v>0</v>
      </c>
      <c r="F279" s="3" cm="1">
        <f t="array" ref="F279">INDEX(Base!279:279,MATCH(MAX(LEN(Base!279:279)),LEN(Base!279:279),0))</f>
        <v>0</v>
      </c>
      <c r="J279" t="str">
        <f>TRIM((IF(OR(ISNUMBER(FIND("Avenida",Base!B279)),ISNUMBER(FIND("Rua",Base!B279)),ISNUMBER(FIND("Estrada",Base!B279)),ISNUMBER(FIND(",",Base!B279)))=TRUE,Base!B279,"")))</f>
        <v/>
      </c>
      <c r="K279" t="str">
        <f>TRIM((IF(OR(ISNUMBER(FIND("Avenida",Base!C279)),ISNUMBER(FIND("Rua",Base!C279)),ISNUMBER(FIND("Estrada",Base!C279)),ISNUMBER(FIND(",",Base!C279)))=TRUE,Base!C279,"")))</f>
        <v/>
      </c>
      <c r="L279" t="str">
        <f>TRIM((IF(OR(ISNUMBER(FIND("Avenida",Base!D279)),ISNUMBER(FIND("Rua",Base!D279)),ISNUMBER(FIND("Estrada",Base!D279)),ISNUMBER(FIND(",",Base!D279)))=TRUE,Base!D279,"")))</f>
        <v/>
      </c>
      <c r="M279" t="str">
        <f>TRIM((IF(OR(ISNUMBER(FIND("Avenida",Base!E279)),ISNUMBER(FIND("Rua",Base!E279)),ISNUMBER(FIND("Estrada",Base!E279)),ISNUMBER(FIND(",",Base!E279)))=TRUE,Base!E279,"")))</f>
        <v/>
      </c>
      <c r="N279" t="str">
        <f>TRIM((IF(OR(ISNUMBER(FIND("Avenida",Base!F279)),ISNUMBER(FIND("Rua",Base!F279)),ISNUMBER(FIND("Estrada",Base!F279)),ISNUMBER(FIND(",",Base!F279)))=TRUE,Base!F279,"")))</f>
        <v/>
      </c>
      <c r="O279" t="str">
        <f>TRIM((IF(OR(ISNUMBER(FIND("Avenida",Base!G279)),ISNUMBER(FIND("Rua",Base!G279)),ISNUMBER(FIND("Estrada",Base!G279)),ISNUMBER(FIND(",",Base!G279)))=TRUE,Base!G279,"")))</f>
        <v/>
      </c>
      <c r="P279" t="str">
        <f>TRIM((IF(OR(ISNUMBER(FIND("Avenida",Base!H279)),ISNUMBER(FIND("Rua",Base!H279)),ISNUMBER(FIND("Estrada",Base!H279)),ISNUMBER(FIND(",",Base!H279)))=TRUE,Base!H279,"")))</f>
        <v/>
      </c>
      <c r="Q279" t="str">
        <f>TRIM((IF(OR(ISNUMBER(FIND("Avenida",Base!I279)),ISNUMBER(FIND("Rua",Base!I279)),ISNUMBER(FIND("Estrada",Base!I279)),ISNUMBER(FIND(",",Base!I279)))=TRUE,Base!I279,"")))</f>
        <v/>
      </c>
      <c r="R279" t="str">
        <f>TRIM((IF(OR(ISNUMBER(FIND("Avenida",Base!J279)),ISNUMBER(FIND("Rua",Base!J279)),ISNUMBER(FIND("Estrada",Base!J279)),ISNUMBER(FIND(",",Base!J279)))=TRUE,Base!J279,"")))</f>
        <v/>
      </c>
      <c r="S279" t="str">
        <f>TRIM((IF(OR(ISNUMBER(FIND("Avenida",Base!K279)),ISNUMBER(FIND("Rua",Base!K279)),ISNUMBER(FIND("Estrada",Base!K279)),ISNUMBER(FIND(",",Base!K279)))=TRUE,Base!K279,"")))</f>
        <v/>
      </c>
      <c r="T279" t="str">
        <f>TRIM((IF(OR(ISNUMBER(FIND("Avenida",Base!L279)),ISNUMBER(FIND("Rua",Base!L279)),ISNUMBER(FIND("Estrada",Base!L279)),ISNUMBER(FIND(",",Base!L279)))=TRUE,Base!L279,"")))</f>
        <v/>
      </c>
      <c r="U279" t="str">
        <f>TRIM((IF(OR(ISNUMBER(FIND("Avenida",Base!M279)),ISNUMBER(FIND("Rua",Base!M279)),ISNUMBER(FIND("Estrada",Base!M279)),ISNUMBER(FIND(",",Base!M279)))=TRUE,Base!M279,"")))</f>
        <v/>
      </c>
      <c r="V279" t="str">
        <f>TRIM((IF(OR(ISNUMBER(FIND("Avenida",Base!N279)),ISNUMBER(FIND("Rua",Base!N279)),ISNUMBER(FIND("Estrada",Base!N279)),ISNUMBER(FIND(",",Base!N279)))=TRUE,Base!N279,"")))</f>
        <v/>
      </c>
      <c r="W279" t="str">
        <f>TRIM((IF(OR(ISNUMBER(FIND("Avenida",Base!O279)),ISNUMBER(FIND("Rua",Base!O279)),ISNUMBER(FIND("Estrada",Base!O279)),ISNUMBER(FIND(",",Base!O279)))=TRUE,Base!O279,"")))</f>
        <v/>
      </c>
      <c r="X279" t="str">
        <f>TRIM((IF(OR(ISNUMBER(FIND("Avenida",Base!P279)),ISNUMBER(FIND("Rua",Base!P279)),ISNUMBER(FIND("Estrada",Base!P279)),ISNUMBER(FIND(",",Base!P279)))=TRUE,Base!P279,"")))</f>
        <v/>
      </c>
      <c r="Y279" t="str">
        <f>TRIM((IF(OR(ISNUMBER(FIND("Avenida",Base!Q279)),ISNUMBER(FIND("Rua",Base!Q279)),ISNUMBER(FIND("Estrada",Base!Q279)),ISNUMBER(FIND(",",Base!Q279)))=TRUE,Base!Q279,"")))</f>
        <v/>
      </c>
      <c r="Z279" t="str">
        <f>TRIM((IF(OR(ISNUMBER(FIND("Avenida",Base!R279)),ISNUMBER(FIND("Rua",Base!R279)),ISNUMBER(FIND("Estrada",Base!R279)),ISNUMBER(FIND(",",Base!R279)))=TRUE,Base!R279,"")))</f>
        <v/>
      </c>
      <c r="AA279" s="3" cm="1">
        <f t="array" ref="AA279">LOOKUP(2,1/(F279:Z279&lt;&gt;""),F279:Z279)</f>
        <v>0</v>
      </c>
      <c r="AB279" cm="1">
        <f t="array" ref="AB279">IFERROR(IF(LEN(TRIM(SUBSTITUTE(INDEX(Base!279:279,0,MATCH(Planilha2!$AA279,Base!279:279,0)+1),"m²",""))&gt;5),LEFT(TRIM(SUBSTITUTE(INDEX(Base!279:279,0,MATCH(Planilha2!$AA279,Base!279:279,0)+1),"m²","")),3),TRIM(SUBSTITUTE(INDEX(Base!279:279,0,MATCH(Planilha2!$AA279,Base!279:279,0)+1),"m²",""))),0)</f>
        <v>0</v>
      </c>
      <c r="AC279" cm="1">
        <f t="array" ref="AC279">IFERROR(IF(LEN(INDEX(Base!279:279,0,MATCH(Planilha2!$AA279,Base!279:279,0)+2))&gt;2,LEFT(INDEX(Base!279:279,0,MATCH(Planilha2!$AA279,Base!279:279,0)+2),1),INDEX(Base!279:279,0,MATCH(Planilha2!$AA279,Base!279:279,0)+2)),0)</f>
        <v>0</v>
      </c>
      <c r="AD279" cm="1">
        <f t="array" ref="AD279">IFERROR(IF(LEN(INDEX(Base!279:279,0,MATCH(Planilha2!$AA279,Base!279:279,0)+3))&gt;2,LEFT(INDEX(Base!279:279,0,MATCH(Planilha2!$AA279,Base!279:279,0)+3),1),INDEX(Base!279:279,0,MATCH(Planilha2!$AA279,Base!279:279,0)+3)),0)</f>
        <v>0</v>
      </c>
      <c r="AE279" cm="1">
        <f t="array" ref="AE279">IFERROR(IF(LEN(INDEX(Base!279:279,0,MATCH(Planilha2!$AA279,Base!279:279,0)+4))&gt;2,LEFT(INDEX(Base!279:279,0,MATCH(Planilha2!$AA279,Base!279:279,0)+4),1),INDEX(Base!279:279,0,MATCH(Planilha2!$AA279,Base!279:279,0)+4)),0)</f>
        <v>0</v>
      </c>
      <c r="AF279" t="str">
        <f>AA279&amp;", "&amp;Configurações!$C$4&amp;", "&amp;Configurações!$C$5&amp;", Brazil"</f>
        <v>0, Mesquita, RJ, Brazil</v>
      </c>
      <c r="AG279" t="e">
        <f>RIGHT(AA279,LEN(AA279)-FIND(",",AA279,1)-1)&amp;", "&amp;Configurações!$C$4&amp;", "&amp;Configurações!$C$5</f>
        <v>#VALUE!</v>
      </c>
      <c r="AH279">
        <f>Configurações!$C$6</f>
        <v>0</v>
      </c>
    </row>
    <row r="280" spans="2:34" x14ac:dyDescent="0.3">
      <c r="B280">
        <f>IF(OR(ISNUMBER(FIND(Configurações!$B$8,Base!B280)),ISNUMBER(FIND(Configurações!$B$9,Base!B280)),ISNUMBER(FIND(Configurações!$B$10,Base!B280)),ISNUMBER(FIND(Configurações!$B$11,Base!B280)))=TRUE,Base!B280,0)</f>
        <v>0</v>
      </c>
      <c r="C280" t="str">
        <f>SUBSTITUTE(SUBSTITUTE(IF(ISNUMBER(FIND("R$",Base!B280))=TRUE,Base!B280,IF(OR(ISNUMBER(FIND("condo",Base!C280)),ISNUMBER(FIND("IPTU",Base!C280)))=TRUE,Base!B280,Base!C280)),"R$",""),".","")</f>
        <v/>
      </c>
      <c r="D280" t="str">
        <f>SUBSTITUTE(IF(TRIM(SUBSTITUTE(SUBSTITUTE(IF(AND(ISNUMBER(FIND("condo",Base!C280)),ISNUMBER(FIND("IPTU",Base!C280)))=TRUE,MID(Base!C280,FIND("$",Base!C280)+1,6),0),"I",""),"P",""))="0",TRIM(SUBSTITUTE(SUBSTITUTE(IF(AND(ISNUMBER(FIND("condo",Base!D280)),ISNUMBER(FIND("IPTU",Base!D280)))=TRUE,MID(Base!D280,FIND("$",Base!D280)+1,6),0),"I",""),"P","")),TRIM(SUBSTITUTE(SUBSTITUTE(IF(AND(ISNUMBER(FIND("condo",Base!C280)),ISNUMBER(FIND("IPTU",Base!C280)))=TRUE,MID(Base!C280,FIND("$",Base!C280)+1,6),0),"I",""),"P",""))),".","")</f>
        <v>0</v>
      </c>
      <c r="E280" t="str">
        <f>SUBSTITUTE(IF(TRIM(SUBSTITUTE(SUBSTITUTE(IF(OR(ISNUMBER(FIND("IPTU",Base!C280)),ISNUMBER(FIND("iptu",Base!C280)))=TRUE,RIGHT(Base!C280,5),0),"R$",""),"$",""))="0",TRIM(SUBSTITUTE(SUBSTITUTE(IF(OR(ISNUMBER(FIND("IPTU",Base!D280)),ISNUMBER(FIND("iptu",Base!D280)))=TRUE,RIGHT(Base!D280,5),0),"R$",""),"$","")),TRIM(SUBSTITUTE(SUBSTITUTE(IF(OR(ISNUMBER(FIND("iptu",Base!C280)),ISNUMBER(FIND("IPTU",Base!C280)))=TRUE,RIGHT(Base!C280,5),0),"R$",""),"$",""))),".","")</f>
        <v>0</v>
      </c>
      <c r="F280" s="3" cm="1">
        <f t="array" ref="F280">INDEX(Base!280:280,MATCH(MAX(LEN(Base!280:280)),LEN(Base!280:280),0))</f>
        <v>0</v>
      </c>
      <c r="J280" t="str">
        <f>TRIM((IF(OR(ISNUMBER(FIND("Avenida",Base!B280)),ISNUMBER(FIND("Rua",Base!B280)),ISNUMBER(FIND("Estrada",Base!B280)),ISNUMBER(FIND(",",Base!B280)))=TRUE,Base!B280,"")))</f>
        <v/>
      </c>
      <c r="K280" t="str">
        <f>TRIM((IF(OR(ISNUMBER(FIND("Avenida",Base!C280)),ISNUMBER(FIND("Rua",Base!C280)),ISNUMBER(FIND("Estrada",Base!C280)),ISNUMBER(FIND(",",Base!C280)))=TRUE,Base!C280,"")))</f>
        <v/>
      </c>
      <c r="L280" t="str">
        <f>TRIM((IF(OR(ISNUMBER(FIND("Avenida",Base!D280)),ISNUMBER(FIND("Rua",Base!D280)),ISNUMBER(FIND("Estrada",Base!D280)),ISNUMBER(FIND(",",Base!D280)))=TRUE,Base!D280,"")))</f>
        <v/>
      </c>
      <c r="M280" t="str">
        <f>TRIM((IF(OR(ISNUMBER(FIND("Avenida",Base!E280)),ISNUMBER(FIND("Rua",Base!E280)),ISNUMBER(FIND("Estrada",Base!E280)),ISNUMBER(FIND(",",Base!E280)))=TRUE,Base!E280,"")))</f>
        <v/>
      </c>
      <c r="N280" t="str">
        <f>TRIM((IF(OR(ISNUMBER(FIND("Avenida",Base!F280)),ISNUMBER(FIND("Rua",Base!F280)),ISNUMBER(FIND("Estrada",Base!F280)),ISNUMBER(FIND(",",Base!F280)))=TRUE,Base!F280,"")))</f>
        <v/>
      </c>
      <c r="O280" t="str">
        <f>TRIM((IF(OR(ISNUMBER(FIND("Avenida",Base!G280)),ISNUMBER(FIND("Rua",Base!G280)),ISNUMBER(FIND("Estrada",Base!G280)),ISNUMBER(FIND(",",Base!G280)))=TRUE,Base!G280,"")))</f>
        <v/>
      </c>
      <c r="P280" t="str">
        <f>TRIM((IF(OR(ISNUMBER(FIND("Avenida",Base!H280)),ISNUMBER(FIND("Rua",Base!H280)),ISNUMBER(FIND("Estrada",Base!H280)),ISNUMBER(FIND(",",Base!H280)))=TRUE,Base!H280,"")))</f>
        <v/>
      </c>
      <c r="Q280" t="str">
        <f>TRIM((IF(OR(ISNUMBER(FIND("Avenida",Base!I280)),ISNUMBER(FIND("Rua",Base!I280)),ISNUMBER(FIND("Estrada",Base!I280)),ISNUMBER(FIND(",",Base!I280)))=TRUE,Base!I280,"")))</f>
        <v/>
      </c>
      <c r="R280" t="str">
        <f>TRIM((IF(OR(ISNUMBER(FIND("Avenida",Base!J280)),ISNUMBER(FIND("Rua",Base!J280)),ISNUMBER(FIND("Estrada",Base!J280)),ISNUMBER(FIND(",",Base!J280)))=TRUE,Base!J280,"")))</f>
        <v/>
      </c>
      <c r="S280" t="str">
        <f>TRIM((IF(OR(ISNUMBER(FIND("Avenida",Base!K280)),ISNUMBER(FIND("Rua",Base!K280)),ISNUMBER(FIND("Estrada",Base!K280)),ISNUMBER(FIND(",",Base!K280)))=TRUE,Base!K280,"")))</f>
        <v/>
      </c>
      <c r="T280" t="str">
        <f>TRIM((IF(OR(ISNUMBER(FIND("Avenida",Base!L280)),ISNUMBER(FIND("Rua",Base!L280)),ISNUMBER(FIND("Estrada",Base!L280)),ISNUMBER(FIND(",",Base!L280)))=TRUE,Base!L280,"")))</f>
        <v/>
      </c>
      <c r="U280" t="str">
        <f>TRIM((IF(OR(ISNUMBER(FIND("Avenida",Base!M280)),ISNUMBER(FIND("Rua",Base!M280)),ISNUMBER(FIND("Estrada",Base!M280)),ISNUMBER(FIND(",",Base!M280)))=TRUE,Base!M280,"")))</f>
        <v/>
      </c>
      <c r="V280" t="str">
        <f>TRIM((IF(OR(ISNUMBER(FIND("Avenida",Base!N280)),ISNUMBER(FIND("Rua",Base!N280)),ISNUMBER(FIND("Estrada",Base!N280)),ISNUMBER(FIND(",",Base!N280)))=TRUE,Base!N280,"")))</f>
        <v/>
      </c>
      <c r="W280" t="str">
        <f>TRIM((IF(OR(ISNUMBER(FIND("Avenida",Base!O280)),ISNUMBER(FIND("Rua",Base!O280)),ISNUMBER(FIND("Estrada",Base!O280)),ISNUMBER(FIND(",",Base!O280)))=TRUE,Base!O280,"")))</f>
        <v/>
      </c>
      <c r="X280" t="str">
        <f>TRIM((IF(OR(ISNUMBER(FIND("Avenida",Base!P280)),ISNUMBER(FIND("Rua",Base!P280)),ISNUMBER(FIND("Estrada",Base!P280)),ISNUMBER(FIND(",",Base!P280)))=TRUE,Base!P280,"")))</f>
        <v/>
      </c>
      <c r="Y280" t="str">
        <f>TRIM((IF(OR(ISNUMBER(FIND("Avenida",Base!Q280)),ISNUMBER(FIND("Rua",Base!Q280)),ISNUMBER(FIND("Estrada",Base!Q280)),ISNUMBER(FIND(",",Base!Q280)))=TRUE,Base!Q280,"")))</f>
        <v/>
      </c>
      <c r="Z280" t="str">
        <f>TRIM((IF(OR(ISNUMBER(FIND("Avenida",Base!R280)),ISNUMBER(FIND("Rua",Base!R280)),ISNUMBER(FIND("Estrada",Base!R280)),ISNUMBER(FIND(",",Base!R280)))=TRUE,Base!R280,"")))</f>
        <v/>
      </c>
      <c r="AA280" s="3" cm="1">
        <f t="array" ref="AA280">LOOKUP(2,1/(F280:Z280&lt;&gt;""),F280:Z280)</f>
        <v>0</v>
      </c>
      <c r="AB280" cm="1">
        <f t="array" ref="AB280">IFERROR(IF(LEN(TRIM(SUBSTITUTE(INDEX(Base!280:280,0,MATCH(Planilha2!$AA280,Base!280:280,0)+1),"m²",""))&gt;5),LEFT(TRIM(SUBSTITUTE(INDEX(Base!280:280,0,MATCH(Planilha2!$AA280,Base!280:280,0)+1),"m²","")),3),TRIM(SUBSTITUTE(INDEX(Base!280:280,0,MATCH(Planilha2!$AA280,Base!280:280,0)+1),"m²",""))),0)</f>
        <v>0</v>
      </c>
      <c r="AC280" cm="1">
        <f t="array" ref="AC280">IFERROR(IF(LEN(INDEX(Base!280:280,0,MATCH(Planilha2!$AA280,Base!280:280,0)+2))&gt;2,LEFT(INDEX(Base!280:280,0,MATCH(Planilha2!$AA280,Base!280:280,0)+2),1),INDEX(Base!280:280,0,MATCH(Planilha2!$AA280,Base!280:280,0)+2)),0)</f>
        <v>0</v>
      </c>
      <c r="AD280" cm="1">
        <f t="array" ref="AD280">IFERROR(IF(LEN(INDEX(Base!280:280,0,MATCH(Planilha2!$AA280,Base!280:280,0)+3))&gt;2,LEFT(INDEX(Base!280:280,0,MATCH(Planilha2!$AA280,Base!280:280,0)+3),1),INDEX(Base!280:280,0,MATCH(Planilha2!$AA280,Base!280:280,0)+3)),0)</f>
        <v>0</v>
      </c>
      <c r="AE280" cm="1">
        <f t="array" ref="AE280">IFERROR(IF(LEN(INDEX(Base!280:280,0,MATCH(Planilha2!$AA280,Base!280:280,0)+4))&gt;2,LEFT(INDEX(Base!280:280,0,MATCH(Planilha2!$AA280,Base!280:280,0)+4),1),INDEX(Base!280:280,0,MATCH(Planilha2!$AA280,Base!280:280,0)+4)),0)</f>
        <v>0</v>
      </c>
      <c r="AF280" t="str">
        <f>AA280&amp;", "&amp;Configurações!$C$4&amp;", "&amp;Configurações!$C$5&amp;", Brazil"</f>
        <v>0, Mesquita, RJ, Brazil</v>
      </c>
      <c r="AG280" t="e">
        <f>RIGHT(AA280,LEN(AA280)-FIND(",",AA280,1)-1)&amp;", "&amp;Configurações!$C$4&amp;", "&amp;Configurações!$C$5</f>
        <v>#VALUE!</v>
      </c>
      <c r="AH280">
        <f>Configurações!$C$6</f>
        <v>0</v>
      </c>
    </row>
  </sheetData>
  <autoFilter ref="A1:AG280" xr:uid="{A5409845-4C22-456B-92A8-711158DF084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067E-2773-4D5F-BE9B-7759C8B03917}">
  <dimension ref="B2:C12"/>
  <sheetViews>
    <sheetView workbookViewId="0">
      <selection activeCell="B6" sqref="B6"/>
    </sheetView>
  </sheetViews>
  <sheetFormatPr defaultRowHeight="14.4" x14ac:dyDescent="0.3"/>
  <cols>
    <col min="2" max="2" width="58.6640625" bestFit="1" customWidth="1"/>
    <col min="4" max="4" width="11.77734375" bestFit="1" customWidth="1"/>
  </cols>
  <sheetData>
    <row r="2" spans="2:3" x14ac:dyDescent="0.3">
      <c r="B2" t="s">
        <v>65</v>
      </c>
    </row>
    <row r="4" spans="2:3" x14ac:dyDescent="0.3">
      <c r="B4" t="s">
        <v>71</v>
      </c>
      <c r="C4" t="s">
        <v>635</v>
      </c>
    </row>
    <row r="5" spans="2:3" x14ac:dyDescent="0.3">
      <c r="B5" t="s">
        <v>72</v>
      </c>
      <c r="C5" t="s">
        <v>73</v>
      </c>
    </row>
    <row r="8" spans="2:3" x14ac:dyDescent="0.3">
      <c r="B8" t="s">
        <v>0</v>
      </c>
    </row>
    <row r="9" spans="2:3" x14ac:dyDescent="0.3">
      <c r="B9" t="s">
        <v>1</v>
      </c>
    </row>
    <row r="10" spans="2:3" x14ac:dyDescent="0.3">
      <c r="B10" t="s">
        <v>2</v>
      </c>
    </row>
    <row r="11" spans="2:3" x14ac:dyDescent="0.3">
      <c r="B11" t="s">
        <v>3</v>
      </c>
    </row>
    <row r="12" spans="2:3" x14ac:dyDescent="0.3">
      <c r="B12" t="s">
        <v>40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vt:lpstr>
      <vt:lpstr>Planilha2</vt:lpstr>
      <vt:lpstr>Configurações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Rômulo Lucena</dc:creator>
  <cp:lastModifiedBy>Romulo</cp:lastModifiedBy>
  <dcterms:created xsi:type="dcterms:W3CDTF">2021-01-03T19:40:18Z</dcterms:created>
  <dcterms:modified xsi:type="dcterms:W3CDTF">2021-07-09T18:33:29Z</dcterms:modified>
</cp:coreProperties>
</file>