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Cabo Frio\"/>
    </mc:Choice>
  </mc:AlternateContent>
  <xr:revisionPtr revIDLastSave="0" documentId="13_ncr:1_{AFCB69F6-6135-4B5B-9100-35C12A89C490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Base" sheetId="1" r:id="rId1"/>
    <sheet name="Output" sheetId="2" r:id="rId2"/>
    <sheet name="Configurações" sheetId="3" r:id="rId3"/>
    <sheet name="Sheet_name_1" sheetId="4" r:id="rId4"/>
    <sheet name="Sheet_name_2" sheetId="5" r:id="rId5"/>
    <sheet name="Sheet_name_3" sheetId="6" r:id="rId6"/>
    <sheet name="Sheet_name_4" sheetId="7" r:id="rId7"/>
    <sheet name="Sheet_name_5" sheetId="8" r:id="rId8"/>
    <sheet name="Sheet_name_6" sheetId="9" r:id="rId9"/>
    <sheet name="Sheet_name_7" sheetId="10" r:id="rId10"/>
    <sheet name="Sheet_name_8" sheetId="11" r:id="rId11"/>
    <sheet name="Sheet_name_9" sheetId="12" r:id="rId12"/>
    <sheet name="Sheet_name_10" sheetId="13" r:id="rId13"/>
  </sheets>
  <definedNames>
    <definedName name="_xlnm._FilterDatabase" localSheetId="0" hidden="1">Base!$B$1:$P$1</definedName>
    <definedName name="_xlnm._FilterDatabase" localSheetId="1" hidden="1">Output!$A$1:$AG$280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80" i="2" l="1"/>
  <c r="Z280" i="2"/>
  <c r="Y280" i="2"/>
  <c r="X280" i="2"/>
  <c r="W280" i="2"/>
  <c r="V280" i="2"/>
  <c r="U280" i="2"/>
  <c r="T280" i="2"/>
  <c r="S280" i="2"/>
  <c r="R280" i="2"/>
  <c r="Q280" i="2"/>
  <c r="P280" i="2"/>
  <c r="AA280" i="2" s="1" a="1"/>
  <c r="AA280" i="2" s="1"/>
  <c r="O280" i="2"/>
  <c r="N280" i="2"/>
  <c r="M280" i="2"/>
  <c r="L280" i="2"/>
  <c r="K280" i="2"/>
  <c r="J280" i="2"/>
  <c r="F280" i="2" a="1"/>
  <c r="F280" i="2" s="1"/>
  <c r="E280" i="2"/>
  <c r="D280" i="2"/>
  <c r="C280" i="2"/>
  <c r="B280" i="2"/>
  <c r="AH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F279" i="2" a="1"/>
  <c r="F279" i="2" s="1"/>
  <c r="AA279" i="2" s="1" a="1"/>
  <c r="AA279" i="2" s="1"/>
  <c r="E279" i="2"/>
  <c r="D279" i="2"/>
  <c r="C279" i="2"/>
  <c r="B279" i="2"/>
  <c r="AH278" i="2"/>
  <c r="Z278" i="2"/>
  <c r="Y278" i="2"/>
  <c r="X278" i="2"/>
  <c r="W278" i="2"/>
  <c r="V278" i="2"/>
  <c r="U278" i="2"/>
  <c r="T278" i="2"/>
  <c r="S278" i="2"/>
  <c r="R278" i="2"/>
  <c r="Q278" i="2"/>
  <c r="P278" i="2"/>
  <c r="AA278" i="2" s="1" a="1"/>
  <c r="AA278" i="2" s="1"/>
  <c r="O278" i="2"/>
  <c r="N278" i="2"/>
  <c r="M278" i="2"/>
  <c r="L278" i="2"/>
  <c r="K278" i="2"/>
  <c r="J278" i="2"/>
  <c r="F278" i="2" a="1"/>
  <c r="F278" i="2" s="1"/>
  <c r="E278" i="2"/>
  <c r="D278" i="2"/>
  <c r="C278" i="2"/>
  <c r="B278" i="2"/>
  <c r="AH277" i="2"/>
  <c r="Z277" i="2"/>
  <c r="Y277" i="2"/>
  <c r="X277" i="2"/>
  <c r="W277" i="2"/>
  <c r="V277" i="2"/>
  <c r="U277" i="2"/>
  <c r="AA277" i="2" s="1" a="1"/>
  <c r="AA277" i="2" s="1"/>
  <c r="T277" i="2"/>
  <c r="S277" i="2"/>
  <c r="R277" i="2"/>
  <c r="Q277" i="2"/>
  <c r="P277" i="2"/>
  <c r="O277" i="2"/>
  <c r="N277" i="2"/>
  <c r="M277" i="2"/>
  <c r="L277" i="2"/>
  <c r="K277" i="2"/>
  <c r="J277" i="2"/>
  <c r="F277" i="2" a="1"/>
  <c r="F277" i="2" s="1"/>
  <c r="E277" i="2"/>
  <c r="D277" i="2"/>
  <c r="C277" i="2"/>
  <c r="B277" i="2"/>
  <c r="AH276" i="2"/>
  <c r="Z276" i="2"/>
  <c r="Y276" i="2"/>
  <c r="X276" i="2"/>
  <c r="W276" i="2"/>
  <c r="V276" i="2"/>
  <c r="U276" i="2"/>
  <c r="T276" i="2"/>
  <c r="S276" i="2"/>
  <c r="R276" i="2"/>
  <c r="Q276" i="2"/>
  <c r="P276" i="2"/>
  <c r="AA276" i="2" s="1" a="1"/>
  <c r="AA276" i="2" s="1"/>
  <c r="O276" i="2"/>
  <c r="N276" i="2"/>
  <c r="M276" i="2"/>
  <c r="L276" i="2"/>
  <c r="K276" i="2"/>
  <c r="J276" i="2"/>
  <c r="F276" i="2" a="1"/>
  <c r="F276" i="2" s="1"/>
  <c r="E276" i="2"/>
  <c r="D276" i="2"/>
  <c r="C276" i="2"/>
  <c r="B276" i="2"/>
  <c r="AH275" i="2"/>
  <c r="Z275" i="2"/>
  <c r="Y275" i="2"/>
  <c r="X275" i="2"/>
  <c r="W275" i="2"/>
  <c r="V275" i="2"/>
  <c r="U275" i="2"/>
  <c r="T275" i="2"/>
  <c r="S275" i="2"/>
  <c r="R275" i="2"/>
  <c r="Q275" i="2"/>
  <c r="P275" i="2"/>
  <c r="AA275" i="2" s="1" a="1"/>
  <c r="AA275" i="2" s="1"/>
  <c r="O275" i="2"/>
  <c r="N275" i="2"/>
  <c r="M275" i="2"/>
  <c r="L275" i="2"/>
  <c r="K275" i="2"/>
  <c r="J275" i="2"/>
  <c r="F275" i="2" a="1"/>
  <c r="F275" i="2" s="1"/>
  <c r="E275" i="2"/>
  <c r="D275" i="2"/>
  <c r="C275" i="2"/>
  <c r="B275" i="2"/>
  <c r="AH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F274" i="2" a="1"/>
  <c r="F274" i="2" s="1"/>
  <c r="AA274" i="2" s="1" a="1"/>
  <c r="AA274" i="2" s="1"/>
  <c r="E274" i="2"/>
  <c r="D274" i="2"/>
  <c r="C274" i="2"/>
  <c r="B274" i="2"/>
  <c r="AH273" i="2"/>
  <c r="AA273" i="2" a="1"/>
  <c r="AA273" i="2" s="1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F273" i="2" a="1"/>
  <c r="F273" i="2" s="1"/>
  <c r="E273" i="2"/>
  <c r="D273" i="2"/>
  <c r="C273" i="2"/>
  <c r="B273" i="2"/>
  <c r="AH272" i="2"/>
  <c r="AA272" i="2" a="1"/>
  <c r="AA272" i="2" s="1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F272" i="2" a="1"/>
  <c r="F272" i="2" s="1"/>
  <c r="E272" i="2"/>
  <c r="D272" i="2"/>
  <c r="C272" i="2"/>
  <c r="B272" i="2"/>
  <c r="AH271" i="2"/>
  <c r="Z271" i="2"/>
  <c r="Y271" i="2"/>
  <c r="X271" i="2"/>
  <c r="W271" i="2"/>
  <c r="V271" i="2"/>
  <c r="U271" i="2"/>
  <c r="T271" i="2"/>
  <c r="S271" i="2"/>
  <c r="R271" i="2"/>
  <c r="Q271" i="2"/>
  <c r="P271" i="2"/>
  <c r="AA271" i="2" s="1" a="1"/>
  <c r="AA271" i="2" s="1"/>
  <c r="O271" i="2"/>
  <c r="N271" i="2"/>
  <c r="M271" i="2"/>
  <c r="L271" i="2"/>
  <c r="K271" i="2"/>
  <c r="J271" i="2"/>
  <c r="F271" i="2" a="1"/>
  <c r="F271" i="2" s="1"/>
  <c r="E271" i="2"/>
  <c r="D271" i="2"/>
  <c r="C271" i="2"/>
  <c r="B271" i="2"/>
  <c r="AH270" i="2"/>
  <c r="AA270" i="2" a="1"/>
  <c r="AA270" i="2" s="1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F270" i="2" a="1"/>
  <c r="F270" i="2" s="1"/>
  <c r="E270" i="2"/>
  <c r="D270" i="2"/>
  <c r="C270" i="2"/>
  <c r="B270" i="2"/>
  <c r="AH269" i="2"/>
  <c r="Z269" i="2"/>
  <c r="Y269" i="2"/>
  <c r="X269" i="2"/>
  <c r="W269" i="2"/>
  <c r="V269" i="2"/>
  <c r="U269" i="2"/>
  <c r="T269" i="2"/>
  <c r="S269" i="2"/>
  <c r="R269" i="2"/>
  <c r="Q269" i="2"/>
  <c r="P269" i="2"/>
  <c r="AA269" i="2" s="1" a="1"/>
  <c r="AA269" i="2" s="1"/>
  <c r="O269" i="2"/>
  <c r="N269" i="2"/>
  <c r="M269" i="2"/>
  <c r="L269" i="2"/>
  <c r="K269" i="2"/>
  <c r="J269" i="2"/>
  <c r="F269" i="2" a="1"/>
  <c r="F269" i="2" s="1"/>
  <c r="E269" i="2"/>
  <c r="D269" i="2"/>
  <c r="C269" i="2"/>
  <c r="B269" i="2"/>
  <c r="AH268" i="2"/>
  <c r="AA268" i="2" a="1"/>
  <c r="AA268" i="2" s="1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F268" i="2" a="1"/>
  <c r="F268" i="2" s="1"/>
  <c r="E268" i="2"/>
  <c r="D268" i="2"/>
  <c r="C268" i="2"/>
  <c r="B268" i="2"/>
  <c r="AH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F267" i="2" a="1"/>
  <c r="F267" i="2" s="1"/>
  <c r="E267" i="2"/>
  <c r="D267" i="2"/>
  <c r="C267" i="2"/>
  <c r="B267" i="2"/>
  <c r="AH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F266" i="2" a="1"/>
  <c r="F266" i="2" s="1"/>
  <c r="AA266" i="2" s="1" a="1"/>
  <c r="AA266" i="2" s="1"/>
  <c r="E266" i="2"/>
  <c r="D266" i="2"/>
  <c r="C266" i="2"/>
  <c r="B266" i="2"/>
  <c r="AH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F265" i="2" a="1"/>
  <c r="F265" i="2" s="1"/>
  <c r="E265" i="2"/>
  <c r="D265" i="2"/>
  <c r="C265" i="2"/>
  <c r="B265" i="2"/>
  <c r="AH264" i="2"/>
  <c r="AA264" i="2" a="1"/>
  <c r="AA264" i="2" s="1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F264" i="2" a="1"/>
  <c r="F264" i="2" s="1"/>
  <c r="E264" i="2"/>
  <c r="D264" i="2"/>
  <c r="C264" i="2"/>
  <c r="B264" i="2"/>
  <c r="AH263" i="2"/>
  <c r="Z263" i="2"/>
  <c r="Y263" i="2"/>
  <c r="X263" i="2"/>
  <c r="W263" i="2"/>
  <c r="V263" i="2"/>
  <c r="U263" i="2"/>
  <c r="T263" i="2"/>
  <c r="S263" i="2"/>
  <c r="R263" i="2"/>
  <c r="Q263" i="2"/>
  <c r="P263" i="2"/>
  <c r="AA263" i="2" s="1" a="1"/>
  <c r="AA263" i="2" s="1"/>
  <c r="O263" i="2"/>
  <c r="N263" i="2"/>
  <c r="M263" i="2"/>
  <c r="L263" i="2"/>
  <c r="K263" i="2"/>
  <c r="J263" i="2"/>
  <c r="F263" i="2" a="1"/>
  <c r="F263" i="2" s="1"/>
  <c r="E263" i="2"/>
  <c r="D263" i="2"/>
  <c r="C263" i="2"/>
  <c r="B263" i="2"/>
  <c r="AH262" i="2"/>
  <c r="Z262" i="2"/>
  <c r="Y262" i="2"/>
  <c r="X262" i="2"/>
  <c r="W262" i="2"/>
  <c r="V262" i="2"/>
  <c r="U262" i="2"/>
  <c r="T262" i="2"/>
  <c r="S262" i="2"/>
  <c r="R262" i="2"/>
  <c r="Q262" i="2"/>
  <c r="P262" i="2"/>
  <c r="AA262" i="2" s="1" a="1"/>
  <c r="AA262" i="2" s="1"/>
  <c r="O262" i="2"/>
  <c r="N262" i="2"/>
  <c r="M262" i="2"/>
  <c r="L262" i="2"/>
  <c r="K262" i="2"/>
  <c r="J262" i="2"/>
  <c r="F262" i="2" a="1"/>
  <c r="F262" i="2" s="1"/>
  <c r="E262" i="2"/>
  <c r="D262" i="2"/>
  <c r="C262" i="2"/>
  <c r="B262" i="2"/>
  <c r="AH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F261" i="2" a="1"/>
  <c r="F261" i="2" s="1"/>
  <c r="E261" i="2"/>
  <c r="D261" i="2"/>
  <c r="C261" i="2"/>
  <c r="B261" i="2"/>
  <c r="AH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F260" i="2" a="1"/>
  <c r="F260" i="2" s="1"/>
  <c r="E260" i="2"/>
  <c r="D260" i="2"/>
  <c r="C260" i="2"/>
  <c r="B260" i="2"/>
  <c r="AH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F259" i="2" a="1"/>
  <c r="F259" i="2" s="1"/>
  <c r="E259" i="2"/>
  <c r="D259" i="2"/>
  <c r="C259" i="2"/>
  <c r="B259" i="2"/>
  <c r="AH258" i="2"/>
  <c r="AA258" i="2" a="1"/>
  <c r="AA258" i="2" s="1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F258" i="2" a="1"/>
  <c r="F258" i="2" s="1"/>
  <c r="E258" i="2"/>
  <c r="D258" i="2"/>
  <c r="C258" i="2"/>
  <c r="B258" i="2"/>
  <c r="AH257" i="2"/>
  <c r="AB257" i="2" a="1"/>
  <c r="AB257" i="2" s="1"/>
  <c r="Z257" i="2"/>
  <c r="Y257" i="2"/>
  <c r="X257" i="2"/>
  <c r="W257" i="2"/>
  <c r="V257" i="2"/>
  <c r="U257" i="2"/>
  <c r="T257" i="2"/>
  <c r="S257" i="2"/>
  <c r="R257" i="2"/>
  <c r="Q257" i="2"/>
  <c r="P257" i="2"/>
  <c r="AA257" i="2" s="1" a="1"/>
  <c r="AA257" i="2" s="1"/>
  <c r="O257" i="2"/>
  <c r="N257" i="2"/>
  <c r="M257" i="2"/>
  <c r="L257" i="2"/>
  <c r="K257" i="2"/>
  <c r="J257" i="2"/>
  <c r="F257" i="2" a="1"/>
  <c r="F257" i="2" s="1"/>
  <c r="E257" i="2"/>
  <c r="D257" i="2"/>
  <c r="C257" i="2"/>
  <c r="B257" i="2"/>
  <c r="AH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F256" i="2" a="1"/>
  <c r="F256" i="2" s="1"/>
  <c r="E256" i="2"/>
  <c r="D256" i="2"/>
  <c r="C256" i="2"/>
  <c r="B256" i="2"/>
  <c r="AH255" i="2"/>
  <c r="AB255" i="2" a="1"/>
  <c r="AB255" i="2" s="1"/>
  <c r="Z255" i="2"/>
  <c r="Y255" i="2"/>
  <c r="X255" i="2"/>
  <c r="W255" i="2"/>
  <c r="V255" i="2"/>
  <c r="U255" i="2"/>
  <c r="T255" i="2"/>
  <c r="S255" i="2"/>
  <c r="R255" i="2"/>
  <c r="Q255" i="2"/>
  <c r="P255" i="2"/>
  <c r="AA255" i="2" s="1" a="1"/>
  <c r="AA255" i="2" s="1"/>
  <c r="O255" i="2"/>
  <c r="N255" i="2"/>
  <c r="M255" i="2"/>
  <c r="L255" i="2"/>
  <c r="K255" i="2"/>
  <c r="J255" i="2"/>
  <c r="F255" i="2" a="1"/>
  <c r="F255" i="2" s="1"/>
  <c r="E255" i="2"/>
  <c r="D255" i="2"/>
  <c r="C255" i="2"/>
  <c r="B255" i="2"/>
  <c r="AH254" i="2"/>
  <c r="Z254" i="2"/>
  <c r="Y254" i="2"/>
  <c r="X254" i="2"/>
  <c r="W254" i="2"/>
  <c r="V254" i="2"/>
  <c r="U254" i="2"/>
  <c r="T254" i="2"/>
  <c r="S254" i="2"/>
  <c r="R254" i="2"/>
  <c r="Q254" i="2"/>
  <c r="P254" i="2"/>
  <c r="AA254" i="2" s="1" a="1"/>
  <c r="AA254" i="2" s="1"/>
  <c r="O254" i="2"/>
  <c r="N254" i="2"/>
  <c r="M254" i="2"/>
  <c r="L254" i="2"/>
  <c r="K254" i="2"/>
  <c r="J254" i="2"/>
  <c r="F254" i="2" a="1"/>
  <c r="F254" i="2" s="1"/>
  <c r="E254" i="2"/>
  <c r="D254" i="2"/>
  <c r="C254" i="2"/>
  <c r="B254" i="2"/>
  <c r="AH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F253" i="2" a="1"/>
  <c r="F253" i="2" s="1"/>
  <c r="E253" i="2"/>
  <c r="D253" i="2"/>
  <c r="C253" i="2"/>
  <c r="B253" i="2"/>
  <c r="AH252" i="2"/>
  <c r="AE252" i="2" a="1"/>
  <c r="AE252" i="2" s="1"/>
  <c r="Z252" i="2"/>
  <c r="Y252" i="2"/>
  <c r="X252" i="2"/>
  <c r="W252" i="2"/>
  <c r="V252" i="2"/>
  <c r="U252" i="2"/>
  <c r="T252" i="2"/>
  <c r="S252" i="2"/>
  <c r="R252" i="2"/>
  <c r="Q252" i="2"/>
  <c r="AA252" i="2" s="1" a="1"/>
  <c r="AA252" i="2" s="1"/>
  <c r="AB252" i="2" s="1" a="1"/>
  <c r="AB252" i="2" s="1"/>
  <c r="P252" i="2"/>
  <c r="O252" i="2"/>
  <c r="N252" i="2"/>
  <c r="M252" i="2"/>
  <c r="L252" i="2"/>
  <c r="K252" i="2"/>
  <c r="J252" i="2"/>
  <c r="F252" i="2" a="1"/>
  <c r="F252" i="2" s="1"/>
  <c r="E252" i="2"/>
  <c r="D252" i="2"/>
  <c r="C252" i="2"/>
  <c r="B252" i="2"/>
  <c r="AH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F251" i="2" a="1"/>
  <c r="F251" i="2" s="1"/>
  <c r="E251" i="2"/>
  <c r="D251" i="2"/>
  <c r="C251" i="2"/>
  <c r="B251" i="2"/>
  <c r="AH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F250" i="2" a="1"/>
  <c r="F250" i="2" s="1"/>
  <c r="E250" i="2"/>
  <c r="D250" i="2"/>
  <c r="C250" i="2"/>
  <c r="B250" i="2"/>
  <c r="AH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F249" i="2" a="1"/>
  <c r="F249" i="2" s="1"/>
  <c r="E249" i="2"/>
  <c r="D249" i="2"/>
  <c r="C249" i="2"/>
  <c r="B249" i="2"/>
  <c r="AH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F248" i="2" a="1"/>
  <c r="F248" i="2" s="1"/>
  <c r="E248" i="2"/>
  <c r="D248" i="2"/>
  <c r="C248" i="2"/>
  <c r="B248" i="2"/>
  <c r="AH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F247" i="2" a="1"/>
  <c r="F247" i="2" s="1"/>
  <c r="E247" i="2"/>
  <c r="D247" i="2"/>
  <c r="C247" i="2"/>
  <c r="B247" i="2"/>
  <c r="AH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F246" i="2" a="1"/>
  <c r="F246" i="2" s="1"/>
  <c r="E246" i="2"/>
  <c r="D246" i="2"/>
  <c r="C246" i="2"/>
  <c r="B246" i="2"/>
  <c r="AH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F245" i="2" a="1"/>
  <c r="F245" i="2" s="1"/>
  <c r="E245" i="2"/>
  <c r="D245" i="2"/>
  <c r="C245" i="2"/>
  <c r="B245" i="2"/>
  <c r="AH244" i="2"/>
  <c r="Z244" i="2"/>
  <c r="Y244" i="2"/>
  <c r="X244" i="2"/>
  <c r="W244" i="2"/>
  <c r="V244" i="2"/>
  <c r="U244" i="2"/>
  <c r="T244" i="2"/>
  <c r="S244" i="2"/>
  <c r="R244" i="2"/>
  <c r="Q244" i="2"/>
  <c r="P244" i="2"/>
  <c r="AA244" i="2" s="1" a="1"/>
  <c r="AA244" i="2" s="1"/>
  <c r="O244" i="2"/>
  <c r="N244" i="2"/>
  <c r="M244" i="2"/>
  <c r="L244" i="2"/>
  <c r="K244" i="2"/>
  <c r="J244" i="2"/>
  <c r="F244" i="2" a="1"/>
  <c r="F244" i="2" s="1"/>
  <c r="E244" i="2"/>
  <c r="D244" i="2"/>
  <c r="C244" i="2"/>
  <c r="B244" i="2"/>
  <c r="AH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F243" i="2" a="1"/>
  <c r="F243" i="2" s="1"/>
  <c r="E243" i="2"/>
  <c r="D243" i="2"/>
  <c r="C243" i="2"/>
  <c r="B243" i="2"/>
  <c r="AH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F242" i="2" a="1"/>
  <c r="F242" i="2" s="1"/>
  <c r="E242" i="2"/>
  <c r="D242" i="2"/>
  <c r="C242" i="2"/>
  <c r="B242" i="2"/>
  <c r="AH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F241" i="2" a="1"/>
  <c r="F241" i="2" s="1"/>
  <c r="E241" i="2"/>
  <c r="D241" i="2"/>
  <c r="C241" i="2"/>
  <c r="B241" i="2"/>
  <c r="AH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F240" i="2" a="1"/>
  <c r="F240" i="2" s="1"/>
  <c r="E240" i="2"/>
  <c r="D240" i="2"/>
  <c r="C240" i="2"/>
  <c r="B240" i="2"/>
  <c r="AH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F239" i="2" a="1"/>
  <c r="F239" i="2" s="1"/>
  <c r="E239" i="2"/>
  <c r="D239" i="2"/>
  <c r="C239" i="2"/>
  <c r="B239" i="2"/>
  <c r="AH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F238" i="2" a="1"/>
  <c r="F238" i="2" s="1"/>
  <c r="E238" i="2"/>
  <c r="D238" i="2"/>
  <c r="C238" i="2"/>
  <c r="B238" i="2"/>
  <c r="AH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F237" i="2" a="1"/>
  <c r="F237" i="2"/>
  <c r="E237" i="2"/>
  <c r="D237" i="2"/>
  <c r="C237" i="2"/>
  <c r="B237" i="2"/>
  <c r="AH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F236" i="2" a="1"/>
  <c r="F236" i="2" s="1"/>
  <c r="E236" i="2"/>
  <c r="D236" i="2"/>
  <c r="C236" i="2"/>
  <c r="B236" i="2"/>
  <c r="AH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F235" i="2" a="1"/>
  <c r="F235" i="2"/>
  <c r="E235" i="2"/>
  <c r="D235" i="2"/>
  <c r="C235" i="2"/>
  <c r="B235" i="2"/>
  <c r="AH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F234" i="2" a="1"/>
  <c r="F234" i="2" s="1"/>
  <c r="E234" i="2"/>
  <c r="D234" i="2"/>
  <c r="C234" i="2"/>
  <c r="B234" i="2"/>
  <c r="AH233" i="2"/>
  <c r="Z233" i="2"/>
  <c r="Y233" i="2"/>
  <c r="X233" i="2"/>
  <c r="W233" i="2"/>
  <c r="V233" i="2"/>
  <c r="U233" i="2"/>
  <c r="T233" i="2"/>
  <c r="S233" i="2"/>
  <c r="R233" i="2"/>
  <c r="Q233" i="2"/>
  <c r="P233" i="2"/>
  <c r="AA233" i="2" s="1" a="1"/>
  <c r="AA233" i="2" s="1"/>
  <c r="AC233" i="2" s="1" a="1"/>
  <c r="AC233" i="2" s="1"/>
  <c r="O233" i="2"/>
  <c r="N233" i="2"/>
  <c r="M233" i="2"/>
  <c r="L233" i="2"/>
  <c r="K233" i="2"/>
  <c r="J233" i="2"/>
  <c r="F233" i="2" a="1"/>
  <c r="F233" i="2"/>
  <c r="E233" i="2"/>
  <c r="D233" i="2"/>
  <c r="C233" i="2"/>
  <c r="B233" i="2"/>
  <c r="AH232" i="2"/>
  <c r="Z232" i="2"/>
  <c r="Y232" i="2"/>
  <c r="X232" i="2"/>
  <c r="W232" i="2"/>
  <c r="V232" i="2"/>
  <c r="U232" i="2"/>
  <c r="T232" i="2"/>
  <c r="S232" i="2"/>
  <c r="AA232" i="2" s="1" a="1"/>
  <c r="AA232" i="2" s="1"/>
  <c r="AD232" i="2" s="1" a="1"/>
  <c r="AD232" i="2" s="1"/>
  <c r="R232" i="2"/>
  <c r="Q232" i="2"/>
  <c r="P232" i="2"/>
  <c r="O232" i="2"/>
  <c r="N232" i="2"/>
  <c r="M232" i="2"/>
  <c r="L232" i="2"/>
  <c r="K232" i="2"/>
  <c r="J232" i="2"/>
  <c r="F232" i="2" a="1"/>
  <c r="F232" i="2"/>
  <c r="E232" i="2"/>
  <c r="D232" i="2"/>
  <c r="C232" i="2"/>
  <c r="B232" i="2"/>
  <c r="AH231" i="2"/>
  <c r="Z231" i="2"/>
  <c r="Y231" i="2"/>
  <c r="X231" i="2"/>
  <c r="W231" i="2"/>
  <c r="V231" i="2"/>
  <c r="U231" i="2"/>
  <c r="T231" i="2"/>
  <c r="S231" i="2"/>
  <c r="R231" i="2"/>
  <c r="AA231" i="2" s="1" a="1"/>
  <c r="AA231" i="2" s="1"/>
  <c r="Q231" i="2"/>
  <c r="P231" i="2"/>
  <c r="O231" i="2"/>
  <c r="N231" i="2"/>
  <c r="M231" i="2"/>
  <c r="L231" i="2"/>
  <c r="K231" i="2"/>
  <c r="J231" i="2"/>
  <c r="F231" i="2" a="1"/>
  <c r="F231" i="2"/>
  <c r="E231" i="2"/>
  <c r="D231" i="2"/>
  <c r="C231" i="2"/>
  <c r="B231" i="2"/>
  <c r="AH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F230" i="2" a="1"/>
  <c r="F230" i="2" s="1"/>
  <c r="E230" i="2"/>
  <c r="D230" i="2"/>
  <c r="C230" i="2"/>
  <c r="B230" i="2"/>
  <c r="AH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F229" i="2" a="1"/>
  <c r="F229" i="2" s="1"/>
  <c r="E229" i="2"/>
  <c r="D229" i="2"/>
  <c r="C229" i="2"/>
  <c r="B229" i="2"/>
  <c r="AH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F228" i="2" a="1"/>
  <c r="F228" i="2"/>
  <c r="E228" i="2"/>
  <c r="D228" i="2"/>
  <c r="C228" i="2"/>
  <c r="B228" i="2"/>
  <c r="AH227" i="2"/>
  <c r="Z227" i="2"/>
  <c r="Y227" i="2"/>
  <c r="X227" i="2"/>
  <c r="W227" i="2"/>
  <c r="V227" i="2"/>
  <c r="U227" i="2"/>
  <c r="T227" i="2"/>
  <c r="S227" i="2"/>
  <c r="R227" i="2"/>
  <c r="Q227" i="2"/>
  <c r="P227" i="2"/>
  <c r="AA227" i="2" s="1" a="1"/>
  <c r="AA227" i="2" s="1"/>
  <c r="O227" i="2"/>
  <c r="N227" i="2"/>
  <c r="M227" i="2"/>
  <c r="L227" i="2"/>
  <c r="K227" i="2"/>
  <c r="J227" i="2"/>
  <c r="F227" i="2" a="1"/>
  <c r="F227" i="2" s="1"/>
  <c r="E227" i="2"/>
  <c r="D227" i="2"/>
  <c r="C227" i="2"/>
  <c r="B227" i="2"/>
  <c r="AH226" i="2"/>
  <c r="Z226" i="2"/>
  <c r="Y226" i="2"/>
  <c r="X226" i="2"/>
  <c r="W226" i="2"/>
  <c r="V226" i="2"/>
  <c r="U226" i="2"/>
  <c r="T226" i="2"/>
  <c r="S226" i="2"/>
  <c r="R226" i="2"/>
  <c r="Q226" i="2"/>
  <c r="P226" i="2"/>
  <c r="AA226" i="2" s="1" a="1"/>
  <c r="AA226" i="2" s="1"/>
  <c r="O226" i="2"/>
  <c r="N226" i="2"/>
  <c r="M226" i="2"/>
  <c r="L226" i="2"/>
  <c r="K226" i="2"/>
  <c r="J226" i="2"/>
  <c r="F226" i="2" a="1"/>
  <c r="F226" i="2"/>
  <c r="E226" i="2"/>
  <c r="D226" i="2"/>
  <c r="C226" i="2"/>
  <c r="B226" i="2"/>
  <c r="AH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F225" i="2" a="1"/>
  <c r="F225" i="2" s="1"/>
  <c r="E225" i="2"/>
  <c r="D225" i="2"/>
  <c r="C225" i="2"/>
  <c r="B225" i="2"/>
  <c r="AH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F224" i="2" a="1"/>
  <c r="F224" i="2" s="1"/>
  <c r="E224" i="2"/>
  <c r="D224" i="2"/>
  <c r="C224" i="2"/>
  <c r="B224" i="2"/>
  <c r="AH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F223" i="2" a="1"/>
  <c r="F223" i="2" s="1"/>
  <c r="E223" i="2"/>
  <c r="D223" i="2"/>
  <c r="C223" i="2"/>
  <c r="B223" i="2"/>
  <c r="AH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F222" i="2" a="1"/>
  <c r="F222" i="2" s="1"/>
  <c r="E222" i="2"/>
  <c r="D222" i="2"/>
  <c r="C222" i="2"/>
  <c r="B222" i="2"/>
  <c r="AH221" i="2"/>
  <c r="Z221" i="2"/>
  <c r="Y221" i="2"/>
  <c r="AH220" i="2"/>
  <c r="Z220" i="2"/>
  <c r="Y220" i="2"/>
  <c r="AH219" i="2"/>
  <c r="Z219" i="2"/>
  <c r="Y219" i="2"/>
  <c r="AH218" i="2"/>
  <c r="Z218" i="2"/>
  <c r="Y218" i="2"/>
  <c r="AH217" i="2"/>
  <c r="Z217" i="2"/>
  <c r="Y217" i="2"/>
  <c r="AH216" i="2"/>
  <c r="Z216" i="2"/>
  <c r="Y216" i="2"/>
  <c r="AH215" i="2"/>
  <c r="Z215" i="2"/>
  <c r="Y215" i="2"/>
  <c r="AH214" i="2"/>
  <c r="Z214" i="2"/>
  <c r="Y214" i="2"/>
  <c r="AH213" i="2"/>
  <c r="Z213" i="2"/>
  <c r="Y213" i="2"/>
  <c r="AH212" i="2"/>
  <c r="Z212" i="2"/>
  <c r="Y212" i="2"/>
  <c r="AH211" i="2"/>
  <c r="Z211" i="2"/>
  <c r="Y211" i="2"/>
  <c r="AH210" i="2"/>
  <c r="Z210" i="2"/>
  <c r="Y210" i="2"/>
  <c r="AH209" i="2"/>
  <c r="Z209" i="2"/>
  <c r="Y209" i="2"/>
  <c r="AH208" i="2"/>
  <c r="Z208" i="2"/>
  <c r="Y208" i="2"/>
  <c r="AH207" i="2"/>
  <c r="Z207" i="2"/>
  <c r="Y207" i="2"/>
  <c r="AH206" i="2"/>
  <c r="Z206" i="2"/>
  <c r="Y206" i="2"/>
  <c r="AH205" i="2"/>
  <c r="Z205" i="2"/>
  <c r="Y205" i="2"/>
  <c r="AH204" i="2"/>
  <c r="Z204" i="2"/>
  <c r="Y204" i="2"/>
  <c r="AH203" i="2"/>
  <c r="Z203" i="2"/>
  <c r="Y203" i="2"/>
  <c r="AH202" i="2"/>
  <c r="Z202" i="2"/>
  <c r="Y202" i="2"/>
  <c r="AH201" i="2"/>
  <c r="Z201" i="2"/>
  <c r="Y201" i="2"/>
  <c r="AH200" i="2"/>
  <c r="Z200" i="2"/>
  <c r="Y200" i="2"/>
  <c r="AH199" i="2"/>
  <c r="Z199" i="2"/>
  <c r="Y199" i="2"/>
  <c r="AH198" i="2"/>
  <c r="Z198" i="2"/>
  <c r="Y198" i="2"/>
  <c r="AH197" i="2"/>
  <c r="Z197" i="2"/>
  <c r="Y197" i="2"/>
  <c r="AH196" i="2"/>
  <c r="Z196" i="2"/>
  <c r="Y196" i="2"/>
  <c r="AH195" i="2"/>
  <c r="Z195" i="2"/>
  <c r="Y195" i="2"/>
  <c r="AH194" i="2"/>
  <c r="Z194" i="2"/>
  <c r="Y194" i="2"/>
  <c r="AH193" i="2"/>
  <c r="Z193" i="2"/>
  <c r="Y193" i="2"/>
  <c r="AH192" i="2"/>
  <c r="Z192" i="2"/>
  <c r="Y192" i="2"/>
  <c r="AH191" i="2"/>
  <c r="Z191" i="2"/>
  <c r="Y191" i="2"/>
  <c r="AH190" i="2"/>
  <c r="Z190" i="2"/>
  <c r="Y190" i="2"/>
  <c r="AH189" i="2"/>
  <c r="Z189" i="2"/>
  <c r="Y189" i="2"/>
  <c r="AH188" i="2"/>
  <c r="Z188" i="2"/>
  <c r="Y188" i="2"/>
  <c r="AH187" i="2"/>
  <c r="Z187" i="2"/>
  <c r="Y187" i="2"/>
  <c r="AH186" i="2"/>
  <c r="Z186" i="2"/>
  <c r="Y186" i="2"/>
  <c r="AH185" i="2"/>
  <c r="Z185" i="2"/>
  <c r="Y185" i="2"/>
  <c r="AH184" i="2"/>
  <c r="Z184" i="2"/>
  <c r="Y184" i="2"/>
  <c r="AH183" i="2"/>
  <c r="Z183" i="2"/>
  <c r="Y183" i="2"/>
  <c r="AH182" i="2"/>
  <c r="Z182" i="2"/>
  <c r="Y182" i="2"/>
  <c r="AH181" i="2"/>
  <c r="Z181" i="2"/>
  <c r="Y181" i="2"/>
  <c r="AH180" i="2"/>
  <c r="Z180" i="2"/>
  <c r="Y180" i="2"/>
  <c r="AH179" i="2"/>
  <c r="Z179" i="2"/>
  <c r="Y179" i="2"/>
  <c r="AH178" i="2"/>
  <c r="Z178" i="2"/>
  <c r="Y178" i="2"/>
  <c r="AH177" i="2"/>
  <c r="Z177" i="2"/>
  <c r="Y177" i="2"/>
  <c r="AH176" i="2"/>
  <c r="Z176" i="2"/>
  <c r="Y176" i="2"/>
  <c r="AH175" i="2"/>
  <c r="Z175" i="2"/>
  <c r="Y175" i="2"/>
  <c r="AH174" i="2"/>
  <c r="Z174" i="2"/>
  <c r="Y174" i="2"/>
  <c r="AH173" i="2"/>
  <c r="Z173" i="2"/>
  <c r="Y173" i="2"/>
  <c r="AH172" i="2"/>
  <c r="Z172" i="2"/>
  <c r="Y172" i="2"/>
  <c r="AH171" i="2"/>
  <c r="Z171" i="2"/>
  <c r="Y171" i="2"/>
  <c r="AH170" i="2"/>
  <c r="Z170" i="2"/>
  <c r="Y170" i="2"/>
  <c r="AH169" i="2"/>
  <c r="Z169" i="2"/>
  <c r="Y169" i="2"/>
  <c r="AH168" i="2"/>
  <c r="Z168" i="2"/>
  <c r="Y168" i="2"/>
  <c r="AH167" i="2"/>
  <c r="Z167" i="2"/>
  <c r="Y167" i="2"/>
  <c r="AH166" i="2"/>
  <c r="Z166" i="2"/>
  <c r="Y166" i="2"/>
  <c r="AH165" i="2"/>
  <c r="Z165" i="2"/>
  <c r="Y165" i="2"/>
  <c r="AH164" i="2"/>
  <c r="Z164" i="2"/>
  <c r="Y164" i="2"/>
  <c r="AH163" i="2"/>
  <c r="Z163" i="2"/>
  <c r="Y163" i="2"/>
  <c r="AH162" i="2"/>
  <c r="Z162" i="2"/>
  <c r="Y162" i="2"/>
  <c r="AH161" i="2"/>
  <c r="Z161" i="2"/>
  <c r="Y161" i="2"/>
  <c r="AH160" i="2"/>
  <c r="Z160" i="2"/>
  <c r="Y160" i="2"/>
  <c r="AH159" i="2"/>
  <c r="Z159" i="2"/>
  <c r="Y159" i="2"/>
  <c r="AH158" i="2"/>
  <c r="Z158" i="2"/>
  <c r="Y158" i="2"/>
  <c r="AH157" i="2"/>
  <c r="Z157" i="2"/>
  <c r="Y157" i="2"/>
  <c r="AH156" i="2"/>
  <c r="Z156" i="2"/>
  <c r="Y156" i="2"/>
  <c r="AH155" i="2"/>
  <c r="Z155" i="2"/>
  <c r="Y155" i="2"/>
  <c r="AH154" i="2"/>
  <c r="Z154" i="2"/>
  <c r="Y154" i="2"/>
  <c r="AH153" i="2"/>
  <c r="Z153" i="2"/>
  <c r="Y153" i="2"/>
  <c r="AH152" i="2"/>
  <c r="Z152" i="2"/>
  <c r="Y152" i="2"/>
  <c r="AH151" i="2"/>
  <c r="Z151" i="2"/>
  <c r="Y151" i="2"/>
  <c r="AH150" i="2"/>
  <c r="Z150" i="2"/>
  <c r="Y150" i="2"/>
  <c r="AH149" i="2"/>
  <c r="Z149" i="2"/>
  <c r="Y149" i="2"/>
  <c r="AH148" i="2"/>
  <c r="Z148" i="2"/>
  <c r="Y148" i="2"/>
  <c r="AH147" i="2"/>
  <c r="Z147" i="2"/>
  <c r="Y147" i="2"/>
  <c r="AH146" i="2"/>
  <c r="Z146" i="2"/>
  <c r="Y146" i="2"/>
  <c r="AH145" i="2"/>
  <c r="Z145" i="2"/>
  <c r="Y145" i="2"/>
  <c r="AH144" i="2"/>
  <c r="Z144" i="2"/>
  <c r="Y144" i="2"/>
  <c r="AH143" i="2"/>
  <c r="Z143" i="2"/>
  <c r="Y143" i="2"/>
  <c r="AH142" i="2"/>
  <c r="Z142" i="2"/>
  <c r="Y142" i="2"/>
  <c r="AH141" i="2"/>
  <c r="Z141" i="2"/>
  <c r="Y141" i="2"/>
  <c r="AH140" i="2"/>
  <c r="Z140" i="2"/>
  <c r="Y140" i="2"/>
  <c r="AH139" i="2"/>
  <c r="Z139" i="2"/>
  <c r="Y139" i="2"/>
  <c r="AH138" i="2"/>
  <c r="Z138" i="2"/>
  <c r="Y138" i="2"/>
  <c r="AH137" i="2"/>
  <c r="Z137" i="2"/>
  <c r="Y137" i="2"/>
  <c r="AH136" i="2"/>
  <c r="Z136" i="2"/>
  <c r="Y136" i="2"/>
  <c r="AH135" i="2"/>
  <c r="Z135" i="2"/>
  <c r="Y135" i="2"/>
  <c r="AH134" i="2"/>
  <c r="Z134" i="2"/>
  <c r="Y134" i="2"/>
  <c r="AH133" i="2"/>
  <c r="Z133" i="2"/>
  <c r="Y133" i="2"/>
  <c r="AH132" i="2"/>
  <c r="Z132" i="2"/>
  <c r="Y132" i="2"/>
  <c r="AH131" i="2"/>
  <c r="Z131" i="2"/>
  <c r="Y131" i="2"/>
  <c r="AH130" i="2"/>
  <c r="Z130" i="2"/>
  <c r="Y130" i="2"/>
  <c r="AH129" i="2"/>
  <c r="Z129" i="2"/>
  <c r="Y129" i="2"/>
  <c r="AH128" i="2"/>
  <c r="Z128" i="2"/>
  <c r="Y128" i="2"/>
  <c r="AH127" i="2"/>
  <c r="Z127" i="2"/>
  <c r="Y127" i="2"/>
  <c r="AH126" i="2"/>
  <c r="Z126" i="2"/>
  <c r="Y126" i="2"/>
  <c r="AH125" i="2"/>
  <c r="Z125" i="2"/>
  <c r="Y125" i="2"/>
  <c r="AH124" i="2"/>
  <c r="Z124" i="2"/>
  <c r="Y124" i="2"/>
  <c r="AH123" i="2"/>
  <c r="Z123" i="2"/>
  <c r="Y123" i="2"/>
  <c r="AH122" i="2"/>
  <c r="Z122" i="2"/>
  <c r="Y122" i="2"/>
  <c r="AH121" i="2"/>
  <c r="Z121" i="2"/>
  <c r="Y121" i="2"/>
  <c r="AH120" i="2"/>
  <c r="Z120" i="2"/>
  <c r="Y120" i="2"/>
  <c r="AH119" i="2"/>
  <c r="Z119" i="2"/>
  <c r="Y119" i="2"/>
  <c r="AH118" i="2"/>
  <c r="Z118" i="2"/>
  <c r="Y118" i="2"/>
  <c r="AH117" i="2"/>
  <c r="Z117" i="2"/>
  <c r="Y117" i="2"/>
  <c r="AH116" i="2"/>
  <c r="Z116" i="2"/>
  <c r="Y116" i="2"/>
  <c r="AH115" i="2"/>
  <c r="Z115" i="2"/>
  <c r="Y115" i="2"/>
  <c r="AH114" i="2"/>
  <c r="Z114" i="2"/>
  <c r="Y114" i="2"/>
  <c r="AH113" i="2"/>
  <c r="Z113" i="2"/>
  <c r="Y113" i="2"/>
  <c r="AH112" i="2"/>
  <c r="Z112" i="2"/>
  <c r="Y112" i="2"/>
  <c r="AH111" i="2"/>
  <c r="Z111" i="2"/>
  <c r="Y111" i="2"/>
  <c r="AH110" i="2"/>
  <c r="Z110" i="2"/>
  <c r="Y110" i="2"/>
  <c r="AH109" i="2"/>
  <c r="Z109" i="2"/>
  <c r="Y109" i="2"/>
  <c r="AH108" i="2"/>
  <c r="Z108" i="2"/>
  <c r="Y108" i="2"/>
  <c r="AH107" i="2"/>
  <c r="Z107" i="2"/>
  <c r="Y107" i="2"/>
  <c r="AH106" i="2"/>
  <c r="Z106" i="2"/>
  <c r="Y106" i="2"/>
  <c r="AH105" i="2"/>
  <c r="Z105" i="2"/>
  <c r="Y105" i="2"/>
  <c r="AH104" i="2"/>
  <c r="Z104" i="2"/>
  <c r="Y104" i="2"/>
  <c r="AH103" i="2"/>
  <c r="Z103" i="2"/>
  <c r="Y103" i="2"/>
  <c r="AH102" i="2"/>
  <c r="Z102" i="2"/>
  <c r="Y102" i="2"/>
  <c r="AH101" i="2"/>
  <c r="Z101" i="2"/>
  <c r="Y101" i="2"/>
  <c r="AH100" i="2"/>
  <c r="Z100" i="2"/>
  <c r="Y100" i="2"/>
  <c r="AH99" i="2"/>
  <c r="Z99" i="2"/>
  <c r="Y99" i="2"/>
  <c r="AH98" i="2"/>
  <c r="Z98" i="2"/>
  <c r="Y98" i="2"/>
  <c r="AH97" i="2"/>
  <c r="Z97" i="2"/>
  <c r="Y97" i="2"/>
  <c r="AH96" i="2"/>
  <c r="Z96" i="2"/>
  <c r="Y96" i="2"/>
  <c r="AH95" i="2"/>
  <c r="Z95" i="2"/>
  <c r="Y95" i="2"/>
  <c r="AH94" i="2"/>
  <c r="Z94" i="2"/>
  <c r="Y94" i="2"/>
  <c r="AH93" i="2"/>
  <c r="Z93" i="2"/>
  <c r="Y93" i="2"/>
  <c r="AH92" i="2"/>
  <c r="Z92" i="2"/>
  <c r="Y92" i="2"/>
  <c r="AH91" i="2"/>
  <c r="Z91" i="2"/>
  <c r="Y91" i="2"/>
  <c r="AH90" i="2"/>
  <c r="Z90" i="2"/>
  <c r="Y90" i="2"/>
  <c r="AH89" i="2"/>
  <c r="Z89" i="2"/>
  <c r="Y89" i="2"/>
  <c r="AH88" i="2"/>
  <c r="Z88" i="2"/>
  <c r="Y88" i="2"/>
  <c r="V88" i="2"/>
  <c r="AH87" i="2"/>
  <c r="Z87" i="2"/>
  <c r="Y87" i="2"/>
  <c r="M87" i="2"/>
  <c r="AH86" i="2"/>
  <c r="Z86" i="2"/>
  <c r="Y86" i="2"/>
  <c r="AH85" i="2"/>
  <c r="Z85" i="2"/>
  <c r="Y85" i="2"/>
  <c r="S85" i="2"/>
  <c r="AH84" i="2"/>
  <c r="Z84" i="2"/>
  <c r="Y84" i="2"/>
  <c r="AH83" i="2"/>
  <c r="Z83" i="2"/>
  <c r="Y83" i="2"/>
  <c r="AH82" i="2"/>
  <c r="Z82" i="2"/>
  <c r="Y82" i="2"/>
  <c r="AH81" i="2"/>
  <c r="Z81" i="2"/>
  <c r="Y81" i="2"/>
  <c r="AH80" i="2"/>
  <c r="Z80" i="2"/>
  <c r="Y80" i="2"/>
  <c r="AH79" i="2"/>
  <c r="Z79" i="2"/>
  <c r="Y79" i="2"/>
  <c r="M79" i="2"/>
  <c r="AH78" i="2"/>
  <c r="Z78" i="2"/>
  <c r="Y78" i="2"/>
  <c r="P78" i="2"/>
  <c r="AH77" i="2"/>
  <c r="Z77" i="2"/>
  <c r="Y77" i="2"/>
  <c r="S77" i="2"/>
  <c r="AH76" i="2"/>
  <c r="Z76" i="2"/>
  <c r="Y76" i="2"/>
  <c r="V76" i="2"/>
  <c r="B76" i="2"/>
  <c r="AH75" i="2"/>
  <c r="Z75" i="2"/>
  <c r="Y75" i="2"/>
  <c r="AH74" i="2"/>
  <c r="Z74" i="2"/>
  <c r="Y74" i="2"/>
  <c r="AH73" i="2"/>
  <c r="Z73" i="2"/>
  <c r="Y73" i="2"/>
  <c r="AH72" i="2"/>
  <c r="Z72" i="2"/>
  <c r="Y72" i="2"/>
  <c r="AH71" i="2"/>
  <c r="Z71" i="2"/>
  <c r="Y71" i="2"/>
  <c r="AH70" i="2"/>
  <c r="Z70" i="2"/>
  <c r="Y70" i="2"/>
  <c r="Q70" i="2"/>
  <c r="AH69" i="2"/>
  <c r="Z69" i="2"/>
  <c r="Y69" i="2"/>
  <c r="AH68" i="2"/>
  <c r="Z68" i="2"/>
  <c r="Y68" i="2"/>
  <c r="AH67" i="2"/>
  <c r="Z67" i="2"/>
  <c r="Y67" i="2"/>
  <c r="AH66" i="2"/>
  <c r="Z66" i="2"/>
  <c r="Y66" i="2"/>
  <c r="AH65" i="2"/>
  <c r="Z65" i="2"/>
  <c r="Y65" i="2"/>
  <c r="AH64" i="2"/>
  <c r="Z64" i="2"/>
  <c r="Y64" i="2"/>
  <c r="AH63" i="2"/>
  <c r="Z63" i="2"/>
  <c r="Y63" i="2"/>
  <c r="AH62" i="2"/>
  <c r="Z62" i="2"/>
  <c r="Y62" i="2"/>
  <c r="AH61" i="2"/>
  <c r="Z61" i="2"/>
  <c r="Y61" i="2"/>
  <c r="T61" i="2"/>
  <c r="AH60" i="2"/>
  <c r="Z60" i="2"/>
  <c r="Y60" i="2"/>
  <c r="AH59" i="2"/>
  <c r="Z59" i="2"/>
  <c r="Y59" i="2"/>
  <c r="AH58" i="2"/>
  <c r="Z58" i="2"/>
  <c r="Y58" i="2"/>
  <c r="AH57" i="2"/>
  <c r="Z57" i="2"/>
  <c r="Y57" i="2"/>
  <c r="AH56" i="2"/>
  <c r="Z56" i="2"/>
  <c r="Y56" i="2"/>
  <c r="W56" i="2"/>
  <c r="K56" i="2"/>
  <c r="AH55" i="2"/>
  <c r="Z55" i="2"/>
  <c r="Y55" i="2"/>
  <c r="AH54" i="2"/>
  <c r="Z54" i="2"/>
  <c r="Y54" i="2"/>
  <c r="Q54" i="2"/>
  <c r="AH53" i="2"/>
  <c r="Z53" i="2"/>
  <c r="Y53" i="2"/>
  <c r="AH52" i="2"/>
  <c r="Z52" i="2"/>
  <c r="Y52" i="2"/>
  <c r="W52" i="2"/>
  <c r="K52" i="2"/>
  <c r="AH51" i="2"/>
  <c r="Z51" i="2"/>
  <c r="Y51" i="2"/>
  <c r="AH50" i="2"/>
  <c r="Z50" i="2"/>
  <c r="Y50" i="2"/>
  <c r="Q50" i="2"/>
  <c r="AH49" i="2"/>
  <c r="Z49" i="2"/>
  <c r="Y49" i="2"/>
  <c r="AH48" i="2"/>
  <c r="Z48" i="2"/>
  <c r="Y48" i="2"/>
  <c r="W48" i="2"/>
  <c r="K48" i="2"/>
  <c r="AH47" i="2"/>
  <c r="Z47" i="2"/>
  <c r="Y47" i="2"/>
  <c r="AH46" i="2"/>
  <c r="Z46" i="2"/>
  <c r="Y46" i="2"/>
  <c r="Q46" i="2"/>
  <c r="P46" i="2"/>
  <c r="AH45" i="2"/>
  <c r="Z45" i="2"/>
  <c r="Y45" i="2"/>
  <c r="AH44" i="2"/>
  <c r="Z44" i="2"/>
  <c r="Y44" i="2"/>
  <c r="W44" i="2"/>
  <c r="P44" i="2"/>
  <c r="K44" i="2"/>
  <c r="AH43" i="2"/>
  <c r="Z43" i="2"/>
  <c r="Y43" i="2"/>
  <c r="T43" i="2"/>
  <c r="AH42" i="2"/>
  <c r="Z42" i="2"/>
  <c r="Y42" i="2"/>
  <c r="W42" i="2"/>
  <c r="Q42" i="2"/>
  <c r="AH41" i="2"/>
  <c r="Z41" i="2"/>
  <c r="Y41" i="2"/>
  <c r="X41" i="2"/>
  <c r="N41" i="2"/>
  <c r="AH40" i="2"/>
  <c r="Z40" i="2"/>
  <c r="Y40" i="2"/>
  <c r="W40" i="2"/>
  <c r="K40" i="2"/>
  <c r="AH39" i="2"/>
  <c r="Z39" i="2"/>
  <c r="Y39" i="2"/>
  <c r="AH38" i="2"/>
  <c r="Z38" i="2"/>
  <c r="Y38" i="2"/>
  <c r="Q38" i="2"/>
  <c r="AH37" i="2"/>
  <c r="Z37" i="2"/>
  <c r="Y37" i="2"/>
  <c r="X37" i="2"/>
  <c r="R37" i="2"/>
  <c r="AH36" i="2"/>
  <c r="Z36" i="2"/>
  <c r="Y36" i="2"/>
  <c r="W36" i="2"/>
  <c r="K36" i="2"/>
  <c r="AH35" i="2"/>
  <c r="Z35" i="2"/>
  <c r="Y35" i="2"/>
  <c r="AH34" i="2"/>
  <c r="Z34" i="2"/>
  <c r="Y34" i="2"/>
  <c r="Q34" i="2"/>
  <c r="M34" i="2"/>
  <c r="AH33" i="2"/>
  <c r="Z33" i="2"/>
  <c r="Y33" i="2"/>
  <c r="M33" i="2"/>
  <c r="AH32" i="2"/>
  <c r="Z32" i="2"/>
  <c r="Y32" i="2"/>
  <c r="W32" i="2"/>
  <c r="S32" i="2"/>
  <c r="K32" i="2"/>
  <c r="AH31" i="2"/>
  <c r="Z31" i="2"/>
  <c r="Y31" i="2"/>
  <c r="AH30" i="2"/>
  <c r="Z30" i="2"/>
  <c r="Y30" i="2"/>
  <c r="Q30" i="2"/>
  <c r="AH29" i="2"/>
  <c r="Z29" i="2"/>
  <c r="Y29" i="2"/>
  <c r="X29" i="2"/>
  <c r="R29" i="2"/>
  <c r="AH28" i="2"/>
  <c r="Z28" i="2"/>
  <c r="Y28" i="2"/>
  <c r="W28" i="2"/>
  <c r="K28" i="2"/>
  <c r="AH27" i="2"/>
  <c r="Z27" i="2"/>
  <c r="Y27" i="2"/>
  <c r="AH26" i="2"/>
  <c r="Z26" i="2"/>
  <c r="Y26" i="2"/>
  <c r="Q26" i="2"/>
  <c r="M26" i="2"/>
  <c r="C26" i="2"/>
  <c r="AH25" i="2"/>
  <c r="Z25" i="2"/>
  <c r="Y25" i="2"/>
  <c r="M25" i="2"/>
  <c r="AH24" i="2"/>
  <c r="Z24" i="2"/>
  <c r="Y24" i="2"/>
  <c r="W24" i="2"/>
  <c r="S24" i="2"/>
  <c r="O24" i="2"/>
  <c r="K24" i="2"/>
  <c r="AH23" i="2"/>
  <c r="Z23" i="2"/>
  <c r="Y23" i="2"/>
  <c r="AH22" i="2"/>
  <c r="Z22" i="2"/>
  <c r="Y22" i="2"/>
  <c r="U22" i="2"/>
  <c r="Q22" i="2"/>
  <c r="AH21" i="2"/>
  <c r="Z21" i="2"/>
  <c r="Y21" i="2"/>
  <c r="X21" i="2"/>
  <c r="R21" i="2"/>
  <c r="N21" i="2"/>
  <c r="AH20" i="2"/>
  <c r="Z20" i="2"/>
  <c r="Y20" i="2"/>
  <c r="W20" i="2"/>
  <c r="O20" i="2"/>
  <c r="K20" i="2"/>
  <c r="AH19" i="2"/>
  <c r="Z19" i="2"/>
  <c r="Y19" i="2"/>
  <c r="AH18" i="2"/>
  <c r="Z18" i="2"/>
  <c r="Y18" i="2"/>
  <c r="U18" i="2"/>
  <c r="Q18" i="2"/>
  <c r="M18" i="2"/>
  <c r="C18" i="2"/>
  <c r="AH17" i="2"/>
  <c r="Z17" i="2"/>
  <c r="Y17" i="2"/>
  <c r="N17" i="2"/>
  <c r="M17" i="2"/>
  <c r="AH16" i="2"/>
  <c r="Z16" i="2"/>
  <c r="Y16" i="2"/>
  <c r="W16" i="2"/>
  <c r="S16" i="2"/>
  <c r="O16" i="2"/>
  <c r="K16" i="2"/>
  <c r="AH15" i="2"/>
  <c r="Z15" i="2"/>
  <c r="Y15" i="2"/>
  <c r="AH14" i="2"/>
  <c r="Z14" i="2"/>
  <c r="Y14" i="2"/>
  <c r="U14" i="2"/>
  <c r="Q14" i="2"/>
  <c r="P14" i="2"/>
  <c r="AH13" i="2"/>
  <c r="Z13" i="2"/>
  <c r="Y13" i="2"/>
  <c r="X13" i="2"/>
  <c r="R13" i="2"/>
  <c r="N13" i="2"/>
  <c r="AH12" i="2"/>
  <c r="Z12" i="2"/>
  <c r="Y12" i="2"/>
  <c r="W12" i="2"/>
  <c r="O12" i="2"/>
  <c r="K12" i="2"/>
  <c r="AH11" i="2"/>
  <c r="Z11" i="2"/>
  <c r="Y11" i="2"/>
  <c r="L11" i="2"/>
  <c r="AH10" i="2"/>
  <c r="Z10" i="2"/>
  <c r="Y10" i="2"/>
  <c r="U10" i="2"/>
  <c r="Q10" i="2"/>
  <c r="P10" i="2"/>
  <c r="M10" i="2"/>
  <c r="C10" i="2"/>
  <c r="B10" i="2"/>
  <c r="AH9" i="2"/>
  <c r="Z9" i="2"/>
  <c r="Y9" i="2"/>
  <c r="S9" i="2"/>
  <c r="R9" i="2"/>
  <c r="N9" i="2"/>
  <c r="M9" i="2"/>
  <c r="AH8" i="2"/>
  <c r="Z8" i="2"/>
  <c r="Y8" i="2"/>
  <c r="W8" i="2"/>
  <c r="S8" i="2"/>
  <c r="O8" i="2"/>
  <c r="K8" i="2"/>
  <c r="AH7" i="2"/>
  <c r="Z7" i="2"/>
  <c r="Y7" i="2"/>
  <c r="W7" i="2"/>
  <c r="L7" i="2"/>
  <c r="AH6" i="2"/>
  <c r="Z6" i="2"/>
  <c r="Y6" i="2"/>
  <c r="Q6" i="2"/>
  <c r="O6" i="2"/>
  <c r="B6" i="2"/>
  <c r="AH5" i="2"/>
  <c r="Z5" i="2"/>
  <c r="Y5" i="2"/>
  <c r="X5" i="2"/>
  <c r="S5" i="2"/>
  <c r="M5" i="2"/>
  <c r="L5" i="2"/>
  <c r="AH4" i="2"/>
  <c r="Z4" i="2"/>
  <c r="Y4" i="2"/>
  <c r="W4" i="2"/>
  <c r="P4" i="2"/>
  <c r="K4" i="2"/>
  <c r="AH3" i="2"/>
  <c r="Z3" i="2"/>
  <c r="Y3" i="2"/>
  <c r="W3" i="2"/>
  <c r="R3" i="2"/>
  <c r="M3" i="2"/>
  <c r="L3" i="2"/>
  <c r="AH2" i="2"/>
  <c r="Z2" i="2"/>
  <c r="Y2" i="2"/>
  <c r="U2" i="2"/>
  <c r="Q2" i="2"/>
  <c r="P221" i="1"/>
  <c r="X221" i="2" s="1"/>
  <c r="O221" i="1"/>
  <c r="W221" i="2" s="1"/>
  <c r="N221" i="1"/>
  <c r="V221" i="2" s="1"/>
  <c r="M221" i="1"/>
  <c r="U221" i="2" s="1"/>
  <c r="L221" i="1"/>
  <c r="T221" i="2" s="1"/>
  <c r="K221" i="1"/>
  <c r="S221" i="2" s="1"/>
  <c r="J221" i="1"/>
  <c r="R221" i="2" s="1"/>
  <c r="I221" i="1"/>
  <c r="Q221" i="2" s="1"/>
  <c r="H221" i="1"/>
  <c r="P221" i="2" s="1"/>
  <c r="G221" i="1"/>
  <c r="O221" i="2" s="1"/>
  <c r="F221" i="1"/>
  <c r="N221" i="2" s="1"/>
  <c r="E221" i="1"/>
  <c r="M221" i="2" s="1"/>
  <c r="D221" i="1"/>
  <c r="L221" i="2" s="1"/>
  <c r="C221" i="1"/>
  <c r="B221" i="1"/>
  <c r="P220" i="1"/>
  <c r="X220" i="2" s="1"/>
  <c r="O220" i="1"/>
  <c r="W220" i="2" s="1"/>
  <c r="N220" i="1"/>
  <c r="V220" i="2" s="1"/>
  <c r="M220" i="1"/>
  <c r="U220" i="2" s="1"/>
  <c r="L220" i="1"/>
  <c r="T220" i="2" s="1"/>
  <c r="K220" i="1"/>
  <c r="S220" i="2" s="1"/>
  <c r="J220" i="1"/>
  <c r="R220" i="2" s="1"/>
  <c r="I220" i="1"/>
  <c r="Q220" i="2" s="1"/>
  <c r="H220" i="1"/>
  <c r="P220" i="2" s="1"/>
  <c r="G220" i="1"/>
  <c r="O220" i="2" s="1"/>
  <c r="F220" i="1"/>
  <c r="N220" i="2" s="1"/>
  <c r="E220" i="1"/>
  <c r="M220" i="2" s="1"/>
  <c r="D220" i="1"/>
  <c r="L220" i="2" s="1"/>
  <c r="C220" i="1"/>
  <c r="B220" i="1"/>
  <c r="P219" i="1"/>
  <c r="X219" i="2" s="1"/>
  <c r="O219" i="1"/>
  <c r="W219" i="2" s="1"/>
  <c r="N219" i="1"/>
  <c r="V219" i="2" s="1"/>
  <c r="M219" i="1"/>
  <c r="U219" i="2" s="1"/>
  <c r="L219" i="1"/>
  <c r="T219" i="2" s="1"/>
  <c r="K219" i="1"/>
  <c r="S219" i="2" s="1"/>
  <c r="J219" i="1"/>
  <c r="R219" i="2" s="1"/>
  <c r="I219" i="1"/>
  <c r="Q219" i="2" s="1"/>
  <c r="H219" i="1"/>
  <c r="P219" i="2" s="1"/>
  <c r="G219" i="1"/>
  <c r="O219" i="2" s="1"/>
  <c r="F219" i="1"/>
  <c r="N219" i="2" s="1"/>
  <c r="E219" i="1"/>
  <c r="M219" i="2" s="1"/>
  <c r="D219" i="1"/>
  <c r="L219" i="2" s="1"/>
  <c r="C219" i="1"/>
  <c r="B219" i="1"/>
  <c r="P218" i="1"/>
  <c r="X218" i="2" s="1"/>
  <c r="O218" i="1"/>
  <c r="W218" i="2" s="1"/>
  <c r="N218" i="1"/>
  <c r="V218" i="2" s="1"/>
  <c r="M218" i="1"/>
  <c r="U218" i="2" s="1"/>
  <c r="L218" i="1"/>
  <c r="T218" i="2" s="1"/>
  <c r="K218" i="1"/>
  <c r="S218" i="2" s="1"/>
  <c r="J218" i="1"/>
  <c r="R218" i="2" s="1"/>
  <c r="I218" i="1"/>
  <c r="Q218" i="2" s="1"/>
  <c r="H218" i="1"/>
  <c r="P218" i="2" s="1"/>
  <c r="G218" i="1"/>
  <c r="O218" i="2" s="1"/>
  <c r="F218" i="1"/>
  <c r="N218" i="2" s="1"/>
  <c r="E218" i="1"/>
  <c r="M218" i="2" s="1"/>
  <c r="D218" i="1"/>
  <c r="L218" i="2" s="1"/>
  <c r="C218" i="1"/>
  <c r="B218" i="1"/>
  <c r="P217" i="1"/>
  <c r="X217" i="2" s="1"/>
  <c r="O217" i="1"/>
  <c r="W217" i="2" s="1"/>
  <c r="N217" i="1"/>
  <c r="V217" i="2" s="1"/>
  <c r="M217" i="1"/>
  <c r="U217" i="2" s="1"/>
  <c r="L217" i="1"/>
  <c r="T217" i="2" s="1"/>
  <c r="K217" i="1"/>
  <c r="S217" i="2" s="1"/>
  <c r="J217" i="1"/>
  <c r="R217" i="2" s="1"/>
  <c r="I217" i="1"/>
  <c r="Q217" i="2" s="1"/>
  <c r="H217" i="1"/>
  <c r="P217" i="2" s="1"/>
  <c r="G217" i="1"/>
  <c r="O217" i="2" s="1"/>
  <c r="F217" i="1"/>
  <c r="N217" i="2" s="1"/>
  <c r="E217" i="1"/>
  <c r="M217" i="2" s="1"/>
  <c r="D217" i="1"/>
  <c r="L217" i="2" s="1"/>
  <c r="C217" i="1"/>
  <c r="B217" i="1"/>
  <c r="P216" i="1"/>
  <c r="X216" i="2" s="1"/>
  <c r="O216" i="1"/>
  <c r="W216" i="2" s="1"/>
  <c r="N216" i="1"/>
  <c r="V216" i="2" s="1"/>
  <c r="M216" i="1"/>
  <c r="U216" i="2" s="1"/>
  <c r="L216" i="1"/>
  <c r="T216" i="2" s="1"/>
  <c r="K216" i="1"/>
  <c r="S216" i="2" s="1"/>
  <c r="J216" i="1"/>
  <c r="R216" i="2" s="1"/>
  <c r="I216" i="1"/>
  <c r="Q216" i="2" s="1"/>
  <c r="H216" i="1"/>
  <c r="P216" i="2" s="1"/>
  <c r="G216" i="1"/>
  <c r="O216" i="2" s="1"/>
  <c r="F216" i="1"/>
  <c r="N216" i="2" s="1"/>
  <c r="E216" i="1"/>
  <c r="M216" i="2" s="1"/>
  <c r="D216" i="1"/>
  <c r="L216" i="2" s="1"/>
  <c r="C216" i="1"/>
  <c r="B216" i="1"/>
  <c r="P215" i="1"/>
  <c r="X215" i="2" s="1"/>
  <c r="O215" i="1"/>
  <c r="W215" i="2" s="1"/>
  <c r="N215" i="1"/>
  <c r="V215" i="2" s="1"/>
  <c r="M215" i="1"/>
  <c r="U215" i="2" s="1"/>
  <c r="L215" i="1"/>
  <c r="T215" i="2" s="1"/>
  <c r="K215" i="1"/>
  <c r="S215" i="2" s="1"/>
  <c r="J215" i="1"/>
  <c r="R215" i="2" s="1"/>
  <c r="I215" i="1"/>
  <c r="Q215" i="2" s="1"/>
  <c r="H215" i="1"/>
  <c r="P215" i="2" s="1"/>
  <c r="G215" i="1"/>
  <c r="O215" i="2" s="1"/>
  <c r="F215" i="1"/>
  <c r="N215" i="2" s="1"/>
  <c r="E215" i="1"/>
  <c r="M215" i="2" s="1"/>
  <c r="D215" i="1"/>
  <c r="L215" i="2" s="1"/>
  <c r="C215" i="1"/>
  <c r="B215" i="1"/>
  <c r="P214" i="1"/>
  <c r="X214" i="2" s="1"/>
  <c r="O214" i="1"/>
  <c r="W214" i="2" s="1"/>
  <c r="N214" i="1"/>
  <c r="V214" i="2" s="1"/>
  <c r="M214" i="1"/>
  <c r="U214" i="2" s="1"/>
  <c r="L214" i="1"/>
  <c r="T214" i="2" s="1"/>
  <c r="K214" i="1"/>
  <c r="S214" i="2" s="1"/>
  <c r="J214" i="1"/>
  <c r="R214" i="2" s="1"/>
  <c r="I214" i="1"/>
  <c r="Q214" i="2" s="1"/>
  <c r="H214" i="1"/>
  <c r="P214" i="2" s="1"/>
  <c r="G214" i="1"/>
  <c r="O214" i="2" s="1"/>
  <c r="F214" i="1"/>
  <c r="N214" i="2" s="1"/>
  <c r="E214" i="1"/>
  <c r="M214" i="2" s="1"/>
  <c r="D214" i="1"/>
  <c r="L214" i="2" s="1"/>
  <c r="C214" i="1"/>
  <c r="B214" i="1"/>
  <c r="P213" i="1"/>
  <c r="X213" i="2" s="1"/>
  <c r="O213" i="1"/>
  <c r="W213" i="2" s="1"/>
  <c r="N213" i="1"/>
  <c r="V213" i="2" s="1"/>
  <c r="M213" i="1"/>
  <c r="U213" i="2" s="1"/>
  <c r="L213" i="1"/>
  <c r="T213" i="2" s="1"/>
  <c r="K213" i="1"/>
  <c r="S213" i="2" s="1"/>
  <c r="J213" i="1"/>
  <c r="R213" i="2" s="1"/>
  <c r="I213" i="1"/>
  <c r="Q213" i="2" s="1"/>
  <c r="H213" i="1"/>
  <c r="P213" i="2" s="1"/>
  <c r="G213" i="1"/>
  <c r="O213" i="2" s="1"/>
  <c r="F213" i="1"/>
  <c r="N213" i="2" s="1"/>
  <c r="E213" i="1"/>
  <c r="M213" i="2" s="1"/>
  <c r="D213" i="1"/>
  <c r="L213" i="2" s="1"/>
  <c r="C213" i="1"/>
  <c r="B213" i="1"/>
  <c r="P212" i="1"/>
  <c r="X212" i="2" s="1"/>
  <c r="O212" i="1"/>
  <c r="W212" i="2" s="1"/>
  <c r="N212" i="1"/>
  <c r="V212" i="2" s="1"/>
  <c r="M212" i="1"/>
  <c r="U212" i="2" s="1"/>
  <c r="L212" i="1"/>
  <c r="T212" i="2" s="1"/>
  <c r="K212" i="1"/>
  <c r="S212" i="2" s="1"/>
  <c r="J212" i="1"/>
  <c r="R212" i="2" s="1"/>
  <c r="I212" i="1"/>
  <c r="Q212" i="2" s="1"/>
  <c r="H212" i="1"/>
  <c r="P212" i="2" s="1"/>
  <c r="G212" i="1"/>
  <c r="O212" i="2" s="1"/>
  <c r="F212" i="1"/>
  <c r="N212" i="2" s="1"/>
  <c r="E212" i="1"/>
  <c r="M212" i="2" s="1"/>
  <c r="D212" i="1"/>
  <c r="L212" i="2" s="1"/>
  <c r="C212" i="1"/>
  <c r="B212" i="1"/>
  <c r="P211" i="1"/>
  <c r="X211" i="2" s="1"/>
  <c r="O211" i="1"/>
  <c r="W211" i="2" s="1"/>
  <c r="N211" i="1"/>
  <c r="V211" i="2" s="1"/>
  <c r="M211" i="1"/>
  <c r="U211" i="2" s="1"/>
  <c r="L211" i="1"/>
  <c r="T211" i="2" s="1"/>
  <c r="K211" i="1"/>
  <c r="S211" i="2" s="1"/>
  <c r="J211" i="1"/>
  <c r="R211" i="2" s="1"/>
  <c r="I211" i="1"/>
  <c r="Q211" i="2" s="1"/>
  <c r="H211" i="1"/>
  <c r="P211" i="2" s="1"/>
  <c r="G211" i="1"/>
  <c r="O211" i="2" s="1"/>
  <c r="F211" i="1"/>
  <c r="N211" i="2" s="1"/>
  <c r="E211" i="1"/>
  <c r="M211" i="2" s="1"/>
  <c r="D211" i="1"/>
  <c r="L211" i="2" s="1"/>
  <c r="C211" i="1"/>
  <c r="B211" i="1"/>
  <c r="P210" i="1"/>
  <c r="X210" i="2" s="1"/>
  <c r="O210" i="1"/>
  <c r="W210" i="2" s="1"/>
  <c r="N210" i="1"/>
  <c r="V210" i="2" s="1"/>
  <c r="M210" i="1"/>
  <c r="U210" i="2" s="1"/>
  <c r="L210" i="1"/>
  <c r="T210" i="2" s="1"/>
  <c r="K210" i="1"/>
  <c r="S210" i="2" s="1"/>
  <c r="J210" i="1"/>
  <c r="R210" i="2" s="1"/>
  <c r="I210" i="1"/>
  <c r="Q210" i="2" s="1"/>
  <c r="H210" i="1"/>
  <c r="P210" i="2" s="1"/>
  <c r="G210" i="1"/>
  <c r="O210" i="2" s="1"/>
  <c r="F210" i="1"/>
  <c r="N210" i="2" s="1"/>
  <c r="E210" i="1"/>
  <c r="M210" i="2" s="1"/>
  <c r="D210" i="1"/>
  <c r="L210" i="2" s="1"/>
  <c r="C210" i="1"/>
  <c r="B210" i="1"/>
  <c r="P209" i="1"/>
  <c r="X209" i="2" s="1"/>
  <c r="O209" i="1"/>
  <c r="W209" i="2" s="1"/>
  <c r="N209" i="1"/>
  <c r="V209" i="2" s="1"/>
  <c r="M209" i="1"/>
  <c r="U209" i="2" s="1"/>
  <c r="L209" i="1"/>
  <c r="T209" i="2" s="1"/>
  <c r="K209" i="1"/>
  <c r="S209" i="2" s="1"/>
  <c r="J209" i="1"/>
  <c r="R209" i="2" s="1"/>
  <c r="I209" i="1"/>
  <c r="Q209" i="2" s="1"/>
  <c r="H209" i="1"/>
  <c r="P209" i="2" s="1"/>
  <c r="G209" i="1"/>
  <c r="O209" i="2" s="1"/>
  <c r="F209" i="1"/>
  <c r="N209" i="2" s="1"/>
  <c r="E209" i="1"/>
  <c r="M209" i="2" s="1"/>
  <c r="D209" i="1"/>
  <c r="L209" i="2" s="1"/>
  <c r="C209" i="1"/>
  <c r="B209" i="1"/>
  <c r="P208" i="1"/>
  <c r="X208" i="2" s="1"/>
  <c r="O208" i="1"/>
  <c r="W208" i="2" s="1"/>
  <c r="N208" i="1"/>
  <c r="V208" i="2" s="1"/>
  <c r="M208" i="1"/>
  <c r="U208" i="2" s="1"/>
  <c r="L208" i="1"/>
  <c r="T208" i="2" s="1"/>
  <c r="K208" i="1"/>
  <c r="S208" i="2" s="1"/>
  <c r="J208" i="1"/>
  <c r="R208" i="2" s="1"/>
  <c r="I208" i="1"/>
  <c r="Q208" i="2" s="1"/>
  <c r="H208" i="1"/>
  <c r="P208" i="2" s="1"/>
  <c r="G208" i="1"/>
  <c r="O208" i="2" s="1"/>
  <c r="F208" i="1"/>
  <c r="N208" i="2" s="1"/>
  <c r="E208" i="1"/>
  <c r="M208" i="2" s="1"/>
  <c r="D208" i="1"/>
  <c r="L208" i="2" s="1"/>
  <c r="C208" i="1"/>
  <c r="B208" i="1"/>
  <c r="P207" i="1"/>
  <c r="X207" i="2" s="1"/>
  <c r="O207" i="1"/>
  <c r="W207" i="2" s="1"/>
  <c r="N207" i="1"/>
  <c r="V207" i="2" s="1"/>
  <c r="M207" i="1"/>
  <c r="U207" i="2" s="1"/>
  <c r="L207" i="1"/>
  <c r="T207" i="2" s="1"/>
  <c r="K207" i="1"/>
  <c r="S207" i="2" s="1"/>
  <c r="J207" i="1"/>
  <c r="R207" i="2" s="1"/>
  <c r="I207" i="1"/>
  <c r="Q207" i="2" s="1"/>
  <c r="H207" i="1"/>
  <c r="P207" i="2" s="1"/>
  <c r="G207" i="1"/>
  <c r="O207" i="2" s="1"/>
  <c r="F207" i="1"/>
  <c r="N207" i="2" s="1"/>
  <c r="E207" i="1"/>
  <c r="M207" i="2" s="1"/>
  <c r="D207" i="1"/>
  <c r="L207" i="2" s="1"/>
  <c r="C207" i="1"/>
  <c r="B207" i="1"/>
  <c r="P206" i="1"/>
  <c r="X206" i="2" s="1"/>
  <c r="O206" i="1"/>
  <c r="W206" i="2" s="1"/>
  <c r="N206" i="1"/>
  <c r="V206" i="2" s="1"/>
  <c r="M206" i="1"/>
  <c r="U206" i="2" s="1"/>
  <c r="L206" i="1"/>
  <c r="T206" i="2" s="1"/>
  <c r="K206" i="1"/>
  <c r="S206" i="2" s="1"/>
  <c r="J206" i="1"/>
  <c r="R206" i="2" s="1"/>
  <c r="I206" i="1"/>
  <c r="Q206" i="2" s="1"/>
  <c r="H206" i="1"/>
  <c r="P206" i="2" s="1"/>
  <c r="G206" i="1"/>
  <c r="O206" i="2" s="1"/>
  <c r="F206" i="1"/>
  <c r="N206" i="2" s="1"/>
  <c r="E206" i="1"/>
  <c r="M206" i="2" s="1"/>
  <c r="D206" i="1"/>
  <c r="L206" i="2" s="1"/>
  <c r="C206" i="1"/>
  <c r="B206" i="1"/>
  <c r="P205" i="1"/>
  <c r="X205" i="2" s="1"/>
  <c r="O205" i="1"/>
  <c r="W205" i="2" s="1"/>
  <c r="N205" i="1"/>
  <c r="V205" i="2" s="1"/>
  <c r="M205" i="1"/>
  <c r="U205" i="2" s="1"/>
  <c r="L205" i="1"/>
  <c r="T205" i="2" s="1"/>
  <c r="K205" i="1"/>
  <c r="S205" i="2" s="1"/>
  <c r="J205" i="1"/>
  <c r="R205" i="2" s="1"/>
  <c r="I205" i="1"/>
  <c r="Q205" i="2" s="1"/>
  <c r="H205" i="1"/>
  <c r="P205" i="2" s="1"/>
  <c r="G205" i="1"/>
  <c r="O205" i="2" s="1"/>
  <c r="F205" i="1"/>
  <c r="N205" i="2" s="1"/>
  <c r="E205" i="1"/>
  <c r="M205" i="2" s="1"/>
  <c r="D205" i="1"/>
  <c r="L205" i="2" s="1"/>
  <c r="C205" i="1"/>
  <c r="B205" i="1"/>
  <c r="P204" i="1"/>
  <c r="X204" i="2" s="1"/>
  <c r="O204" i="1"/>
  <c r="W204" i="2" s="1"/>
  <c r="N204" i="1"/>
  <c r="V204" i="2" s="1"/>
  <c r="M204" i="1"/>
  <c r="U204" i="2" s="1"/>
  <c r="L204" i="1"/>
  <c r="T204" i="2" s="1"/>
  <c r="K204" i="1"/>
  <c r="S204" i="2" s="1"/>
  <c r="J204" i="1"/>
  <c r="R204" i="2" s="1"/>
  <c r="I204" i="1"/>
  <c r="Q204" i="2" s="1"/>
  <c r="H204" i="1"/>
  <c r="P204" i="2" s="1"/>
  <c r="G204" i="1"/>
  <c r="O204" i="2" s="1"/>
  <c r="F204" i="1"/>
  <c r="N204" i="2" s="1"/>
  <c r="E204" i="1"/>
  <c r="M204" i="2" s="1"/>
  <c r="D204" i="1"/>
  <c r="L204" i="2" s="1"/>
  <c r="C204" i="1"/>
  <c r="B204" i="1"/>
  <c r="P203" i="1"/>
  <c r="X203" i="2" s="1"/>
  <c r="O203" i="1"/>
  <c r="W203" i="2" s="1"/>
  <c r="N203" i="1"/>
  <c r="V203" i="2" s="1"/>
  <c r="M203" i="1"/>
  <c r="U203" i="2" s="1"/>
  <c r="L203" i="1"/>
  <c r="T203" i="2" s="1"/>
  <c r="K203" i="1"/>
  <c r="S203" i="2" s="1"/>
  <c r="J203" i="1"/>
  <c r="R203" i="2" s="1"/>
  <c r="I203" i="1"/>
  <c r="Q203" i="2" s="1"/>
  <c r="H203" i="1"/>
  <c r="P203" i="2" s="1"/>
  <c r="G203" i="1"/>
  <c r="O203" i="2" s="1"/>
  <c r="F203" i="1"/>
  <c r="N203" i="2" s="1"/>
  <c r="E203" i="1"/>
  <c r="M203" i="2" s="1"/>
  <c r="D203" i="1"/>
  <c r="L203" i="2" s="1"/>
  <c r="C203" i="1"/>
  <c r="B203" i="1"/>
  <c r="P202" i="1"/>
  <c r="X202" i="2" s="1"/>
  <c r="O202" i="1"/>
  <c r="W202" i="2" s="1"/>
  <c r="N202" i="1"/>
  <c r="V202" i="2" s="1"/>
  <c r="M202" i="1"/>
  <c r="U202" i="2" s="1"/>
  <c r="L202" i="1"/>
  <c r="T202" i="2" s="1"/>
  <c r="K202" i="1"/>
  <c r="S202" i="2" s="1"/>
  <c r="J202" i="1"/>
  <c r="R202" i="2" s="1"/>
  <c r="I202" i="1"/>
  <c r="Q202" i="2" s="1"/>
  <c r="H202" i="1"/>
  <c r="P202" i="2" s="1"/>
  <c r="G202" i="1"/>
  <c r="O202" i="2" s="1"/>
  <c r="F202" i="1"/>
  <c r="N202" i="2" s="1"/>
  <c r="E202" i="1"/>
  <c r="M202" i="2" s="1"/>
  <c r="D202" i="1"/>
  <c r="L202" i="2" s="1"/>
  <c r="C202" i="1"/>
  <c r="B202" i="1"/>
  <c r="P201" i="1"/>
  <c r="X201" i="2" s="1"/>
  <c r="O201" i="1"/>
  <c r="W201" i="2" s="1"/>
  <c r="N201" i="1"/>
  <c r="V201" i="2" s="1"/>
  <c r="M201" i="1"/>
  <c r="U201" i="2" s="1"/>
  <c r="L201" i="1"/>
  <c r="T201" i="2" s="1"/>
  <c r="K201" i="1"/>
  <c r="S201" i="2" s="1"/>
  <c r="J201" i="1"/>
  <c r="R201" i="2" s="1"/>
  <c r="I201" i="1"/>
  <c r="Q201" i="2" s="1"/>
  <c r="H201" i="1"/>
  <c r="P201" i="2" s="1"/>
  <c r="G201" i="1"/>
  <c r="O201" i="2" s="1"/>
  <c r="F201" i="1"/>
  <c r="N201" i="2" s="1"/>
  <c r="E201" i="1"/>
  <c r="M201" i="2" s="1"/>
  <c r="D201" i="1"/>
  <c r="L201" i="2" s="1"/>
  <c r="C201" i="1"/>
  <c r="B201" i="1"/>
  <c r="P200" i="1"/>
  <c r="X200" i="2" s="1"/>
  <c r="O200" i="1"/>
  <c r="W200" i="2" s="1"/>
  <c r="N200" i="1"/>
  <c r="V200" i="2" s="1"/>
  <c r="M200" i="1"/>
  <c r="U200" i="2" s="1"/>
  <c r="L200" i="1"/>
  <c r="T200" i="2" s="1"/>
  <c r="K200" i="1"/>
  <c r="S200" i="2" s="1"/>
  <c r="J200" i="1"/>
  <c r="R200" i="2" s="1"/>
  <c r="I200" i="1"/>
  <c r="Q200" i="2" s="1"/>
  <c r="H200" i="1"/>
  <c r="P200" i="2" s="1"/>
  <c r="G200" i="1"/>
  <c r="O200" i="2" s="1"/>
  <c r="F200" i="1"/>
  <c r="N200" i="2" s="1"/>
  <c r="E200" i="1"/>
  <c r="M200" i="2" s="1"/>
  <c r="D200" i="1"/>
  <c r="L200" i="2" s="1"/>
  <c r="C200" i="1"/>
  <c r="B200" i="1"/>
  <c r="P199" i="1"/>
  <c r="X199" i="2" s="1"/>
  <c r="O199" i="1"/>
  <c r="W199" i="2" s="1"/>
  <c r="N199" i="1"/>
  <c r="V199" i="2" s="1"/>
  <c r="M199" i="1"/>
  <c r="U199" i="2" s="1"/>
  <c r="L199" i="1"/>
  <c r="T199" i="2" s="1"/>
  <c r="K199" i="1"/>
  <c r="S199" i="2" s="1"/>
  <c r="J199" i="1"/>
  <c r="R199" i="2" s="1"/>
  <c r="I199" i="1"/>
  <c r="Q199" i="2" s="1"/>
  <c r="H199" i="1"/>
  <c r="P199" i="2" s="1"/>
  <c r="G199" i="1"/>
  <c r="O199" i="2" s="1"/>
  <c r="F199" i="1"/>
  <c r="N199" i="2" s="1"/>
  <c r="E199" i="1"/>
  <c r="M199" i="2" s="1"/>
  <c r="D199" i="1"/>
  <c r="L199" i="2" s="1"/>
  <c r="C199" i="1"/>
  <c r="B199" i="1"/>
  <c r="P198" i="1"/>
  <c r="X198" i="2" s="1"/>
  <c r="O198" i="1"/>
  <c r="W198" i="2" s="1"/>
  <c r="N198" i="1"/>
  <c r="V198" i="2" s="1"/>
  <c r="M198" i="1"/>
  <c r="U198" i="2" s="1"/>
  <c r="L198" i="1"/>
  <c r="T198" i="2" s="1"/>
  <c r="K198" i="1"/>
  <c r="S198" i="2" s="1"/>
  <c r="J198" i="1"/>
  <c r="R198" i="2" s="1"/>
  <c r="I198" i="1"/>
  <c r="Q198" i="2" s="1"/>
  <c r="H198" i="1"/>
  <c r="P198" i="2" s="1"/>
  <c r="G198" i="1"/>
  <c r="O198" i="2" s="1"/>
  <c r="F198" i="1"/>
  <c r="N198" i="2" s="1"/>
  <c r="E198" i="1"/>
  <c r="M198" i="2" s="1"/>
  <c r="D198" i="1"/>
  <c r="L198" i="2" s="1"/>
  <c r="C198" i="1"/>
  <c r="B198" i="1"/>
  <c r="P197" i="1"/>
  <c r="X197" i="2" s="1"/>
  <c r="O197" i="1"/>
  <c r="W197" i="2" s="1"/>
  <c r="N197" i="1"/>
  <c r="V197" i="2" s="1"/>
  <c r="M197" i="1"/>
  <c r="U197" i="2" s="1"/>
  <c r="L197" i="1"/>
  <c r="T197" i="2" s="1"/>
  <c r="K197" i="1"/>
  <c r="S197" i="2" s="1"/>
  <c r="J197" i="1"/>
  <c r="R197" i="2" s="1"/>
  <c r="I197" i="1"/>
  <c r="Q197" i="2" s="1"/>
  <c r="H197" i="1"/>
  <c r="P197" i="2" s="1"/>
  <c r="G197" i="1"/>
  <c r="O197" i="2" s="1"/>
  <c r="F197" i="1"/>
  <c r="N197" i="2" s="1"/>
  <c r="E197" i="1"/>
  <c r="M197" i="2" s="1"/>
  <c r="D197" i="1"/>
  <c r="L197" i="2" s="1"/>
  <c r="C197" i="1"/>
  <c r="B197" i="1"/>
  <c r="P196" i="1"/>
  <c r="X196" i="2" s="1"/>
  <c r="O196" i="1"/>
  <c r="W196" i="2" s="1"/>
  <c r="N196" i="1"/>
  <c r="V196" i="2" s="1"/>
  <c r="M196" i="1"/>
  <c r="U196" i="2" s="1"/>
  <c r="L196" i="1"/>
  <c r="T196" i="2" s="1"/>
  <c r="K196" i="1"/>
  <c r="S196" i="2" s="1"/>
  <c r="J196" i="1"/>
  <c r="R196" i="2" s="1"/>
  <c r="I196" i="1"/>
  <c r="Q196" i="2" s="1"/>
  <c r="H196" i="1"/>
  <c r="P196" i="2" s="1"/>
  <c r="G196" i="1"/>
  <c r="O196" i="2" s="1"/>
  <c r="F196" i="1"/>
  <c r="N196" i="2" s="1"/>
  <c r="E196" i="1"/>
  <c r="M196" i="2" s="1"/>
  <c r="D196" i="1"/>
  <c r="L196" i="2" s="1"/>
  <c r="C196" i="1"/>
  <c r="B196" i="1"/>
  <c r="P195" i="1"/>
  <c r="X195" i="2" s="1"/>
  <c r="O195" i="1"/>
  <c r="W195" i="2" s="1"/>
  <c r="N195" i="1"/>
  <c r="V195" i="2" s="1"/>
  <c r="M195" i="1"/>
  <c r="U195" i="2" s="1"/>
  <c r="L195" i="1"/>
  <c r="T195" i="2" s="1"/>
  <c r="K195" i="1"/>
  <c r="S195" i="2" s="1"/>
  <c r="J195" i="1"/>
  <c r="R195" i="2" s="1"/>
  <c r="I195" i="1"/>
  <c r="Q195" i="2" s="1"/>
  <c r="H195" i="1"/>
  <c r="P195" i="2" s="1"/>
  <c r="G195" i="1"/>
  <c r="O195" i="2" s="1"/>
  <c r="F195" i="1"/>
  <c r="N195" i="2" s="1"/>
  <c r="E195" i="1"/>
  <c r="M195" i="2" s="1"/>
  <c r="D195" i="1"/>
  <c r="L195" i="2" s="1"/>
  <c r="C195" i="1"/>
  <c r="B195" i="1"/>
  <c r="P194" i="1"/>
  <c r="X194" i="2" s="1"/>
  <c r="O194" i="1"/>
  <c r="W194" i="2" s="1"/>
  <c r="N194" i="1"/>
  <c r="V194" i="2" s="1"/>
  <c r="M194" i="1"/>
  <c r="U194" i="2" s="1"/>
  <c r="L194" i="1"/>
  <c r="T194" i="2" s="1"/>
  <c r="K194" i="1"/>
  <c r="S194" i="2" s="1"/>
  <c r="J194" i="1"/>
  <c r="R194" i="2" s="1"/>
  <c r="I194" i="1"/>
  <c r="Q194" i="2" s="1"/>
  <c r="H194" i="1"/>
  <c r="P194" i="2" s="1"/>
  <c r="G194" i="1"/>
  <c r="O194" i="2" s="1"/>
  <c r="F194" i="1"/>
  <c r="N194" i="2" s="1"/>
  <c r="E194" i="1"/>
  <c r="M194" i="2" s="1"/>
  <c r="D194" i="1"/>
  <c r="L194" i="2" s="1"/>
  <c r="C194" i="1"/>
  <c r="B194" i="1"/>
  <c r="P193" i="1"/>
  <c r="X193" i="2" s="1"/>
  <c r="O193" i="1"/>
  <c r="W193" i="2" s="1"/>
  <c r="N193" i="1"/>
  <c r="V193" i="2" s="1"/>
  <c r="M193" i="1"/>
  <c r="U193" i="2" s="1"/>
  <c r="L193" i="1"/>
  <c r="T193" i="2" s="1"/>
  <c r="K193" i="1"/>
  <c r="S193" i="2" s="1"/>
  <c r="J193" i="1"/>
  <c r="R193" i="2" s="1"/>
  <c r="I193" i="1"/>
  <c r="Q193" i="2" s="1"/>
  <c r="H193" i="1"/>
  <c r="P193" i="2" s="1"/>
  <c r="G193" i="1"/>
  <c r="O193" i="2" s="1"/>
  <c r="F193" i="1"/>
  <c r="N193" i="2" s="1"/>
  <c r="E193" i="1"/>
  <c r="M193" i="2" s="1"/>
  <c r="D193" i="1"/>
  <c r="L193" i="2" s="1"/>
  <c r="C193" i="1"/>
  <c r="B193" i="1"/>
  <c r="P192" i="1"/>
  <c r="X192" i="2" s="1"/>
  <c r="O192" i="1"/>
  <c r="W192" i="2" s="1"/>
  <c r="N192" i="1"/>
  <c r="V192" i="2" s="1"/>
  <c r="M192" i="1"/>
  <c r="U192" i="2" s="1"/>
  <c r="L192" i="1"/>
  <c r="T192" i="2" s="1"/>
  <c r="K192" i="1"/>
  <c r="S192" i="2" s="1"/>
  <c r="J192" i="1"/>
  <c r="R192" i="2" s="1"/>
  <c r="I192" i="1"/>
  <c r="Q192" i="2" s="1"/>
  <c r="H192" i="1"/>
  <c r="P192" i="2" s="1"/>
  <c r="G192" i="1"/>
  <c r="O192" i="2" s="1"/>
  <c r="F192" i="1"/>
  <c r="N192" i="2" s="1"/>
  <c r="E192" i="1"/>
  <c r="M192" i="2" s="1"/>
  <c r="D192" i="1"/>
  <c r="L192" i="2" s="1"/>
  <c r="C192" i="1"/>
  <c r="B192" i="1"/>
  <c r="P191" i="1"/>
  <c r="X191" i="2" s="1"/>
  <c r="O191" i="1"/>
  <c r="W191" i="2" s="1"/>
  <c r="N191" i="1"/>
  <c r="V191" i="2" s="1"/>
  <c r="M191" i="1"/>
  <c r="U191" i="2" s="1"/>
  <c r="L191" i="1"/>
  <c r="T191" i="2" s="1"/>
  <c r="K191" i="1"/>
  <c r="S191" i="2" s="1"/>
  <c r="J191" i="1"/>
  <c r="R191" i="2" s="1"/>
  <c r="I191" i="1"/>
  <c r="Q191" i="2" s="1"/>
  <c r="H191" i="1"/>
  <c r="P191" i="2" s="1"/>
  <c r="G191" i="1"/>
  <c r="O191" i="2" s="1"/>
  <c r="F191" i="1"/>
  <c r="N191" i="2" s="1"/>
  <c r="E191" i="1"/>
  <c r="M191" i="2" s="1"/>
  <c r="D191" i="1"/>
  <c r="L191" i="2" s="1"/>
  <c r="C191" i="1"/>
  <c r="B191" i="1"/>
  <c r="P190" i="1"/>
  <c r="X190" i="2" s="1"/>
  <c r="O190" i="1"/>
  <c r="W190" i="2" s="1"/>
  <c r="N190" i="1"/>
  <c r="V190" i="2" s="1"/>
  <c r="M190" i="1"/>
  <c r="U190" i="2" s="1"/>
  <c r="L190" i="1"/>
  <c r="T190" i="2" s="1"/>
  <c r="K190" i="1"/>
  <c r="S190" i="2" s="1"/>
  <c r="J190" i="1"/>
  <c r="R190" i="2" s="1"/>
  <c r="I190" i="1"/>
  <c r="Q190" i="2" s="1"/>
  <c r="H190" i="1"/>
  <c r="P190" i="2" s="1"/>
  <c r="G190" i="1"/>
  <c r="O190" i="2" s="1"/>
  <c r="F190" i="1"/>
  <c r="N190" i="2" s="1"/>
  <c r="E190" i="1"/>
  <c r="M190" i="2" s="1"/>
  <c r="D190" i="1"/>
  <c r="L190" i="2" s="1"/>
  <c r="C190" i="1"/>
  <c r="B190" i="1"/>
  <c r="P189" i="1"/>
  <c r="X189" i="2" s="1"/>
  <c r="O189" i="1"/>
  <c r="W189" i="2" s="1"/>
  <c r="N189" i="1"/>
  <c r="V189" i="2" s="1"/>
  <c r="M189" i="1"/>
  <c r="U189" i="2" s="1"/>
  <c r="L189" i="1"/>
  <c r="T189" i="2" s="1"/>
  <c r="K189" i="1"/>
  <c r="S189" i="2" s="1"/>
  <c r="J189" i="1"/>
  <c r="R189" i="2" s="1"/>
  <c r="I189" i="1"/>
  <c r="Q189" i="2" s="1"/>
  <c r="H189" i="1"/>
  <c r="P189" i="2" s="1"/>
  <c r="G189" i="1"/>
  <c r="O189" i="2" s="1"/>
  <c r="F189" i="1"/>
  <c r="N189" i="2" s="1"/>
  <c r="E189" i="1"/>
  <c r="M189" i="2" s="1"/>
  <c r="D189" i="1"/>
  <c r="L189" i="2" s="1"/>
  <c r="C189" i="1"/>
  <c r="B189" i="1"/>
  <c r="P188" i="1"/>
  <c r="X188" i="2" s="1"/>
  <c r="O188" i="1"/>
  <c r="W188" i="2" s="1"/>
  <c r="N188" i="1"/>
  <c r="V188" i="2" s="1"/>
  <c r="M188" i="1"/>
  <c r="U188" i="2" s="1"/>
  <c r="L188" i="1"/>
  <c r="T188" i="2" s="1"/>
  <c r="K188" i="1"/>
  <c r="S188" i="2" s="1"/>
  <c r="J188" i="1"/>
  <c r="R188" i="2" s="1"/>
  <c r="I188" i="1"/>
  <c r="Q188" i="2" s="1"/>
  <c r="H188" i="1"/>
  <c r="P188" i="2" s="1"/>
  <c r="G188" i="1"/>
  <c r="O188" i="2" s="1"/>
  <c r="F188" i="1"/>
  <c r="N188" i="2" s="1"/>
  <c r="E188" i="1"/>
  <c r="M188" i="2" s="1"/>
  <c r="D188" i="1"/>
  <c r="L188" i="2" s="1"/>
  <c r="C188" i="1"/>
  <c r="B188" i="1"/>
  <c r="P187" i="1"/>
  <c r="X187" i="2" s="1"/>
  <c r="O187" i="1"/>
  <c r="W187" i="2" s="1"/>
  <c r="N187" i="1"/>
  <c r="V187" i="2" s="1"/>
  <c r="M187" i="1"/>
  <c r="U187" i="2" s="1"/>
  <c r="L187" i="1"/>
  <c r="T187" i="2" s="1"/>
  <c r="K187" i="1"/>
  <c r="S187" i="2" s="1"/>
  <c r="J187" i="1"/>
  <c r="R187" i="2" s="1"/>
  <c r="I187" i="1"/>
  <c r="Q187" i="2" s="1"/>
  <c r="H187" i="1"/>
  <c r="P187" i="2" s="1"/>
  <c r="G187" i="1"/>
  <c r="O187" i="2" s="1"/>
  <c r="F187" i="1"/>
  <c r="N187" i="2" s="1"/>
  <c r="E187" i="1"/>
  <c r="M187" i="2" s="1"/>
  <c r="D187" i="1"/>
  <c r="L187" i="2" s="1"/>
  <c r="C187" i="1"/>
  <c r="B187" i="1"/>
  <c r="P186" i="1"/>
  <c r="X186" i="2" s="1"/>
  <c r="O186" i="1"/>
  <c r="W186" i="2" s="1"/>
  <c r="N186" i="1"/>
  <c r="V186" i="2" s="1"/>
  <c r="M186" i="1"/>
  <c r="U186" i="2" s="1"/>
  <c r="L186" i="1"/>
  <c r="T186" i="2" s="1"/>
  <c r="K186" i="1"/>
  <c r="S186" i="2" s="1"/>
  <c r="J186" i="1"/>
  <c r="R186" i="2" s="1"/>
  <c r="I186" i="1"/>
  <c r="Q186" i="2" s="1"/>
  <c r="H186" i="1"/>
  <c r="P186" i="2" s="1"/>
  <c r="G186" i="1"/>
  <c r="O186" i="2" s="1"/>
  <c r="F186" i="1"/>
  <c r="N186" i="2" s="1"/>
  <c r="E186" i="1"/>
  <c r="M186" i="2" s="1"/>
  <c r="D186" i="1"/>
  <c r="L186" i="2" s="1"/>
  <c r="C186" i="1"/>
  <c r="B186" i="1"/>
  <c r="P185" i="1"/>
  <c r="X185" i="2" s="1"/>
  <c r="O185" i="1"/>
  <c r="W185" i="2" s="1"/>
  <c r="N185" i="1"/>
  <c r="V185" i="2" s="1"/>
  <c r="M185" i="1"/>
  <c r="U185" i="2" s="1"/>
  <c r="L185" i="1"/>
  <c r="T185" i="2" s="1"/>
  <c r="K185" i="1"/>
  <c r="S185" i="2" s="1"/>
  <c r="J185" i="1"/>
  <c r="R185" i="2" s="1"/>
  <c r="I185" i="1"/>
  <c r="Q185" i="2" s="1"/>
  <c r="H185" i="1"/>
  <c r="P185" i="2" s="1"/>
  <c r="G185" i="1"/>
  <c r="O185" i="2" s="1"/>
  <c r="F185" i="1"/>
  <c r="N185" i="2" s="1"/>
  <c r="E185" i="1"/>
  <c r="M185" i="2" s="1"/>
  <c r="D185" i="1"/>
  <c r="L185" i="2" s="1"/>
  <c r="C185" i="1"/>
  <c r="B185" i="1"/>
  <c r="P184" i="1"/>
  <c r="X184" i="2" s="1"/>
  <c r="O184" i="1"/>
  <c r="W184" i="2" s="1"/>
  <c r="N184" i="1"/>
  <c r="V184" i="2" s="1"/>
  <c r="M184" i="1"/>
  <c r="U184" i="2" s="1"/>
  <c r="L184" i="1"/>
  <c r="T184" i="2" s="1"/>
  <c r="K184" i="1"/>
  <c r="S184" i="2" s="1"/>
  <c r="J184" i="1"/>
  <c r="R184" i="2" s="1"/>
  <c r="I184" i="1"/>
  <c r="Q184" i="2" s="1"/>
  <c r="H184" i="1"/>
  <c r="P184" i="2" s="1"/>
  <c r="G184" i="1"/>
  <c r="O184" i="2" s="1"/>
  <c r="F184" i="1"/>
  <c r="N184" i="2" s="1"/>
  <c r="E184" i="1"/>
  <c r="M184" i="2" s="1"/>
  <c r="D184" i="1"/>
  <c r="L184" i="2" s="1"/>
  <c r="C184" i="1"/>
  <c r="B184" i="1"/>
  <c r="P183" i="1"/>
  <c r="X183" i="2" s="1"/>
  <c r="O183" i="1"/>
  <c r="W183" i="2" s="1"/>
  <c r="N183" i="1"/>
  <c r="V183" i="2" s="1"/>
  <c r="M183" i="1"/>
  <c r="U183" i="2" s="1"/>
  <c r="L183" i="1"/>
  <c r="T183" i="2" s="1"/>
  <c r="K183" i="1"/>
  <c r="S183" i="2" s="1"/>
  <c r="J183" i="1"/>
  <c r="R183" i="2" s="1"/>
  <c r="I183" i="1"/>
  <c r="Q183" i="2" s="1"/>
  <c r="H183" i="1"/>
  <c r="P183" i="2" s="1"/>
  <c r="G183" i="1"/>
  <c r="O183" i="2" s="1"/>
  <c r="F183" i="1"/>
  <c r="N183" i="2" s="1"/>
  <c r="E183" i="1"/>
  <c r="M183" i="2" s="1"/>
  <c r="D183" i="1"/>
  <c r="L183" i="2" s="1"/>
  <c r="C183" i="1"/>
  <c r="B183" i="1"/>
  <c r="P182" i="1"/>
  <c r="X182" i="2" s="1"/>
  <c r="O182" i="1"/>
  <c r="W182" i="2" s="1"/>
  <c r="N182" i="1"/>
  <c r="V182" i="2" s="1"/>
  <c r="M182" i="1"/>
  <c r="U182" i="2" s="1"/>
  <c r="L182" i="1"/>
  <c r="T182" i="2" s="1"/>
  <c r="K182" i="1"/>
  <c r="S182" i="2" s="1"/>
  <c r="J182" i="1"/>
  <c r="R182" i="2" s="1"/>
  <c r="I182" i="1"/>
  <c r="Q182" i="2" s="1"/>
  <c r="H182" i="1"/>
  <c r="P182" i="2" s="1"/>
  <c r="G182" i="1"/>
  <c r="O182" i="2" s="1"/>
  <c r="F182" i="1"/>
  <c r="N182" i="2" s="1"/>
  <c r="E182" i="1"/>
  <c r="M182" i="2" s="1"/>
  <c r="D182" i="1"/>
  <c r="L182" i="2" s="1"/>
  <c r="C182" i="1"/>
  <c r="B182" i="1"/>
  <c r="P181" i="1"/>
  <c r="X181" i="2" s="1"/>
  <c r="O181" i="1"/>
  <c r="W181" i="2" s="1"/>
  <c r="N181" i="1"/>
  <c r="V181" i="2" s="1"/>
  <c r="M181" i="1"/>
  <c r="U181" i="2" s="1"/>
  <c r="L181" i="1"/>
  <c r="T181" i="2" s="1"/>
  <c r="K181" i="1"/>
  <c r="S181" i="2" s="1"/>
  <c r="J181" i="1"/>
  <c r="R181" i="2" s="1"/>
  <c r="I181" i="1"/>
  <c r="Q181" i="2" s="1"/>
  <c r="H181" i="1"/>
  <c r="P181" i="2" s="1"/>
  <c r="G181" i="1"/>
  <c r="O181" i="2" s="1"/>
  <c r="F181" i="1"/>
  <c r="N181" i="2" s="1"/>
  <c r="E181" i="1"/>
  <c r="M181" i="2" s="1"/>
  <c r="D181" i="1"/>
  <c r="L181" i="2" s="1"/>
  <c r="C181" i="1"/>
  <c r="B181" i="1"/>
  <c r="P180" i="1"/>
  <c r="X180" i="2" s="1"/>
  <c r="O180" i="1"/>
  <c r="W180" i="2" s="1"/>
  <c r="N180" i="1"/>
  <c r="V180" i="2" s="1"/>
  <c r="M180" i="1"/>
  <c r="U180" i="2" s="1"/>
  <c r="L180" i="1"/>
  <c r="T180" i="2" s="1"/>
  <c r="K180" i="1"/>
  <c r="S180" i="2" s="1"/>
  <c r="J180" i="1"/>
  <c r="R180" i="2" s="1"/>
  <c r="I180" i="1"/>
  <c r="Q180" i="2" s="1"/>
  <c r="H180" i="1"/>
  <c r="P180" i="2" s="1"/>
  <c r="G180" i="1"/>
  <c r="O180" i="2" s="1"/>
  <c r="F180" i="1"/>
  <c r="N180" i="2" s="1"/>
  <c r="E180" i="1"/>
  <c r="M180" i="2" s="1"/>
  <c r="D180" i="1"/>
  <c r="L180" i="2" s="1"/>
  <c r="C180" i="1"/>
  <c r="B180" i="1"/>
  <c r="P179" i="1"/>
  <c r="X179" i="2" s="1"/>
  <c r="O179" i="1"/>
  <c r="W179" i="2" s="1"/>
  <c r="N179" i="1"/>
  <c r="V179" i="2" s="1"/>
  <c r="M179" i="1"/>
  <c r="U179" i="2" s="1"/>
  <c r="L179" i="1"/>
  <c r="T179" i="2" s="1"/>
  <c r="K179" i="1"/>
  <c r="S179" i="2" s="1"/>
  <c r="J179" i="1"/>
  <c r="R179" i="2" s="1"/>
  <c r="I179" i="1"/>
  <c r="Q179" i="2" s="1"/>
  <c r="H179" i="1"/>
  <c r="P179" i="2" s="1"/>
  <c r="G179" i="1"/>
  <c r="O179" i="2" s="1"/>
  <c r="F179" i="1"/>
  <c r="N179" i="2" s="1"/>
  <c r="E179" i="1"/>
  <c r="M179" i="2" s="1"/>
  <c r="D179" i="1"/>
  <c r="L179" i="2" s="1"/>
  <c r="C179" i="1"/>
  <c r="B179" i="1"/>
  <c r="P178" i="1"/>
  <c r="X178" i="2" s="1"/>
  <c r="O178" i="1"/>
  <c r="W178" i="2" s="1"/>
  <c r="N178" i="1"/>
  <c r="V178" i="2" s="1"/>
  <c r="M178" i="1"/>
  <c r="U178" i="2" s="1"/>
  <c r="L178" i="1"/>
  <c r="T178" i="2" s="1"/>
  <c r="K178" i="1"/>
  <c r="S178" i="2" s="1"/>
  <c r="J178" i="1"/>
  <c r="R178" i="2" s="1"/>
  <c r="I178" i="1"/>
  <c r="Q178" i="2" s="1"/>
  <c r="H178" i="1"/>
  <c r="P178" i="2" s="1"/>
  <c r="G178" i="1"/>
  <c r="O178" i="2" s="1"/>
  <c r="F178" i="1"/>
  <c r="N178" i="2" s="1"/>
  <c r="E178" i="1"/>
  <c r="M178" i="2" s="1"/>
  <c r="D178" i="1"/>
  <c r="L178" i="2" s="1"/>
  <c r="C178" i="1"/>
  <c r="B178" i="1"/>
  <c r="P177" i="1"/>
  <c r="X177" i="2" s="1"/>
  <c r="O177" i="1"/>
  <c r="W177" i="2" s="1"/>
  <c r="N177" i="1"/>
  <c r="V177" i="2" s="1"/>
  <c r="M177" i="1"/>
  <c r="U177" i="2" s="1"/>
  <c r="L177" i="1"/>
  <c r="T177" i="2" s="1"/>
  <c r="K177" i="1"/>
  <c r="S177" i="2" s="1"/>
  <c r="J177" i="1"/>
  <c r="R177" i="2" s="1"/>
  <c r="I177" i="1"/>
  <c r="Q177" i="2" s="1"/>
  <c r="H177" i="1"/>
  <c r="P177" i="2" s="1"/>
  <c r="G177" i="1"/>
  <c r="O177" i="2" s="1"/>
  <c r="F177" i="1"/>
  <c r="N177" i="2" s="1"/>
  <c r="E177" i="1"/>
  <c r="M177" i="2" s="1"/>
  <c r="D177" i="1"/>
  <c r="L177" i="2" s="1"/>
  <c r="C177" i="1"/>
  <c r="B177" i="1"/>
  <c r="P176" i="1"/>
  <c r="X176" i="2" s="1"/>
  <c r="O176" i="1"/>
  <c r="W176" i="2" s="1"/>
  <c r="N176" i="1"/>
  <c r="V176" i="2" s="1"/>
  <c r="M176" i="1"/>
  <c r="U176" i="2" s="1"/>
  <c r="L176" i="1"/>
  <c r="T176" i="2" s="1"/>
  <c r="K176" i="1"/>
  <c r="S176" i="2" s="1"/>
  <c r="J176" i="1"/>
  <c r="R176" i="2" s="1"/>
  <c r="I176" i="1"/>
  <c r="Q176" i="2" s="1"/>
  <c r="H176" i="1"/>
  <c r="P176" i="2" s="1"/>
  <c r="G176" i="1"/>
  <c r="O176" i="2" s="1"/>
  <c r="F176" i="1"/>
  <c r="N176" i="2" s="1"/>
  <c r="E176" i="1"/>
  <c r="M176" i="2" s="1"/>
  <c r="D176" i="1"/>
  <c r="L176" i="2" s="1"/>
  <c r="C176" i="1"/>
  <c r="B176" i="1"/>
  <c r="P175" i="1"/>
  <c r="X175" i="2" s="1"/>
  <c r="O175" i="1"/>
  <c r="W175" i="2" s="1"/>
  <c r="N175" i="1"/>
  <c r="V175" i="2" s="1"/>
  <c r="M175" i="1"/>
  <c r="U175" i="2" s="1"/>
  <c r="L175" i="1"/>
  <c r="T175" i="2" s="1"/>
  <c r="K175" i="1"/>
  <c r="S175" i="2" s="1"/>
  <c r="J175" i="1"/>
  <c r="R175" i="2" s="1"/>
  <c r="I175" i="1"/>
  <c r="Q175" i="2" s="1"/>
  <c r="H175" i="1"/>
  <c r="P175" i="2" s="1"/>
  <c r="G175" i="1"/>
  <c r="O175" i="2" s="1"/>
  <c r="F175" i="1"/>
  <c r="N175" i="2" s="1"/>
  <c r="E175" i="1"/>
  <c r="M175" i="2" s="1"/>
  <c r="D175" i="1"/>
  <c r="L175" i="2" s="1"/>
  <c r="C175" i="1"/>
  <c r="B175" i="1"/>
  <c r="P174" i="1"/>
  <c r="X174" i="2" s="1"/>
  <c r="O174" i="1"/>
  <c r="W174" i="2" s="1"/>
  <c r="N174" i="1"/>
  <c r="V174" i="2" s="1"/>
  <c r="M174" i="1"/>
  <c r="U174" i="2" s="1"/>
  <c r="L174" i="1"/>
  <c r="T174" i="2" s="1"/>
  <c r="K174" i="1"/>
  <c r="S174" i="2" s="1"/>
  <c r="J174" i="1"/>
  <c r="R174" i="2" s="1"/>
  <c r="I174" i="1"/>
  <c r="Q174" i="2" s="1"/>
  <c r="H174" i="1"/>
  <c r="P174" i="2" s="1"/>
  <c r="G174" i="1"/>
  <c r="O174" i="2" s="1"/>
  <c r="F174" i="1"/>
  <c r="N174" i="2" s="1"/>
  <c r="E174" i="1"/>
  <c r="M174" i="2" s="1"/>
  <c r="D174" i="1"/>
  <c r="L174" i="2" s="1"/>
  <c r="C174" i="1"/>
  <c r="B174" i="1"/>
  <c r="P173" i="1"/>
  <c r="X173" i="2" s="1"/>
  <c r="O173" i="1"/>
  <c r="W173" i="2" s="1"/>
  <c r="N173" i="1"/>
  <c r="V173" i="2" s="1"/>
  <c r="M173" i="1"/>
  <c r="U173" i="2" s="1"/>
  <c r="L173" i="1"/>
  <c r="T173" i="2" s="1"/>
  <c r="K173" i="1"/>
  <c r="S173" i="2" s="1"/>
  <c r="J173" i="1"/>
  <c r="R173" i="2" s="1"/>
  <c r="I173" i="1"/>
  <c r="Q173" i="2" s="1"/>
  <c r="H173" i="1"/>
  <c r="P173" i="2" s="1"/>
  <c r="G173" i="1"/>
  <c r="O173" i="2" s="1"/>
  <c r="F173" i="1"/>
  <c r="N173" i="2" s="1"/>
  <c r="E173" i="1"/>
  <c r="M173" i="2" s="1"/>
  <c r="D173" i="1"/>
  <c r="L173" i="2" s="1"/>
  <c r="C173" i="1"/>
  <c r="B173" i="1"/>
  <c r="P172" i="1"/>
  <c r="X172" i="2" s="1"/>
  <c r="O172" i="1"/>
  <c r="W172" i="2" s="1"/>
  <c r="N172" i="1"/>
  <c r="V172" i="2" s="1"/>
  <c r="M172" i="1"/>
  <c r="U172" i="2" s="1"/>
  <c r="L172" i="1"/>
  <c r="T172" i="2" s="1"/>
  <c r="K172" i="1"/>
  <c r="S172" i="2" s="1"/>
  <c r="J172" i="1"/>
  <c r="R172" i="2" s="1"/>
  <c r="I172" i="1"/>
  <c r="Q172" i="2" s="1"/>
  <c r="H172" i="1"/>
  <c r="P172" i="2" s="1"/>
  <c r="G172" i="1"/>
  <c r="O172" i="2" s="1"/>
  <c r="F172" i="1"/>
  <c r="N172" i="2" s="1"/>
  <c r="E172" i="1"/>
  <c r="M172" i="2" s="1"/>
  <c r="D172" i="1"/>
  <c r="L172" i="2" s="1"/>
  <c r="C172" i="1"/>
  <c r="B172" i="1"/>
  <c r="P171" i="1"/>
  <c r="X171" i="2" s="1"/>
  <c r="O171" i="1"/>
  <c r="W171" i="2" s="1"/>
  <c r="N171" i="1"/>
  <c r="V171" i="2" s="1"/>
  <c r="M171" i="1"/>
  <c r="U171" i="2" s="1"/>
  <c r="L171" i="1"/>
  <c r="T171" i="2" s="1"/>
  <c r="K171" i="1"/>
  <c r="S171" i="2" s="1"/>
  <c r="J171" i="1"/>
  <c r="R171" i="2" s="1"/>
  <c r="I171" i="1"/>
  <c r="Q171" i="2" s="1"/>
  <c r="H171" i="1"/>
  <c r="P171" i="2" s="1"/>
  <c r="G171" i="1"/>
  <c r="O171" i="2" s="1"/>
  <c r="F171" i="1"/>
  <c r="N171" i="2" s="1"/>
  <c r="E171" i="1"/>
  <c r="M171" i="2" s="1"/>
  <c r="D171" i="1"/>
  <c r="L171" i="2" s="1"/>
  <c r="C171" i="1"/>
  <c r="B171" i="1"/>
  <c r="P170" i="1"/>
  <c r="X170" i="2" s="1"/>
  <c r="O170" i="1"/>
  <c r="W170" i="2" s="1"/>
  <c r="N170" i="1"/>
  <c r="V170" i="2" s="1"/>
  <c r="M170" i="1"/>
  <c r="U170" i="2" s="1"/>
  <c r="L170" i="1"/>
  <c r="T170" i="2" s="1"/>
  <c r="K170" i="1"/>
  <c r="S170" i="2" s="1"/>
  <c r="J170" i="1"/>
  <c r="R170" i="2" s="1"/>
  <c r="I170" i="1"/>
  <c r="Q170" i="2" s="1"/>
  <c r="H170" i="1"/>
  <c r="P170" i="2" s="1"/>
  <c r="G170" i="1"/>
  <c r="O170" i="2" s="1"/>
  <c r="F170" i="1"/>
  <c r="N170" i="2" s="1"/>
  <c r="E170" i="1"/>
  <c r="M170" i="2" s="1"/>
  <c r="D170" i="1"/>
  <c r="L170" i="2" s="1"/>
  <c r="C170" i="1"/>
  <c r="B170" i="1"/>
  <c r="P169" i="1"/>
  <c r="X169" i="2" s="1"/>
  <c r="O169" i="1"/>
  <c r="W169" i="2" s="1"/>
  <c r="N169" i="1"/>
  <c r="V169" i="2" s="1"/>
  <c r="M169" i="1"/>
  <c r="U169" i="2" s="1"/>
  <c r="L169" i="1"/>
  <c r="T169" i="2" s="1"/>
  <c r="K169" i="1"/>
  <c r="S169" i="2" s="1"/>
  <c r="J169" i="1"/>
  <c r="R169" i="2" s="1"/>
  <c r="I169" i="1"/>
  <c r="Q169" i="2" s="1"/>
  <c r="H169" i="1"/>
  <c r="P169" i="2" s="1"/>
  <c r="G169" i="1"/>
  <c r="O169" i="2" s="1"/>
  <c r="F169" i="1"/>
  <c r="N169" i="2" s="1"/>
  <c r="E169" i="1"/>
  <c r="M169" i="2" s="1"/>
  <c r="D169" i="1"/>
  <c r="L169" i="2" s="1"/>
  <c r="C169" i="1"/>
  <c r="B169" i="1"/>
  <c r="P168" i="1"/>
  <c r="X168" i="2" s="1"/>
  <c r="O168" i="1"/>
  <c r="W168" i="2" s="1"/>
  <c r="N168" i="1"/>
  <c r="V168" i="2" s="1"/>
  <c r="M168" i="1"/>
  <c r="U168" i="2" s="1"/>
  <c r="L168" i="1"/>
  <c r="T168" i="2" s="1"/>
  <c r="K168" i="1"/>
  <c r="S168" i="2" s="1"/>
  <c r="J168" i="1"/>
  <c r="R168" i="2" s="1"/>
  <c r="I168" i="1"/>
  <c r="Q168" i="2" s="1"/>
  <c r="H168" i="1"/>
  <c r="P168" i="2" s="1"/>
  <c r="G168" i="1"/>
  <c r="O168" i="2" s="1"/>
  <c r="F168" i="1"/>
  <c r="N168" i="2" s="1"/>
  <c r="E168" i="1"/>
  <c r="M168" i="2" s="1"/>
  <c r="D168" i="1"/>
  <c r="L168" i="2" s="1"/>
  <c r="C168" i="1"/>
  <c r="B168" i="1"/>
  <c r="P167" i="1"/>
  <c r="X167" i="2" s="1"/>
  <c r="O167" i="1"/>
  <c r="W167" i="2" s="1"/>
  <c r="N167" i="1"/>
  <c r="V167" i="2" s="1"/>
  <c r="M167" i="1"/>
  <c r="U167" i="2" s="1"/>
  <c r="L167" i="1"/>
  <c r="T167" i="2" s="1"/>
  <c r="K167" i="1"/>
  <c r="S167" i="2" s="1"/>
  <c r="J167" i="1"/>
  <c r="R167" i="2" s="1"/>
  <c r="I167" i="1"/>
  <c r="Q167" i="2" s="1"/>
  <c r="H167" i="1"/>
  <c r="P167" i="2" s="1"/>
  <c r="G167" i="1"/>
  <c r="O167" i="2" s="1"/>
  <c r="F167" i="1"/>
  <c r="N167" i="2" s="1"/>
  <c r="E167" i="1"/>
  <c r="M167" i="2" s="1"/>
  <c r="D167" i="1"/>
  <c r="L167" i="2" s="1"/>
  <c r="C167" i="1"/>
  <c r="B167" i="1"/>
  <c r="P166" i="1"/>
  <c r="X166" i="2" s="1"/>
  <c r="O166" i="1"/>
  <c r="W166" i="2" s="1"/>
  <c r="N166" i="1"/>
  <c r="V166" i="2" s="1"/>
  <c r="M166" i="1"/>
  <c r="U166" i="2" s="1"/>
  <c r="L166" i="1"/>
  <c r="T166" i="2" s="1"/>
  <c r="K166" i="1"/>
  <c r="S166" i="2" s="1"/>
  <c r="J166" i="1"/>
  <c r="R166" i="2" s="1"/>
  <c r="I166" i="1"/>
  <c r="Q166" i="2" s="1"/>
  <c r="H166" i="1"/>
  <c r="P166" i="2" s="1"/>
  <c r="G166" i="1"/>
  <c r="O166" i="2" s="1"/>
  <c r="F166" i="1"/>
  <c r="N166" i="2" s="1"/>
  <c r="E166" i="1"/>
  <c r="M166" i="2" s="1"/>
  <c r="D166" i="1"/>
  <c r="L166" i="2" s="1"/>
  <c r="C166" i="1"/>
  <c r="B166" i="1"/>
  <c r="P165" i="1"/>
  <c r="X165" i="2" s="1"/>
  <c r="O165" i="1"/>
  <c r="W165" i="2" s="1"/>
  <c r="N165" i="1"/>
  <c r="V165" i="2" s="1"/>
  <c r="M165" i="1"/>
  <c r="U165" i="2" s="1"/>
  <c r="L165" i="1"/>
  <c r="T165" i="2" s="1"/>
  <c r="K165" i="1"/>
  <c r="S165" i="2" s="1"/>
  <c r="J165" i="1"/>
  <c r="R165" i="2" s="1"/>
  <c r="I165" i="1"/>
  <c r="Q165" i="2" s="1"/>
  <c r="H165" i="1"/>
  <c r="P165" i="2" s="1"/>
  <c r="G165" i="1"/>
  <c r="O165" i="2" s="1"/>
  <c r="F165" i="1"/>
  <c r="N165" i="2" s="1"/>
  <c r="E165" i="1"/>
  <c r="M165" i="2" s="1"/>
  <c r="D165" i="1"/>
  <c r="L165" i="2" s="1"/>
  <c r="C165" i="1"/>
  <c r="B165" i="1"/>
  <c r="P164" i="1"/>
  <c r="X164" i="2" s="1"/>
  <c r="O164" i="1"/>
  <c r="W164" i="2" s="1"/>
  <c r="N164" i="1"/>
  <c r="V164" i="2" s="1"/>
  <c r="M164" i="1"/>
  <c r="U164" i="2" s="1"/>
  <c r="L164" i="1"/>
  <c r="T164" i="2" s="1"/>
  <c r="K164" i="1"/>
  <c r="S164" i="2" s="1"/>
  <c r="J164" i="1"/>
  <c r="R164" i="2" s="1"/>
  <c r="I164" i="1"/>
  <c r="Q164" i="2" s="1"/>
  <c r="H164" i="1"/>
  <c r="P164" i="2" s="1"/>
  <c r="G164" i="1"/>
  <c r="O164" i="2" s="1"/>
  <c r="F164" i="1"/>
  <c r="N164" i="2" s="1"/>
  <c r="E164" i="1"/>
  <c r="M164" i="2" s="1"/>
  <c r="D164" i="1"/>
  <c r="L164" i="2" s="1"/>
  <c r="C164" i="1"/>
  <c r="B164" i="1"/>
  <c r="P163" i="1"/>
  <c r="X163" i="2" s="1"/>
  <c r="O163" i="1"/>
  <c r="W163" i="2" s="1"/>
  <c r="N163" i="1"/>
  <c r="V163" i="2" s="1"/>
  <c r="M163" i="1"/>
  <c r="U163" i="2" s="1"/>
  <c r="L163" i="1"/>
  <c r="T163" i="2" s="1"/>
  <c r="K163" i="1"/>
  <c r="S163" i="2" s="1"/>
  <c r="J163" i="1"/>
  <c r="R163" i="2" s="1"/>
  <c r="I163" i="1"/>
  <c r="Q163" i="2" s="1"/>
  <c r="H163" i="1"/>
  <c r="P163" i="2" s="1"/>
  <c r="G163" i="1"/>
  <c r="O163" i="2" s="1"/>
  <c r="F163" i="1"/>
  <c r="N163" i="2" s="1"/>
  <c r="E163" i="1"/>
  <c r="M163" i="2" s="1"/>
  <c r="D163" i="1"/>
  <c r="L163" i="2" s="1"/>
  <c r="C163" i="1"/>
  <c r="B163" i="1"/>
  <c r="P162" i="1"/>
  <c r="X162" i="2" s="1"/>
  <c r="O162" i="1"/>
  <c r="W162" i="2" s="1"/>
  <c r="N162" i="1"/>
  <c r="V162" i="2" s="1"/>
  <c r="M162" i="1"/>
  <c r="U162" i="2" s="1"/>
  <c r="L162" i="1"/>
  <c r="T162" i="2" s="1"/>
  <c r="K162" i="1"/>
  <c r="S162" i="2" s="1"/>
  <c r="J162" i="1"/>
  <c r="R162" i="2" s="1"/>
  <c r="I162" i="1"/>
  <c r="Q162" i="2" s="1"/>
  <c r="H162" i="1"/>
  <c r="P162" i="2" s="1"/>
  <c r="G162" i="1"/>
  <c r="O162" i="2" s="1"/>
  <c r="F162" i="1"/>
  <c r="N162" i="2" s="1"/>
  <c r="E162" i="1"/>
  <c r="M162" i="2" s="1"/>
  <c r="D162" i="1"/>
  <c r="L162" i="2" s="1"/>
  <c r="C162" i="1"/>
  <c r="B162" i="1"/>
  <c r="P161" i="1"/>
  <c r="X161" i="2" s="1"/>
  <c r="O161" i="1"/>
  <c r="W161" i="2" s="1"/>
  <c r="N161" i="1"/>
  <c r="V161" i="2" s="1"/>
  <c r="M161" i="1"/>
  <c r="U161" i="2" s="1"/>
  <c r="L161" i="1"/>
  <c r="T161" i="2" s="1"/>
  <c r="K161" i="1"/>
  <c r="S161" i="2" s="1"/>
  <c r="J161" i="1"/>
  <c r="R161" i="2" s="1"/>
  <c r="I161" i="1"/>
  <c r="Q161" i="2" s="1"/>
  <c r="H161" i="1"/>
  <c r="P161" i="2" s="1"/>
  <c r="G161" i="1"/>
  <c r="O161" i="2" s="1"/>
  <c r="F161" i="1"/>
  <c r="N161" i="2" s="1"/>
  <c r="E161" i="1"/>
  <c r="M161" i="2" s="1"/>
  <c r="D161" i="1"/>
  <c r="L161" i="2" s="1"/>
  <c r="C161" i="1"/>
  <c r="B161" i="1"/>
  <c r="P160" i="1"/>
  <c r="X160" i="2" s="1"/>
  <c r="O160" i="1"/>
  <c r="W160" i="2" s="1"/>
  <c r="N160" i="1"/>
  <c r="V160" i="2" s="1"/>
  <c r="M160" i="1"/>
  <c r="U160" i="2" s="1"/>
  <c r="L160" i="1"/>
  <c r="T160" i="2" s="1"/>
  <c r="K160" i="1"/>
  <c r="S160" i="2" s="1"/>
  <c r="J160" i="1"/>
  <c r="R160" i="2" s="1"/>
  <c r="I160" i="1"/>
  <c r="Q160" i="2" s="1"/>
  <c r="H160" i="1"/>
  <c r="P160" i="2" s="1"/>
  <c r="G160" i="1"/>
  <c r="O160" i="2" s="1"/>
  <c r="F160" i="1"/>
  <c r="N160" i="2" s="1"/>
  <c r="E160" i="1"/>
  <c r="M160" i="2" s="1"/>
  <c r="D160" i="1"/>
  <c r="L160" i="2" s="1"/>
  <c r="C160" i="1"/>
  <c r="B160" i="1"/>
  <c r="P159" i="1"/>
  <c r="X159" i="2" s="1"/>
  <c r="O159" i="1"/>
  <c r="W159" i="2" s="1"/>
  <c r="N159" i="1"/>
  <c r="V159" i="2" s="1"/>
  <c r="M159" i="1"/>
  <c r="U159" i="2" s="1"/>
  <c r="L159" i="1"/>
  <c r="T159" i="2" s="1"/>
  <c r="K159" i="1"/>
  <c r="S159" i="2" s="1"/>
  <c r="J159" i="1"/>
  <c r="R159" i="2" s="1"/>
  <c r="I159" i="1"/>
  <c r="Q159" i="2" s="1"/>
  <c r="H159" i="1"/>
  <c r="P159" i="2" s="1"/>
  <c r="G159" i="1"/>
  <c r="O159" i="2" s="1"/>
  <c r="F159" i="1"/>
  <c r="N159" i="2" s="1"/>
  <c r="E159" i="1"/>
  <c r="M159" i="2" s="1"/>
  <c r="D159" i="1"/>
  <c r="L159" i="2" s="1"/>
  <c r="C159" i="1"/>
  <c r="B159" i="1"/>
  <c r="P158" i="1"/>
  <c r="X158" i="2" s="1"/>
  <c r="O158" i="1"/>
  <c r="W158" i="2" s="1"/>
  <c r="N158" i="1"/>
  <c r="V158" i="2" s="1"/>
  <c r="M158" i="1"/>
  <c r="U158" i="2" s="1"/>
  <c r="L158" i="1"/>
  <c r="T158" i="2" s="1"/>
  <c r="K158" i="1"/>
  <c r="S158" i="2" s="1"/>
  <c r="J158" i="1"/>
  <c r="R158" i="2" s="1"/>
  <c r="I158" i="1"/>
  <c r="Q158" i="2" s="1"/>
  <c r="H158" i="1"/>
  <c r="P158" i="2" s="1"/>
  <c r="G158" i="1"/>
  <c r="O158" i="2" s="1"/>
  <c r="F158" i="1"/>
  <c r="N158" i="2" s="1"/>
  <c r="E158" i="1"/>
  <c r="M158" i="2" s="1"/>
  <c r="D158" i="1"/>
  <c r="L158" i="2" s="1"/>
  <c r="C158" i="1"/>
  <c r="B158" i="1"/>
  <c r="P157" i="1"/>
  <c r="X157" i="2" s="1"/>
  <c r="O157" i="1"/>
  <c r="W157" i="2" s="1"/>
  <c r="N157" i="1"/>
  <c r="V157" i="2" s="1"/>
  <c r="M157" i="1"/>
  <c r="U157" i="2" s="1"/>
  <c r="L157" i="1"/>
  <c r="T157" i="2" s="1"/>
  <c r="K157" i="1"/>
  <c r="S157" i="2" s="1"/>
  <c r="J157" i="1"/>
  <c r="R157" i="2" s="1"/>
  <c r="I157" i="1"/>
  <c r="Q157" i="2" s="1"/>
  <c r="H157" i="1"/>
  <c r="P157" i="2" s="1"/>
  <c r="G157" i="1"/>
  <c r="O157" i="2" s="1"/>
  <c r="F157" i="1"/>
  <c r="N157" i="2" s="1"/>
  <c r="E157" i="1"/>
  <c r="M157" i="2" s="1"/>
  <c r="D157" i="1"/>
  <c r="L157" i="2" s="1"/>
  <c r="C157" i="1"/>
  <c r="B157" i="1"/>
  <c r="P156" i="1"/>
  <c r="X156" i="2" s="1"/>
  <c r="O156" i="1"/>
  <c r="W156" i="2" s="1"/>
  <c r="N156" i="1"/>
  <c r="V156" i="2" s="1"/>
  <c r="M156" i="1"/>
  <c r="U156" i="2" s="1"/>
  <c r="L156" i="1"/>
  <c r="T156" i="2" s="1"/>
  <c r="K156" i="1"/>
  <c r="S156" i="2" s="1"/>
  <c r="J156" i="1"/>
  <c r="R156" i="2" s="1"/>
  <c r="I156" i="1"/>
  <c r="Q156" i="2" s="1"/>
  <c r="H156" i="1"/>
  <c r="P156" i="2" s="1"/>
  <c r="G156" i="1"/>
  <c r="O156" i="2" s="1"/>
  <c r="F156" i="1"/>
  <c r="N156" i="2" s="1"/>
  <c r="E156" i="1"/>
  <c r="M156" i="2" s="1"/>
  <c r="D156" i="1"/>
  <c r="L156" i="2" s="1"/>
  <c r="C156" i="1"/>
  <c r="B156" i="1"/>
  <c r="P155" i="1"/>
  <c r="X155" i="2" s="1"/>
  <c r="O155" i="1"/>
  <c r="W155" i="2" s="1"/>
  <c r="N155" i="1"/>
  <c r="V155" i="2" s="1"/>
  <c r="M155" i="1"/>
  <c r="U155" i="2" s="1"/>
  <c r="L155" i="1"/>
  <c r="T155" i="2" s="1"/>
  <c r="K155" i="1"/>
  <c r="S155" i="2" s="1"/>
  <c r="J155" i="1"/>
  <c r="R155" i="2" s="1"/>
  <c r="I155" i="1"/>
  <c r="Q155" i="2" s="1"/>
  <c r="H155" i="1"/>
  <c r="P155" i="2" s="1"/>
  <c r="G155" i="1"/>
  <c r="O155" i="2" s="1"/>
  <c r="F155" i="1"/>
  <c r="N155" i="2" s="1"/>
  <c r="E155" i="1"/>
  <c r="M155" i="2" s="1"/>
  <c r="D155" i="1"/>
  <c r="L155" i="2" s="1"/>
  <c r="C155" i="1"/>
  <c r="B155" i="1"/>
  <c r="P154" i="1"/>
  <c r="X154" i="2" s="1"/>
  <c r="O154" i="1"/>
  <c r="W154" i="2" s="1"/>
  <c r="N154" i="1"/>
  <c r="V154" i="2" s="1"/>
  <c r="M154" i="1"/>
  <c r="U154" i="2" s="1"/>
  <c r="L154" i="1"/>
  <c r="T154" i="2" s="1"/>
  <c r="K154" i="1"/>
  <c r="S154" i="2" s="1"/>
  <c r="J154" i="1"/>
  <c r="R154" i="2" s="1"/>
  <c r="I154" i="1"/>
  <c r="Q154" i="2" s="1"/>
  <c r="H154" i="1"/>
  <c r="P154" i="2" s="1"/>
  <c r="G154" i="1"/>
  <c r="O154" i="2" s="1"/>
  <c r="F154" i="1"/>
  <c r="N154" i="2" s="1"/>
  <c r="E154" i="1"/>
  <c r="M154" i="2" s="1"/>
  <c r="D154" i="1"/>
  <c r="L154" i="2" s="1"/>
  <c r="C154" i="1"/>
  <c r="B154" i="1"/>
  <c r="P153" i="1"/>
  <c r="X153" i="2" s="1"/>
  <c r="O153" i="1"/>
  <c r="W153" i="2" s="1"/>
  <c r="N153" i="1"/>
  <c r="V153" i="2" s="1"/>
  <c r="M153" i="1"/>
  <c r="U153" i="2" s="1"/>
  <c r="L153" i="1"/>
  <c r="T153" i="2" s="1"/>
  <c r="K153" i="1"/>
  <c r="S153" i="2" s="1"/>
  <c r="J153" i="1"/>
  <c r="R153" i="2" s="1"/>
  <c r="I153" i="1"/>
  <c r="Q153" i="2" s="1"/>
  <c r="H153" i="1"/>
  <c r="P153" i="2" s="1"/>
  <c r="G153" i="1"/>
  <c r="O153" i="2" s="1"/>
  <c r="F153" i="1"/>
  <c r="N153" i="2" s="1"/>
  <c r="E153" i="1"/>
  <c r="M153" i="2" s="1"/>
  <c r="D153" i="1"/>
  <c r="L153" i="2" s="1"/>
  <c r="C153" i="1"/>
  <c r="B153" i="1"/>
  <c r="P152" i="1"/>
  <c r="X152" i="2" s="1"/>
  <c r="O152" i="1"/>
  <c r="W152" i="2" s="1"/>
  <c r="N152" i="1"/>
  <c r="V152" i="2" s="1"/>
  <c r="M152" i="1"/>
  <c r="U152" i="2" s="1"/>
  <c r="L152" i="1"/>
  <c r="T152" i="2" s="1"/>
  <c r="K152" i="1"/>
  <c r="S152" i="2" s="1"/>
  <c r="J152" i="1"/>
  <c r="R152" i="2" s="1"/>
  <c r="I152" i="1"/>
  <c r="Q152" i="2" s="1"/>
  <c r="H152" i="1"/>
  <c r="P152" i="2" s="1"/>
  <c r="G152" i="1"/>
  <c r="O152" i="2" s="1"/>
  <c r="F152" i="1"/>
  <c r="N152" i="2" s="1"/>
  <c r="E152" i="1"/>
  <c r="M152" i="2" s="1"/>
  <c r="D152" i="1"/>
  <c r="L152" i="2" s="1"/>
  <c r="C152" i="1"/>
  <c r="B152" i="1"/>
  <c r="P151" i="1"/>
  <c r="X151" i="2" s="1"/>
  <c r="O151" i="1"/>
  <c r="W151" i="2" s="1"/>
  <c r="N151" i="1"/>
  <c r="V151" i="2" s="1"/>
  <c r="M151" i="1"/>
  <c r="U151" i="2" s="1"/>
  <c r="L151" i="1"/>
  <c r="T151" i="2" s="1"/>
  <c r="K151" i="1"/>
  <c r="S151" i="2" s="1"/>
  <c r="J151" i="1"/>
  <c r="R151" i="2" s="1"/>
  <c r="I151" i="1"/>
  <c r="Q151" i="2" s="1"/>
  <c r="H151" i="1"/>
  <c r="P151" i="2" s="1"/>
  <c r="G151" i="1"/>
  <c r="O151" i="2" s="1"/>
  <c r="F151" i="1"/>
  <c r="N151" i="2" s="1"/>
  <c r="E151" i="1"/>
  <c r="M151" i="2" s="1"/>
  <c r="D151" i="1"/>
  <c r="L151" i="2" s="1"/>
  <c r="C151" i="1"/>
  <c r="B151" i="1"/>
  <c r="P150" i="1"/>
  <c r="X150" i="2" s="1"/>
  <c r="O150" i="1"/>
  <c r="W150" i="2" s="1"/>
  <c r="N150" i="1"/>
  <c r="V150" i="2" s="1"/>
  <c r="M150" i="1"/>
  <c r="U150" i="2" s="1"/>
  <c r="L150" i="1"/>
  <c r="T150" i="2" s="1"/>
  <c r="K150" i="1"/>
  <c r="S150" i="2" s="1"/>
  <c r="J150" i="1"/>
  <c r="R150" i="2" s="1"/>
  <c r="I150" i="1"/>
  <c r="Q150" i="2" s="1"/>
  <c r="H150" i="1"/>
  <c r="P150" i="2" s="1"/>
  <c r="G150" i="1"/>
  <c r="O150" i="2" s="1"/>
  <c r="F150" i="1"/>
  <c r="N150" i="2" s="1"/>
  <c r="E150" i="1"/>
  <c r="M150" i="2" s="1"/>
  <c r="D150" i="1"/>
  <c r="L150" i="2" s="1"/>
  <c r="C150" i="1"/>
  <c r="B150" i="1"/>
  <c r="P149" i="1"/>
  <c r="X149" i="2" s="1"/>
  <c r="O149" i="1"/>
  <c r="W149" i="2" s="1"/>
  <c r="N149" i="1"/>
  <c r="V149" i="2" s="1"/>
  <c r="M149" i="1"/>
  <c r="U149" i="2" s="1"/>
  <c r="L149" i="1"/>
  <c r="T149" i="2" s="1"/>
  <c r="K149" i="1"/>
  <c r="S149" i="2" s="1"/>
  <c r="J149" i="1"/>
  <c r="R149" i="2" s="1"/>
  <c r="I149" i="1"/>
  <c r="Q149" i="2" s="1"/>
  <c r="H149" i="1"/>
  <c r="P149" i="2" s="1"/>
  <c r="G149" i="1"/>
  <c r="O149" i="2" s="1"/>
  <c r="F149" i="1"/>
  <c r="N149" i="2" s="1"/>
  <c r="E149" i="1"/>
  <c r="M149" i="2" s="1"/>
  <c r="D149" i="1"/>
  <c r="L149" i="2" s="1"/>
  <c r="C149" i="1"/>
  <c r="B149" i="1"/>
  <c r="P148" i="1"/>
  <c r="X148" i="2" s="1"/>
  <c r="O148" i="1"/>
  <c r="W148" i="2" s="1"/>
  <c r="N148" i="1"/>
  <c r="V148" i="2" s="1"/>
  <c r="M148" i="1"/>
  <c r="U148" i="2" s="1"/>
  <c r="L148" i="1"/>
  <c r="T148" i="2" s="1"/>
  <c r="K148" i="1"/>
  <c r="S148" i="2" s="1"/>
  <c r="J148" i="1"/>
  <c r="R148" i="2" s="1"/>
  <c r="I148" i="1"/>
  <c r="Q148" i="2" s="1"/>
  <c r="H148" i="1"/>
  <c r="P148" i="2" s="1"/>
  <c r="G148" i="1"/>
  <c r="O148" i="2" s="1"/>
  <c r="F148" i="1"/>
  <c r="N148" i="2" s="1"/>
  <c r="E148" i="1"/>
  <c r="M148" i="2" s="1"/>
  <c r="D148" i="1"/>
  <c r="L148" i="2" s="1"/>
  <c r="C148" i="1"/>
  <c r="B148" i="1"/>
  <c r="P147" i="1"/>
  <c r="X147" i="2" s="1"/>
  <c r="O147" i="1"/>
  <c r="W147" i="2" s="1"/>
  <c r="N147" i="1"/>
  <c r="V147" i="2" s="1"/>
  <c r="M147" i="1"/>
  <c r="U147" i="2" s="1"/>
  <c r="L147" i="1"/>
  <c r="T147" i="2" s="1"/>
  <c r="K147" i="1"/>
  <c r="S147" i="2" s="1"/>
  <c r="J147" i="1"/>
  <c r="R147" i="2" s="1"/>
  <c r="I147" i="1"/>
  <c r="Q147" i="2" s="1"/>
  <c r="H147" i="1"/>
  <c r="P147" i="2" s="1"/>
  <c r="G147" i="1"/>
  <c r="O147" i="2" s="1"/>
  <c r="F147" i="1"/>
  <c r="N147" i="2" s="1"/>
  <c r="E147" i="1"/>
  <c r="M147" i="2" s="1"/>
  <c r="D147" i="1"/>
  <c r="L147" i="2" s="1"/>
  <c r="C147" i="1"/>
  <c r="B147" i="1"/>
  <c r="P146" i="1"/>
  <c r="X146" i="2" s="1"/>
  <c r="O146" i="1"/>
  <c r="W146" i="2" s="1"/>
  <c r="N146" i="1"/>
  <c r="V146" i="2" s="1"/>
  <c r="M146" i="1"/>
  <c r="U146" i="2" s="1"/>
  <c r="L146" i="1"/>
  <c r="T146" i="2" s="1"/>
  <c r="K146" i="1"/>
  <c r="S146" i="2" s="1"/>
  <c r="J146" i="1"/>
  <c r="R146" i="2" s="1"/>
  <c r="I146" i="1"/>
  <c r="Q146" i="2" s="1"/>
  <c r="H146" i="1"/>
  <c r="P146" i="2" s="1"/>
  <c r="G146" i="1"/>
  <c r="O146" i="2" s="1"/>
  <c r="F146" i="1"/>
  <c r="N146" i="2" s="1"/>
  <c r="E146" i="1"/>
  <c r="M146" i="2" s="1"/>
  <c r="D146" i="1"/>
  <c r="L146" i="2" s="1"/>
  <c r="C146" i="1"/>
  <c r="B146" i="1"/>
  <c r="P145" i="1"/>
  <c r="X145" i="2" s="1"/>
  <c r="O145" i="1"/>
  <c r="W145" i="2" s="1"/>
  <c r="N145" i="1"/>
  <c r="V145" i="2" s="1"/>
  <c r="M145" i="1"/>
  <c r="U145" i="2" s="1"/>
  <c r="L145" i="1"/>
  <c r="T145" i="2" s="1"/>
  <c r="K145" i="1"/>
  <c r="S145" i="2" s="1"/>
  <c r="J145" i="1"/>
  <c r="R145" i="2" s="1"/>
  <c r="I145" i="1"/>
  <c r="Q145" i="2" s="1"/>
  <c r="H145" i="1"/>
  <c r="P145" i="2" s="1"/>
  <c r="G145" i="1"/>
  <c r="O145" i="2" s="1"/>
  <c r="F145" i="1"/>
  <c r="N145" i="2" s="1"/>
  <c r="E145" i="1"/>
  <c r="M145" i="2" s="1"/>
  <c r="D145" i="1"/>
  <c r="L145" i="2" s="1"/>
  <c r="C145" i="1"/>
  <c r="B145" i="1"/>
  <c r="P144" i="1"/>
  <c r="X144" i="2" s="1"/>
  <c r="O144" i="1"/>
  <c r="W144" i="2" s="1"/>
  <c r="N144" i="1"/>
  <c r="V144" i="2" s="1"/>
  <c r="M144" i="1"/>
  <c r="U144" i="2" s="1"/>
  <c r="L144" i="1"/>
  <c r="T144" i="2" s="1"/>
  <c r="K144" i="1"/>
  <c r="S144" i="2" s="1"/>
  <c r="J144" i="1"/>
  <c r="R144" i="2" s="1"/>
  <c r="I144" i="1"/>
  <c r="Q144" i="2" s="1"/>
  <c r="H144" i="1"/>
  <c r="P144" i="2" s="1"/>
  <c r="G144" i="1"/>
  <c r="O144" i="2" s="1"/>
  <c r="F144" i="1"/>
  <c r="N144" i="2" s="1"/>
  <c r="E144" i="1"/>
  <c r="M144" i="2" s="1"/>
  <c r="D144" i="1"/>
  <c r="L144" i="2" s="1"/>
  <c r="C144" i="1"/>
  <c r="B144" i="1"/>
  <c r="P143" i="1"/>
  <c r="X143" i="2" s="1"/>
  <c r="O143" i="1"/>
  <c r="W143" i="2" s="1"/>
  <c r="N143" i="1"/>
  <c r="V143" i="2" s="1"/>
  <c r="M143" i="1"/>
  <c r="U143" i="2" s="1"/>
  <c r="L143" i="1"/>
  <c r="T143" i="2" s="1"/>
  <c r="K143" i="1"/>
  <c r="S143" i="2" s="1"/>
  <c r="J143" i="1"/>
  <c r="R143" i="2" s="1"/>
  <c r="I143" i="1"/>
  <c r="Q143" i="2" s="1"/>
  <c r="H143" i="1"/>
  <c r="P143" i="2" s="1"/>
  <c r="G143" i="1"/>
  <c r="O143" i="2" s="1"/>
  <c r="F143" i="1"/>
  <c r="N143" i="2" s="1"/>
  <c r="E143" i="1"/>
  <c r="M143" i="2" s="1"/>
  <c r="D143" i="1"/>
  <c r="L143" i="2" s="1"/>
  <c r="C143" i="1"/>
  <c r="B143" i="1"/>
  <c r="P142" i="1"/>
  <c r="X142" i="2" s="1"/>
  <c r="O142" i="1"/>
  <c r="W142" i="2" s="1"/>
  <c r="N142" i="1"/>
  <c r="V142" i="2" s="1"/>
  <c r="M142" i="1"/>
  <c r="U142" i="2" s="1"/>
  <c r="L142" i="1"/>
  <c r="T142" i="2" s="1"/>
  <c r="K142" i="1"/>
  <c r="S142" i="2" s="1"/>
  <c r="J142" i="1"/>
  <c r="R142" i="2" s="1"/>
  <c r="I142" i="1"/>
  <c r="Q142" i="2" s="1"/>
  <c r="H142" i="1"/>
  <c r="P142" i="2" s="1"/>
  <c r="G142" i="1"/>
  <c r="O142" i="2" s="1"/>
  <c r="F142" i="1"/>
  <c r="N142" i="2" s="1"/>
  <c r="E142" i="1"/>
  <c r="M142" i="2" s="1"/>
  <c r="D142" i="1"/>
  <c r="L142" i="2" s="1"/>
  <c r="C142" i="1"/>
  <c r="B142" i="1"/>
  <c r="P141" i="1"/>
  <c r="X141" i="2" s="1"/>
  <c r="O141" i="1"/>
  <c r="W141" i="2" s="1"/>
  <c r="N141" i="1"/>
  <c r="V141" i="2" s="1"/>
  <c r="M141" i="1"/>
  <c r="U141" i="2" s="1"/>
  <c r="L141" i="1"/>
  <c r="T141" i="2" s="1"/>
  <c r="K141" i="1"/>
  <c r="S141" i="2" s="1"/>
  <c r="J141" i="1"/>
  <c r="R141" i="2" s="1"/>
  <c r="I141" i="1"/>
  <c r="Q141" i="2" s="1"/>
  <c r="H141" i="1"/>
  <c r="P141" i="2" s="1"/>
  <c r="G141" i="1"/>
  <c r="O141" i="2" s="1"/>
  <c r="F141" i="1"/>
  <c r="N141" i="2" s="1"/>
  <c r="E141" i="1"/>
  <c r="M141" i="2" s="1"/>
  <c r="D141" i="1"/>
  <c r="L141" i="2" s="1"/>
  <c r="C141" i="1"/>
  <c r="B141" i="1"/>
  <c r="P140" i="1"/>
  <c r="X140" i="2" s="1"/>
  <c r="O140" i="1"/>
  <c r="W140" i="2" s="1"/>
  <c r="N140" i="1"/>
  <c r="V140" i="2" s="1"/>
  <c r="M140" i="1"/>
  <c r="U140" i="2" s="1"/>
  <c r="L140" i="1"/>
  <c r="T140" i="2" s="1"/>
  <c r="K140" i="1"/>
  <c r="S140" i="2" s="1"/>
  <c r="J140" i="1"/>
  <c r="R140" i="2" s="1"/>
  <c r="I140" i="1"/>
  <c r="Q140" i="2" s="1"/>
  <c r="H140" i="1"/>
  <c r="P140" i="2" s="1"/>
  <c r="G140" i="1"/>
  <c r="O140" i="2" s="1"/>
  <c r="F140" i="1"/>
  <c r="N140" i="2" s="1"/>
  <c r="E140" i="1"/>
  <c r="M140" i="2" s="1"/>
  <c r="D140" i="1"/>
  <c r="L140" i="2" s="1"/>
  <c r="C140" i="1"/>
  <c r="B140" i="1"/>
  <c r="P139" i="1"/>
  <c r="X139" i="2" s="1"/>
  <c r="O139" i="1"/>
  <c r="W139" i="2" s="1"/>
  <c r="N139" i="1"/>
  <c r="V139" i="2" s="1"/>
  <c r="M139" i="1"/>
  <c r="U139" i="2" s="1"/>
  <c r="L139" i="1"/>
  <c r="T139" i="2" s="1"/>
  <c r="K139" i="1"/>
  <c r="S139" i="2" s="1"/>
  <c r="J139" i="1"/>
  <c r="R139" i="2" s="1"/>
  <c r="I139" i="1"/>
  <c r="Q139" i="2" s="1"/>
  <c r="H139" i="1"/>
  <c r="P139" i="2" s="1"/>
  <c r="G139" i="1"/>
  <c r="O139" i="2" s="1"/>
  <c r="F139" i="1"/>
  <c r="N139" i="2" s="1"/>
  <c r="E139" i="1"/>
  <c r="M139" i="2" s="1"/>
  <c r="D139" i="1"/>
  <c r="L139" i="2" s="1"/>
  <c r="C139" i="1"/>
  <c r="B139" i="1"/>
  <c r="P138" i="1"/>
  <c r="X138" i="2" s="1"/>
  <c r="O138" i="1"/>
  <c r="W138" i="2" s="1"/>
  <c r="N138" i="1"/>
  <c r="V138" i="2" s="1"/>
  <c r="M138" i="1"/>
  <c r="U138" i="2" s="1"/>
  <c r="L138" i="1"/>
  <c r="T138" i="2" s="1"/>
  <c r="K138" i="1"/>
  <c r="S138" i="2" s="1"/>
  <c r="J138" i="1"/>
  <c r="R138" i="2" s="1"/>
  <c r="I138" i="1"/>
  <c r="Q138" i="2" s="1"/>
  <c r="H138" i="1"/>
  <c r="P138" i="2" s="1"/>
  <c r="G138" i="1"/>
  <c r="O138" i="2" s="1"/>
  <c r="F138" i="1"/>
  <c r="N138" i="2" s="1"/>
  <c r="E138" i="1"/>
  <c r="M138" i="2" s="1"/>
  <c r="D138" i="1"/>
  <c r="L138" i="2" s="1"/>
  <c r="C138" i="1"/>
  <c r="B138" i="1"/>
  <c r="P137" i="1"/>
  <c r="X137" i="2" s="1"/>
  <c r="O137" i="1"/>
  <c r="W137" i="2" s="1"/>
  <c r="N137" i="1"/>
  <c r="V137" i="2" s="1"/>
  <c r="M137" i="1"/>
  <c r="U137" i="2" s="1"/>
  <c r="L137" i="1"/>
  <c r="T137" i="2" s="1"/>
  <c r="K137" i="1"/>
  <c r="S137" i="2" s="1"/>
  <c r="J137" i="1"/>
  <c r="R137" i="2" s="1"/>
  <c r="I137" i="1"/>
  <c r="Q137" i="2" s="1"/>
  <c r="H137" i="1"/>
  <c r="P137" i="2" s="1"/>
  <c r="G137" i="1"/>
  <c r="O137" i="2" s="1"/>
  <c r="F137" i="1"/>
  <c r="N137" i="2" s="1"/>
  <c r="E137" i="1"/>
  <c r="M137" i="2" s="1"/>
  <c r="D137" i="1"/>
  <c r="L137" i="2" s="1"/>
  <c r="C137" i="1"/>
  <c r="B137" i="1"/>
  <c r="P136" i="1"/>
  <c r="X136" i="2" s="1"/>
  <c r="O136" i="1"/>
  <c r="W136" i="2" s="1"/>
  <c r="N136" i="1"/>
  <c r="V136" i="2" s="1"/>
  <c r="M136" i="1"/>
  <c r="U136" i="2" s="1"/>
  <c r="L136" i="1"/>
  <c r="T136" i="2" s="1"/>
  <c r="K136" i="1"/>
  <c r="S136" i="2" s="1"/>
  <c r="J136" i="1"/>
  <c r="R136" i="2" s="1"/>
  <c r="I136" i="1"/>
  <c r="Q136" i="2" s="1"/>
  <c r="H136" i="1"/>
  <c r="P136" i="2" s="1"/>
  <c r="G136" i="1"/>
  <c r="O136" i="2" s="1"/>
  <c r="F136" i="1"/>
  <c r="N136" i="2" s="1"/>
  <c r="E136" i="1"/>
  <c r="M136" i="2" s="1"/>
  <c r="D136" i="1"/>
  <c r="L136" i="2" s="1"/>
  <c r="C136" i="1"/>
  <c r="B136" i="1"/>
  <c r="P135" i="1"/>
  <c r="X135" i="2" s="1"/>
  <c r="O135" i="1"/>
  <c r="W135" i="2" s="1"/>
  <c r="N135" i="1"/>
  <c r="V135" i="2" s="1"/>
  <c r="M135" i="1"/>
  <c r="U135" i="2" s="1"/>
  <c r="L135" i="1"/>
  <c r="T135" i="2" s="1"/>
  <c r="K135" i="1"/>
  <c r="S135" i="2" s="1"/>
  <c r="J135" i="1"/>
  <c r="R135" i="2" s="1"/>
  <c r="I135" i="1"/>
  <c r="Q135" i="2" s="1"/>
  <c r="H135" i="1"/>
  <c r="P135" i="2" s="1"/>
  <c r="G135" i="1"/>
  <c r="O135" i="2" s="1"/>
  <c r="F135" i="1"/>
  <c r="N135" i="2" s="1"/>
  <c r="E135" i="1"/>
  <c r="M135" i="2" s="1"/>
  <c r="D135" i="1"/>
  <c r="L135" i="2" s="1"/>
  <c r="C135" i="1"/>
  <c r="B135" i="1"/>
  <c r="P134" i="1"/>
  <c r="X134" i="2" s="1"/>
  <c r="O134" i="1"/>
  <c r="W134" i="2" s="1"/>
  <c r="N134" i="1"/>
  <c r="V134" i="2" s="1"/>
  <c r="M134" i="1"/>
  <c r="U134" i="2" s="1"/>
  <c r="L134" i="1"/>
  <c r="T134" i="2" s="1"/>
  <c r="K134" i="1"/>
  <c r="S134" i="2" s="1"/>
  <c r="J134" i="1"/>
  <c r="R134" i="2" s="1"/>
  <c r="I134" i="1"/>
  <c r="Q134" i="2" s="1"/>
  <c r="H134" i="1"/>
  <c r="P134" i="2" s="1"/>
  <c r="G134" i="1"/>
  <c r="O134" i="2" s="1"/>
  <c r="F134" i="1"/>
  <c r="N134" i="2" s="1"/>
  <c r="E134" i="1"/>
  <c r="M134" i="2" s="1"/>
  <c r="D134" i="1"/>
  <c r="L134" i="2" s="1"/>
  <c r="C134" i="1"/>
  <c r="B134" i="1"/>
  <c r="P133" i="1"/>
  <c r="X133" i="2" s="1"/>
  <c r="O133" i="1"/>
  <c r="W133" i="2" s="1"/>
  <c r="N133" i="1"/>
  <c r="V133" i="2" s="1"/>
  <c r="M133" i="1"/>
  <c r="U133" i="2" s="1"/>
  <c r="L133" i="1"/>
  <c r="T133" i="2" s="1"/>
  <c r="K133" i="1"/>
  <c r="S133" i="2" s="1"/>
  <c r="J133" i="1"/>
  <c r="R133" i="2" s="1"/>
  <c r="I133" i="1"/>
  <c r="Q133" i="2" s="1"/>
  <c r="H133" i="1"/>
  <c r="P133" i="2" s="1"/>
  <c r="G133" i="1"/>
  <c r="O133" i="2" s="1"/>
  <c r="F133" i="1"/>
  <c r="N133" i="2" s="1"/>
  <c r="E133" i="1"/>
  <c r="M133" i="2" s="1"/>
  <c r="D133" i="1"/>
  <c r="L133" i="2" s="1"/>
  <c r="C133" i="1"/>
  <c r="B133" i="1"/>
  <c r="P132" i="1"/>
  <c r="X132" i="2" s="1"/>
  <c r="O132" i="1"/>
  <c r="W132" i="2" s="1"/>
  <c r="N132" i="1"/>
  <c r="V132" i="2" s="1"/>
  <c r="M132" i="1"/>
  <c r="U132" i="2" s="1"/>
  <c r="L132" i="1"/>
  <c r="T132" i="2" s="1"/>
  <c r="K132" i="1"/>
  <c r="S132" i="2" s="1"/>
  <c r="J132" i="1"/>
  <c r="R132" i="2" s="1"/>
  <c r="I132" i="1"/>
  <c r="Q132" i="2" s="1"/>
  <c r="H132" i="1"/>
  <c r="P132" i="2" s="1"/>
  <c r="G132" i="1"/>
  <c r="O132" i="2" s="1"/>
  <c r="F132" i="1"/>
  <c r="N132" i="2" s="1"/>
  <c r="E132" i="1"/>
  <c r="M132" i="2" s="1"/>
  <c r="D132" i="1"/>
  <c r="L132" i="2" s="1"/>
  <c r="C132" i="1"/>
  <c r="B132" i="1"/>
  <c r="P131" i="1"/>
  <c r="X131" i="2" s="1"/>
  <c r="O131" i="1"/>
  <c r="W131" i="2" s="1"/>
  <c r="N131" i="1"/>
  <c r="V131" i="2" s="1"/>
  <c r="M131" i="1"/>
  <c r="U131" i="2" s="1"/>
  <c r="L131" i="1"/>
  <c r="T131" i="2" s="1"/>
  <c r="K131" i="1"/>
  <c r="S131" i="2" s="1"/>
  <c r="J131" i="1"/>
  <c r="R131" i="2" s="1"/>
  <c r="I131" i="1"/>
  <c r="Q131" i="2" s="1"/>
  <c r="H131" i="1"/>
  <c r="P131" i="2" s="1"/>
  <c r="G131" i="1"/>
  <c r="O131" i="2" s="1"/>
  <c r="F131" i="1"/>
  <c r="N131" i="2" s="1"/>
  <c r="E131" i="1"/>
  <c r="M131" i="2" s="1"/>
  <c r="D131" i="1"/>
  <c r="L131" i="2" s="1"/>
  <c r="C131" i="1"/>
  <c r="B131" i="1"/>
  <c r="P130" i="1"/>
  <c r="X130" i="2" s="1"/>
  <c r="O130" i="1"/>
  <c r="W130" i="2" s="1"/>
  <c r="N130" i="1"/>
  <c r="V130" i="2" s="1"/>
  <c r="M130" i="1"/>
  <c r="U130" i="2" s="1"/>
  <c r="L130" i="1"/>
  <c r="T130" i="2" s="1"/>
  <c r="K130" i="1"/>
  <c r="S130" i="2" s="1"/>
  <c r="J130" i="1"/>
  <c r="R130" i="2" s="1"/>
  <c r="I130" i="1"/>
  <c r="Q130" i="2" s="1"/>
  <c r="H130" i="1"/>
  <c r="P130" i="2" s="1"/>
  <c r="G130" i="1"/>
  <c r="O130" i="2" s="1"/>
  <c r="F130" i="1"/>
  <c r="N130" i="2" s="1"/>
  <c r="E130" i="1"/>
  <c r="M130" i="2" s="1"/>
  <c r="D130" i="1"/>
  <c r="L130" i="2" s="1"/>
  <c r="C130" i="1"/>
  <c r="B130" i="1"/>
  <c r="P129" i="1"/>
  <c r="X129" i="2" s="1"/>
  <c r="O129" i="1"/>
  <c r="W129" i="2" s="1"/>
  <c r="N129" i="1"/>
  <c r="V129" i="2" s="1"/>
  <c r="M129" i="1"/>
  <c r="U129" i="2" s="1"/>
  <c r="L129" i="1"/>
  <c r="T129" i="2" s="1"/>
  <c r="K129" i="1"/>
  <c r="S129" i="2" s="1"/>
  <c r="J129" i="1"/>
  <c r="R129" i="2" s="1"/>
  <c r="I129" i="1"/>
  <c r="Q129" i="2" s="1"/>
  <c r="H129" i="1"/>
  <c r="P129" i="2" s="1"/>
  <c r="G129" i="1"/>
  <c r="O129" i="2" s="1"/>
  <c r="F129" i="1"/>
  <c r="N129" i="2" s="1"/>
  <c r="E129" i="1"/>
  <c r="M129" i="2" s="1"/>
  <c r="D129" i="1"/>
  <c r="L129" i="2" s="1"/>
  <c r="C129" i="1"/>
  <c r="B129" i="1"/>
  <c r="P128" i="1"/>
  <c r="X128" i="2" s="1"/>
  <c r="O128" i="1"/>
  <c r="W128" i="2" s="1"/>
  <c r="N128" i="1"/>
  <c r="V128" i="2" s="1"/>
  <c r="M128" i="1"/>
  <c r="U128" i="2" s="1"/>
  <c r="L128" i="1"/>
  <c r="T128" i="2" s="1"/>
  <c r="K128" i="1"/>
  <c r="S128" i="2" s="1"/>
  <c r="J128" i="1"/>
  <c r="R128" i="2" s="1"/>
  <c r="I128" i="1"/>
  <c r="Q128" i="2" s="1"/>
  <c r="H128" i="1"/>
  <c r="P128" i="2" s="1"/>
  <c r="G128" i="1"/>
  <c r="O128" i="2" s="1"/>
  <c r="F128" i="1"/>
  <c r="N128" i="2" s="1"/>
  <c r="E128" i="1"/>
  <c r="M128" i="2" s="1"/>
  <c r="D128" i="1"/>
  <c r="L128" i="2" s="1"/>
  <c r="C128" i="1"/>
  <c r="B128" i="1"/>
  <c r="P127" i="1"/>
  <c r="X127" i="2" s="1"/>
  <c r="O127" i="1"/>
  <c r="W127" i="2" s="1"/>
  <c r="N127" i="1"/>
  <c r="V127" i="2" s="1"/>
  <c r="M127" i="1"/>
  <c r="U127" i="2" s="1"/>
  <c r="L127" i="1"/>
  <c r="T127" i="2" s="1"/>
  <c r="K127" i="1"/>
  <c r="S127" i="2" s="1"/>
  <c r="J127" i="1"/>
  <c r="R127" i="2" s="1"/>
  <c r="I127" i="1"/>
  <c r="Q127" i="2" s="1"/>
  <c r="H127" i="1"/>
  <c r="P127" i="2" s="1"/>
  <c r="G127" i="1"/>
  <c r="O127" i="2" s="1"/>
  <c r="F127" i="1"/>
  <c r="N127" i="2" s="1"/>
  <c r="E127" i="1"/>
  <c r="M127" i="2" s="1"/>
  <c r="D127" i="1"/>
  <c r="L127" i="2" s="1"/>
  <c r="C127" i="1"/>
  <c r="B127" i="1"/>
  <c r="P126" i="1"/>
  <c r="X126" i="2" s="1"/>
  <c r="O126" i="1"/>
  <c r="W126" i="2" s="1"/>
  <c r="N126" i="1"/>
  <c r="V126" i="2" s="1"/>
  <c r="M126" i="1"/>
  <c r="U126" i="2" s="1"/>
  <c r="L126" i="1"/>
  <c r="T126" i="2" s="1"/>
  <c r="K126" i="1"/>
  <c r="S126" i="2" s="1"/>
  <c r="J126" i="1"/>
  <c r="R126" i="2" s="1"/>
  <c r="I126" i="1"/>
  <c r="Q126" i="2" s="1"/>
  <c r="H126" i="1"/>
  <c r="P126" i="2" s="1"/>
  <c r="G126" i="1"/>
  <c r="O126" i="2" s="1"/>
  <c r="F126" i="1"/>
  <c r="N126" i="2" s="1"/>
  <c r="E126" i="1"/>
  <c r="M126" i="2" s="1"/>
  <c r="D126" i="1"/>
  <c r="L126" i="2" s="1"/>
  <c r="C126" i="1"/>
  <c r="B126" i="1"/>
  <c r="P125" i="1"/>
  <c r="X125" i="2" s="1"/>
  <c r="O125" i="1"/>
  <c r="W125" i="2" s="1"/>
  <c r="N125" i="1"/>
  <c r="V125" i="2" s="1"/>
  <c r="M125" i="1"/>
  <c r="U125" i="2" s="1"/>
  <c r="L125" i="1"/>
  <c r="T125" i="2" s="1"/>
  <c r="K125" i="1"/>
  <c r="S125" i="2" s="1"/>
  <c r="J125" i="1"/>
  <c r="R125" i="2" s="1"/>
  <c r="I125" i="1"/>
  <c r="Q125" i="2" s="1"/>
  <c r="H125" i="1"/>
  <c r="P125" i="2" s="1"/>
  <c r="G125" i="1"/>
  <c r="O125" i="2" s="1"/>
  <c r="F125" i="1"/>
  <c r="N125" i="2" s="1"/>
  <c r="E125" i="1"/>
  <c r="M125" i="2" s="1"/>
  <c r="D125" i="1"/>
  <c r="L125" i="2" s="1"/>
  <c r="C125" i="1"/>
  <c r="B125" i="1"/>
  <c r="P124" i="1"/>
  <c r="X124" i="2" s="1"/>
  <c r="O124" i="1"/>
  <c r="W124" i="2" s="1"/>
  <c r="N124" i="1"/>
  <c r="V124" i="2" s="1"/>
  <c r="M124" i="1"/>
  <c r="U124" i="2" s="1"/>
  <c r="L124" i="1"/>
  <c r="T124" i="2" s="1"/>
  <c r="K124" i="1"/>
  <c r="S124" i="2" s="1"/>
  <c r="J124" i="1"/>
  <c r="R124" i="2" s="1"/>
  <c r="I124" i="1"/>
  <c r="Q124" i="2" s="1"/>
  <c r="H124" i="1"/>
  <c r="P124" i="2" s="1"/>
  <c r="G124" i="1"/>
  <c r="O124" i="2" s="1"/>
  <c r="F124" i="1"/>
  <c r="N124" i="2" s="1"/>
  <c r="E124" i="1"/>
  <c r="M124" i="2" s="1"/>
  <c r="D124" i="1"/>
  <c r="L124" i="2" s="1"/>
  <c r="C124" i="1"/>
  <c r="B124" i="1"/>
  <c r="P123" i="1"/>
  <c r="X123" i="2" s="1"/>
  <c r="O123" i="1"/>
  <c r="W123" i="2" s="1"/>
  <c r="N123" i="1"/>
  <c r="V123" i="2" s="1"/>
  <c r="M123" i="1"/>
  <c r="U123" i="2" s="1"/>
  <c r="L123" i="1"/>
  <c r="T123" i="2" s="1"/>
  <c r="K123" i="1"/>
  <c r="S123" i="2" s="1"/>
  <c r="J123" i="1"/>
  <c r="R123" i="2" s="1"/>
  <c r="I123" i="1"/>
  <c r="Q123" i="2" s="1"/>
  <c r="H123" i="1"/>
  <c r="P123" i="2" s="1"/>
  <c r="G123" i="1"/>
  <c r="O123" i="2" s="1"/>
  <c r="F123" i="1"/>
  <c r="N123" i="2" s="1"/>
  <c r="E123" i="1"/>
  <c r="M123" i="2" s="1"/>
  <c r="D123" i="1"/>
  <c r="L123" i="2" s="1"/>
  <c r="C123" i="1"/>
  <c r="B123" i="1"/>
  <c r="P122" i="1"/>
  <c r="X122" i="2" s="1"/>
  <c r="O122" i="1"/>
  <c r="W122" i="2" s="1"/>
  <c r="N122" i="1"/>
  <c r="V122" i="2" s="1"/>
  <c r="M122" i="1"/>
  <c r="U122" i="2" s="1"/>
  <c r="L122" i="1"/>
  <c r="T122" i="2" s="1"/>
  <c r="K122" i="1"/>
  <c r="S122" i="2" s="1"/>
  <c r="J122" i="1"/>
  <c r="R122" i="2" s="1"/>
  <c r="I122" i="1"/>
  <c r="Q122" i="2" s="1"/>
  <c r="H122" i="1"/>
  <c r="P122" i="2" s="1"/>
  <c r="G122" i="1"/>
  <c r="O122" i="2" s="1"/>
  <c r="F122" i="1"/>
  <c r="N122" i="2" s="1"/>
  <c r="E122" i="1"/>
  <c r="M122" i="2" s="1"/>
  <c r="D122" i="1"/>
  <c r="L122" i="2" s="1"/>
  <c r="C122" i="1"/>
  <c r="B122" i="1"/>
  <c r="P121" i="1"/>
  <c r="X121" i="2" s="1"/>
  <c r="O121" i="1"/>
  <c r="W121" i="2" s="1"/>
  <c r="N121" i="1"/>
  <c r="V121" i="2" s="1"/>
  <c r="M121" i="1"/>
  <c r="U121" i="2" s="1"/>
  <c r="L121" i="1"/>
  <c r="T121" i="2" s="1"/>
  <c r="K121" i="1"/>
  <c r="S121" i="2" s="1"/>
  <c r="J121" i="1"/>
  <c r="R121" i="2" s="1"/>
  <c r="I121" i="1"/>
  <c r="Q121" i="2" s="1"/>
  <c r="H121" i="1"/>
  <c r="P121" i="2" s="1"/>
  <c r="G121" i="1"/>
  <c r="O121" i="2" s="1"/>
  <c r="F121" i="1"/>
  <c r="N121" i="2" s="1"/>
  <c r="E121" i="1"/>
  <c r="M121" i="2" s="1"/>
  <c r="D121" i="1"/>
  <c r="L121" i="2" s="1"/>
  <c r="C121" i="1"/>
  <c r="B121" i="1"/>
  <c r="P120" i="1"/>
  <c r="X120" i="2" s="1"/>
  <c r="O120" i="1"/>
  <c r="W120" i="2" s="1"/>
  <c r="N120" i="1"/>
  <c r="V120" i="2" s="1"/>
  <c r="M120" i="1"/>
  <c r="U120" i="2" s="1"/>
  <c r="L120" i="1"/>
  <c r="T120" i="2" s="1"/>
  <c r="K120" i="1"/>
  <c r="S120" i="2" s="1"/>
  <c r="J120" i="1"/>
  <c r="R120" i="2" s="1"/>
  <c r="I120" i="1"/>
  <c r="Q120" i="2" s="1"/>
  <c r="H120" i="1"/>
  <c r="P120" i="2" s="1"/>
  <c r="G120" i="1"/>
  <c r="O120" i="2" s="1"/>
  <c r="F120" i="1"/>
  <c r="N120" i="2" s="1"/>
  <c r="E120" i="1"/>
  <c r="M120" i="2" s="1"/>
  <c r="D120" i="1"/>
  <c r="L120" i="2" s="1"/>
  <c r="C120" i="1"/>
  <c r="B120" i="1"/>
  <c r="P119" i="1"/>
  <c r="X119" i="2" s="1"/>
  <c r="O119" i="1"/>
  <c r="W119" i="2" s="1"/>
  <c r="N119" i="1"/>
  <c r="V119" i="2" s="1"/>
  <c r="M119" i="1"/>
  <c r="U119" i="2" s="1"/>
  <c r="L119" i="1"/>
  <c r="T119" i="2" s="1"/>
  <c r="K119" i="1"/>
  <c r="S119" i="2" s="1"/>
  <c r="J119" i="1"/>
  <c r="R119" i="2" s="1"/>
  <c r="I119" i="1"/>
  <c r="Q119" i="2" s="1"/>
  <c r="H119" i="1"/>
  <c r="P119" i="2" s="1"/>
  <c r="G119" i="1"/>
  <c r="O119" i="2" s="1"/>
  <c r="F119" i="1"/>
  <c r="N119" i="2" s="1"/>
  <c r="E119" i="1"/>
  <c r="M119" i="2" s="1"/>
  <c r="D119" i="1"/>
  <c r="L119" i="2" s="1"/>
  <c r="C119" i="1"/>
  <c r="B119" i="1"/>
  <c r="P118" i="1"/>
  <c r="X118" i="2" s="1"/>
  <c r="O118" i="1"/>
  <c r="W118" i="2" s="1"/>
  <c r="N118" i="1"/>
  <c r="V118" i="2" s="1"/>
  <c r="M118" i="1"/>
  <c r="U118" i="2" s="1"/>
  <c r="L118" i="1"/>
  <c r="T118" i="2" s="1"/>
  <c r="K118" i="1"/>
  <c r="S118" i="2" s="1"/>
  <c r="J118" i="1"/>
  <c r="R118" i="2" s="1"/>
  <c r="I118" i="1"/>
  <c r="Q118" i="2" s="1"/>
  <c r="H118" i="1"/>
  <c r="P118" i="2" s="1"/>
  <c r="G118" i="1"/>
  <c r="O118" i="2" s="1"/>
  <c r="F118" i="1"/>
  <c r="N118" i="2" s="1"/>
  <c r="E118" i="1"/>
  <c r="M118" i="2" s="1"/>
  <c r="D118" i="1"/>
  <c r="L118" i="2" s="1"/>
  <c r="C118" i="1"/>
  <c r="B118" i="1"/>
  <c r="P117" i="1"/>
  <c r="X117" i="2" s="1"/>
  <c r="O117" i="1"/>
  <c r="W117" i="2" s="1"/>
  <c r="N117" i="1"/>
  <c r="V117" i="2" s="1"/>
  <c r="M117" i="1"/>
  <c r="U117" i="2" s="1"/>
  <c r="L117" i="1"/>
  <c r="T117" i="2" s="1"/>
  <c r="K117" i="1"/>
  <c r="S117" i="2" s="1"/>
  <c r="J117" i="1"/>
  <c r="R117" i="2" s="1"/>
  <c r="I117" i="1"/>
  <c r="Q117" i="2" s="1"/>
  <c r="H117" i="1"/>
  <c r="P117" i="2" s="1"/>
  <c r="G117" i="1"/>
  <c r="O117" i="2" s="1"/>
  <c r="F117" i="1"/>
  <c r="N117" i="2" s="1"/>
  <c r="E117" i="1"/>
  <c r="M117" i="2" s="1"/>
  <c r="D117" i="1"/>
  <c r="L117" i="2" s="1"/>
  <c r="C117" i="1"/>
  <c r="B117" i="1"/>
  <c r="P116" i="1"/>
  <c r="X116" i="2" s="1"/>
  <c r="O116" i="1"/>
  <c r="W116" i="2" s="1"/>
  <c r="N116" i="1"/>
  <c r="V116" i="2" s="1"/>
  <c r="M116" i="1"/>
  <c r="U116" i="2" s="1"/>
  <c r="L116" i="1"/>
  <c r="T116" i="2" s="1"/>
  <c r="K116" i="1"/>
  <c r="S116" i="2" s="1"/>
  <c r="J116" i="1"/>
  <c r="R116" i="2" s="1"/>
  <c r="I116" i="1"/>
  <c r="Q116" i="2" s="1"/>
  <c r="H116" i="1"/>
  <c r="P116" i="2" s="1"/>
  <c r="G116" i="1"/>
  <c r="O116" i="2" s="1"/>
  <c r="F116" i="1"/>
  <c r="N116" i="2" s="1"/>
  <c r="E116" i="1"/>
  <c r="M116" i="2" s="1"/>
  <c r="D116" i="1"/>
  <c r="L116" i="2" s="1"/>
  <c r="C116" i="1"/>
  <c r="B116" i="1"/>
  <c r="P115" i="1"/>
  <c r="X115" i="2" s="1"/>
  <c r="O115" i="1"/>
  <c r="W115" i="2" s="1"/>
  <c r="N115" i="1"/>
  <c r="V115" i="2" s="1"/>
  <c r="M115" i="1"/>
  <c r="U115" i="2" s="1"/>
  <c r="L115" i="1"/>
  <c r="T115" i="2" s="1"/>
  <c r="K115" i="1"/>
  <c r="S115" i="2" s="1"/>
  <c r="J115" i="1"/>
  <c r="R115" i="2" s="1"/>
  <c r="I115" i="1"/>
  <c r="Q115" i="2" s="1"/>
  <c r="H115" i="1"/>
  <c r="P115" i="2" s="1"/>
  <c r="G115" i="1"/>
  <c r="O115" i="2" s="1"/>
  <c r="F115" i="1"/>
  <c r="N115" i="2" s="1"/>
  <c r="E115" i="1"/>
  <c r="M115" i="2" s="1"/>
  <c r="D115" i="1"/>
  <c r="L115" i="2" s="1"/>
  <c r="C115" i="1"/>
  <c r="B115" i="1"/>
  <c r="P114" i="1"/>
  <c r="X114" i="2" s="1"/>
  <c r="O114" i="1"/>
  <c r="W114" i="2" s="1"/>
  <c r="N114" i="1"/>
  <c r="V114" i="2" s="1"/>
  <c r="M114" i="1"/>
  <c r="U114" i="2" s="1"/>
  <c r="L114" i="1"/>
  <c r="T114" i="2" s="1"/>
  <c r="K114" i="1"/>
  <c r="S114" i="2" s="1"/>
  <c r="J114" i="1"/>
  <c r="R114" i="2" s="1"/>
  <c r="I114" i="1"/>
  <c r="Q114" i="2" s="1"/>
  <c r="H114" i="1"/>
  <c r="P114" i="2" s="1"/>
  <c r="G114" i="1"/>
  <c r="O114" i="2" s="1"/>
  <c r="F114" i="1"/>
  <c r="N114" i="2" s="1"/>
  <c r="E114" i="1"/>
  <c r="M114" i="2" s="1"/>
  <c r="D114" i="1"/>
  <c r="L114" i="2" s="1"/>
  <c r="C114" i="1"/>
  <c r="B114" i="1"/>
  <c r="P113" i="1"/>
  <c r="X113" i="2" s="1"/>
  <c r="O113" i="1"/>
  <c r="W113" i="2" s="1"/>
  <c r="N113" i="1"/>
  <c r="V113" i="2" s="1"/>
  <c r="M113" i="1"/>
  <c r="U113" i="2" s="1"/>
  <c r="L113" i="1"/>
  <c r="T113" i="2" s="1"/>
  <c r="K113" i="1"/>
  <c r="S113" i="2" s="1"/>
  <c r="J113" i="1"/>
  <c r="R113" i="2" s="1"/>
  <c r="I113" i="1"/>
  <c r="Q113" i="2" s="1"/>
  <c r="H113" i="1"/>
  <c r="P113" i="2" s="1"/>
  <c r="G113" i="1"/>
  <c r="O113" i="2" s="1"/>
  <c r="F113" i="1"/>
  <c r="N113" i="2" s="1"/>
  <c r="E113" i="1"/>
  <c r="M113" i="2" s="1"/>
  <c r="D113" i="1"/>
  <c r="L113" i="2" s="1"/>
  <c r="C113" i="1"/>
  <c r="B113" i="1"/>
  <c r="P112" i="1"/>
  <c r="X112" i="2" s="1"/>
  <c r="O112" i="1"/>
  <c r="W112" i="2" s="1"/>
  <c r="N112" i="1"/>
  <c r="V112" i="2" s="1"/>
  <c r="M112" i="1"/>
  <c r="U112" i="2" s="1"/>
  <c r="L112" i="1"/>
  <c r="T112" i="2" s="1"/>
  <c r="K112" i="1"/>
  <c r="S112" i="2" s="1"/>
  <c r="J112" i="1"/>
  <c r="R112" i="2" s="1"/>
  <c r="I112" i="1"/>
  <c r="Q112" i="2" s="1"/>
  <c r="H112" i="1"/>
  <c r="P112" i="2" s="1"/>
  <c r="G112" i="1"/>
  <c r="O112" i="2" s="1"/>
  <c r="F112" i="1"/>
  <c r="N112" i="2" s="1"/>
  <c r="E112" i="1"/>
  <c r="M112" i="2" s="1"/>
  <c r="D112" i="1"/>
  <c r="L112" i="2" s="1"/>
  <c r="C112" i="1"/>
  <c r="B112" i="1"/>
  <c r="P111" i="1"/>
  <c r="X111" i="2" s="1"/>
  <c r="O111" i="1"/>
  <c r="W111" i="2" s="1"/>
  <c r="N111" i="1"/>
  <c r="V111" i="2" s="1"/>
  <c r="M111" i="1"/>
  <c r="U111" i="2" s="1"/>
  <c r="L111" i="1"/>
  <c r="T111" i="2" s="1"/>
  <c r="K111" i="1"/>
  <c r="S111" i="2" s="1"/>
  <c r="J111" i="1"/>
  <c r="R111" i="2" s="1"/>
  <c r="I111" i="1"/>
  <c r="Q111" i="2" s="1"/>
  <c r="H111" i="1"/>
  <c r="P111" i="2" s="1"/>
  <c r="G111" i="1"/>
  <c r="O111" i="2" s="1"/>
  <c r="F111" i="1"/>
  <c r="N111" i="2" s="1"/>
  <c r="E111" i="1"/>
  <c r="M111" i="2" s="1"/>
  <c r="D111" i="1"/>
  <c r="L111" i="2" s="1"/>
  <c r="C111" i="1"/>
  <c r="B111" i="1"/>
  <c r="P110" i="1"/>
  <c r="X110" i="2" s="1"/>
  <c r="O110" i="1"/>
  <c r="W110" i="2" s="1"/>
  <c r="N110" i="1"/>
  <c r="V110" i="2" s="1"/>
  <c r="M110" i="1"/>
  <c r="U110" i="2" s="1"/>
  <c r="L110" i="1"/>
  <c r="T110" i="2" s="1"/>
  <c r="K110" i="1"/>
  <c r="S110" i="2" s="1"/>
  <c r="J110" i="1"/>
  <c r="R110" i="2" s="1"/>
  <c r="I110" i="1"/>
  <c r="Q110" i="2" s="1"/>
  <c r="H110" i="1"/>
  <c r="P110" i="2" s="1"/>
  <c r="G110" i="1"/>
  <c r="O110" i="2" s="1"/>
  <c r="F110" i="1"/>
  <c r="N110" i="2" s="1"/>
  <c r="E110" i="1"/>
  <c r="M110" i="2" s="1"/>
  <c r="D110" i="1"/>
  <c r="L110" i="2" s="1"/>
  <c r="C110" i="1"/>
  <c r="B110" i="1"/>
  <c r="P109" i="1"/>
  <c r="X109" i="2" s="1"/>
  <c r="O109" i="1"/>
  <c r="W109" i="2" s="1"/>
  <c r="N109" i="1"/>
  <c r="V109" i="2" s="1"/>
  <c r="M109" i="1"/>
  <c r="U109" i="2" s="1"/>
  <c r="L109" i="1"/>
  <c r="T109" i="2" s="1"/>
  <c r="K109" i="1"/>
  <c r="S109" i="2" s="1"/>
  <c r="J109" i="1"/>
  <c r="R109" i="2" s="1"/>
  <c r="I109" i="1"/>
  <c r="Q109" i="2" s="1"/>
  <c r="H109" i="1"/>
  <c r="P109" i="2" s="1"/>
  <c r="G109" i="1"/>
  <c r="O109" i="2" s="1"/>
  <c r="F109" i="1"/>
  <c r="N109" i="2" s="1"/>
  <c r="E109" i="1"/>
  <c r="M109" i="2" s="1"/>
  <c r="D109" i="1"/>
  <c r="L109" i="2" s="1"/>
  <c r="C109" i="1"/>
  <c r="B109" i="1"/>
  <c r="P108" i="1"/>
  <c r="X108" i="2" s="1"/>
  <c r="O108" i="1"/>
  <c r="W108" i="2" s="1"/>
  <c r="N108" i="1"/>
  <c r="V108" i="2" s="1"/>
  <c r="M108" i="1"/>
  <c r="U108" i="2" s="1"/>
  <c r="L108" i="1"/>
  <c r="T108" i="2" s="1"/>
  <c r="K108" i="1"/>
  <c r="S108" i="2" s="1"/>
  <c r="J108" i="1"/>
  <c r="R108" i="2" s="1"/>
  <c r="I108" i="1"/>
  <c r="Q108" i="2" s="1"/>
  <c r="H108" i="1"/>
  <c r="P108" i="2" s="1"/>
  <c r="G108" i="1"/>
  <c r="O108" i="2" s="1"/>
  <c r="F108" i="1"/>
  <c r="N108" i="2" s="1"/>
  <c r="E108" i="1"/>
  <c r="M108" i="2" s="1"/>
  <c r="D108" i="1"/>
  <c r="L108" i="2" s="1"/>
  <c r="C108" i="1"/>
  <c r="B108" i="1"/>
  <c r="P107" i="1"/>
  <c r="X107" i="2" s="1"/>
  <c r="O107" i="1"/>
  <c r="W107" i="2" s="1"/>
  <c r="N107" i="1"/>
  <c r="V107" i="2" s="1"/>
  <c r="M107" i="1"/>
  <c r="U107" i="2" s="1"/>
  <c r="L107" i="1"/>
  <c r="T107" i="2" s="1"/>
  <c r="K107" i="1"/>
  <c r="S107" i="2" s="1"/>
  <c r="J107" i="1"/>
  <c r="R107" i="2" s="1"/>
  <c r="I107" i="1"/>
  <c r="Q107" i="2" s="1"/>
  <c r="H107" i="1"/>
  <c r="P107" i="2" s="1"/>
  <c r="G107" i="1"/>
  <c r="O107" i="2" s="1"/>
  <c r="F107" i="1"/>
  <c r="N107" i="2" s="1"/>
  <c r="E107" i="1"/>
  <c r="M107" i="2" s="1"/>
  <c r="D107" i="1"/>
  <c r="L107" i="2" s="1"/>
  <c r="C107" i="1"/>
  <c r="B107" i="1"/>
  <c r="P106" i="1"/>
  <c r="X106" i="2" s="1"/>
  <c r="O106" i="1"/>
  <c r="W106" i="2" s="1"/>
  <c r="N106" i="1"/>
  <c r="V106" i="2" s="1"/>
  <c r="M106" i="1"/>
  <c r="U106" i="2" s="1"/>
  <c r="L106" i="1"/>
  <c r="T106" i="2" s="1"/>
  <c r="K106" i="1"/>
  <c r="S106" i="2" s="1"/>
  <c r="J106" i="1"/>
  <c r="R106" i="2" s="1"/>
  <c r="I106" i="1"/>
  <c r="Q106" i="2" s="1"/>
  <c r="H106" i="1"/>
  <c r="P106" i="2" s="1"/>
  <c r="G106" i="1"/>
  <c r="O106" i="2" s="1"/>
  <c r="F106" i="1"/>
  <c r="N106" i="2" s="1"/>
  <c r="E106" i="1"/>
  <c r="M106" i="2" s="1"/>
  <c r="D106" i="1"/>
  <c r="L106" i="2" s="1"/>
  <c r="C106" i="1"/>
  <c r="B106" i="1"/>
  <c r="P105" i="1"/>
  <c r="X105" i="2" s="1"/>
  <c r="O105" i="1"/>
  <c r="W105" i="2" s="1"/>
  <c r="N105" i="1"/>
  <c r="V105" i="2" s="1"/>
  <c r="M105" i="1"/>
  <c r="U105" i="2" s="1"/>
  <c r="L105" i="1"/>
  <c r="T105" i="2" s="1"/>
  <c r="K105" i="1"/>
  <c r="S105" i="2" s="1"/>
  <c r="J105" i="1"/>
  <c r="R105" i="2" s="1"/>
  <c r="I105" i="1"/>
  <c r="Q105" i="2" s="1"/>
  <c r="H105" i="1"/>
  <c r="P105" i="2" s="1"/>
  <c r="G105" i="1"/>
  <c r="O105" i="2" s="1"/>
  <c r="F105" i="1"/>
  <c r="N105" i="2" s="1"/>
  <c r="E105" i="1"/>
  <c r="M105" i="2" s="1"/>
  <c r="D105" i="1"/>
  <c r="L105" i="2" s="1"/>
  <c r="C105" i="1"/>
  <c r="B105" i="1"/>
  <c r="P104" i="1"/>
  <c r="X104" i="2" s="1"/>
  <c r="O104" i="1"/>
  <c r="W104" i="2" s="1"/>
  <c r="N104" i="1"/>
  <c r="V104" i="2" s="1"/>
  <c r="M104" i="1"/>
  <c r="U104" i="2" s="1"/>
  <c r="L104" i="1"/>
  <c r="T104" i="2" s="1"/>
  <c r="K104" i="1"/>
  <c r="S104" i="2" s="1"/>
  <c r="J104" i="1"/>
  <c r="R104" i="2" s="1"/>
  <c r="I104" i="1"/>
  <c r="Q104" i="2" s="1"/>
  <c r="H104" i="1"/>
  <c r="P104" i="2" s="1"/>
  <c r="G104" i="1"/>
  <c r="O104" i="2" s="1"/>
  <c r="F104" i="1"/>
  <c r="N104" i="2" s="1"/>
  <c r="E104" i="1"/>
  <c r="M104" i="2" s="1"/>
  <c r="D104" i="1"/>
  <c r="L104" i="2" s="1"/>
  <c r="C104" i="1"/>
  <c r="B104" i="1"/>
  <c r="J104" i="2" s="1"/>
  <c r="P103" i="1"/>
  <c r="X103" i="2" s="1"/>
  <c r="O103" i="1"/>
  <c r="W103" i="2" s="1"/>
  <c r="N103" i="1"/>
  <c r="V103" i="2" s="1"/>
  <c r="M103" i="1"/>
  <c r="U103" i="2" s="1"/>
  <c r="L103" i="1"/>
  <c r="T103" i="2" s="1"/>
  <c r="K103" i="1"/>
  <c r="S103" i="2" s="1"/>
  <c r="J103" i="1"/>
  <c r="R103" i="2" s="1"/>
  <c r="I103" i="1"/>
  <c r="Q103" i="2" s="1"/>
  <c r="H103" i="1"/>
  <c r="P103" i="2" s="1"/>
  <c r="G103" i="1"/>
  <c r="O103" i="2" s="1"/>
  <c r="F103" i="1"/>
  <c r="N103" i="2" s="1"/>
  <c r="E103" i="1"/>
  <c r="M103" i="2" s="1"/>
  <c r="D103" i="1"/>
  <c r="L103" i="2" s="1"/>
  <c r="C103" i="1"/>
  <c r="B103" i="1"/>
  <c r="P102" i="1"/>
  <c r="X102" i="2" s="1"/>
  <c r="O102" i="1"/>
  <c r="W102" i="2" s="1"/>
  <c r="N102" i="1"/>
  <c r="V102" i="2" s="1"/>
  <c r="M102" i="1"/>
  <c r="U102" i="2" s="1"/>
  <c r="L102" i="1"/>
  <c r="T102" i="2" s="1"/>
  <c r="K102" i="1"/>
  <c r="S102" i="2" s="1"/>
  <c r="J102" i="1"/>
  <c r="R102" i="2" s="1"/>
  <c r="I102" i="1"/>
  <c r="Q102" i="2" s="1"/>
  <c r="H102" i="1"/>
  <c r="P102" i="2" s="1"/>
  <c r="G102" i="1"/>
  <c r="O102" i="2" s="1"/>
  <c r="F102" i="1"/>
  <c r="N102" i="2" s="1"/>
  <c r="E102" i="1"/>
  <c r="M102" i="2" s="1"/>
  <c r="D102" i="1"/>
  <c r="L102" i="2" s="1"/>
  <c r="C102" i="1"/>
  <c r="B102" i="1"/>
  <c r="P101" i="1"/>
  <c r="X101" i="2" s="1"/>
  <c r="O101" i="1"/>
  <c r="W101" i="2" s="1"/>
  <c r="N101" i="1"/>
  <c r="V101" i="2" s="1"/>
  <c r="M101" i="1"/>
  <c r="U101" i="2" s="1"/>
  <c r="L101" i="1"/>
  <c r="T101" i="2" s="1"/>
  <c r="K101" i="1"/>
  <c r="S101" i="2" s="1"/>
  <c r="J101" i="1"/>
  <c r="R101" i="2" s="1"/>
  <c r="I101" i="1"/>
  <c r="Q101" i="2" s="1"/>
  <c r="H101" i="1"/>
  <c r="P101" i="2" s="1"/>
  <c r="G101" i="1"/>
  <c r="O101" i="2" s="1"/>
  <c r="F101" i="1"/>
  <c r="N101" i="2" s="1"/>
  <c r="E101" i="1"/>
  <c r="M101" i="2" s="1"/>
  <c r="D101" i="1"/>
  <c r="L101" i="2" s="1"/>
  <c r="C101" i="1"/>
  <c r="B101" i="1"/>
  <c r="P100" i="1"/>
  <c r="X100" i="2" s="1"/>
  <c r="O100" i="1"/>
  <c r="W100" i="2" s="1"/>
  <c r="N100" i="1"/>
  <c r="V100" i="2" s="1"/>
  <c r="M100" i="1"/>
  <c r="U100" i="2" s="1"/>
  <c r="L100" i="1"/>
  <c r="T100" i="2" s="1"/>
  <c r="K100" i="1"/>
  <c r="S100" i="2" s="1"/>
  <c r="J100" i="1"/>
  <c r="R100" i="2" s="1"/>
  <c r="I100" i="1"/>
  <c r="Q100" i="2" s="1"/>
  <c r="H100" i="1"/>
  <c r="P100" i="2" s="1"/>
  <c r="G100" i="1"/>
  <c r="O100" i="2" s="1"/>
  <c r="F100" i="1"/>
  <c r="N100" i="2" s="1"/>
  <c r="E100" i="1"/>
  <c r="M100" i="2" s="1"/>
  <c r="D100" i="1"/>
  <c r="L100" i="2" s="1"/>
  <c r="C100" i="1"/>
  <c r="B100" i="1"/>
  <c r="B100" i="2" s="1"/>
  <c r="P99" i="1"/>
  <c r="X99" i="2" s="1"/>
  <c r="O99" i="1"/>
  <c r="W99" i="2" s="1"/>
  <c r="N99" i="1"/>
  <c r="V99" i="2" s="1"/>
  <c r="M99" i="1"/>
  <c r="U99" i="2" s="1"/>
  <c r="L99" i="1"/>
  <c r="T99" i="2" s="1"/>
  <c r="K99" i="1"/>
  <c r="S99" i="2" s="1"/>
  <c r="J99" i="1"/>
  <c r="R99" i="2" s="1"/>
  <c r="I99" i="1"/>
  <c r="Q99" i="2" s="1"/>
  <c r="H99" i="1"/>
  <c r="P99" i="2" s="1"/>
  <c r="G99" i="1"/>
  <c r="O99" i="2" s="1"/>
  <c r="F99" i="1"/>
  <c r="N99" i="2" s="1"/>
  <c r="E99" i="1"/>
  <c r="M99" i="2" s="1"/>
  <c r="D99" i="1"/>
  <c r="L99" i="2" s="1"/>
  <c r="C99" i="1"/>
  <c r="B99" i="1"/>
  <c r="P98" i="1"/>
  <c r="X98" i="2" s="1"/>
  <c r="O98" i="1"/>
  <c r="W98" i="2" s="1"/>
  <c r="N98" i="1"/>
  <c r="V98" i="2" s="1"/>
  <c r="M98" i="1"/>
  <c r="U98" i="2" s="1"/>
  <c r="L98" i="1"/>
  <c r="T98" i="2" s="1"/>
  <c r="K98" i="1"/>
  <c r="S98" i="2" s="1"/>
  <c r="J98" i="1"/>
  <c r="R98" i="2" s="1"/>
  <c r="I98" i="1"/>
  <c r="Q98" i="2" s="1"/>
  <c r="H98" i="1"/>
  <c r="P98" i="2" s="1"/>
  <c r="G98" i="1"/>
  <c r="O98" i="2" s="1"/>
  <c r="F98" i="1"/>
  <c r="N98" i="2" s="1"/>
  <c r="E98" i="1"/>
  <c r="M98" i="2" s="1"/>
  <c r="D98" i="1"/>
  <c r="L98" i="2" s="1"/>
  <c r="C98" i="1"/>
  <c r="B98" i="1"/>
  <c r="P97" i="1"/>
  <c r="X97" i="2" s="1"/>
  <c r="O97" i="1"/>
  <c r="W97" i="2" s="1"/>
  <c r="N97" i="1"/>
  <c r="V97" i="2" s="1"/>
  <c r="M97" i="1"/>
  <c r="U97" i="2" s="1"/>
  <c r="L97" i="1"/>
  <c r="T97" i="2" s="1"/>
  <c r="K97" i="1"/>
  <c r="S97" i="2" s="1"/>
  <c r="J97" i="1"/>
  <c r="R97" i="2" s="1"/>
  <c r="I97" i="1"/>
  <c r="Q97" i="2" s="1"/>
  <c r="H97" i="1"/>
  <c r="P97" i="2" s="1"/>
  <c r="G97" i="1"/>
  <c r="O97" i="2" s="1"/>
  <c r="F97" i="1"/>
  <c r="N97" i="2" s="1"/>
  <c r="E97" i="1"/>
  <c r="M97" i="2" s="1"/>
  <c r="D97" i="1"/>
  <c r="L97" i="2" s="1"/>
  <c r="C97" i="1"/>
  <c r="B97" i="1"/>
  <c r="P96" i="1"/>
  <c r="X96" i="2" s="1"/>
  <c r="O96" i="1"/>
  <c r="W96" i="2" s="1"/>
  <c r="N96" i="1"/>
  <c r="V96" i="2" s="1"/>
  <c r="M96" i="1"/>
  <c r="U96" i="2" s="1"/>
  <c r="L96" i="1"/>
  <c r="T96" i="2" s="1"/>
  <c r="K96" i="1"/>
  <c r="S96" i="2" s="1"/>
  <c r="J96" i="1"/>
  <c r="R96" i="2" s="1"/>
  <c r="I96" i="1"/>
  <c r="Q96" i="2" s="1"/>
  <c r="H96" i="1"/>
  <c r="P96" i="2" s="1"/>
  <c r="G96" i="1"/>
  <c r="O96" i="2" s="1"/>
  <c r="F96" i="1"/>
  <c r="N96" i="2" s="1"/>
  <c r="E96" i="1"/>
  <c r="M96" i="2" s="1"/>
  <c r="D96" i="1"/>
  <c r="L96" i="2" s="1"/>
  <c r="C96" i="1"/>
  <c r="B96" i="1"/>
  <c r="J96" i="2" s="1"/>
  <c r="P95" i="1"/>
  <c r="X95" i="2" s="1"/>
  <c r="O95" i="1"/>
  <c r="W95" i="2" s="1"/>
  <c r="N95" i="1"/>
  <c r="V95" i="2" s="1"/>
  <c r="M95" i="1"/>
  <c r="U95" i="2" s="1"/>
  <c r="L95" i="1"/>
  <c r="T95" i="2" s="1"/>
  <c r="K95" i="1"/>
  <c r="S95" i="2" s="1"/>
  <c r="J95" i="1"/>
  <c r="R95" i="2" s="1"/>
  <c r="I95" i="1"/>
  <c r="Q95" i="2" s="1"/>
  <c r="H95" i="1"/>
  <c r="P95" i="2" s="1"/>
  <c r="G95" i="1"/>
  <c r="O95" i="2" s="1"/>
  <c r="F95" i="1"/>
  <c r="N95" i="2" s="1"/>
  <c r="E95" i="1"/>
  <c r="M95" i="2" s="1"/>
  <c r="D95" i="1"/>
  <c r="L95" i="2" s="1"/>
  <c r="C95" i="1"/>
  <c r="B95" i="1"/>
  <c r="P94" i="1"/>
  <c r="X94" i="2" s="1"/>
  <c r="O94" i="1"/>
  <c r="W94" i="2" s="1"/>
  <c r="N94" i="1"/>
  <c r="V94" i="2" s="1"/>
  <c r="M94" i="1"/>
  <c r="U94" i="2" s="1"/>
  <c r="L94" i="1"/>
  <c r="T94" i="2" s="1"/>
  <c r="K94" i="1"/>
  <c r="S94" i="2" s="1"/>
  <c r="J94" i="1"/>
  <c r="R94" i="2" s="1"/>
  <c r="I94" i="1"/>
  <c r="Q94" i="2" s="1"/>
  <c r="H94" i="1"/>
  <c r="P94" i="2" s="1"/>
  <c r="G94" i="1"/>
  <c r="O94" i="2" s="1"/>
  <c r="F94" i="1"/>
  <c r="N94" i="2" s="1"/>
  <c r="E94" i="1"/>
  <c r="M94" i="2" s="1"/>
  <c r="D94" i="1"/>
  <c r="L94" i="2" s="1"/>
  <c r="C94" i="1"/>
  <c r="B94" i="1"/>
  <c r="P93" i="1"/>
  <c r="X93" i="2" s="1"/>
  <c r="O93" i="1"/>
  <c r="W93" i="2" s="1"/>
  <c r="N93" i="1"/>
  <c r="V93" i="2" s="1"/>
  <c r="M93" i="1"/>
  <c r="U93" i="2" s="1"/>
  <c r="L93" i="1"/>
  <c r="T93" i="2" s="1"/>
  <c r="K93" i="1"/>
  <c r="S93" i="2" s="1"/>
  <c r="J93" i="1"/>
  <c r="R93" i="2" s="1"/>
  <c r="I93" i="1"/>
  <c r="Q93" i="2" s="1"/>
  <c r="H93" i="1"/>
  <c r="P93" i="2" s="1"/>
  <c r="G93" i="1"/>
  <c r="O93" i="2" s="1"/>
  <c r="F93" i="1"/>
  <c r="N93" i="2" s="1"/>
  <c r="E93" i="1"/>
  <c r="M93" i="2" s="1"/>
  <c r="D93" i="1"/>
  <c r="L93" i="2" s="1"/>
  <c r="C93" i="1"/>
  <c r="B93" i="1"/>
  <c r="P92" i="1"/>
  <c r="X92" i="2" s="1"/>
  <c r="O92" i="1"/>
  <c r="W92" i="2" s="1"/>
  <c r="N92" i="1"/>
  <c r="V92" i="2" s="1"/>
  <c r="M92" i="1"/>
  <c r="U92" i="2" s="1"/>
  <c r="L92" i="1"/>
  <c r="T92" i="2" s="1"/>
  <c r="K92" i="1"/>
  <c r="S92" i="2" s="1"/>
  <c r="J92" i="1"/>
  <c r="R92" i="2" s="1"/>
  <c r="I92" i="1"/>
  <c r="Q92" i="2" s="1"/>
  <c r="H92" i="1"/>
  <c r="P92" i="2" s="1"/>
  <c r="G92" i="1"/>
  <c r="O92" i="2" s="1"/>
  <c r="F92" i="1"/>
  <c r="N92" i="2" s="1"/>
  <c r="E92" i="1"/>
  <c r="M92" i="2" s="1"/>
  <c r="D92" i="1"/>
  <c r="L92" i="2" s="1"/>
  <c r="C92" i="1"/>
  <c r="B92" i="1"/>
  <c r="P91" i="1"/>
  <c r="X91" i="2" s="1"/>
  <c r="O91" i="1"/>
  <c r="W91" i="2" s="1"/>
  <c r="N91" i="1"/>
  <c r="V91" i="2" s="1"/>
  <c r="M91" i="1"/>
  <c r="U91" i="2" s="1"/>
  <c r="L91" i="1"/>
  <c r="T91" i="2" s="1"/>
  <c r="K91" i="1"/>
  <c r="S91" i="2" s="1"/>
  <c r="J91" i="1"/>
  <c r="R91" i="2" s="1"/>
  <c r="I91" i="1"/>
  <c r="Q91" i="2" s="1"/>
  <c r="H91" i="1"/>
  <c r="P91" i="2" s="1"/>
  <c r="G91" i="1"/>
  <c r="O91" i="2" s="1"/>
  <c r="F91" i="1"/>
  <c r="N91" i="2" s="1"/>
  <c r="E91" i="1"/>
  <c r="M91" i="2" s="1"/>
  <c r="D91" i="1"/>
  <c r="L91" i="2" s="1"/>
  <c r="C91" i="1"/>
  <c r="B91" i="1"/>
  <c r="P90" i="1"/>
  <c r="X90" i="2" s="1"/>
  <c r="O90" i="1"/>
  <c r="W90" i="2" s="1"/>
  <c r="N90" i="1"/>
  <c r="V90" i="2" s="1"/>
  <c r="M90" i="1"/>
  <c r="U90" i="2" s="1"/>
  <c r="L90" i="1"/>
  <c r="T90" i="2" s="1"/>
  <c r="K90" i="1"/>
  <c r="S90" i="2" s="1"/>
  <c r="J90" i="1"/>
  <c r="R90" i="2" s="1"/>
  <c r="I90" i="1"/>
  <c r="Q90" i="2" s="1"/>
  <c r="H90" i="1"/>
  <c r="P90" i="2" s="1"/>
  <c r="G90" i="1"/>
  <c r="O90" i="2" s="1"/>
  <c r="F90" i="1"/>
  <c r="N90" i="2" s="1"/>
  <c r="E90" i="1"/>
  <c r="M90" i="2" s="1"/>
  <c r="D90" i="1"/>
  <c r="L90" i="2" s="1"/>
  <c r="C90" i="1"/>
  <c r="B90" i="1"/>
  <c r="P89" i="1"/>
  <c r="X89" i="2" s="1"/>
  <c r="O89" i="1"/>
  <c r="W89" i="2" s="1"/>
  <c r="N89" i="1"/>
  <c r="V89" i="2" s="1"/>
  <c r="M89" i="1"/>
  <c r="U89" i="2" s="1"/>
  <c r="L89" i="1"/>
  <c r="T89" i="2" s="1"/>
  <c r="K89" i="1"/>
  <c r="S89" i="2" s="1"/>
  <c r="J89" i="1"/>
  <c r="R89" i="2" s="1"/>
  <c r="I89" i="1"/>
  <c r="Q89" i="2" s="1"/>
  <c r="H89" i="1"/>
  <c r="P89" i="2" s="1"/>
  <c r="G89" i="1"/>
  <c r="O89" i="2" s="1"/>
  <c r="F89" i="1"/>
  <c r="N89" i="2" s="1"/>
  <c r="E89" i="1"/>
  <c r="M89" i="2" s="1"/>
  <c r="D89" i="1"/>
  <c r="L89" i="2" s="1"/>
  <c r="C89" i="1"/>
  <c r="B89" i="1"/>
  <c r="P88" i="1"/>
  <c r="X88" i="2" s="1"/>
  <c r="O88" i="1"/>
  <c r="W88" i="2" s="1"/>
  <c r="N88" i="1"/>
  <c r="M88" i="1"/>
  <c r="U88" i="2" s="1"/>
  <c r="L88" i="1"/>
  <c r="T88" i="2" s="1"/>
  <c r="K88" i="1"/>
  <c r="S88" i="2" s="1"/>
  <c r="J88" i="1"/>
  <c r="R88" i="2" s="1"/>
  <c r="I88" i="1"/>
  <c r="Q88" i="2" s="1"/>
  <c r="H88" i="1"/>
  <c r="P88" i="2" s="1"/>
  <c r="G88" i="1"/>
  <c r="O88" i="2" s="1"/>
  <c r="F88" i="1"/>
  <c r="N88" i="2" s="1"/>
  <c r="E88" i="1"/>
  <c r="M88" i="2" s="1"/>
  <c r="D88" i="1"/>
  <c r="L88" i="2" s="1"/>
  <c r="C88" i="1"/>
  <c r="B88" i="1"/>
  <c r="J88" i="2" s="1"/>
  <c r="P87" i="1"/>
  <c r="X87" i="2" s="1"/>
  <c r="O87" i="1"/>
  <c r="W87" i="2" s="1"/>
  <c r="N87" i="1"/>
  <c r="V87" i="2" s="1"/>
  <c r="M87" i="1"/>
  <c r="U87" i="2" s="1"/>
  <c r="L87" i="1"/>
  <c r="T87" i="2" s="1"/>
  <c r="K87" i="1"/>
  <c r="S87" i="2" s="1"/>
  <c r="J87" i="1"/>
  <c r="R87" i="2" s="1"/>
  <c r="I87" i="1"/>
  <c r="Q87" i="2" s="1"/>
  <c r="H87" i="1"/>
  <c r="P87" i="2" s="1"/>
  <c r="G87" i="1"/>
  <c r="O87" i="2" s="1"/>
  <c r="F87" i="1"/>
  <c r="N87" i="2" s="1"/>
  <c r="E87" i="1"/>
  <c r="D87" i="1"/>
  <c r="L87" i="2" s="1"/>
  <c r="C87" i="1"/>
  <c r="B87" i="1"/>
  <c r="P86" i="1"/>
  <c r="X86" i="2" s="1"/>
  <c r="O86" i="1"/>
  <c r="W86" i="2" s="1"/>
  <c r="N86" i="1"/>
  <c r="V86" i="2" s="1"/>
  <c r="M86" i="1"/>
  <c r="U86" i="2" s="1"/>
  <c r="L86" i="1"/>
  <c r="T86" i="2" s="1"/>
  <c r="K86" i="1"/>
  <c r="S86" i="2" s="1"/>
  <c r="J86" i="1"/>
  <c r="R86" i="2" s="1"/>
  <c r="I86" i="1"/>
  <c r="Q86" i="2" s="1"/>
  <c r="H86" i="1"/>
  <c r="P86" i="2" s="1"/>
  <c r="G86" i="1"/>
  <c r="O86" i="2" s="1"/>
  <c r="F86" i="1"/>
  <c r="N86" i="2" s="1"/>
  <c r="E86" i="1"/>
  <c r="M86" i="2" s="1"/>
  <c r="D86" i="1"/>
  <c r="L86" i="2" s="1"/>
  <c r="C86" i="1"/>
  <c r="B86" i="1"/>
  <c r="P85" i="1"/>
  <c r="X85" i="2" s="1"/>
  <c r="O85" i="1"/>
  <c r="W85" i="2" s="1"/>
  <c r="N85" i="1"/>
  <c r="V85" i="2" s="1"/>
  <c r="M85" i="1"/>
  <c r="U85" i="2" s="1"/>
  <c r="L85" i="1"/>
  <c r="T85" i="2" s="1"/>
  <c r="K85" i="1"/>
  <c r="J85" i="1"/>
  <c r="R85" i="2" s="1"/>
  <c r="I85" i="1"/>
  <c r="Q85" i="2" s="1"/>
  <c r="H85" i="1"/>
  <c r="P85" i="2" s="1"/>
  <c r="G85" i="1"/>
  <c r="O85" i="2" s="1"/>
  <c r="F85" i="1"/>
  <c r="N85" i="2" s="1"/>
  <c r="E85" i="1"/>
  <c r="M85" i="2" s="1"/>
  <c r="D85" i="1"/>
  <c r="L85" i="2" s="1"/>
  <c r="C85" i="1"/>
  <c r="B85" i="1"/>
  <c r="P84" i="1"/>
  <c r="X84" i="2" s="1"/>
  <c r="O84" i="1"/>
  <c r="W84" i="2" s="1"/>
  <c r="N84" i="1"/>
  <c r="V84" i="2" s="1"/>
  <c r="M84" i="1"/>
  <c r="U84" i="2" s="1"/>
  <c r="L84" i="1"/>
  <c r="T84" i="2" s="1"/>
  <c r="K84" i="1"/>
  <c r="S84" i="2" s="1"/>
  <c r="J84" i="1"/>
  <c r="R84" i="2" s="1"/>
  <c r="I84" i="1"/>
  <c r="Q84" i="2" s="1"/>
  <c r="H84" i="1"/>
  <c r="P84" i="2" s="1"/>
  <c r="G84" i="1"/>
  <c r="O84" i="2" s="1"/>
  <c r="F84" i="1"/>
  <c r="N84" i="2" s="1"/>
  <c r="E84" i="1"/>
  <c r="M84" i="2" s="1"/>
  <c r="D84" i="1"/>
  <c r="L84" i="2" s="1"/>
  <c r="C84" i="1"/>
  <c r="B84" i="1"/>
  <c r="J84" i="2" s="1"/>
  <c r="P83" i="1"/>
  <c r="X83" i="2" s="1"/>
  <c r="O83" i="1"/>
  <c r="W83" i="2" s="1"/>
  <c r="N83" i="1"/>
  <c r="V83" i="2" s="1"/>
  <c r="M83" i="1"/>
  <c r="U83" i="2" s="1"/>
  <c r="L83" i="1"/>
  <c r="T83" i="2" s="1"/>
  <c r="K83" i="1"/>
  <c r="S83" i="2" s="1"/>
  <c r="J83" i="1"/>
  <c r="R83" i="2" s="1"/>
  <c r="I83" i="1"/>
  <c r="Q83" i="2" s="1"/>
  <c r="H83" i="1"/>
  <c r="P83" i="2" s="1"/>
  <c r="G83" i="1"/>
  <c r="O83" i="2" s="1"/>
  <c r="F83" i="1"/>
  <c r="N83" i="2" s="1"/>
  <c r="E83" i="1"/>
  <c r="M83" i="2" s="1"/>
  <c r="D83" i="1"/>
  <c r="L83" i="2" s="1"/>
  <c r="C83" i="1"/>
  <c r="B83" i="1"/>
  <c r="P82" i="1"/>
  <c r="X82" i="2" s="1"/>
  <c r="O82" i="1"/>
  <c r="W82" i="2" s="1"/>
  <c r="N82" i="1"/>
  <c r="V82" i="2" s="1"/>
  <c r="M82" i="1"/>
  <c r="U82" i="2" s="1"/>
  <c r="L82" i="1"/>
  <c r="T82" i="2" s="1"/>
  <c r="K82" i="1"/>
  <c r="S82" i="2" s="1"/>
  <c r="J82" i="1"/>
  <c r="R82" i="2" s="1"/>
  <c r="I82" i="1"/>
  <c r="Q82" i="2" s="1"/>
  <c r="H82" i="1"/>
  <c r="P82" i="2" s="1"/>
  <c r="G82" i="1"/>
  <c r="O82" i="2" s="1"/>
  <c r="F82" i="1"/>
  <c r="N82" i="2" s="1"/>
  <c r="E82" i="1"/>
  <c r="M82" i="2" s="1"/>
  <c r="D82" i="1"/>
  <c r="L82" i="2" s="1"/>
  <c r="C82" i="1"/>
  <c r="B82" i="1"/>
  <c r="P81" i="1"/>
  <c r="X81" i="2" s="1"/>
  <c r="O81" i="1"/>
  <c r="W81" i="2" s="1"/>
  <c r="N81" i="1"/>
  <c r="V81" i="2" s="1"/>
  <c r="M81" i="1"/>
  <c r="U81" i="2" s="1"/>
  <c r="L81" i="1"/>
  <c r="T81" i="2" s="1"/>
  <c r="K81" i="1"/>
  <c r="S81" i="2" s="1"/>
  <c r="J81" i="1"/>
  <c r="R81" i="2" s="1"/>
  <c r="I81" i="1"/>
  <c r="Q81" i="2" s="1"/>
  <c r="H81" i="1"/>
  <c r="P81" i="2" s="1"/>
  <c r="G81" i="1"/>
  <c r="O81" i="2" s="1"/>
  <c r="F81" i="1"/>
  <c r="N81" i="2" s="1"/>
  <c r="E81" i="1"/>
  <c r="M81" i="2" s="1"/>
  <c r="D81" i="1"/>
  <c r="L81" i="2" s="1"/>
  <c r="C81" i="1"/>
  <c r="B81" i="1"/>
  <c r="P80" i="1"/>
  <c r="X80" i="2" s="1"/>
  <c r="O80" i="1"/>
  <c r="W80" i="2" s="1"/>
  <c r="N80" i="1"/>
  <c r="V80" i="2" s="1"/>
  <c r="M80" i="1"/>
  <c r="U80" i="2" s="1"/>
  <c r="L80" i="1"/>
  <c r="T80" i="2" s="1"/>
  <c r="K80" i="1"/>
  <c r="S80" i="2" s="1"/>
  <c r="J80" i="1"/>
  <c r="R80" i="2" s="1"/>
  <c r="I80" i="1"/>
  <c r="Q80" i="2" s="1"/>
  <c r="H80" i="1"/>
  <c r="P80" i="2" s="1"/>
  <c r="G80" i="1"/>
  <c r="O80" i="2" s="1"/>
  <c r="F80" i="1"/>
  <c r="N80" i="2" s="1"/>
  <c r="E80" i="1"/>
  <c r="M80" i="2" s="1"/>
  <c r="D80" i="1"/>
  <c r="L80" i="2" s="1"/>
  <c r="C80" i="1"/>
  <c r="B80" i="1"/>
  <c r="P79" i="1"/>
  <c r="X79" i="2" s="1"/>
  <c r="O79" i="1"/>
  <c r="W79" i="2" s="1"/>
  <c r="N79" i="1"/>
  <c r="V79" i="2" s="1"/>
  <c r="M79" i="1"/>
  <c r="U79" i="2" s="1"/>
  <c r="L79" i="1"/>
  <c r="T79" i="2" s="1"/>
  <c r="K79" i="1"/>
  <c r="S79" i="2" s="1"/>
  <c r="J79" i="1"/>
  <c r="R79" i="2" s="1"/>
  <c r="I79" i="1"/>
  <c r="Q79" i="2" s="1"/>
  <c r="H79" i="1"/>
  <c r="P79" i="2" s="1"/>
  <c r="G79" i="1"/>
  <c r="O79" i="2" s="1"/>
  <c r="F79" i="1"/>
  <c r="N79" i="2" s="1"/>
  <c r="E79" i="1"/>
  <c r="D79" i="1"/>
  <c r="L79" i="2" s="1"/>
  <c r="C79" i="1"/>
  <c r="B79" i="1"/>
  <c r="P78" i="1"/>
  <c r="X78" i="2" s="1"/>
  <c r="O78" i="1"/>
  <c r="W78" i="2" s="1"/>
  <c r="N78" i="1"/>
  <c r="V78" i="2" s="1"/>
  <c r="M78" i="1"/>
  <c r="U78" i="2" s="1"/>
  <c r="L78" i="1"/>
  <c r="T78" i="2" s="1"/>
  <c r="K78" i="1"/>
  <c r="S78" i="2" s="1"/>
  <c r="J78" i="1"/>
  <c r="R78" i="2" s="1"/>
  <c r="I78" i="1"/>
  <c r="Q78" i="2" s="1"/>
  <c r="H78" i="1"/>
  <c r="G78" i="1"/>
  <c r="O78" i="2" s="1"/>
  <c r="F78" i="1"/>
  <c r="N78" i="2" s="1"/>
  <c r="E78" i="1"/>
  <c r="M78" i="2" s="1"/>
  <c r="D78" i="1"/>
  <c r="L78" i="2" s="1"/>
  <c r="C78" i="1"/>
  <c r="B78" i="1"/>
  <c r="P77" i="1"/>
  <c r="X77" i="2" s="1"/>
  <c r="O77" i="1"/>
  <c r="W77" i="2" s="1"/>
  <c r="N77" i="1"/>
  <c r="V77" i="2" s="1"/>
  <c r="M77" i="1"/>
  <c r="U77" i="2" s="1"/>
  <c r="L77" i="1"/>
  <c r="T77" i="2" s="1"/>
  <c r="K77" i="1"/>
  <c r="J77" i="1"/>
  <c r="R77" i="2" s="1"/>
  <c r="I77" i="1"/>
  <c r="Q77" i="2" s="1"/>
  <c r="H77" i="1"/>
  <c r="P77" i="2" s="1"/>
  <c r="G77" i="1"/>
  <c r="O77" i="2" s="1"/>
  <c r="F77" i="1"/>
  <c r="N77" i="2" s="1"/>
  <c r="E77" i="1"/>
  <c r="M77" i="2" s="1"/>
  <c r="D77" i="1"/>
  <c r="L77" i="2" s="1"/>
  <c r="C77" i="1"/>
  <c r="B77" i="1"/>
  <c r="P76" i="1"/>
  <c r="X76" i="2" s="1"/>
  <c r="O76" i="1"/>
  <c r="W76" i="2" s="1"/>
  <c r="N76" i="1"/>
  <c r="M76" i="1"/>
  <c r="U76" i="2" s="1"/>
  <c r="L76" i="1"/>
  <c r="T76" i="2" s="1"/>
  <c r="K76" i="1"/>
  <c r="S76" i="2" s="1"/>
  <c r="J76" i="1"/>
  <c r="R76" i="2" s="1"/>
  <c r="I76" i="1"/>
  <c r="Q76" i="2" s="1"/>
  <c r="H76" i="1"/>
  <c r="P76" i="2" s="1"/>
  <c r="G76" i="1"/>
  <c r="O76" i="2" s="1"/>
  <c r="F76" i="1"/>
  <c r="N76" i="2" s="1"/>
  <c r="E76" i="1"/>
  <c r="M76" i="2" s="1"/>
  <c r="D76" i="1"/>
  <c r="L76" i="2" s="1"/>
  <c r="C76" i="1"/>
  <c r="B76" i="1"/>
  <c r="P75" i="1"/>
  <c r="X75" i="2" s="1"/>
  <c r="O75" i="1"/>
  <c r="W75" i="2" s="1"/>
  <c r="N75" i="1"/>
  <c r="V75" i="2" s="1"/>
  <c r="M75" i="1"/>
  <c r="U75" i="2" s="1"/>
  <c r="L75" i="1"/>
  <c r="T75" i="2" s="1"/>
  <c r="K75" i="1"/>
  <c r="S75" i="2" s="1"/>
  <c r="J75" i="1"/>
  <c r="R75" i="2" s="1"/>
  <c r="I75" i="1"/>
  <c r="Q75" i="2" s="1"/>
  <c r="H75" i="1"/>
  <c r="P75" i="2" s="1"/>
  <c r="G75" i="1"/>
  <c r="O75" i="2" s="1"/>
  <c r="F75" i="1"/>
  <c r="N75" i="2" s="1"/>
  <c r="E75" i="1"/>
  <c r="M75" i="2" s="1"/>
  <c r="D75" i="1"/>
  <c r="L75" i="2" s="1"/>
  <c r="C75" i="1"/>
  <c r="B75" i="1"/>
  <c r="P74" i="1"/>
  <c r="X74" i="2" s="1"/>
  <c r="O74" i="1"/>
  <c r="W74" i="2" s="1"/>
  <c r="N74" i="1"/>
  <c r="V74" i="2" s="1"/>
  <c r="M74" i="1"/>
  <c r="U74" i="2" s="1"/>
  <c r="L74" i="1"/>
  <c r="T74" i="2" s="1"/>
  <c r="K74" i="1"/>
  <c r="S74" i="2" s="1"/>
  <c r="J74" i="1"/>
  <c r="R74" i="2" s="1"/>
  <c r="I74" i="1"/>
  <c r="Q74" i="2" s="1"/>
  <c r="H74" i="1"/>
  <c r="P74" i="2" s="1"/>
  <c r="G74" i="1"/>
  <c r="O74" i="2" s="1"/>
  <c r="F74" i="1"/>
  <c r="N74" i="2" s="1"/>
  <c r="E74" i="1"/>
  <c r="M74" i="2" s="1"/>
  <c r="D74" i="1"/>
  <c r="L74" i="2" s="1"/>
  <c r="C74" i="1"/>
  <c r="B74" i="1"/>
  <c r="P73" i="1"/>
  <c r="X73" i="2" s="1"/>
  <c r="O73" i="1"/>
  <c r="W73" i="2" s="1"/>
  <c r="N73" i="1"/>
  <c r="V73" i="2" s="1"/>
  <c r="M73" i="1"/>
  <c r="U73" i="2" s="1"/>
  <c r="L73" i="1"/>
  <c r="T73" i="2" s="1"/>
  <c r="K73" i="1"/>
  <c r="S73" i="2" s="1"/>
  <c r="J73" i="1"/>
  <c r="R73" i="2" s="1"/>
  <c r="I73" i="1"/>
  <c r="Q73" i="2" s="1"/>
  <c r="H73" i="1"/>
  <c r="P73" i="2" s="1"/>
  <c r="G73" i="1"/>
  <c r="O73" i="2" s="1"/>
  <c r="F73" i="1"/>
  <c r="N73" i="2" s="1"/>
  <c r="E73" i="1"/>
  <c r="M73" i="2" s="1"/>
  <c r="D73" i="1"/>
  <c r="L73" i="2" s="1"/>
  <c r="C73" i="1"/>
  <c r="E73" i="2" s="1"/>
  <c r="B73" i="1"/>
  <c r="P72" i="1"/>
  <c r="X72" i="2" s="1"/>
  <c r="O72" i="1"/>
  <c r="W72" i="2" s="1"/>
  <c r="N72" i="1"/>
  <c r="V72" i="2" s="1"/>
  <c r="M72" i="1"/>
  <c r="U72" i="2" s="1"/>
  <c r="L72" i="1"/>
  <c r="T72" i="2" s="1"/>
  <c r="K72" i="1"/>
  <c r="S72" i="2" s="1"/>
  <c r="J72" i="1"/>
  <c r="R72" i="2" s="1"/>
  <c r="I72" i="1"/>
  <c r="Q72" i="2" s="1"/>
  <c r="H72" i="1"/>
  <c r="P72" i="2" s="1"/>
  <c r="G72" i="1"/>
  <c r="O72" i="2" s="1"/>
  <c r="F72" i="1"/>
  <c r="N72" i="2" s="1"/>
  <c r="E72" i="1"/>
  <c r="M72" i="2" s="1"/>
  <c r="D72" i="1"/>
  <c r="L72" i="2" s="1"/>
  <c r="C72" i="1"/>
  <c r="B72" i="1"/>
  <c r="P71" i="1"/>
  <c r="X71" i="2" s="1"/>
  <c r="O71" i="1"/>
  <c r="W71" i="2" s="1"/>
  <c r="N71" i="1"/>
  <c r="V71" i="2" s="1"/>
  <c r="M71" i="1"/>
  <c r="U71" i="2" s="1"/>
  <c r="L71" i="1"/>
  <c r="T71" i="2" s="1"/>
  <c r="K71" i="1"/>
  <c r="S71" i="2" s="1"/>
  <c r="J71" i="1"/>
  <c r="R71" i="2" s="1"/>
  <c r="I71" i="1"/>
  <c r="Q71" i="2" s="1"/>
  <c r="H71" i="1"/>
  <c r="P71" i="2" s="1"/>
  <c r="G71" i="1"/>
  <c r="O71" i="2" s="1"/>
  <c r="F71" i="1"/>
  <c r="N71" i="2" s="1"/>
  <c r="E71" i="1"/>
  <c r="M71" i="2" s="1"/>
  <c r="D71" i="1"/>
  <c r="L71" i="2" s="1"/>
  <c r="C71" i="1"/>
  <c r="B71" i="1"/>
  <c r="P70" i="1"/>
  <c r="X70" i="2" s="1"/>
  <c r="O70" i="1"/>
  <c r="W70" i="2" s="1"/>
  <c r="N70" i="1"/>
  <c r="V70" i="2" s="1"/>
  <c r="M70" i="1"/>
  <c r="U70" i="2" s="1"/>
  <c r="L70" i="1"/>
  <c r="T70" i="2" s="1"/>
  <c r="K70" i="1"/>
  <c r="S70" i="2" s="1"/>
  <c r="J70" i="1"/>
  <c r="R70" i="2" s="1"/>
  <c r="I70" i="1"/>
  <c r="H70" i="1"/>
  <c r="P70" i="2" s="1"/>
  <c r="G70" i="1"/>
  <c r="O70" i="2" s="1"/>
  <c r="F70" i="1"/>
  <c r="N70" i="2" s="1"/>
  <c r="E70" i="1"/>
  <c r="M70" i="2" s="1"/>
  <c r="D70" i="1"/>
  <c r="L70" i="2" s="1"/>
  <c r="C70" i="1"/>
  <c r="B70" i="1"/>
  <c r="P69" i="1"/>
  <c r="X69" i="2" s="1"/>
  <c r="O69" i="1"/>
  <c r="W69" i="2" s="1"/>
  <c r="N69" i="1"/>
  <c r="V69" i="2" s="1"/>
  <c r="M69" i="1"/>
  <c r="U69" i="2" s="1"/>
  <c r="L69" i="1"/>
  <c r="T69" i="2" s="1"/>
  <c r="K69" i="1"/>
  <c r="S69" i="2" s="1"/>
  <c r="J69" i="1"/>
  <c r="R69" i="2" s="1"/>
  <c r="I69" i="1"/>
  <c r="Q69" i="2" s="1"/>
  <c r="H69" i="1"/>
  <c r="P69" i="2" s="1"/>
  <c r="G69" i="1"/>
  <c r="O69" i="2" s="1"/>
  <c r="F69" i="1"/>
  <c r="N69" i="2" s="1"/>
  <c r="E69" i="1"/>
  <c r="M69" i="2" s="1"/>
  <c r="D69" i="1"/>
  <c r="L69" i="2" s="1"/>
  <c r="C69" i="1"/>
  <c r="B69" i="1"/>
  <c r="P68" i="1"/>
  <c r="X68" i="2" s="1"/>
  <c r="O68" i="1"/>
  <c r="W68" i="2" s="1"/>
  <c r="N68" i="1"/>
  <c r="V68" i="2" s="1"/>
  <c r="M68" i="1"/>
  <c r="U68" i="2" s="1"/>
  <c r="L68" i="1"/>
  <c r="T68" i="2" s="1"/>
  <c r="K68" i="1"/>
  <c r="S68" i="2" s="1"/>
  <c r="J68" i="1"/>
  <c r="R68" i="2" s="1"/>
  <c r="I68" i="1"/>
  <c r="Q68" i="2" s="1"/>
  <c r="H68" i="1"/>
  <c r="P68" i="2" s="1"/>
  <c r="G68" i="1"/>
  <c r="O68" i="2" s="1"/>
  <c r="F68" i="1"/>
  <c r="N68" i="2" s="1"/>
  <c r="E68" i="1"/>
  <c r="M68" i="2" s="1"/>
  <c r="D68" i="1"/>
  <c r="L68" i="2" s="1"/>
  <c r="C68" i="1"/>
  <c r="B68" i="1"/>
  <c r="P67" i="1"/>
  <c r="X67" i="2" s="1"/>
  <c r="O67" i="1"/>
  <c r="W67" i="2" s="1"/>
  <c r="N67" i="1"/>
  <c r="V67" i="2" s="1"/>
  <c r="M67" i="1"/>
  <c r="U67" i="2" s="1"/>
  <c r="L67" i="1"/>
  <c r="T67" i="2" s="1"/>
  <c r="K67" i="1"/>
  <c r="S67" i="2" s="1"/>
  <c r="J67" i="1"/>
  <c r="R67" i="2" s="1"/>
  <c r="I67" i="1"/>
  <c r="Q67" i="2" s="1"/>
  <c r="H67" i="1"/>
  <c r="P67" i="2" s="1"/>
  <c r="G67" i="1"/>
  <c r="O67" i="2" s="1"/>
  <c r="F67" i="1"/>
  <c r="N67" i="2" s="1"/>
  <c r="E67" i="1"/>
  <c r="M67" i="2" s="1"/>
  <c r="D67" i="1"/>
  <c r="L67" i="2" s="1"/>
  <c r="C67" i="1"/>
  <c r="B67" i="1"/>
  <c r="P66" i="1"/>
  <c r="X66" i="2" s="1"/>
  <c r="O66" i="1"/>
  <c r="W66" i="2" s="1"/>
  <c r="N66" i="1"/>
  <c r="V66" i="2" s="1"/>
  <c r="M66" i="1"/>
  <c r="U66" i="2" s="1"/>
  <c r="L66" i="1"/>
  <c r="T66" i="2" s="1"/>
  <c r="K66" i="1"/>
  <c r="S66" i="2" s="1"/>
  <c r="J66" i="1"/>
  <c r="R66" i="2" s="1"/>
  <c r="I66" i="1"/>
  <c r="Q66" i="2" s="1"/>
  <c r="H66" i="1"/>
  <c r="P66" i="2" s="1"/>
  <c r="G66" i="1"/>
  <c r="O66" i="2" s="1"/>
  <c r="F66" i="1"/>
  <c r="N66" i="2" s="1"/>
  <c r="E66" i="1"/>
  <c r="M66" i="2" s="1"/>
  <c r="D66" i="1"/>
  <c r="L66" i="2" s="1"/>
  <c r="C66" i="1"/>
  <c r="B66" i="1"/>
  <c r="P65" i="1"/>
  <c r="X65" i="2" s="1"/>
  <c r="O65" i="1"/>
  <c r="W65" i="2" s="1"/>
  <c r="N65" i="1"/>
  <c r="V65" i="2" s="1"/>
  <c r="M65" i="1"/>
  <c r="U65" i="2" s="1"/>
  <c r="L65" i="1"/>
  <c r="T65" i="2" s="1"/>
  <c r="K65" i="1"/>
  <c r="S65" i="2" s="1"/>
  <c r="J65" i="1"/>
  <c r="R65" i="2" s="1"/>
  <c r="I65" i="1"/>
  <c r="Q65" i="2" s="1"/>
  <c r="H65" i="1"/>
  <c r="P65" i="2" s="1"/>
  <c r="G65" i="1"/>
  <c r="O65" i="2" s="1"/>
  <c r="F65" i="1"/>
  <c r="N65" i="2" s="1"/>
  <c r="E65" i="1"/>
  <c r="M65" i="2" s="1"/>
  <c r="D65" i="1"/>
  <c r="L65" i="2" s="1"/>
  <c r="C65" i="1"/>
  <c r="B65" i="1"/>
  <c r="P64" i="1"/>
  <c r="X64" i="2" s="1"/>
  <c r="O64" i="1"/>
  <c r="W64" i="2" s="1"/>
  <c r="N64" i="1"/>
  <c r="V64" i="2" s="1"/>
  <c r="M64" i="1"/>
  <c r="U64" i="2" s="1"/>
  <c r="L64" i="1"/>
  <c r="T64" i="2" s="1"/>
  <c r="K64" i="1"/>
  <c r="S64" i="2" s="1"/>
  <c r="J64" i="1"/>
  <c r="R64" i="2" s="1"/>
  <c r="I64" i="1"/>
  <c r="Q64" i="2" s="1"/>
  <c r="H64" i="1"/>
  <c r="P64" i="2" s="1"/>
  <c r="AA64" i="2" s="1" a="1"/>
  <c r="AA64" i="2" s="1"/>
  <c r="G64" i="1"/>
  <c r="O64" i="2" s="1"/>
  <c r="F64" i="1"/>
  <c r="N64" i="2" s="1"/>
  <c r="E64" i="1"/>
  <c r="M64" i="2" s="1"/>
  <c r="D64" i="1"/>
  <c r="L64" i="2" s="1"/>
  <c r="C64" i="1"/>
  <c r="K64" i="2" s="1"/>
  <c r="B64" i="1"/>
  <c r="P63" i="1"/>
  <c r="X63" i="2" s="1"/>
  <c r="O63" i="1"/>
  <c r="W63" i="2" s="1"/>
  <c r="N63" i="1"/>
  <c r="V63" i="2" s="1"/>
  <c r="M63" i="1"/>
  <c r="U63" i="2" s="1"/>
  <c r="L63" i="1"/>
  <c r="T63" i="2" s="1"/>
  <c r="K63" i="1"/>
  <c r="S63" i="2" s="1"/>
  <c r="J63" i="1"/>
  <c r="R63" i="2" s="1"/>
  <c r="I63" i="1"/>
  <c r="Q63" i="2" s="1"/>
  <c r="H63" i="1"/>
  <c r="P63" i="2" s="1"/>
  <c r="G63" i="1"/>
  <c r="O63" i="2" s="1"/>
  <c r="F63" i="1"/>
  <c r="N63" i="2" s="1"/>
  <c r="E63" i="1"/>
  <c r="M63" i="2" s="1"/>
  <c r="D63" i="1"/>
  <c r="L63" i="2" s="1"/>
  <c r="C63" i="1"/>
  <c r="B63" i="1"/>
  <c r="P62" i="1"/>
  <c r="X62" i="2" s="1"/>
  <c r="O62" i="1"/>
  <c r="W62" i="2" s="1"/>
  <c r="N62" i="1"/>
  <c r="V62" i="2" s="1"/>
  <c r="M62" i="1"/>
  <c r="U62" i="2" s="1"/>
  <c r="L62" i="1"/>
  <c r="T62" i="2" s="1"/>
  <c r="K62" i="1"/>
  <c r="S62" i="2" s="1"/>
  <c r="J62" i="1"/>
  <c r="R62" i="2" s="1"/>
  <c r="I62" i="1"/>
  <c r="Q62" i="2" s="1"/>
  <c r="H62" i="1"/>
  <c r="P62" i="2" s="1"/>
  <c r="G62" i="1"/>
  <c r="O62" i="2" s="1"/>
  <c r="F62" i="1"/>
  <c r="N62" i="2" s="1"/>
  <c r="E62" i="1"/>
  <c r="M62" i="2" s="1"/>
  <c r="D62" i="1"/>
  <c r="L62" i="2" s="1"/>
  <c r="C62" i="1"/>
  <c r="B62" i="1"/>
  <c r="P61" i="1"/>
  <c r="X61" i="2" s="1"/>
  <c r="O61" i="1"/>
  <c r="W61" i="2" s="1"/>
  <c r="N61" i="1"/>
  <c r="V61" i="2" s="1"/>
  <c r="M61" i="1"/>
  <c r="U61" i="2" s="1"/>
  <c r="L61" i="1"/>
  <c r="K61" i="1"/>
  <c r="S61" i="2" s="1"/>
  <c r="J61" i="1"/>
  <c r="R61" i="2" s="1"/>
  <c r="I61" i="1"/>
  <c r="Q61" i="2" s="1"/>
  <c r="H61" i="1"/>
  <c r="P61" i="2" s="1"/>
  <c r="G61" i="1"/>
  <c r="O61" i="2" s="1"/>
  <c r="F61" i="1"/>
  <c r="N61" i="2" s="1"/>
  <c r="E61" i="1"/>
  <c r="M61" i="2" s="1"/>
  <c r="D61" i="1"/>
  <c r="L61" i="2" s="1"/>
  <c r="C61" i="1"/>
  <c r="B61" i="1"/>
  <c r="P60" i="1"/>
  <c r="X60" i="2" s="1"/>
  <c r="O60" i="1"/>
  <c r="W60" i="2" s="1"/>
  <c r="N60" i="1"/>
  <c r="V60" i="2" s="1"/>
  <c r="M60" i="1"/>
  <c r="U60" i="2" s="1"/>
  <c r="L60" i="1"/>
  <c r="T60" i="2" s="1"/>
  <c r="K60" i="1"/>
  <c r="S60" i="2" s="1"/>
  <c r="J60" i="1"/>
  <c r="R60" i="2" s="1"/>
  <c r="I60" i="1"/>
  <c r="Q60" i="2" s="1"/>
  <c r="H60" i="1"/>
  <c r="P60" i="2" s="1"/>
  <c r="G60" i="1"/>
  <c r="O60" i="2" s="1"/>
  <c r="F60" i="1"/>
  <c r="N60" i="2" s="1"/>
  <c r="E60" i="1"/>
  <c r="M60" i="2" s="1"/>
  <c r="D60" i="1"/>
  <c r="L60" i="2" s="1"/>
  <c r="C60" i="1"/>
  <c r="K60" i="2" s="1"/>
  <c r="B60" i="1"/>
  <c r="P59" i="1"/>
  <c r="X59" i="2" s="1"/>
  <c r="O59" i="1"/>
  <c r="W59" i="2" s="1"/>
  <c r="N59" i="1"/>
  <c r="V59" i="2" s="1"/>
  <c r="M59" i="1"/>
  <c r="U59" i="2" s="1"/>
  <c r="L59" i="1"/>
  <c r="T59" i="2" s="1"/>
  <c r="K59" i="1"/>
  <c r="S59" i="2" s="1"/>
  <c r="J59" i="1"/>
  <c r="R59" i="2" s="1"/>
  <c r="I59" i="1"/>
  <c r="Q59" i="2" s="1"/>
  <c r="H59" i="1"/>
  <c r="P59" i="2" s="1"/>
  <c r="G59" i="1"/>
  <c r="O59" i="2" s="1"/>
  <c r="F59" i="1"/>
  <c r="N59" i="2" s="1"/>
  <c r="E59" i="1"/>
  <c r="M59" i="2" s="1"/>
  <c r="D59" i="1"/>
  <c r="L59" i="2" s="1"/>
  <c r="C59" i="1"/>
  <c r="B59" i="1"/>
  <c r="P58" i="1"/>
  <c r="X58" i="2" s="1"/>
  <c r="O58" i="1"/>
  <c r="W58" i="2" s="1"/>
  <c r="N58" i="1"/>
  <c r="V58" i="2" s="1"/>
  <c r="M58" i="1"/>
  <c r="U58" i="2" s="1"/>
  <c r="L58" i="1"/>
  <c r="T58" i="2" s="1"/>
  <c r="K58" i="1"/>
  <c r="S58" i="2" s="1"/>
  <c r="J58" i="1"/>
  <c r="R58" i="2" s="1"/>
  <c r="I58" i="1"/>
  <c r="Q58" i="2" s="1"/>
  <c r="H58" i="1"/>
  <c r="P58" i="2" s="1"/>
  <c r="G58" i="1"/>
  <c r="O58" i="2" s="1"/>
  <c r="F58" i="1"/>
  <c r="N58" i="2" s="1"/>
  <c r="E58" i="1"/>
  <c r="M58" i="2" s="1"/>
  <c r="D58" i="1"/>
  <c r="L58" i="2" s="1"/>
  <c r="C58" i="1"/>
  <c r="B58" i="1"/>
  <c r="P57" i="1"/>
  <c r="X57" i="2" s="1"/>
  <c r="O57" i="1"/>
  <c r="W57" i="2" s="1"/>
  <c r="N57" i="1"/>
  <c r="V57" i="2" s="1"/>
  <c r="M57" i="1"/>
  <c r="U57" i="2" s="1"/>
  <c r="L57" i="1"/>
  <c r="T57" i="2" s="1"/>
  <c r="K57" i="1"/>
  <c r="S57" i="2" s="1"/>
  <c r="J57" i="1"/>
  <c r="R57" i="2" s="1"/>
  <c r="I57" i="1"/>
  <c r="Q57" i="2" s="1"/>
  <c r="H57" i="1"/>
  <c r="P57" i="2" s="1"/>
  <c r="AA57" i="2" s="1" a="1"/>
  <c r="AA57" i="2" s="1"/>
  <c r="G57" i="1"/>
  <c r="O57" i="2" s="1"/>
  <c r="F57" i="1"/>
  <c r="N57" i="2" s="1"/>
  <c r="E57" i="1"/>
  <c r="M57" i="2" s="1"/>
  <c r="D57" i="1"/>
  <c r="L57" i="2" s="1"/>
  <c r="C57" i="1"/>
  <c r="B57" i="1"/>
  <c r="P56" i="1"/>
  <c r="X56" i="2" s="1"/>
  <c r="O56" i="1"/>
  <c r="N56" i="1"/>
  <c r="V56" i="2" s="1"/>
  <c r="M56" i="1"/>
  <c r="U56" i="2" s="1"/>
  <c r="L56" i="1"/>
  <c r="T56" i="2" s="1"/>
  <c r="K56" i="1"/>
  <c r="S56" i="2" s="1"/>
  <c r="J56" i="1"/>
  <c r="R56" i="2" s="1"/>
  <c r="I56" i="1"/>
  <c r="Q56" i="2" s="1"/>
  <c r="H56" i="1"/>
  <c r="P56" i="2" s="1"/>
  <c r="G56" i="1"/>
  <c r="O56" i="2" s="1"/>
  <c r="F56" i="1"/>
  <c r="N56" i="2" s="1"/>
  <c r="E56" i="1"/>
  <c r="M56" i="2" s="1"/>
  <c r="D56" i="1"/>
  <c r="L56" i="2" s="1"/>
  <c r="C56" i="1"/>
  <c r="B56" i="1"/>
  <c r="P55" i="1"/>
  <c r="X55" i="2" s="1"/>
  <c r="O55" i="1"/>
  <c r="W55" i="2" s="1"/>
  <c r="N55" i="1"/>
  <c r="V55" i="2" s="1"/>
  <c r="M55" i="1"/>
  <c r="U55" i="2" s="1"/>
  <c r="L55" i="1"/>
  <c r="T55" i="2" s="1"/>
  <c r="K55" i="1"/>
  <c r="S55" i="2" s="1"/>
  <c r="J55" i="1"/>
  <c r="R55" i="2" s="1"/>
  <c r="I55" i="1"/>
  <c r="Q55" i="2" s="1"/>
  <c r="H55" i="1"/>
  <c r="P55" i="2" s="1"/>
  <c r="AA55" i="2" s="1" a="1"/>
  <c r="AA55" i="2" s="1"/>
  <c r="G55" i="1"/>
  <c r="O55" i="2" s="1"/>
  <c r="F55" i="1"/>
  <c r="N55" i="2" s="1"/>
  <c r="E55" i="1"/>
  <c r="M55" i="2" s="1"/>
  <c r="D55" i="1"/>
  <c r="L55" i="2" s="1"/>
  <c r="C55" i="1"/>
  <c r="B55" i="1"/>
  <c r="P54" i="1"/>
  <c r="X54" i="2" s="1"/>
  <c r="O54" i="1"/>
  <c r="W54" i="2" s="1"/>
  <c r="N54" i="1"/>
  <c r="V54" i="2" s="1"/>
  <c r="M54" i="1"/>
  <c r="U54" i="2" s="1"/>
  <c r="L54" i="1"/>
  <c r="T54" i="2" s="1"/>
  <c r="K54" i="1"/>
  <c r="S54" i="2" s="1"/>
  <c r="J54" i="1"/>
  <c r="R54" i="2" s="1"/>
  <c r="I54" i="1"/>
  <c r="H54" i="1"/>
  <c r="P54" i="2" s="1"/>
  <c r="AA54" i="2" s="1" a="1"/>
  <c r="AA54" i="2" s="1"/>
  <c r="G54" i="1"/>
  <c r="O54" i="2" s="1"/>
  <c r="F54" i="1"/>
  <c r="N54" i="2" s="1"/>
  <c r="E54" i="1"/>
  <c r="M54" i="2" s="1"/>
  <c r="D54" i="1"/>
  <c r="L54" i="2" s="1"/>
  <c r="C54" i="1"/>
  <c r="B54" i="1"/>
  <c r="P53" i="1"/>
  <c r="X53" i="2" s="1"/>
  <c r="O53" i="1"/>
  <c r="W53" i="2" s="1"/>
  <c r="N53" i="1"/>
  <c r="V53" i="2" s="1"/>
  <c r="M53" i="1"/>
  <c r="U53" i="2" s="1"/>
  <c r="L53" i="1"/>
  <c r="T53" i="2" s="1"/>
  <c r="K53" i="1"/>
  <c r="S53" i="2" s="1"/>
  <c r="J53" i="1"/>
  <c r="R53" i="2" s="1"/>
  <c r="I53" i="1"/>
  <c r="Q53" i="2" s="1"/>
  <c r="H53" i="1"/>
  <c r="P53" i="2" s="1"/>
  <c r="G53" i="1"/>
  <c r="O53" i="2" s="1"/>
  <c r="F53" i="1"/>
  <c r="N53" i="2" s="1"/>
  <c r="E53" i="1"/>
  <c r="M53" i="2" s="1"/>
  <c r="D53" i="1"/>
  <c r="L53" i="2" s="1"/>
  <c r="C53" i="1"/>
  <c r="B53" i="1"/>
  <c r="P52" i="1"/>
  <c r="X52" i="2" s="1"/>
  <c r="O52" i="1"/>
  <c r="N52" i="1"/>
  <c r="V52" i="2" s="1"/>
  <c r="M52" i="1"/>
  <c r="U52" i="2" s="1"/>
  <c r="L52" i="1"/>
  <c r="T52" i="2" s="1"/>
  <c r="K52" i="1"/>
  <c r="S52" i="2" s="1"/>
  <c r="J52" i="1"/>
  <c r="R52" i="2" s="1"/>
  <c r="I52" i="1"/>
  <c r="Q52" i="2" s="1"/>
  <c r="H52" i="1"/>
  <c r="P52" i="2" s="1"/>
  <c r="G52" i="1"/>
  <c r="O52" i="2" s="1"/>
  <c r="F52" i="1"/>
  <c r="N52" i="2" s="1"/>
  <c r="E52" i="1"/>
  <c r="M52" i="2" s="1"/>
  <c r="D52" i="1"/>
  <c r="C52" i="1"/>
  <c r="B52" i="1"/>
  <c r="P51" i="1"/>
  <c r="X51" i="2" s="1"/>
  <c r="O51" i="1"/>
  <c r="W51" i="2" s="1"/>
  <c r="N51" i="1"/>
  <c r="V51" i="2" s="1"/>
  <c r="M51" i="1"/>
  <c r="U51" i="2" s="1"/>
  <c r="L51" i="1"/>
  <c r="T51" i="2" s="1"/>
  <c r="K51" i="1"/>
  <c r="S51" i="2" s="1"/>
  <c r="J51" i="1"/>
  <c r="R51" i="2" s="1"/>
  <c r="I51" i="1"/>
  <c r="Q51" i="2" s="1"/>
  <c r="H51" i="1"/>
  <c r="P51" i="2" s="1"/>
  <c r="AA51" i="2" s="1" a="1"/>
  <c r="AA51" i="2" s="1"/>
  <c r="G51" i="1"/>
  <c r="O51" i="2" s="1"/>
  <c r="F51" i="1"/>
  <c r="N51" i="2" s="1"/>
  <c r="E51" i="1"/>
  <c r="M51" i="2" s="1"/>
  <c r="D51" i="1"/>
  <c r="L51" i="2" s="1"/>
  <c r="C51" i="1"/>
  <c r="B51" i="1"/>
  <c r="P50" i="1"/>
  <c r="X50" i="2" s="1"/>
  <c r="O50" i="1"/>
  <c r="W50" i="2" s="1"/>
  <c r="N50" i="1"/>
  <c r="V50" i="2" s="1"/>
  <c r="M50" i="1"/>
  <c r="U50" i="2" s="1"/>
  <c r="L50" i="1"/>
  <c r="T50" i="2" s="1"/>
  <c r="K50" i="1"/>
  <c r="S50" i="2" s="1"/>
  <c r="J50" i="1"/>
  <c r="R50" i="2" s="1"/>
  <c r="I50" i="1"/>
  <c r="H50" i="1"/>
  <c r="P50" i="2" s="1"/>
  <c r="G50" i="1"/>
  <c r="O50" i="2" s="1"/>
  <c r="F50" i="1"/>
  <c r="N50" i="2" s="1"/>
  <c r="E50" i="1"/>
  <c r="M50" i="2" s="1"/>
  <c r="D50" i="1"/>
  <c r="L50" i="2" s="1"/>
  <c r="C50" i="1"/>
  <c r="B50" i="1"/>
  <c r="C50" i="2" s="1"/>
  <c r="P49" i="1"/>
  <c r="X49" i="2" s="1"/>
  <c r="O49" i="1"/>
  <c r="W49" i="2" s="1"/>
  <c r="N49" i="1"/>
  <c r="V49" i="2" s="1"/>
  <c r="M49" i="1"/>
  <c r="U49" i="2" s="1"/>
  <c r="L49" i="1"/>
  <c r="T49" i="2" s="1"/>
  <c r="K49" i="1"/>
  <c r="S49" i="2" s="1"/>
  <c r="J49" i="1"/>
  <c r="R49" i="2" s="1"/>
  <c r="I49" i="1"/>
  <c r="Q49" i="2" s="1"/>
  <c r="H49" i="1"/>
  <c r="P49" i="2" s="1"/>
  <c r="G49" i="1"/>
  <c r="O49" i="2" s="1"/>
  <c r="F49" i="1"/>
  <c r="N49" i="2" s="1"/>
  <c r="E49" i="1"/>
  <c r="M49" i="2" s="1"/>
  <c r="D49" i="1"/>
  <c r="L49" i="2" s="1"/>
  <c r="C49" i="1"/>
  <c r="D49" i="2" s="1"/>
  <c r="B49" i="1"/>
  <c r="P48" i="1"/>
  <c r="X48" i="2" s="1"/>
  <c r="O48" i="1"/>
  <c r="N48" i="1"/>
  <c r="V48" i="2" s="1"/>
  <c r="M48" i="1"/>
  <c r="U48" i="2" s="1"/>
  <c r="L48" i="1"/>
  <c r="T48" i="2" s="1"/>
  <c r="K48" i="1"/>
  <c r="S48" i="2" s="1"/>
  <c r="J48" i="1"/>
  <c r="R48" i="2" s="1"/>
  <c r="I48" i="1"/>
  <c r="Q48" i="2" s="1"/>
  <c r="H48" i="1"/>
  <c r="P48" i="2" s="1"/>
  <c r="G48" i="1"/>
  <c r="O48" i="2" s="1"/>
  <c r="F48" i="1"/>
  <c r="N48" i="2" s="1"/>
  <c r="E48" i="1"/>
  <c r="M48" i="2" s="1"/>
  <c r="D48" i="1"/>
  <c r="L48" i="2" s="1"/>
  <c r="C48" i="1"/>
  <c r="B48" i="1"/>
  <c r="P47" i="1"/>
  <c r="X47" i="2" s="1"/>
  <c r="O47" i="1"/>
  <c r="W47" i="2" s="1"/>
  <c r="N47" i="1"/>
  <c r="V47" i="2" s="1"/>
  <c r="M47" i="1"/>
  <c r="U47" i="2" s="1"/>
  <c r="L47" i="1"/>
  <c r="T47" i="2" s="1"/>
  <c r="K47" i="1"/>
  <c r="S47" i="2" s="1"/>
  <c r="J47" i="1"/>
  <c r="R47" i="2" s="1"/>
  <c r="I47" i="1"/>
  <c r="Q47" i="2" s="1"/>
  <c r="H47" i="1"/>
  <c r="P47" i="2" s="1"/>
  <c r="AA47" i="2" s="1" a="1"/>
  <c r="AA47" i="2" s="1"/>
  <c r="G47" i="1"/>
  <c r="O47" i="2" s="1"/>
  <c r="F47" i="1"/>
  <c r="N47" i="2" s="1"/>
  <c r="E47" i="1"/>
  <c r="M47" i="2" s="1"/>
  <c r="D47" i="1"/>
  <c r="L47" i="2" s="1"/>
  <c r="C47" i="1"/>
  <c r="D47" i="2" s="1"/>
  <c r="B47" i="1"/>
  <c r="B47" i="2" s="1"/>
  <c r="P46" i="1"/>
  <c r="X46" i="2" s="1"/>
  <c r="O46" i="1"/>
  <c r="W46" i="2" s="1"/>
  <c r="N46" i="1"/>
  <c r="V46" i="2" s="1"/>
  <c r="M46" i="1"/>
  <c r="U46" i="2" s="1"/>
  <c r="L46" i="1"/>
  <c r="T46" i="2" s="1"/>
  <c r="K46" i="1"/>
  <c r="S46" i="2" s="1"/>
  <c r="J46" i="1"/>
  <c r="R46" i="2" s="1"/>
  <c r="I46" i="1"/>
  <c r="H46" i="1"/>
  <c r="G46" i="1"/>
  <c r="O46" i="2" s="1"/>
  <c r="F46" i="1"/>
  <c r="N46" i="2" s="1"/>
  <c r="E46" i="1"/>
  <c r="M46" i="2" s="1"/>
  <c r="D46" i="1"/>
  <c r="L46" i="2" s="1"/>
  <c r="C46" i="1"/>
  <c r="B46" i="1"/>
  <c r="J46" i="2" s="1"/>
  <c r="P45" i="1"/>
  <c r="X45" i="2" s="1"/>
  <c r="O45" i="1"/>
  <c r="W45" i="2" s="1"/>
  <c r="N45" i="1"/>
  <c r="V45" i="2" s="1"/>
  <c r="M45" i="1"/>
  <c r="U45" i="2" s="1"/>
  <c r="L45" i="1"/>
  <c r="T45" i="2" s="1"/>
  <c r="K45" i="1"/>
  <c r="S45" i="2" s="1"/>
  <c r="J45" i="1"/>
  <c r="R45" i="2" s="1"/>
  <c r="I45" i="1"/>
  <c r="Q45" i="2" s="1"/>
  <c r="H45" i="1"/>
  <c r="P45" i="2" s="1"/>
  <c r="G45" i="1"/>
  <c r="O45" i="2" s="1"/>
  <c r="F45" i="1"/>
  <c r="N45" i="2" s="1"/>
  <c r="E45" i="1"/>
  <c r="M45" i="2" s="1"/>
  <c r="D45" i="1"/>
  <c r="L45" i="2" s="1"/>
  <c r="C45" i="1"/>
  <c r="D45" i="2" s="1"/>
  <c r="B45" i="1"/>
  <c r="F45" i="2" s="1" a="1"/>
  <c r="F45" i="2" s="1"/>
  <c r="P44" i="1"/>
  <c r="X44" i="2" s="1"/>
  <c r="O44" i="1"/>
  <c r="N44" i="1"/>
  <c r="V44" i="2" s="1"/>
  <c r="M44" i="1"/>
  <c r="U44" i="2" s="1"/>
  <c r="L44" i="1"/>
  <c r="T44" i="2" s="1"/>
  <c r="K44" i="1"/>
  <c r="S44" i="2" s="1"/>
  <c r="J44" i="1"/>
  <c r="R44" i="2" s="1"/>
  <c r="I44" i="1"/>
  <c r="Q44" i="2" s="1"/>
  <c r="H44" i="1"/>
  <c r="G44" i="1"/>
  <c r="O44" i="2" s="1"/>
  <c r="F44" i="1"/>
  <c r="N44" i="2" s="1"/>
  <c r="E44" i="1"/>
  <c r="M44" i="2" s="1"/>
  <c r="D44" i="1"/>
  <c r="L44" i="2" s="1"/>
  <c r="C44" i="1"/>
  <c r="B44" i="1"/>
  <c r="P43" i="1"/>
  <c r="X43" i="2" s="1"/>
  <c r="O43" i="1"/>
  <c r="W43" i="2" s="1"/>
  <c r="N43" i="1"/>
  <c r="V43" i="2" s="1"/>
  <c r="M43" i="1"/>
  <c r="U43" i="2" s="1"/>
  <c r="L43" i="1"/>
  <c r="K43" i="1"/>
  <c r="S43" i="2" s="1"/>
  <c r="J43" i="1"/>
  <c r="R43" i="2" s="1"/>
  <c r="I43" i="1"/>
  <c r="Q43" i="2" s="1"/>
  <c r="H43" i="1"/>
  <c r="P43" i="2" s="1"/>
  <c r="G43" i="1"/>
  <c r="O43" i="2" s="1"/>
  <c r="F43" i="1"/>
  <c r="N43" i="2" s="1"/>
  <c r="E43" i="1"/>
  <c r="M43" i="2" s="1"/>
  <c r="D43" i="1"/>
  <c r="L43" i="2" s="1"/>
  <c r="C43" i="1"/>
  <c r="B43" i="1"/>
  <c r="F43" i="2" s="1" a="1"/>
  <c r="F43" i="2" s="1"/>
  <c r="P42" i="1"/>
  <c r="X42" i="2" s="1"/>
  <c r="O42" i="1"/>
  <c r="N42" i="1"/>
  <c r="V42" i="2" s="1"/>
  <c r="M42" i="1"/>
  <c r="U42" i="2" s="1"/>
  <c r="L42" i="1"/>
  <c r="T42" i="2" s="1"/>
  <c r="K42" i="1"/>
  <c r="S42" i="2" s="1"/>
  <c r="J42" i="1"/>
  <c r="R42" i="2" s="1"/>
  <c r="I42" i="1"/>
  <c r="H42" i="1"/>
  <c r="P42" i="2" s="1"/>
  <c r="AA42" i="2" s="1" a="1"/>
  <c r="AA42" i="2" s="1"/>
  <c r="G42" i="1"/>
  <c r="O42" i="2" s="1"/>
  <c r="F42" i="1"/>
  <c r="N42" i="2" s="1"/>
  <c r="E42" i="1"/>
  <c r="M42" i="2" s="1"/>
  <c r="D42" i="1"/>
  <c r="L42" i="2" s="1"/>
  <c r="C42" i="1"/>
  <c r="B42" i="1"/>
  <c r="J42" i="2" s="1"/>
  <c r="P41" i="1"/>
  <c r="O41" i="1"/>
  <c r="W41" i="2" s="1"/>
  <c r="N41" i="1"/>
  <c r="V41" i="2" s="1"/>
  <c r="M41" i="1"/>
  <c r="U41" i="2" s="1"/>
  <c r="L41" i="1"/>
  <c r="T41" i="2" s="1"/>
  <c r="K41" i="1"/>
  <c r="S41" i="2" s="1"/>
  <c r="J41" i="1"/>
  <c r="R41" i="2" s="1"/>
  <c r="I41" i="1"/>
  <c r="Q41" i="2" s="1"/>
  <c r="H41" i="1"/>
  <c r="P41" i="2" s="1"/>
  <c r="AA41" i="2" s="1" a="1"/>
  <c r="AA41" i="2" s="1"/>
  <c r="G41" i="1"/>
  <c r="O41" i="2" s="1"/>
  <c r="F41" i="1"/>
  <c r="E41" i="1"/>
  <c r="M41" i="2" s="1"/>
  <c r="D41" i="1"/>
  <c r="L41" i="2" s="1"/>
  <c r="C41" i="1"/>
  <c r="B41" i="1"/>
  <c r="P40" i="1"/>
  <c r="X40" i="2" s="1"/>
  <c r="O40" i="1"/>
  <c r="N40" i="1"/>
  <c r="V40" i="2" s="1"/>
  <c r="M40" i="1"/>
  <c r="U40" i="2" s="1"/>
  <c r="L40" i="1"/>
  <c r="T40" i="2" s="1"/>
  <c r="K40" i="1"/>
  <c r="S40" i="2" s="1"/>
  <c r="J40" i="1"/>
  <c r="R40" i="2" s="1"/>
  <c r="I40" i="1"/>
  <c r="Q40" i="2" s="1"/>
  <c r="H40" i="1"/>
  <c r="P40" i="2" s="1"/>
  <c r="AA40" i="2" s="1" a="1"/>
  <c r="AA40" i="2" s="1"/>
  <c r="G40" i="1"/>
  <c r="O40" i="2" s="1"/>
  <c r="F40" i="1"/>
  <c r="N40" i="2" s="1"/>
  <c r="E40" i="1"/>
  <c r="M40" i="2" s="1"/>
  <c r="D40" i="1"/>
  <c r="E40" i="2" s="1"/>
  <c r="C40" i="1"/>
  <c r="B40" i="1"/>
  <c r="P39" i="1"/>
  <c r="X39" i="2" s="1"/>
  <c r="O39" i="1"/>
  <c r="W39" i="2" s="1"/>
  <c r="N39" i="1"/>
  <c r="V39" i="2" s="1"/>
  <c r="M39" i="1"/>
  <c r="U39" i="2" s="1"/>
  <c r="L39" i="1"/>
  <c r="T39" i="2" s="1"/>
  <c r="K39" i="1"/>
  <c r="S39" i="2" s="1"/>
  <c r="J39" i="1"/>
  <c r="R39" i="2" s="1"/>
  <c r="I39" i="1"/>
  <c r="Q39" i="2" s="1"/>
  <c r="H39" i="1"/>
  <c r="P39" i="2" s="1"/>
  <c r="G39" i="1"/>
  <c r="O39" i="2" s="1"/>
  <c r="F39" i="1"/>
  <c r="N39" i="2" s="1"/>
  <c r="E39" i="1"/>
  <c r="M39" i="2" s="1"/>
  <c r="D39" i="1"/>
  <c r="L39" i="2" s="1"/>
  <c r="C39" i="1"/>
  <c r="B39" i="1"/>
  <c r="F39" i="2" s="1" a="1"/>
  <c r="F39" i="2" s="1"/>
  <c r="P38" i="1"/>
  <c r="X38" i="2" s="1"/>
  <c r="O38" i="1"/>
  <c r="W38" i="2" s="1"/>
  <c r="N38" i="1"/>
  <c r="V38" i="2" s="1"/>
  <c r="M38" i="1"/>
  <c r="U38" i="2" s="1"/>
  <c r="L38" i="1"/>
  <c r="T38" i="2" s="1"/>
  <c r="K38" i="1"/>
  <c r="S38" i="2" s="1"/>
  <c r="J38" i="1"/>
  <c r="R38" i="2" s="1"/>
  <c r="I38" i="1"/>
  <c r="H38" i="1"/>
  <c r="P38" i="2" s="1"/>
  <c r="AA38" i="2" s="1" a="1"/>
  <c r="AA38" i="2" s="1"/>
  <c r="G38" i="1"/>
  <c r="O38" i="2" s="1"/>
  <c r="F38" i="1"/>
  <c r="N38" i="2" s="1"/>
  <c r="E38" i="1"/>
  <c r="M38" i="2" s="1"/>
  <c r="D38" i="1"/>
  <c r="L38" i="2" s="1"/>
  <c r="C38" i="1"/>
  <c r="B38" i="1"/>
  <c r="J38" i="2" s="1"/>
  <c r="P37" i="1"/>
  <c r="O37" i="1"/>
  <c r="W37" i="2" s="1"/>
  <c r="N37" i="1"/>
  <c r="V37" i="2" s="1"/>
  <c r="M37" i="1"/>
  <c r="U37" i="2" s="1"/>
  <c r="L37" i="1"/>
  <c r="T37" i="2" s="1"/>
  <c r="K37" i="1"/>
  <c r="S37" i="2" s="1"/>
  <c r="J37" i="1"/>
  <c r="I37" i="1"/>
  <c r="Q37" i="2" s="1"/>
  <c r="H37" i="1"/>
  <c r="P37" i="2" s="1"/>
  <c r="G37" i="1"/>
  <c r="O37" i="2" s="1"/>
  <c r="F37" i="1"/>
  <c r="N37" i="2" s="1"/>
  <c r="E37" i="1"/>
  <c r="M37" i="2" s="1"/>
  <c r="D37" i="1"/>
  <c r="L37" i="2" s="1"/>
  <c r="C37" i="1"/>
  <c r="D37" i="2" s="1"/>
  <c r="B37" i="1"/>
  <c r="F37" i="2" s="1" a="1"/>
  <c r="F37" i="2" s="1"/>
  <c r="P36" i="1"/>
  <c r="X36" i="2" s="1"/>
  <c r="O36" i="1"/>
  <c r="N36" i="1"/>
  <c r="V36" i="2" s="1"/>
  <c r="M36" i="1"/>
  <c r="U36" i="2" s="1"/>
  <c r="L36" i="1"/>
  <c r="T36" i="2" s="1"/>
  <c r="K36" i="1"/>
  <c r="S36" i="2" s="1"/>
  <c r="J36" i="1"/>
  <c r="R36" i="2" s="1"/>
  <c r="I36" i="1"/>
  <c r="Q36" i="2" s="1"/>
  <c r="H36" i="1"/>
  <c r="P36" i="2" s="1"/>
  <c r="G36" i="1"/>
  <c r="O36" i="2" s="1"/>
  <c r="F36" i="1"/>
  <c r="N36" i="2" s="1"/>
  <c r="E36" i="1"/>
  <c r="M36" i="2" s="1"/>
  <c r="D36" i="1"/>
  <c r="L36" i="2" s="1"/>
  <c r="C36" i="1"/>
  <c r="B36" i="1"/>
  <c r="F36" i="2" s="1" a="1"/>
  <c r="F36" i="2" s="1"/>
  <c r="P35" i="1"/>
  <c r="X35" i="2" s="1"/>
  <c r="O35" i="1"/>
  <c r="W35" i="2" s="1"/>
  <c r="N35" i="1"/>
  <c r="V35" i="2" s="1"/>
  <c r="M35" i="1"/>
  <c r="U35" i="2" s="1"/>
  <c r="L35" i="1"/>
  <c r="T35" i="2" s="1"/>
  <c r="K35" i="1"/>
  <c r="S35" i="2" s="1"/>
  <c r="J35" i="1"/>
  <c r="R35" i="2" s="1"/>
  <c r="I35" i="1"/>
  <c r="Q35" i="2" s="1"/>
  <c r="H35" i="1"/>
  <c r="P35" i="2" s="1"/>
  <c r="AA35" i="2" s="1" a="1"/>
  <c r="AA35" i="2" s="1"/>
  <c r="G35" i="1"/>
  <c r="O35" i="2" s="1"/>
  <c r="F35" i="1"/>
  <c r="N35" i="2" s="1"/>
  <c r="E35" i="1"/>
  <c r="M35" i="2" s="1"/>
  <c r="D35" i="1"/>
  <c r="L35" i="2" s="1"/>
  <c r="C35" i="1"/>
  <c r="B35" i="1"/>
  <c r="P34" i="1"/>
  <c r="X34" i="2" s="1"/>
  <c r="O34" i="1"/>
  <c r="W34" i="2" s="1"/>
  <c r="N34" i="1"/>
  <c r="V34" i="2" s="1"/>
  <c r="M34" i="1"/>
  <c r="U34" i="2" s="1"/>
  <c r="L34" i="1"/>
  <c r="T34" i="2" s="1"/>
  <c r="K34" i="1"/>
  <c r="S34" i="2" s="1"/>
  <c r="J34" i="1"/>
  <c r="R34" i="2" s="1"/>
  <c r="I34" i="1"/>
  <c r="H34" i="1"/>
  <c r="P34" i="2" s="1"/>
  <c r="G34" i="1"/>
  <c r="O34" i="2" s="1"/>
  <c r="F34" i="1"/>
  <c r="N34" i="2" s="1"/>
  <c r="E34" i="1"/>
  <c r="D34" i="1"/>
  <c r="L34" i="2" s="1"/>
  <c r="C34" i="1"/>
  <c r="B34" i="1"/>
  <c r="J34" i="2" s="1"/>
  <c r="P33" i="1"/>
  <c r="X33" i="2" s="1"/>
  <c r="O33" i="1"/>
  <c r="W33" i="2" s="1"/>
  <c r="N33" i="1"/>
  <c r="V33" i="2" s="1"/>
  <c r="M33" i="1"/>
  <c r="U33" i="2" s="1"/>
  <c r="L33" i="1"/>
  <c r="T33" i="2" s="1"/>
  <c r="K33" i="1"/>
  <c r="S33" i="2" s="1"/>
  <c r="J33" i="1"/>
  <c r="R33" i="2" s="1"/>
  <c r="I33" i="1"/>
  <c r="Q33" i="2" s="1"/>
  <c r="H33" i="1"/>
  <c r="P33" i="2" s="1"/>
  <c r="G33" i="1"/>
  <c r="O33" i="2" s="1"/>
  <c r="F33" i="1"/>
  <c r="N33" i="2" s="1"/>
  <c r="E33" i="1"/>
  <c r="D33" i="1"/>
  <c r="L33" i="2" s="1"/>
  <c r="C33" i="1"/>
  <c r="B33" i="1"/>
  <c r="F33" i="2" s="1" a="1"/>
  <c r="F33" i="2" s="1"/>
  <c r="P32" i="1"/>
  <c r="X32" i="2" s="1"/>
  <c r="O32" i="1"/>
  <c r="N32" i="1"/>
  <c r="V32" i="2" s="1"/>
  <c r="M32" i="1"/>
  <c r="U32" i="2" s="1"/>
  <c r="L32" i="1"/>
  <c r="T32" i="2" s="1"/>
  <c r="K32" i="1"/>
  <c r="J32" i="1"/>
  <c r="R32" i="2" s="1"/>
  <c r="I32" i="1"/>
  <c r="Q32" i="2" s="1"/>
  <c r="H32" i="1"/>
  <c r="P32" i="2" s="1"/>
  <c r="AA32" i="2" s="1" a="1"/>
  <c r="AA32" i="2" s="1"/>
  <c r="G32" i="1"/>
  <c r="O32" i="2" s="1"/>
  <c r="F32" i="1"/>
  <c r="N32" i="2" s="1"/>
  <c r="E32" i="1"/>
  <c r="M32" i="2" s="1"/>
  <c r="D32" i="1"/>
  <c r="L32" i="2" s="1"/>
  <c r="C32" i="1"/>
  <c r="B32" i="1"/>
  <c r="P31" i="1"/>
  <c r="X31" i="2" s="1"/>
  <c r="O31" i="1"/>
  <c r="W31" i="2" s="1"/>
  <c r="N31" i="1"/>
  <c r="V31" i="2" s="1"/>
  <c r="M31" i="1"/>
  <c r="U31" i="2" s="1"/>
  <c r="L31" i="1"/>
  <c r="T31" i="2" s="1"/>
  <c r="K31" i="1"/>
  <c r="S31" i="2" s="1"/>
  <c r="J31" i="1"/>
  <c r="R31" i="2" s="1"/>
  <c r="I31" i="1"/>
  <c r="Q31" i="2" s="1"/>
  <c r="H31" i="1"/>
  <c r="P31" i="2" s="1"/>
  <c r="AA31" i="2" s="1" a="1"/>
  <c r="AA31" i="2" s="1"/>
  <c r="G31" i="1"/>
  <c r="O31" i="2" s="1"/>
  <c r="F31" i="1"/>
  <c r="N31" i="2" s="1"/>
  <c r="E31" i="1"/>
  <c r="M31" i="2" s="1"/>
  <c r="D31" i="1"/>
  <c r="L31" i="2" s="1"/>
  <c r="C31" i="1"/>
  <c r="B31" i="1"/>
  <c r="P30" i="1"/>
  <c r="X30" i="2" s="1"/>
  <c r="O30" i="1"/>
  <c r="W30" i="2" s="1"/>
  <c r="N30" i="1"/>
  <c r="V30" i="2" s="1"/>
  <c r="M30" i="1"/>
  <c r="U30" i="2" s="1"/>
  <c r="L30" i="1"/>
  <c r="T30" i="2" s="1"/>
  <c r="K30" i="1"/>
  <c r="S30" i="2" s="1"/>
  <c r="J30" i="1"/>
  <c r="R30" i="2" s="1"/>
  <c r="I30" i="1"/>
  <c r="H30" i="1"/>
  <c r="P30" i="2" s="1"/>
  <c r="G30" i="1"/>
  <c r="O30" i="2" s="1"/>
  <c r="F30" i="1"/>
  <c r="N30" i="2" s="1"/>
  <c r="E30" i="1"/>
  <c r="M30" i="2" s="1"/>
  <c r="D30" i="1"/>
  <c r="L30" i="2" s="1"/>
  <c r="C30" i="1"/>
  <c r="B30" i="1"/>
  <c r="J30" i="2" s="1"/>
  <c r="P29" i="1"/>
  <c r="O29" i="1"/>
  <c r="W29" i="2" s="1"/>
  <c r="N29" i="1"/>
  <c r="V29" i="2" s="1"/>
  <c r="M29" i="1"/>
  <c r="U29" i="2" s="1"/>
  <c r="L29" i="1"/>
  <c r="T29" i="2" s="1"/>
  <c r="K29" i="1"/>
  <c r="S29" i="2" s="1"/>
  <c r="J29" i="1"/>
  <c r="I29" i="1"/>
  <c r="Q29" i="2" s="1"/>
  <c r="H29" i="1"/>
  <c r="P29" i="2" s="1"/>
  <c r="G29" i="1"/>
  <c r="O29" i="2" s="1"/>
  <c r="F29" i="1"/>
  <c r="N29" i="2" s="1"/>
  <c r="E29" i="1"/>
  <c r="M29" i="2" s="1"/>
  <c r="D29" i="1"/>
  <c r="L29" i="2" s="1"/>
  <c r="C29" i="1"/>
  <c r="D29" i="2" s="1"/>
  <c r="B29" i="1"/>
  <c r="P28" i="1"/>
  <c r="X28" i="2" s="1"/>
  <c r="O28" i="1"/>
  <c r="N28" i="1"/>
  <c r="V28" i="2" s="1"/>
  <c r="M28" i="1"/>
  <c r="U28" i="2" s="1"/>
  <c r="L28" i="1"/>
  <c r="T28" i="2" s="1"/>
  <c r="K28" i="1"/>
  <c r="S28" i="2" s="1"/>
  <c r="J28" i="1"/>
  <c r="R28" i="2" s="1"/>
  <c r="I28" i="1"/>
  <c r="Q28" i="2" s="1"/>
  <c r="H28" i="1"/>
  <c r="P28" i="2" s="1"/>
  <c r="G28" i="1"/>
  <c r="O28" i="2" s="1"/>
  <c r="F28" i="1"/>
  <c r="N28" i="2" s="1"/>
  <c r="E28" i="1"/>
  <c r="M28" i="2" s="1"/>
  <c r="D28" i="1"/>
  <c r="E28" i="2" s="1"/>
  <c r="C28" i="1"/>
  <c r="B28" i="1"/>
  <c r="F28" i="2" s="1" a="1"/>
  <c r="F28" i="2" s="1"/>
  <c r="P27" i="1"/>
  <c r="X27" i="2" s="1"/>
  <c r="O27" i="1"/>
  <c r="W27" i="2" s="1"/>
  <c r="N27" i="1"/>
  <c r="V27" i="2" s="1"/>
  <c r="M27" i="1"/>
  <c r="U27" i="2" s="1"/>
  <c r="L27" i="1"/>
  <c r="T27" i="2" s="1"/>
  <c r="K27" i="1"/>
  <c r="S27" i="2" s="1"/>
  <c r="J27" i="1"/>
  <c r="R27" i="2" s="1"/>
  <c r="I27" i="1"/>
  <c r="Q27" i="2" s="1"/>
  <c r="H27" i="1"/>
  <c r="P27" i="2" s="1"/>
  <c r="AA27" i="2" s="1" a="1"/>
  <c r="AA27" i="2" s="1"/>
  <c r="G27" i="1"/>
  <c r="O27" i="2" s="1"/>
  <c r="F27" i="1"/>
  <c r="N27" i="2" s="1"/>
  <c r="E27" i="1"/>
  <c r="M27" i="2" s="1"/>
  <c r="D27" i="1"/>
  <c r="L27" i="2" s="1"/>
  <c r="C27" i="1"/>
  <c r="B27" i="1"/>
  <c r="P26" i="1"/>
  <c r="X26" i="2" s="1"/>
  <c r="O26" i="1"/>
  <c r="W26" i="2" s="1"/>
  <c r="N26" i="1"/>
  <c r="V26" i="2" s="1"/>
  <c r="M26" i="1"/>
  <c r="U26" i="2" s="1"/>
  <c r="L26" i="1"/>
  <c r="T26" i="2" s="1"/>
  <c r="K26" i="1"/>
  <c r="S26" i="2" s="1"/>
  <c r="J26" i="1"/>
  <c r="R26" i="2" s="1"/>
  <c r="I26" i="1"/>
  <c r="H26" i="1"/>
  <c r="P26" i="2" s="1"/>
  <c r="AA26" i="2" s="1" a="1"/>
  <c r="AA26" i="2" s="1"/>
  <c r="G26" i="1"/>
  <c r="O26" i="2" s="1"/>
  <c r="F26" i="1"/>
  <c r="N26" i="2" s="1"/>
  <c r="E26" i="1"/>
  <c r="D26" i="1"/>
  <c r="L26" i="2" s="1"/>
  <c r="C26" i="1"/>
  <c r="B26" i="1"/>
  <c r="J26" i="2" s="1"/>
  <c r="P25" i="1"/>
  <c r="X25" i="2" s="1"/>
  <c r="O25" i="1"/>
  <c r="W25" i="2" s="1"/>
  <c r="N25" i="1"/>
  <c r="V25" i="2" s="1"/>
  <c r="M25" i="1"/>
  <c r="U25" i="2" s="1"/>
  <c r="L25" i="1"/>
  <c r="T25" i="2" s="1"/>
  <c r="K25" i="1"/>
  <c r="S25" i="2" s="1"/>
  <c r="J25" i="1"/>
  <c r="R25" i="2" s="1"/>
  <c r="I25" i="1"/>
  <c r="Q25" i="2" s="1"/>
  <c r="H25" i="1"/>
  <c r="P25" i="2" s="1"/>
  <c r="G25" i="1"/>
  <c r="O25" i="2" s="1"/>
  <c r="F25" i="1"/>
  <c r="N25" i="2" s="1"/>
  <c r="E25" i="1"/>
  <c r="D25" i="1"/>
  <c r="L25" i="2" s="1"/>
  <c r="C25" i="1"/>
  <c r="D25" i="2" s="1"/>
  <c r="B25" i="1"/>
  <c r="P24" i="1"/>
  <c r="X24" i="2" s="1"/>
  <c r="O24" i="1"/>
  <c r="N24" i="1"/>
  <c r="V24" i="2" s="1"/>
  <c r="M24" i="1"/>
  <c r="U24" i="2" s="1"/>
  <c r="L24" i="1"/>
  <c r="T24" i="2" s="1"/>
  <c r="K24" i="1"/>
  <c r="J24" i="1"/>
  <c r="R24" i="2" s="1"/>
  <c r="I24" i="1"/>
  <c r="Q24" i="2" s="1"/>
  <c r="H24" i="1"/>
  <c r="P24" i="2" s="1"/>
  <c r="G24" i="1"/>
  <c r="F24" i="1"/>
  <c r="N24" i="2" s="1"/>
  <c r="E24" i="1"/>
  <c r="M24" i="2" s="1"/>
  <c r="D24" i="1"/>
  <c r="L24" i="2" s="1"/>
  <c r="C24" i="1"/>
  <c r="B24" i="1"/>
  <c r="P23" i="1"/>
  <c r="X23" i="2" s="1"/>
  <c r="O23" i="1"/>
  <c r="W23" i="2" s="1"/>
  <c r="N23" i="1"/>
  <c r="V23" i="2" s="1"/>
  <c r="M23" i="1"/>
  <c r="U23" i="2" s="1"/>
  <c r="L23" i="1"/>
  <c r="T23" i="2" s="1"/>
  <c r="K23" i="1"/>
  <c r="S23" i="2" s="1"/>
  <c r="J23" i="1"/>
  <c r="R23" i="2" s="1"/>
  <c r="I23" i="1"/>
  <c r="Q23" i="2" s="1"/>
  <c r="H23" i="1"/>
  <c r="P23" i="2" s="1"/>
  <c r="AA23" i="2" s="1" a="1"/>
  <c r="AA23" i="2" s="1"/>
  <c r="G23" i="1"/>
  <c r="F23" i="2" s="1" a="1"/>
  <c r="F23" i="2" s="1"/>
  <c r="F23" i="1"/>
  <c r="N23" i="2" s="1"/>
  <c r="E23" i="1"/>
  <c r="M23" i="2" s="1"/>
  <c r="D23" i="1"/>
  <c r="L23" i="2" s="1"/>
  <c r="C23" i="1"/>
  <c r="D23" i="2" s="1"/>
  <c r="B23" i="1"/>
  <c r="P22" i="1"/>
  <c r="X22" i="2" s="1"/>
  <c r="O22" i="1"/>
  <c r="W22" i="2" s="1"/>
  <c r="N22" i="1"/>
  <c r="V22" i="2" s="1"/>
  <c r="M22" i="1"/>
  <c r="L22" i="1"/>
  <c r="T22" i="2" s="1"/>
  <c r="K22" i="1"/>
  <c r="S22" i="2" s="1"/>
  <c r="J22" i="1"/>
  <c r="R22" i="2" s="1"/>
  <c r="I22" i="1"/>
  <c r="H22" i="1"/>
  <c r="P22" i="2" s="1"/>
  <c r="AA22" i="2" s="1" a="1"/>
  <c r="AA22" i="2" s="1"/>
  <c r="G22" i="1"/>
  <c r="O22" i="2" s="1"/>
  <c r="F22" i="1"/>
  <c r="N22" i="2" s="1"/>
  <c r="E22" i="1"/>
  <c r="M22" i="2" s="1"/>
  <c r="D22" i="1"/>
  <c r="L22" i="2" s="1"/>
  <c r="C22" i="1"/>
  <c r="B22" i="1"/>
  <c r="J22" i="2" s="1"/>
  <c r="P21" i="1"/>
  <c r="O21" i="1"/>
  <c r="W21" i="2" s="1"/>
  <c r="N21" i="1"/>
  <c r="V21" i="2" s="1"/>
  <c r="M21" i="1"/>
  <c r="U21" i="2" s="1"/>
  <c r="L21" i="1"/>
  <c r="T21" i="2" s="1"/>
  <c r="K21" i="1"/>
  <c r="S21" i="2" s="1"/>
  <c r="J21" i="1"/>
  <c r="I21" i="1"/>
  <c r="Q21" i="2" s="1"/>
  <c r="H21" i="1"/>
  <c r="P21" i="2" s="1"/>
  <c r="G21" i="1"/>
  <c r="O21" i="2" s="1"/>
  <c r="F21" i="1"/>
  <c r="E21" i="1"/>
  <c r="M21" i="2" s="1"/>
  <c r="D21" i="1"/>
  <c r="L21" i="2" s="1"/>
  <c r="C21" i="1"/>
  <c r="D21" i="2" s="1"/>
  <c r="B21" i="1"/>
  <c r="P20" i="1"/>
  <c r="X20" i="2" s="1"/>
  <c r="O20" i="1"/>
  <c r="N20" i="1"/>
  <c r="V20" i="2" s="1"/>
  <c r="M20" i="1"/>
  <c r="U20" i="2" s="1"/>
  <c r="L20" i="1"/>
  <c r="T20" i="2" s="1"/>
  <c r="K20" i="1"/>
  <c r="S20" i="2" s="1"/>
  <c r="J20" i="1"/>
  <c r="R20" i="2" s="1"/>
  <c r="I20" i="1"/>
  <c r="Q20" i="2" s="1"/>
  <c r="H20" i="1"/>
  <c r="P20" i="2" s="1"/>
  <c r="AA20" i="2" s="1" a="1"/>
  <c r="AA20" i="2" s="1"/>
  <c r="G20" i="1"/>
  <c r="F20" i="1"/>
  <c r="N20" i="2" s="1"/>
  <c r="E20" i="1"/>
  <c r="M20" i="2" s="1"/>
  <c r="D20" i="1"/>
  <c r="L20" i="2" s="1"/>
  <c r="C20" i="1"/>
  <c r="B20" i="1"/>
  <c r="F20" i="2" s="1" a="1"/>
  <c r="F20" i="2" s="1"/>
  <c r="P19" i="1"/>
  <c r="X19" i="2" s="1"/>
  <c r="O19" i="1"/>
  <c r="W19" i="2" s="1"/>
  <c r="N19" i="1"/>
  <c r="V19" i="2" s="1"/>
  <c r="M19" i="1"/>
  <c r="U19" i="2" s="1"/>
  <c r="L19" i="1"/>
  <c r="T19" i="2" s="1"/>
  <c r="K19" i="1"/>
  <c r="S19" i="2" s="1"/>
  <c r="J19" i="1"/>
  <c r="R19" i="2" s="1"/>
  <c r="I19" i="1"/>
  <c r="Q19" i="2" s="1"/>
  <c r="H19" i="1"/>
  <c r="P19" i="2" s="1"/>
  <c r="G19" i="1"/>
  <c r="O19" i="2" s="1"/>
  <c r="F19" i="1"/>
  <c r="N19" i="2" s="1"/>
  <c r="E19" i="1"/>
  <c r="M19" i="2" s="1"/>
  <c r="D19" i="1"/>
  <c r="L19" i="2" s="1"/>
  <c r="C19" i="1"/>
  <c r="B19" i="1"/>
  <c r="B19" i="2" s="1"/>
  <c r="P18" i="1"/>
  <c r="X18" i="2" s="1"/>
  <c r="O18" i="1"/>
  <c r="W18" i="2" s="1"/>
  <c r="N18" i="1"/>
  <c r="V18" i="2" s="1"/>
  <c r="M18" i="1"/>
  <c r="L18" i="1"/>
  <c r="T18" i="2" s="1"/>
  <c r="K18" i="1"/>
  <c r="S18" i="2" s="1"/>
  <c r="J18" i="1"/>
  <c r="R18" i="2" s="1"/>
  <c r="I18" i="1"/>
  <c r="H18" i="1"/>
  <c r="P18" i="2" s="1"/>
  <c r="G18" i="1"/>
  <c r="O18" i="2" s="1"/>
  <c r="F18" i="1"/>
  <c r="N18" i="2" s="1"/>
  <c r="E18" i="1"/>
  <c r="D18" i="1"/>
  <c r="L18" i="2" s="1"/>
  <c r="C18" i="1"/>
  <c r="B18" i="1"/>
  <c r="J18" i="2" s="1"/>
  <c r="P17" i="1"/>
  <c r="X17" i="2" s="1"/>
  <c r="O17" i="1"/>
  <c r="W17" i="2" s="1"/>
  <c r="N17" i="1"/>
  <c r="V17" i="2" s="1"/>
  <c r="M17" i="1"/>
  <c r="U17" i="2" s="1"/>
  <c r="L17" i="1"/>
  <c r="T17" i="2" s="1"/>
  <c r="K17" i="1"/>
  <c r="S17" i="2" s="1"/>
  <c r="J17" i="1"/>
  <c r="R17" i="2" s="1"/>
  <c r="I17" i="1"/>
  <c r="Q17" i="2" s="1"/>
  <c r="H17" i="1"/>
  <c r="P17" i="2" s="1"/>
  <c r="G17" i="1"/>
  <c r="O17" i="2" s="1"/>
  <c r="F17" i="1"/>
  <c r="E17" i="1"/>
  <c r="D17" i="1"/>
  <c r="L17" i="2" s="1"/>
  <c r="C17" i="1"/>
  <c r="D17" i="2" s="1"/>
  <c r="B17" i="1"/>
  <c r="P16" i="1"/>
  <c r="X16" i="2" s="1"/>
  <c r="O16" i="1"/>
  <c r="N16" i="1"/>
  <c r="V16" i="2" s="1"/>
  <c r="M16" i="1"/>
  <c r="U16" i="2" s="1"/>
  <c r="L16" i="1"/>
  <c r="T16" i="2" s="1"/>
  <c r="K16" i="1"/>
  <c r="J16" i="1"/>
  <c r="R16" i="2" s="1"/>
  <c r="I16" i="1"/>
  <c r="Q16" i="2" s="1"/>
  <c r="H16" i="1"/>
  <c r="P16" i="2" s="1"/>
  <c r="G16" i="1"/>
  <c r="F16" i="1"/>
  <c r="N16" i="2" s="1"/>
  <c r="E16" i="1"/>
  <c r="M16" i="2" s="1"/>
  <c r="D16" i="1"/>
  <c r="C16" i="1"/>
  <c r="B16" i="1"/>
  <c r="P15" i="1"/>
  <c r="X15" i="2" s="1"/>
  <c r="O15" i="1"/>
  <c r="W15" i="2" s="1"/>
  <c r="N15" i="1"/>
  <c r="V15" i="2" s="1"/>
  <c r="M15" i="1"/>
  <c r="U15" i="2" s="1"/>
  <c r="L15" i="1"/>
  <c r="T15" i="2" s="1"/>
  <c r="K15" i="1"/>
  <c r="S15" i="2" s="1"/>
  <c r="J15" i="1"/>
  <c r="R15" i="2" s="1"/>
  <c r="I15" i="1"/>
  <c r="Q15" i="2" s="1"/>
  <c r="H15" i="1"/>
  <c r="P15" i="2" s="1"/>
  <c r="G15" i="1"/>
  <c r="F15" i="2" s="1" a="1"/>
  <c r="F15" i="2" s="1"/>
  <c r="F15" i="1"/>
  <c r="N15" i="2" s="1"/>
  <c r="E15" i="1"/>
  <c r="M15" i="2" s="1"/>
  <c r="D15" i="1"/>
  <c r="L15" i="2" s="1"/>
  <c r="C15" i="1"/>
  <c r="B15" i="1"/>
  <c r="P14" i="1"/>
  <c r="X14" i="2" s="1"/>
  <c r="O14" i="1"/>
  <c r="W14" i="2" s="1"/>
  <c r="N14" i="1"/>
  <c r="V14" i="2" s="1"/>
  <c r="M14" i="1"/>
  <c r="L14" i="1"/>
  <c r="T14" i="2" s="1"/>
  <c r="K14" i="1"/>
  <c r="S14" i="2" s="1"/>
  <c r="J14" i="1"/>
  <c r="R14" i="2" s="1"/>
  <c r="I14" i="1"/>
  <c r="H14" i="1"/>
  <c r="G14" i="1"/>
  <c r="O14" i="2" s="1"/>
  <c r="F14" i="1"/>
  <c r="N14" i="2" s="1"/>
  <c r="E14" i="1"/>
  <c r="M14" i="2" s="1"/>
  <c r="D14" i="1"/>
  <c r="L14" i="2" s="1"/>
  <c r="C14" i="1"/>
  <c r="B14" i="1"/>
  <c r="J14" i="2" s="1"/>
  <c r="P13" i="1"/>
  <c r="O13" i="1"/>
  <c r="W13" i="2" s="1"/>
  <c r="N13" i="1"/>
  <c r="V13" i="2" s="1"/>
  <c r="M13" i="1"/>
  <c r="U13" i="2" s="1"/>
  <c r="L13" i="1"/>
  <c r="T13" i="2" s="1"/>
  <c r="K13" i="1"/>
  <c r="S13" i="2" s="1"/>
  <c r="J13" i="1"/>
  <c r="I13" i="1"/>
  <c r="Q13" i="2" s="1"/>
  <c r="H13" i="1"/>
  <c r="P13" i="2" s="1"/>
  <c r="G13" i="1"/>
  <c r="O13" i="2" s="1"/>
  <c r="F13" i="1"/>
  <c r="E13" i="1"/>
  <c r="M13" i="2" s="1"/>
  <c r="D13" i="1"/>
  <c r="L13" i="2" s="1"/>
  <c r="C13" i="1"/>
  <c r="B13" i="1"/>
  <c r="F13" i="2" s="1" a="1"/>
  <c r="F13" i="2" s="1"/>
  <c r="P12" i="1"/>
  <c r="X12" i="2" s="1"/>
  <c r="O12" i="1"/>
  <c r="N12" i="1"/>
  <c r="V12" i="2" s="1"/>
  <c r="M12" i="1"/>
  <c r="U12" i="2" s="1"/>
  <c r="L12" i="1"/>
  <c r="T12" i="2" s="1"/>
  <c r="K12" i="1"/>
  <c r="S12" i="2" s="1"/>
  <c r="J12" i="1"/>
  <c r="R12" i="2" s="1"/>
  <c r="I12" i="1"/>
  <c r="Q12" i="2" s="1"/>
  <c r="H12" i="1"/>
  <c r="P12" i="2" s="1"/>
  <c r="G12" i="1"/>
  <c r="F12" i="1"/>
  <c r="N12" i="2" s="1"/>
  <c r="E12" i="1"/>
  <c r="M12" i="2" s="1"/>
  <c r="D12" i="1"/>
  <c r="L12" i="2" s="1"/>
  <c r="C12" i="1"/>
  <c r="B12" i="1"/>
  <c r="F12" i="2" s="1" a="1"/>
  <c r="F12" i="2" s="1"/>
  <c r="P11" i="1"/>
  <c r="X11" i="2" s="1"/>
  <c r="O11" i="1"/>
  <c r="W11" i="2" s="1"/>
  <c r="N11" i="1"/>
  <c r="V11" i="2" s="1"/>
  <c r="M11" i="1"/>
  <c r="U11" i="2" s="1"/>
  <c r="L11" i="1"/>
  <c r="T11" i="2" s="1"/>
  <c r="K11" i="1"/>
  <c r="S11" i="2" s="1"/>
  <c r="J11" i="1"/>
  <c r="R11" i="2" s="1"/>
  <c r="I11" i="1"/>
  <c r="Q11" i="2" s="1"/>
  <c r="H11" i="1"/>
  <c r="P11" i="2" s="1"/>
  <c r="G11" i="1"/>
  <c r="O11" i="2" s="1"/>
  <c r="F11" i="1"/>
  <c r="N11" i="2" s="1"/>
  <c r="E11" i="1"/>
  <c r="M11" i="2" s="1"/>
  <c r="D11" i="1"/>
  <c r="C11" i="1"/>
  <c r="B11" i="1"/>
  <c r="P10" i="1"/>
  <c r="X10" i="2" s="1"/>
  <c r="O10" i="1"/>
  <c r="W10" i="2" s="1"/>
  <c r="N10" i="1"/>
  <c r="V10" i="2" s="1"/>
  <c r="M10" i="1"/>
  <c r="L10" i="1"/>
  <c r="T10" i="2" s="1"/>
  <c r="K10" i="1"/>
  <c r="S10" i="2" s="1"/>
  <c r="J10" i="1"/>
  <c r="R10" i="2" s="1"/>
  <c r="I10" i="1"/>
  <c r="H10" i="1"/>
  <c r="G10" i="1"/>
  <c r="O10" i="2" s="1"/>
  <c r="F10" i="1"/>
  <c r="N10" i="2" s="1"/>
  <c r="E10" i="1"/>
  <c r="D10" i="1"/>
  <c r="L10" i="2" s="1"/>
  <c r="C10" i="1"/>
  <c r="B10" i="1"/>
  <c r="J10" i="2" s="1"/>
  <c r="P9" i="1"/>
  <c r="X9" i="2" s="1"/>
  <c r="O9" i="1"/>
  <c r="W9" i="2" s="1"/>
  <c r="N9" i="1"/>
  <c r="V9" i="2" s="1"/>
  <c r="M9" i="1"/>
  <c r="U9" i="2" s="1"/>
  <c r="L9" i="1"/>
  <c r="T9" i="2" s="1"/>
  <c r="K9" i="1"/>
  <c r="J9" i="1"/>
  <c r="I9" i="1"/>
  <c r="Q9" i="2" s="1"/>
  <c r="H9" i="1"/>
  <c r="P9" i="2" s="1"/>
  <c r="G9" i="1"/>
  <c r="O9" i="2" s="1"/>
  <c r="F9" i="1"/>
  <c r="E9" i="1"/>
  <c r="D9" i="1"/>
  <c r="L9" i="2" s="1"/>
  <c r="C9" i="1"/>
  <c r="D9" i="2" s="1"/>
  <c r="B9" i="1"/>
  <c r="F9" i="2" s="1" a="1"/>
  <c r="F9" i="2" s="1"/>
  <c r="P8" i="1"/>
  <c r="X8" i="2" s="1"/>
  <c r="O8" i="1"/>
  <c r="N8" i="1"/>
  <c r="V8" i="2" s="1"/>
  <c r="M8" i="1"/>
  <c r="U8" i="2" s="1"/>
  <c r="L8" i="1"/>
  <c r="T8" i="2" s="1"/>
  <c r="K8" i="1"/>
  <c r="J8" i="1"/>
  <c r="R8" i="2" s="1"/>
  <c r="I8" i="1"/>
  <c r="Q8" i="2" s="1"/>
  <c r="H8" i="1"/>
  <c r="P8" i="2" s="1"/>
  <c r="AA8" i="2" s="1" a="1"/>
  <c r="AA8" i="2" s="1"/>
  <c r="G8" i="1"/>
  <c r="F8" i="1"/>
  <c r="N8" i="2" s="1"/>
  <c r="E8" i="1"/>
  <c r="M8" i="2" s="1"/>
  <c r="D8" i="1"/>
  <c r="L8" i="2" s="1"/>
  <c r="C8" i="1"/>
  <c r="B8" i="1"/>
  <c r="P7" i="1"/>
  <c r="X7" i="2" s="1"/>
  <c r="O7" i="1"/>
  <c r="N7" i="1"/>
  <c r="V7" i="2" s="1"/>
  <c r="M7" i="1"/>
  <c r="U7" i="2" s="1"/>
  <c r="L7" i="1"/>
  <c r="T7" i="2" s="1"/>
  <c r="K7" i="1"/>
  <c r="S7" i="2" s="1"/>
  <c r="J7" i="1"/>
  <c r="R7" i="2" s="1"/>
  <c r="I7" i="1"/>
  <c r="Q7" i="2" s="1"/>
  <c r="H7" i="1"/>
  <c r="P7" i="2" s="1"/>
  <c r="AA7" i="2" s="1" a="1"/>
  <c r="AA7" i="2" s="1"/>
  <c r="G7" i="1"/>
  <c r="O7" i="2" s="1"/>
  <c r="F7" i="1"/>
  <c r="N7" i="2" s="1"/>
  <c r="E7" i="1"/>
  <c r="M7" i="2" s="1"/>
  <c r="D7" i="1"/>
  <c r="C7" i="1"/>
  <c r="D7" i="2" s="1"/>
  <c r="B7" i="1"/>
  <c r="P6" i="1"/>
  <c r="X6" i="2" s="1"/>
  <c r="O6" i="1"/>
  <c r="W6" i="2" s="1"/>
  <c r="N6" i="1"/>
  <c r="V6" i="2" s="1"/>
  <c r="M6" i="1"/>
  <c r="U6" i="2" s="1"/>
  <c r="L6" i="1"/>
  <c r="T6" i="2" s="1"/>
  <c r="K6" i="1"/>
  <c r="S6" i="2" s="1"/>
  <c r="J6" i="1"/>
  <c r="R6" i="2" s="1"/>
  <c r="I6" i="1"/>
  <c r="H6" i="1"/>
  <c r="P6" i="2" s="1"/>
  <c r="G6" i="1"/>
  <c r="F6" i="1"/>
  <c r="N6" i="2" s="1"/>
  <c r="E6" i="1"/>
  <c r="M6" i="2" s="1"/>
  <c r="D6" i="1"/>
  <c r="L6" i="2" s="1"/>
  <c r="C6" i="1"/>
  <c r="B6" i="1"/>
  <c r="P5" i="1"/>
  <c r="O5" i="1"/>
  <c r="W5" i="2" s="1"/>
  <c r="N5" i="1"/>
  <c r="V5" i="2" s="1"/>
  <c r="M5" i="1"/>
  <c r="U5" i="2" s="1"/>
  <c r="L5" i="1"/>
  <c r="T5" i="2" s="1"/>
  <c r="K5" i="1"/>
  <c r="J5" i="1"/>
  <c r="R5" i="2" s="1"/>
  <c r="I5" i="1"/>
  <c r="Q5" i="2" s="1"/>
  <c r="H5" i="1"/>
  <c r="P5" i="2" s="1"/>
  <c r="G5" i="1"/>
  <c r="O5" i="2" s="1"/>
  <c r="F5" i="1"/>
  <c r="N5" i="2" s="1"/>
  <c r="E5" i="1"/>
  <c r="D5" i="1"/>
  <c r="C5" i="1"/>
  <c r="B5" i="1"/>
  <c r="F5" i="2" s="1" a="1"/>
  <c r="F5" i="2" s="1"/>
  <c r="P4" i="1"/>
  <c r="X4" i="2" s="1"/>
  <c r="O4" i="1"/>
  <c r="N4" i="1"/>
  <c r="V4" i="2" s="1"/>
  <c r="M4" i="1"/>
  <c r="U4" i="2" s="1"/>
  <c r="L4" i="1"/>
  <c r="T4" i="2" s="1"/>
  <c r="K4" i="1"/>
  <c r="S4" i="2" s="1"/>
  <c r="J4" i="1"/>
  <c r="R4" i="2" s="1"/>
  <c r="I4" i="1"/>
  <c r="Q4" i="2" s="1"/>
  <c r="H4" i="1"/>
  <c r="G4" i="1"/>
  <c r="O4" i="2" s="1"/>
  <c r="F4" i="1"/>
  <c r="N4" i="2" s="1"/>
  <c r="E4" i="1"/>
  <c r="M4" i="2" s="1"/>
  <c r="D4" i="1"/>
  <c r="E4" i="2" s="1"/>
  <c r="C4" i="1"/>
  <c r="B4" i="1"/>
  <c r="P3" i="1"/>
  <c r="X3" i="2" s="1"/>
  <c r="O3" i="1"/>
  <c r="N3" i="1"/>
  <c r="V3" i="2" s="1"/>
  <c r="M3" i="1"/>
  <c r="U3" i="2" s="1"/>
  <c r="L3" i="1"/>
  <c r="T3" i="2" s="1"/>
  <c r="K3" i="1"/>
  <c r="S3" i="2" s="1"/>
  <c r="J3" i="1"/>
  <c r="I3" i="1"/>
  <c r="Q3" i="2" s="1"/>
  <c r="H3" i="1"/>
  <c r="P3" i="2" s="1"/>
  <c r="G3" i="1"/>
  <c r="O3" i="2" s="1"/>
  <c r="F3" i="1"/>
  <c r="N3" i="2" s="1"/>
  <c r="E3" i="1"/>
  <c r="D3" i="1"/>
  <c r="C3" i="1"/>
  <c r="K3" i="2" s="1"/>
  <c r="B3" i="1"/>
  <c r="F3" i="2" s="1" a="1"/>
  <c r="F3" i="2" s="1"/>
  <c r="P2" i="1"/>
  <c r="X2" i="2" s="1"/>
  <c r="O2" i="1"/>
  <c r="W2" i="2" s="1"/>
  <c r="N2" i="1"/>
  <c r="V2" i="2" s="1"/>
  <c r="M2" i="1"/>
  <c r="L2" i="1"/>
  <c r="T2" i="2" s="1"/>
  <c r="K2" i="1"/>
  <c r="S2" i="2" s="1"/>
  <c r="J2" i="1"/>
  <c r="R2" i="2" s="1"/>
  <c r="I2" i="1"/>
  <c r="H2" i="1"/>
  <c r="P2" i="2" s="1"/>
  <c r="AA2" i="2" s="1" a="1"/>
  <c r="AA2" i="2" s="1"/>
  <c r="G2" i="1"/>
  <c r="O2" i="2" s="1"/>
  <c r="F2" i="1"/>
  <c r="N2" i="2" s="1"/>
  <c r="E2" i="1"/>
  <c r="M2" i="2" s="1"/>
  <c r="D2" i="1"/>
  <c r="L2" i="2" s="1"/>
  <c r="C2" i="1"/>
  <c r="B2" i="1"/>
  <c r="J2" i="2" s="1"/>
  <c r="AD26" i="2" l="1" a="1"/>
  <c r="AD26" i="2" s="1"/>
  <c r="AF26" i="2"/>
  <c r="AG26" i="2"/>
  <c r="AB26" i="2" a="1"/>
  <c r="AB26" i="2" s="1"/>
  <c r="AE26" i="2" a="1"/>
  <c r="AE26" i="2" s="1"/>
  <c r="AC26" i="2" a="1"/>
  <c r="AC26" i="2" s="1"/>
  <c r="AA28" i="2" a="1"/>
  <c r="AA28" i="2" s="1"/>
  <c r="AD40" i="2" a="1"/>
  <c r="AD40" i="2" s="1"/>
  <c r="AB40" i="2" a="1"/>
  <c r="AB40" i="2" s="1"/>
  <c r="AE40" i="2" a="1"/>
  <c r="AE40" i="2" s="1"/>
  <c r="AG40" i="2"/>
  <c r="AF40" i="2"/>
  <c r="AC40" i="2" a="1"/>
  <c r="AC40" i="2" s="1"/>
  <c r="AD7" i="2" a="1"/>
  <c r="AD7" i="2" s="1"/>
  <c r="AF7" i="2"/>
  <c r="AB7" i="2" a="1"/>
  <c r="AB7" i="2" s="1"/>
  <c r="AE7" i="2" a="1"/>
  <c r="AE7" i="2" s="1"/>
  <c r="AG7" i="2"/>
  <c r="AC7" i="2" a="1"/>
  <c r="AC7" i="2" s="1"/>
  <c r="AD23" i="2" a="1"/>
  <c r="AD23" i="2" s="1"/>
  <c r="AF23" i="2"/>
  <c r="AE23" i="2" a="1"/>
  <c r="AE23" i="2" s="1"/>
  <c r="AB23" i="2" a="1"/>
  <c r="AB23" i="2" s="1"/>
  <c r="AG23" i="2"/>
  <c r="AC23" i="2" a="1"/>
  <c r="AC23" i="2" s="1"/>
  <c r="AD31" i="2" a="1"/>
  <c r="AD31" i="2" s="1"/>
  <c r="AF31" i="2"/>
  <c r="AB31" i="2" a="1"/>
  <c r="AB31" i="2" s="1"/>
  <c r="AE31" i="2" a="1"/>
  <c r="AE31" i="2" s="1"/>
  <c r="AG31" i="2"/>
  <c r="AC31" i="2" a="1"/>
  <c r="AC31" i="2" s="1"/>
  <c r="AD20" i="2" a="1"/>
  <c r="AD20" i="2" s="1"/>
  <c r="AB20" i="2" a="1"/>
  <c r="AB20" i="2" s="1"/>
  <c r="AE20" i="2" a="1"/>
  <c r="AE20" i="2" s="1"/>
  <c r="AG20" i="2"/>
  <c r="AF20" i="2"/>
  <c r="AC20" i="2" a="1"/>
  <c r="AC20" i="2" s="1"/>
  <c r="AD32" i="2" a="1"/>
  <c r="AD32" i="2" s="1"/>
  <c r="AB32" i="2" a="1"/>
  <c r="AB32" i="2" s="1"/>
  <c r="AE32" i="2" a="1"/>
  <c r="AE32" i="2" s="1"/>
  <c r="AG32" i="2"/>
  <c r="AF32" i="2"/>
  <c r="AC32" i="2" a="1"/>
  <c r="AC32" i="2" s="1"/>
  <c r="AD64" i="2" a="1"/>
  <c r="AD64" i="2" s="1"/>
  <c r="AC64" i="2" a="1"/>
  <c r="AC64" i="2" s="1"/>
  <c r="AF64" i="2"/>
  <c r="AE64" i="2" a="1"/>
  <c r="AE64" i="2" s="1"/>
  <c r="AB64" i="2" a="1"/>
  <c r="AB64" i="2" s="1"/>
  <c r="AG64" i="2"/>
  <c r="AA4" i="2" a="1"/>
  <c r="AA4" i="2" s="1"/>
  <c r="AD22" i="2" a="1"/>
  <c r="AD22" i="2" s="1"/>
  <c r="AF22" i="2"/>
  <c r="AG22" i="2"/>
  <c r="AE22" i="2" a="1"/>
  <c r="AE22" i="2" s="1"/>
  <c r="AC22" i="2" a="1"/>
  <c r="AC22" i="2" s="1"/>
  <c r="AB22" i="2" a="1"/>
  <c r="AB22" i="2" s="1"/>
  <c r="AD27" i="2" a="1"/>
  <c r="AD27" i="2" s="1"/>
  <c r="AF27" i="2"/>
  <c r="AE27" i="2" a="1"/>
  <c r="AE27" i="2" s="1"/>
  <c r="AB27" i="2" a="1"/>
  <c r="AB27" i="2" s="1"/>
  <c r="AG27" i="2"/>
  <c r="AC27" i="2" a="1"/>
  <c r="AC27" i="2" s="1"/>
  <c r="AD8" i="2" a="1"/>
  <c r="AD8" i="2" s="1"/>
  <c r="AB8" i="2" a="1"/>
  <c r="AB8" i="2" s="1"/>
  <c r="AE8" i="2" a="1"/>
  <c r="AE8" i="2" s="1"/>
  <c r="AF8" i="2"/>
  <c r="AC8" i="2" a="1"/>
  <c r="AC8" i="2" s="1"/>
  <c r="AG8" i="2"/>
  <c r="AA44" i="2" a="1"/>
  <c r="AA44" i="2" s="1"/>
  <c r="AA45" i="2" a="1"/>
  <c r="AA45" i="2" s="1"/>
  <c r="AA49" i="2" a="1"/>
  <c r="AA49" i="2" s="1"/>
  <c r="AD57" i="2" a="1"/>
  <c r="AD57" i="2" s="1"/>
  <c r="AB57" i="2" a="1"/>
  <c r="AB57" i="2" s="1"/>
  <c r="AG57" i="2"/>
  <c r="AF57" i="2"/>
  <c r="AE57" i="2" a="1"/>
  <c r="AE57" i="2" s="1"/>
  <c r="AC57" i="2" a="1"/>
  <c r="AC57" i="2" s="1"/>
  <c r="AD2" i="2" a="1"/>
  <c r="AD2" i="2" s="1"/>
  <c r="AF2" i="2"/>
  <c r="AG2" i="2"/>
  <c r="AE2" i="2" a="1"/>
  <c r="AE2" i="2" s="1"/>
  <c r="AC2" i="2" a="1"/>
  <c r="AC2" i="2" s="1"/>
  <c r="AB2" i="2" a="1"/>
  <c r="AB2" i="2" s="1"/>
  <c r="AD41" i="2" a="1"/>
  <c r="AD41" i="2" s="1"/>
  <c r="AB41" i="2" a="1"/>
  <c r="AB41" i="2" s="1"/>
  <c r="AG41" i="2"/>
  <c r="AC41" i="2" a="1"/>
  <c r="AC41" i="2" s="1"/>
  <c r="AF41" i="2"/>
  <c r="AE41" i="2" a="1"/>
  <c r="AE41" i="2" s="1"/>
  <c r="AA13" i="2" a="1"/>
  <c r="AA13" i="2" s="1"/>
  <c r="AA25" i="2" a="1"/>
  <c r="AA25" i="2" s="1"/>
  <c r="AD38" i="2" a="1"/>
  <c r="AD38" i="2" s="1"/>
  <c r="AF38" i="2"/>
  <c r="AG38" i="2"/>
  <c r="AE38" i="2" a="1"/>
  <c r="AE38" i="2" s="1"/>
  <c r="AC38" i="2" a="1"/>
  <c r="AC38" i="2" s="1"/>
  <c r="AB38" i="2" a="1"/>
  <c r="AB38" i="2" s="1"/>
  <c r="AD42" i="2" a="1"/>
  <c r="AD42" i="2" s="1"/>
  <c r="AF42" i="2"/>
  <c r="AG42" i="2"/>
  <c r="AC42" i="2" a="1"/>
  <c r="AC42" i="2" s="1"/>
  <c r="AB42" i="2" a="1"/>
  <c r="AB42" i="2" s="1"/>
  <c r="AE42" i="2" a="1"/>
  <c r="AE42" i="2" s="1"/>
  <c r="AD54" i="2" a="1"/>
  <c r="AD54" i="2" s="1"/>
  <c r="AF54" i="2"/>
  <c r="AG54" i="2"/>
  <c r="AE54" i="2" a="1"/>
  <c r="AE54" i="2" s="1"/>
  <c r="AC54" i="2" a="1"/>
  <c r="AC54" i="2" s="1"/>
  <c r="AB54" i="2" a="1"/>
  <c r="AB54" i="2" s="1"/>
  <c r="AD47" i="2" a="1"/>
  <c r="AD47" i="2" s="1"/>
  <c r="AF47" i="2"/>
  <c r="AE47" i="2" a="1"/>
  <c r="AE47" i="2" s="1"/>
  <c r="AB47" i="2" a="1"/>
  <c r="AB47" i="2" s="1"/>
  <c r="AG47" i="2"/>
  <c r="AC47" i="2" a="1"/>
  <c r="AC47" i="2" s="1"/>
  <c r="AD51" i="2" a="1"/>
  <c r="AD51" i="2" s="1"/>
  <c r="AF51" i="2"/>
  <c r="AE51" i="2" a="1"/>
  <c r="AE51" i="2" s="1"/>
  <c r="AB51" i="2" a="1"/>
  <c r="AB51" i="2" s="1"/>
  <c r="AG51" i="2"/>
  <c r="AC51" i="2" a="1"/>
  <c r="AC51" i="2" s="1"/>
  <c r="AD55" i="2" a="1"/>
  <c r="AD55" i="2" s="1"/>
  <c r="AF55" i="2"/>
  <c r="AB55" i="2" a="1"/>
  <c r="AB55" i="2" s="1"/>
  <c r="AG55" i="2"/>
  <c r="AE55" i="2" a="1"/>
  <c r="AE55" i="2" s="1"/>
  <c r="AC55" i="2" a="1"/>
  <c r="AC55" i="2" s="1"/>
  <c r="AA33" i="2" a="1"/>
  <c r="AA33" i="2" s="1"/>
  <c r="AD35" i="2" a="1"/>
  <c r="AD35" i="2" s="1"/>
  <c r="AF35" i="2"/>
  <c r="AE35" i="2" a="1"/>
  <c r="AE35" i="2" s="1"/>
  <c r="AB35" i="2" a="1"/>
  <c r="AB35" i="2" s="1"/>
  <c r="AG35" i="2"/>
  <c r="AC35" i="2" a="1"/>
  <c r="AC35" i="2" s="1"/>
  <c r="L16" i="2"/>
  <c r="D16" i="2"/>
  <c r="J17" i="2"/>
  <c r="AA17" i="2" s="1" a="1"/>
  <c r="AA17" i="2" s="1"/>
  <c r="B17" i="2"/>
  <c r="C17" i="2"/>
  <c r="J25" i="2"/>
  <c r="B25" i="2"/>
  <c r="C25" i="2"/>
  <c r="J29" i="2"/>
  <c r="AA29" i="2" s="1" a="1"/>
  <c r="AA29" i="2" s="1"/>
  <c r="B29" i="2"/>
  <c r="C29" i="2"/>
  <c r="J41" i="2"/>
  <c r="B41" i="2"/>
  <c r="F41" i="2" a="1"/>
  <c r="F41" i="2" s="1"/>
  <c r="C41" i="2"/>
  <c r="J57" i="2"/>
  <c r="B57" i="2"/>
  <c r="F57" i="2" a="1"/>
  <c r="F57" i="2" s="1"/>
  <c r="C57" i="2"/>
  <c r="J61" i="2"/>
  <c r="F61" i="2" a="1"/>
  <c r="F61" i="2" s="1"/>
  <c r="C61" i="2"/>
  <c r="B61" i="2"/>
  <c r="J65" i="2"/>
  <c r="F65" i="2" a="1"/>
  <c r="F65" i="2" s="1"/>
  <c r="B65" i="2"/>
  <c r="C65" i="2"/>
  <c r="AA71" i="2" a="1"/>
  <c r="AA71" i="2" s="1"/>
  <c r="J73" i="2"/>
  <c r="F73" i="2" a="1"/>
  <c r="F73" i="2" s="1"/>
  <c r="C73" i="2"/>
  <c r="B73" i="2"/>
  <c r="J85" i="2"/>
  <c r="F85" i="2" a="1"/>
  <c r="F85" i="2" s="1"/>
  <c r="C85" i="2"/>
  <c r="B85" i="2"/>
  <c r="AA99" i="2" a="1"/>
  <c r="AA99" i="2" s="1"/>
  <c r="AA107" i="2" a="1"/>
  <c r="AA107" i="2" s="1"/>
  <c r="C109" i="2"/>
  <c r="F109" i="2" a="1"/>
  <c r="F109" i="2" s="1"/>
  <c r="B109" i="2"/>
  <c r="J109" i="2"/>
  <c r="AA115" i="2" a="1"/>
  <c r="AA115" i="2" s="1"/>
  <c r="AA123" i="2" a="1"/>
  <c r="AA123" i="2" s="1"/>
  <c r="C125" i="2"/>
  <c r="B125" i="2"/>
  <c r="J125" i="2"/>
  <c r="F125" i="2" a="1"/>
  <c r="F125" i="2" s="1"/>
  <c r="AA139" i="2" a="1"/>
  <c r="AA139" i="2" s="1"/>
  <c r="B149" i="2"/>
  <c r="J149" i="2"/>
  <c r="F149" i="2" a="1"/>
  <c r="F149" i="2" s="1"/>
  <c r="C149" i="2"/>
  <c r="B153" i="2"/>
  <c r="J153" i="2"/>
  <c r="F153" i="2" a="1"/>
  <c r="F153" i="2" s="1"/>
  <c r="C153" i="2"/>
  <c r="AA159" i="2" a="1"/>
  <c r="AA159" i="2" s="1"/>
  <c r="AA171" i="2" a="1"/>
  <c r="AA171" i="2" s="1"/>
  <c r="C185" i="2"/>
  <c r="B185" i="2"/>
  <c r="J185" i="2"/>
  <c r="F185" i="2" a="1"/>
  <c r="F185" i="2" s="1"/>
  <c r="AA191" i="2" a="1"/>
  <c r="AA191" i="2" s="1"/>
  <c r="AA199" i="2" a="1"/>
  <c r="AA199" i="2" s="1"/>
  <c r="J201" i="2"/>
  <c r="B201" i="2"/>
  <c r="F201" i="2" a="1"/>
  <c r="F201" i="2" s="1"/>
  <c r="C201" i="2"/>
  <c r="J213" i="2"/>
  <c r="B213" i="2"/>
  <c r="C213" i="2"/>
  <c r="F213" i="2" a="1"/>
  <c r="F213" i="2" s="1"/>
  <c r="E5" i="2"/>
  <c r="K5" i="2"/>
  <c r="E13" i="2"/>
  <c r="K13" i="2"/>
  <c r="E33" i="2"/>
  <c r="K33" i="2"/>
  <c r="E41" i="2"/>
  <c r="K41" i="2"/>
  <c r="J6" i="2"/>
  <c r="AA6" i="2" s="1" a="1"/>
  <c r="AA6" i="2" s="1"/>
  <c r="C6" i="2"/>
  <c r="J58" i="2"/>
  <c r="C58" i="2"/>
  <c r="B58" i="2"/>
  <c r="F58" i="2" a="1"/>
  <c r="F58" i="2" s="1"/>
  <c r="AA60" i="2" a="1"/>
  <c r="AA60" i="2" s="1"/>
  <c r="B62" i="2"/>
  <c r="J62" i="2"/>
  <c r="F62" i="2" a="1"/>
  <c r="F62" i="2" s="1"/>
  <c r="C62" i="2"/>
  <c r="F66" i="2" a="1"/>
  <c r="F66" i="2" s="1"/>
  <c r="J66" i="2"/>
  <c r="C66" i="2"/>
  <c r="B66" i="2"/>
  <c r="AA76" i="2" a="1"/>
  <c r="AA76" i="2" s="1"/>
  <c r="J78" i="2"/>
  <c r="B78" i="2"/>
  <c r="F78" i="2" a="1"/>
  <c r="F78" i="2" s="1"/>
  <c r="C78" i="2"/>
  <c r="C82" i="2"/>
  <c r="B82" i="2"/>
  <c r="J82" i="2"/>
  <c r="F82" i="2" a="1"/>
  <c r="F82" i="2" s="1"/>
  <c r="B86" i="2"/>
  <c r="C86" i="2"/>
  <c r="F86" i="2" a="1"/>
  <c r="F86" i="2" s="1"/>
  <c r="J86" i="2"/>
  <c r="AA88" i="2" a="1"/>
  <c r="AA88" i="2" s="1"/>
  <c r="B90" i="2"/>
  <c r="F90" i="2" a="1"/>
  <c r="F90" i="2" s="1"/>
  <c r="C90" i="2"/>
  <c r="J90" i="2"/>
  <c r="J94" i="2"/>
  <c r="F94" i="2" a="1"/>
  <c r="F94" i="2" s="1"/>
  <c r="C94" i="2"/>
  <c r="B94" i="2"/>
  <c r="AA96" i="2" a="1"/>
  <c r="AA96" i="2" s="1"/>
  <c r="C98" i="2"/>
  <c r="J98" i="2"/>
  <c r="F98" i="2" a="1"/>
  <c r="F98" i="2" s="1"/>
  <c r="B98" i="2"/>
  <c r="J102" i="2"/>
  <c r="C102" i="2"/>
  <c r="F102" i="2" a="1"/>
  <c r="F102" i="2" s="1"/>
  <c r="B102" i="2"/>
  <c r="J106" i="2"/>
  <c r="F106" i="2" a="1"/>
  <c r="F106" i="2" s="1"/>
  <c r="C106" i="2"/>
  <c r="B106" i="2"/>
  <c r="AA108" i="2" a="1"/>
  <c r="AA108" i="2" s="1"/>
  <c r="J110" i="2"/>
  <c r="C110" i="2"/>
  <c r="F110" i="2" a="1"/>
  <c r="F110" i="2" s="1"/>
  <c r="B110" i="2"/>
  <c r="F114" i="2" a="1"/>
  <c r="F114" i="2" s="1"/>
  <c r="J114" i="2"/>
  <c r="B114" i="2"/>
  <c r="C114" i="2"/>
  <c r="C118" i="2"/>
  <c r="F118" i="2" a="1"/>
  <c r="F118" i="2" s="1"/>
  <c r="J118" i="2"/>
  <c r="B118" i="2"/>
  <c r="AA120" i="2" a="1"/>
  <c r="AA120" i="2" s="1"/>
  <c r="C122" i="2"/>
  <c r="J122" i="2"/>
  <c r="F122" i="2" a="1"/>
  <c r="F122" i="2" s="1"/>
  <c r="B122" i="2"/>
  <c r="AA124" i="2" a="1"/>
  <c r="AA124" i="2" s="1"/>
  <c r="C126" i="2"/>
  <c r="J126" i="2"/>
  <c r="F126" i="2" a="1"/>
  <c r="F126" i="2" s="1"/>
  <c r="B126" i="2"/>
  <c r="AA128" i="2" a="1"/>
  <c r="AA128" i="2" s="1"/>
  <c r="J130" i="2"/>
  <c r="C130" i="2"/>
  <c r="B130" i="2"/>
  <c r="F130" i="2" a="1"/>
  <c r="F130" i="2" s="1"/>
  <c r="AA132" i="2" a="1"/>
  <c r="AA132" i="2" s="1"/>
  <c r="C134" i="2"/>
  <c r="F134" i="2" a="1"/>
  <c r="F134" i="2" s="1"/>
  <c r="B134" i="2"/>
  <c r="J134" i="2"/>
  <c r="AA136" i="2" a="1"/>
  <c r="AA136" i="2" s="1"/>
  <c r="J138" i="2"/>
  <c r="B138" i="2"/>
  <c r="F138" i="2" a="1"/>
  <c r="F138" i="2" s="1"/>
  <c r="C138" i="2"/>
  <c r="AA140" i="2" a="1"/>
  <c r="AA140" i="2" s="1"/>
  <c r="J142" i="2"/>
  <c r="C142" i="2"/>
  <c r="B142" i="2"/>
  <c r="F142" i="2" a="1"/>
  <c r="F142" i="2" s="1"/>
  <c r="AA144" i="2" a="1"/>
  <c r="AA144" i="2" s="1"/>
  <c r="C146" i="2"/>
  <c r="F146" i="2" a="1"/>
  <c r="F146" i="2" s="1"/>
  <c r="B146" i="2"/>
  <c r="J146" i="2"/>
  <c r="AA148" i="2" a="1"/>
  <c r="AA148" i="2" s="1"/>
  <c r="J150" i="2"/>
  <c r="B150" i="2"/>
  <c r="F150" i="2" a="1"/>
  <c r="F150" i="2" s="1"/>
  <c r="C150" i="2"/>
  <c r="AA152" i="2" a="1"/>
  <c r="AA152" i="2" s="1"/>
  <c r="J154" i="2"/>
  <c r="C154" i="2"/>
  <c r="F154" i="2" a="1"/>
  <c r="F154" i="2" s="1"/>
  <c r="B154" i="2"/>
  <c r="C158" i="2"/>
  <c r="J158" i="2"/>
  <c r="F158" i="2" a="1"/>
  <c r="F158" i="2" s="1"/>
  <c r="B158" i="2"/>
  <c r="J162" i="2"/>
  <c r="F162" i="2" a="1"/>
  <c r="F162" i="2" s="1"/>
  <c r="B162" i="2"/>
  <c r="C162" i="2"/>
  <c r="B166" i="2"/>
  <c r="J166" i="2"/>
  <c r="C166" i="2"/>
  <c r="F166" i="2" a="1"/>
  <c r="F166" i="2" s="1"/>
  <c r="C170" i="2"/>
  <c r="B170" i="2"/>
  <c r="J170" i="2"/>
  <c r="F170" i="2" a="1"/>
  <c r="F170" i="2" s="1"/>
  <c r="AA172" i="2" a="1"/>
  <c r="AA172" i="2" s="1"/>
  <c r="C174" i="2"/>
  <c r="F174" i="2" a="1"/>
  <c r="F174" i="2" s="1"/>
  <c r="B174" i="2"/>
  <c r="J174" i="2"/>
  <c r="C178" i="2"/>
  <c r="F178" i="2" a="1"/>
  <c r="F178" i="2" s="1"/>
  <c r="J178" i="2"/>
  <c r="B178" i="2"/>
  <c r="AA180" i="2" a="1"/>
  <c r="AA180" i="2" s="1"/>
  <c r="C182" i="2"/>
  <c r="J182" i="2"/>
  <c r="F182" i="2" a="1"/>
  <c r="F182" i="2" s="1"/>
  <c r="B182" i="2"/>
  <c r="AA184" i="2" a="1"/>
  <c r="AA184" i="2" s="1"/>
  <c r="J186" i="2"/>
  <c r="F186" i="2" a="1"/>
  <c r="F186" i="2" s="1"/>
  <c r="C186" i="2"/>
  <c r="B186" i="2"/>
  <c r="B190" i="2"/>
  <c r="J190" i="2"/>
  <c r="C190" i="2"/>
  <c r="F190" i="2" a="1"/>
  <c r="F190" i="2" s="1"/>
  <c r="B194" i="2"/>
  <c r="C194" i="2"/>
  <c r="J194" i="2"/>
  <c r="F194" i="2" a="1"/>
  <c r="F194" i="2" s="1"/>
  <c r="AA196" i="2" a="1"/>
  <c r="AA196" i="2" s="1"/>
  <c r="J198" i="2"/>
  <c r="B198" i="2"/>
  <c r="F198" i="2" a="1"/>
  <c r="F198" i="2" s="1"/>
  <c r="C198" i="2"/>
  <c r="J202" i="2"/>
  <c r="F202" i="2" a="1"/>
  <c r="F202" i="2" s="1"/>
  <c r="C202" i="2"/>
  <c r="B202" i="2"/>
  <c r="AA204" i="2" a="1"/>
  <c r="AA204" i="2" s="1"/>
  <c r="J206" i="2"/>
  <c r="C206" i="2"/>
  <c r="B206" i="2"/>
  <c r="F206" i="2" a="1"/>
  <c r="F206" i="2" s="1"/>
  <c r="F210" i="2" a="1"/>
  <c r="F210" i="2" s="1"/>
  <c r="J210" i="2"/>
  <c r="C210" i="2"/>
  <c r="B210" i="2"/>
  <c r="B214" i="2"/>
  <c r="J214" i="2"/>
  <c r="F214" i="2" a="1"/>
  <c r="F214" i="2" s="1"/>
  <c r="C214" i="2"/>
  <c r="AA216" i="2" a="1"/>
  <c r="AA216" i="2" s="1"/>
  <c r="C218" i="2"/>
  <c r="J218" i="2"/>
  <c r="F218" i="2" a="1"/>
  <c r="F218" i="2" s="1"/>
  <c r="B218" i="2"/>
  <c r="B2" i="2"/>
  <c r="E3" i="2"/>
  <c r="L4" i="2"/>
  <c r="F18" i="2" a="1"/>
  <c r="F18" i="2" s="1"/>
  <c r="E2" i="2"/>
  <c r="K2" i="2"/>
  <c r="E6" i="2"/>
  <c r="K6" i="2"/>
  <c r="E10" i="2"/>
  <c r="K10" i="2"/>
  <c r="AA10" i="2" s="1" a="1"/>
  <c r="AA10" i="2" s="1"/>
  <c r="E14" i="2"/>
  <c r="K14" i="2"/>
  <c r="E18" i="2"/>
  <c r="K18" i="2"/>
  <c r="AA18" i="2" s="1" a="1"/>
  <c r="AA18" i="2" s="1"/>
  <c r="E22" i="2"/>
  <c r="K22" i="2"/>
  <c r="E26" i="2"/>
  <c r="K26" i="2"/>
  <c r="E30" i="2"/>
  <c r="K30" i="2"/>
  <c r="AA30" i="2" s="1" a="1"/>
  <c r="AA30" i="2" s="1"/>
  <c r="E34" i="2"/>
  <c r="K34" i="2"/>
  <c r="AA34" i="2" s="1" a="1"/>
  <c r="AA34" i="2" s="1"/>
  <c r="E38" i="2"/>
  <c r="K38" i="2"/>
  <c r="E42" i="2"/>
  <c r="K42" i="2"/>
  <c r="D42" i="2"/>
  <c r="E46" i="2"/>
  <c r="K46" i="2"/>
  <c r="AA46" i="2" s="1" a="1"/>
  <c r="AA46" i="2" s="1"/>
  <c r="E50" i="2"/>
  <c r="K50" i="2"/>
  <c r="D50" i="2"/>
  <c r="E54" i="2"/>
  <c r="K54" i="2"/>
  <c r="D54" i="2"/>
  <c r="E58" i="2"/>
  <c r="K58" i="2"/>
  <c r="D58" i="2"/>
  <c r="D62" i="2"/>
  <c r="K62" i="2"/>
  <c r="K66" i="2"/>
  <c r="E66" i="2"/>
  <c r="D66" i="2"/>
  <c r="E70" i="2"/>
  <c r="D70" i="2"/>
  <c r="K70" i="2"/>
  <c r="K74" i="2"/>
  <c r="D74" i="2"/>
  <c r="E74" i="2"/>
  <c r="E78" i="2"/>
  <c r="D78" i="2"/>
  <c r="K78" i="2"/>
  <c r="K82" i="2"/>
  <c r="E82" i="2"/>
  <c r="D82" i="2"/>
  <c r="E86" i="2"/>
  <c r="K86" i="2"/>
  <c r="D86" i="2"/>
  <c r="E90" i="2"/>
  <c r="K90" i="2"/>
  <c r="D90" i="2"/>
  <c r="K94" i="2"/>
  <c r="D94" i="2"/>
  <c r="E94" i="2"/>
  <c r="K98" i="2"/>
  <c r="D98" i="2"/>
  <c r="E98" i="2"/>
  <c r="K102" i="2"/>
  <c r="E102" i="2"/>
  <c r="D102" i="2"/>
  <c r="K106" i="2"/>
  <c r="D106" i="2"/>
  <c r="E106" i="2"/>
  <c r="K110" i="2"/>
  <c r="D110" i="2"/>
  <c r="E110" i="2"/>
  <c r="K114" i="2"/>
  <c r="D114" i="2"/>
  <c r="E114" i="2"/>
  <c r="E118" i="2"/>
  <c r="K118" i="2"/>
  <c r="D118" i="2"/>
  <c r="E122" i="2"/>
  <c r="K122" i="2"/>
  <c r="D122" i="2"/>
  <c r="E126" i="2"/>
  <c r="K126" i="2"/>
  <c r="D126" i="2"/>
  <c r="K130" i="2"/>
  <c r="E130" i="2"/>
  <c r="D130" i="2"/>
  <c r="K134" i="2"/>
  <c r="E134" i="2"/>
  <c r="D134" i="2"/>
  <c r="K138" i="2"/>
  <c r="E138" i="2"/>
  <c r="D138" i="2"/>
  <c r="K142" i="2"/>
  <c r="E142" i="2"/>
  <c r="D142" i="2"/>
  <c r="K146" i="2"/>
  <c r="E146" i="2"/>
  <c r="D146" i="2"/>
  <c r="K150" i="2"/>
  <c r="E150" i="2"/>
  <c r="D150" i="2"/>
  <c r="K154" i="2"/>
  <c r="E154" i="2"/>
  <c r="D154" i="2"/>
  <c r="K158" i="2"/>
  <c r="E158" i="2"/>
  <c r="D158" i="2"/>
  <c r="K162" i="2"/>
  <c r="E162" i="2"/>
  <c r="D162" i="2"/>
  <c r="K166" i="2"/>
  <c r="D166" i="2"/>
  <c r="E166" i="2"/>
  <c r="D170" i="2"/>
  <c r="E170" i="2"/>
  <c r="K170" i="2"/>
  <c r="E174" i="2"/>
  <c r="D174" i="2"/>
  <c r="K174" i="2"/>
  <c r="E178" i="2"/>
  <c r="K178" i="2"/>
  <c r="D178" i="2"/>
  <c r="D182" i="2"/>
  <c r="K182" i="2"/>
  <c r="E182" i="2"/>
  <c r="D186" i="2"/>
  <c r="K186" i="2"/>
  <c r="E186" i="2"/>
  <c r="D190" i="2"/>
  <c r="K190" i="2"/>
  <c r="E190" i="2"/>
  <c r="D194" i="2"/>
  <c r="K194" i="2"/>
  <c r="E194" i="2"/>
  <c r="E198" i="2"/>
  <c r="D198" i="2"/>
  <c r="K198" i="2"/>
  <c r="D202" i="2"/>
  <c r="K202" i="2"/>
  <c r="E202" i="2"/>
  <c r="K206" i="2"/>
  <c r="E206" i="2"/>
  <c r="D206" i="2"/>
  <c r="K210" i="2"/>
  <c r="E210" i="2"/>
  <c r="D210" i="2"/>
  <c r="K214" i="2"/>
  <c r="D214" i="2"/>
  <c r="E214" i="2"/>
  <c r="K218" i="2"/>
  <c r="E218" i="2"/>
  <c r="D218" i="2"/>
  <c r="C2" i="2"/>
  <c r="C12" i="2"/>
  <c r="C20" i="2"/>
  <c r="C28" i="2"/>
  <c r="C36" i="2"/>
  <c r="D41" i="2"/>
  <c r="D2" i="2"/>
  <c r="F2" i="2" a="1"/>
  <c r="F2" i="2" s="1"/>
  <c r="B14" i="2"/>
  <c r="B22" i="2"/>
  <c r="B30" i="2"/>
  <c r="B38" i="2"/>
  <c r="B43" i="2"/>
  <c r="F31" i="2" a="1"/>
  <c r="F31" i="2" s="1"/>
  <c r="D33" i="2"/>
  <c r="E36" i="2"/>
  <c r="J11" i="2"/>
  <c r="AA11" i="2" s="1" a="1"/>
  <c r="AA11" i="2" s="1"/>
  <c r="C11" i="2"/>
  <c r="J23" i="2"/>
  <c r="C23" i="2"/>
  <c r="J31" i="2"/>
  <c r="C31" i="2"/>
  <c r="J47" i="2"/>
  <c r="C47" i="2"/>
  <c r="J55" i="2"/>
  <c r="C55" i="2"/>
  <c r="F55" i="2" a="1"/>
  <c r="F55" i="2" s="1"/>
  <c r="B55" i="2"/>
  <c r="J59" i="2"/>
  <c r="F59" i="2" a="1"/>
  <c r="F59" i="2" s="1"/>
  <c r="C59" i="2"/>
  <c r="B59" i="2"/>
  <c r="B63" i="2"/>
  <c r="J63" i="2"/>
  <c r="AA63" i="2" s="1" a="1"/>
  <c r="AA63" i="2" s="1"/>
  <c r="F63" i="2" a="1"/>
  <c r="F63" i="2" s="1"/>
  <c r="C63" i="2"/>
  <c r="AA69" i="2" a="1"/>
  <c r="AA69" i="2" s="1"/>
  <c r="K7" i="2"/>
  <c r="E7" i="2"/>
  <c r="K11" i="2"/>
  <c r="E11" i="2"/>
  <c r="K19" i="2"/>
  <c r="E19" i="2"/>
  <c r="K39" i="2"/>
  <c r="E39" i="2"/>
  <c r="K67" i="2"/>
  <c r="E67" i="2"/>
  <c r="D67" i="2"/>
  <c r="K71" i="2"/>
  <c r="D71" i="2"/>
  <c r="E71" i="2"/>
  <c r="E83" i="2"/>
  <c r="K83" i="2"/>
  <c r="D83" i="2"/>
  <c r="K103" i="2"/>
  <c r="E103" i="2"/>
  <c r="D103" i="2"/>
  <c r="K111" i="2"/>
  <c r="E111" i="2"/>
  <c r="D111" i="2"/>
  <c r="K143" i="2"/>
  <c r="E143" i="2"/>
  <c r="D143" i="2"/>
  <c r="K147" i="2"/>
  <c r="E147" i="2"/>
  <c r="D147" i="2"/>
  <c r="K151" i="2"/>
  <c r="E151" i="2"/>
  <c r="D151" i="2"/>
  <c r="K155" i="2"/>
  <c r="E155" i="2"/>
  <c r="D155" i="2"/>
  <c r="K163" i="2"/>
  <c r="E163" i="2"/>
  <c r="D163" i="2"/>
  <c r="K171" i="2"/>
  <c r="E171" i="2"/>
  <c r="D171" i="2"/>
  <c r="C14" i="2"/>
  <c r="O15" i="2"/>
  <c r="F17" i="2" a="1"/>
  <c r="F17" i="2" s="1"/>
  <c r="C22" i="2"/>
  <c r="O23" i="2"/>
  <c r="F25" i="2" a="1"/>
  <c r="F25" i="2" s="1"/>
  <c r="C30" i="2"/>
  <c r="C38" i="2"/>
  <c r="F7" i="2" a="1"/>
  <c r="F7" i="2" s="1"/>
  <c r="E12" i="2"/>
  <c r="F47" i="2" a="1"/>
  <c r="F47" i="2" s="1"/>
  <c r="B50" i="2"/>
  <c r="J3" i="2"/>
  <c r="AA3" i="2" s="1" a="1"/>
  <c r="AA3" i="2" s="1"/>
  <c r="B3" i="2"/>
  <c r="J7" i="2"/>
  <c r="C7" i="2"/>
  <c r="J35" i="2"/>
  <c r="C35" i="2"/>
  <c r="J39" i="2"/>
  <c r="AA39" i="2" s="1" a="1"/>
  <c r="AA39" i="2" s="1"/>
  <c r="C39" i="2"/>
  <c r="J71" i="2"/>
  <c r="C71" i="2"/>
  <c r="F71" i="2" a="1"/>
  <c r="F71" i="2" s="1"/>
  <c r="B71" i="2"/>
  <c r="AA73" i="2" a="1"/>
  <c r="AA73" i="2" s="1"/>
  <c r="B75" i="2"/>
  <c r="C75" i="2"/>
  <c r="J75" i="2"/>
  <c r="AA75" i="2" s="1" a="1"/>
  <c r="AA75" i="2" s="1"/>
  <c r="F75" i="2" a="1"/>
  <c r="F75" i="2" s="1"/>
  <c r="K23" i="2"/>
  <c r="E23" i="2"/>
  <c r="K27" i="2"/>
  <c r="E27" i="2"/>
  <c r="K31" i="2"/>
  <c r="E31" i="2"/>
  <c r="K43" i="2"/>
  <c r="E43" i="2"/>
  <c r="D43" i="2"/>
  <c r="K47" i="2"/>
  <c r="E47" i="2"/>
  <c r="K51" i="2"/>
  <c r="E51" i="2"/>
  <c r="D51" i="2"/>
  <c r="K59" i="2"/>
  <c r="E59" i="2"/>
  <c r="D59" i="2"/>
  <c r="K75" i="2"/>
  <c r="E75" i="2"/>
  <c r="D75" i="2"/>
  <c r="D79" i="2"/>
  <c r="E79" i="2"/>
  <c r="K79" i="2"/>
  <c r="K91" i="2"/>
  <c r="E91" i="2"/>
  <c r="D91" i="2"/>
  <c r="K95" i="2"/>
  <c r="E95" i="2"/>
  <c r="D95" i="2"/>
  <c r="E119" i="2"/>
  <c r="K119" i="2"/>
  <c r="D119" i="2"/>
  <c r="E123" i="2"/>
  <c r="K123" i="2"/>
  <c r="D123" i="2"/>
  <c r="E127" i="2"/>
  <c r="D127" i="2"/>
  <c r="K127" i="2"/>
  <c r="K131" i="2"/>
  <c r="E131" i="2"/>
  <c r="D131" i="2"/>
  <c r="K135" i="2"/>
  <c r="E135" i="2"/>
  <c r="D135" i="2"/>
  <c r="K159" i="2"/>
  <c r="E159" i="2"/>
  <c r="D159" i="2"/>
  <c r="K167" i="2"/>
  <c r="D167" i="2"/>
  <c r="E167" i="2"/>
  <c r="E179" i="2"/>
  <c r="K179" i="2"/>
  <c r="D179" i="2"/>
  <c r="D183" i="2"/>
  <c r="K183" i="2"/>
  <c r="E183" i="2"/>
  <c r="K187" i="2"/>
  <c r="E187" i="2"/>
  <c r="D187" i="2"/>
  <c r="D191" i="2"/>
  <c r="K191" i="2"/>
  <c r="E191" i="2"/>
  <c r="E195" i="2"/>
  <c r="D195" i="2"/>
  <c r="K195" i="2"/>
  <c r="E199" i="2"/>
  <c r="K199" i="2"/>
  <c r="D199" i="2"/>
  <c r="E203" i="2"/>
  <c r="D203" i="2"/>
  <c r="K203" i="2"/>
  <c r="K207" i="2"/>
  <c r="D207" i="2"/>
  <c r="E207" i="2"/>
  <c r="K211" i="2"/>
  <c r="E211" i="2"/>
  <c r="D211" i="2"/>
  <c r="K215" i="2"/>
  <c r="D215" i="2"/>
  <c r="E215" i="2"/>
  <c r="D22" i="2"/>
  <c r="B35" i="2"/>
  <c r="J4" i="2"/>
  <c r="B4" i="2"/>
  <c r="F4" i="2" a="1"/>
  <c r="F4" i="2" s="1"/>
  <c r="C4" i="2"/>
  <c r="J24" i="2"/>
  <c r="AA24" i="2" s="1" a="1"/>
  <c r="AA24" i="2" s="1"/>
  <c r="B24" i="2"/>
  <c r="J28" i="2"/>
  <c r="B28" i="2"/>
  <c r="J36" i="2"/>
  <c r="AA36" i="2" s="1" a="1"/>
  <c r="AA36" i="2" s="1"/>
  <c r="B36" i="2"/>
  <c r="J40" i="2"/>
  <c r="B40" i="2"/>
  <c r="J44" i="2"/>
  <c r="B44" i="2"/>
  <c r="C44" i="2"/>
  <c r="J56" i="2"/>
  <c r="AA56" i="2" s="1" a="1"/>
  <c r="AA56" i="2" s="1"/>
  <c r="B56" i="2"/>
  <c r="F56" i="2" a="1"/>
  <c r="F56" i="2" s="1"/>
  <c r="C56" i="2"/>
  <c r="AA58" i="2" a="1"/>
  <c r="AA58" i="2" s="1"/>
  <c r="J60" i="2"/>
  <c r="B60" i="2"/>
  <c r="F60" i="2" a="1"/>
  <c r="F60" i="2" s="1"/>
  <c r="C60" i="2"/>
  <c r="B68" i="2"/>
  <c r="J68" i="2"/>
  <c r="AA68" i="2" s="1" a="1"/>
  <c r="AA68" i="2" s="1"/>
  <c r="C68" i="2"/>
  <c r="F68" i="2" a="1"/>
  <c r="F68" i="2" s="1"/>
  <c r="AA70" i="2" a="1"/>
  <c r="AA70" i="2" s="1"/>
  <c r="C72" i="2"/>
  <c r="B72" i="2"/>
  <c r="F72" i="2" a="1"/>
  <c r="F72" i="2" s="1"/>
  <c r="J72" i="2"/>
  <c r="AA90" i="2" a="1"/>
  <c r="AA90" i="2" s="1"/>
  <c r="AA94" i="2" a="1"/>
  <c r="AA94" i="2" s="1"/>
  <c r="F6" i="2" a="1"/>
  <c r="F6" i="2" s="1"/>
  <c r="D11" i="2"/>
  <c r="F22" i="2" a="1"/>
  <c r="F22" i="2" s="1"/>
  <c r="D27" i="2"/>
  <c r="F38" i="2" a="1"/>
  <c r="F38" i="2" s="1"/>
  <c r="E20" i="2"/>
  <c r="J15" i="2"/>
  <c r="AA15" i="2" s="1" a="1"/>
  <c r="AA15" i="2" s="1"/>
  <c r="C15" i="2"/>
  <c r="J19" i="2"/>
  <c r="AA19" i="2" s="1" a="1"/>
  <c r="AA19" i="2" s="1"/>
  <c r="C19" i="2"/>
  <c r="J27" i="2"/>
  <c r="C27" i="2"/>
  <c r="J43" i="2"/>
  <c r="AA43" i="2" s="1" a="1"/>
  <c r="AA43" i="2" s="1"/>
  <c r="C43" i="2"/>
  <c r="J51" i="2"/>
  <c r="C51" i="2"/>
  <c r="F51" i="2" a="1"/>
  <c r="F51" i="2" s="1"/>
  <c r="B67" i="2"/>
  <c r="C67" i="2"/>
  <c r="F67" i="2" a="1"/>
  <c r="F67" i="2" s="1"/>
  <c r="AA77" i="2" a="1"/>
  <c r="AA77" i="2" s="1"/>
  <c r="K15" i="2"/>
  <c r="E15" i="2"/>
  <c r="K35" i="2"/>
  <c r="E35" i="2"/>
  <c r="K55" i="2"/>
  <c r="E55" i="2"/>
  <c r="D55" i="2"/>
  <c r="D63" i="2"/>
  <c r="K63" i="2"/>
  <c r="E63" i="2"/>
  <c r="E87" i="2"/>
  <c r="K87" i="2"/>
  <c r="D87" i="2"/>
  <c r="K99" i="2"/>
  <c r="E99" i="2"/>
  <c r="D99" i="2"/>
  <c r="K107" i="2"/>
  <c r="E107" i="2"/>
  <c r="D107" i="2"/>
  <c r="K115" i="2"/>
  <c r="E115" i="2"/>
  <c r="D115" i="2"/>
  <c r="K139" i="2"/>
  <c r="E139" i="2"/>
  <c r="D139" i="2"/>
  <c r="D175" i="2"/>
  <c r="K175" i="2"/>
  <c r="E175" i="2"/>
  <c r="K219" i="2"/>
  <c r="D219" i="2"/>
  <c r="E219" i="2"/>
  <c r="D6" i="2"/>
  <c r="B11" i="2"/>
  <c r="D14" i="2"/>
  <c r="B27" i="2"/>
  <c r="D30" i="2"/>
  <c r="D38" i="2"/>
  <c r="J8" i="2"/>
  <c r="B8" i="2"/>
  <c r="J12" i="2"/>
  <c r="AA12" i="2" s="1" a="1"/>
  <c r="AA12" i="2" s="1"/>
  <c r="B12" i="2"/>
  <c r="J16" i="2"/>
  <c r="AA16" i="2" s="1" a="1"/>
  <c r="AA16" i="2" s="1"/>
  <c r="B16" i="2"/>
  <c r="J20" i="2"/>
  <c r="B20" i="2"/>
  <c r="J32" i="2"/>
  <c r="B32" i="2"/>
  <c r="J48" i="2"/>
  <c r="AA48" i="2" s="1" a="1"/>
  <c r="AA48" i="2" s="1"/>
  <c r="B48" i="2"/>
  <c r="J52" i="2"/>
  <c r="AA52" i="2" s="1" a="1"/>
  <c r="AA52" i="2" s="1"/>
  <c r="B52" i="2"/>
  <c r="F52" i="2" a="1"/>
  <c r="F52" i="2" s="1"/>
  <c r="C52" i="2"/>
  <c r="AA62" i="2" a="1"/>
  <c r="AA62" i="2" s="1"/>
  <c r="F64" i="2" a="1"/>
  <c r="F64" i="2" s="1"/>
  <c r="C64" i="2"/>
  <c r="B64" i="2"/>
  <c r="J64" i="2"/>
  <c r="AA66" i="2" a="1"/>
  <c r="AA66" i="2" s="1"/>
  <c r="AA86" i="2" a="1"/>
  <c r="AA86" i="2" s="1"/>
  <c r="D5" i="2"/>
  <c r="F14" i="2" a="1"/>
  <c r="F14" i="2" s="1"/>
  <c r="D19" i="2"/>
  <c r="F30" i="2" a="1"/>
  <c r="F30" i="2" s="1"/>
  <c r="D35" i="2"/>
  <c r="D8" i="2"/>
  <c r="D12" i="2"/>
  <c r="D20" i="2"/>
  <c r="D24" i="2"/>
  <c r="D32" i="2"/>
  <c r="D36" i="2"/>
  <c r="D44" i="2"/>
  <c r="D48" i="2"/>
  <c r="E52" i="2"/>
  <c r="E56" i="2"/>
  <c r="D68" i="2"/>
  <c r="AA82" i="2" a="1"/>
  <c r="AA82" i="2" s="1"/>
  <c r="C8" i="2"/>
  <c r="C16" i="2"/>
  <c r="C24" i="2"/>
  <c r="C32" i="2"/>
  <c r="C40" i="2"/>
  <c r="J67" i="2"/>
  <c r="D4" i="2"/>
  <c r="E8" i="2"/>
  <c r="F11" i="2" a="1"/>
  <c r="F11" i="2" s="1"/>
  <c r="D13" i="2"/>
  <c r="E16" i="2"/>
  <c r="F19" i="2" a="1"/>
  <c r="F19" i="2" s="1"/>
  <c r="E24" i="2"/>
  <c r="F27" i="2" a="1"/>
  <c r="F27" i="2" s="1"/>
  <c r="E32" i="2"/>
  <c r="F35" i="2" a="1"/>
  <c r="F35" i="2" s="1"/>
  <c r="B42" i="2"/>
  <c r="B46" i="2"/>
  <c r="C48" i="2"/>
  <c r="B51" i="2"/>
  <c r="L52" i="2"/>
  <c r="D52" i="2"/>
  <c r="F8" i="2" a="1"/>
  <c r="F8" i="2" s="1"/>
  <c r="AA14" i="2" a="1"/>
  <c r="AA14" i="2" s="1"/>
  <c r="F16" i="2" a="1"/>
  <c r="F16" i="2" s="1"/>
  <c r="B18" i="2"/>
  <c r="F24" i="2" a="1"/>
  <c r="F24" i="2" s="1"/>
  <c r="B26" i="2"/>
  <c r="F32" i="2" a="1"/>
  <c r="F32" i="2" s="1"/>
  <c r="B34" i="2"/>
  <c r="F40" i="2" a="1"/>
  <c r="F40" i="2" s="1"/>
  <c r="C42" i="2"/>
  <c r="E44" i="2"/>
  <c r="C46" i="2"/>
  <c r="E48" i="2"/>
  <c r="F48" i="2" a="1"/>
  <c r="F48" i="2" s="1"/>
  <c r="E62" i="2"/>
  <c r="L28" i="2"/>
  <c r="D28" i="2"/>
  <c r="J13" i="2"/>
  <c r="B13" i="2"/>
  <c r="C13" i="2"/>
  <c r="J37" i="2"/>
  <c r="AA37" i="2" s="1" a="1"/>
  <c r="AA37" i="2" s="1"/>
  <c r="B37" i="2"/>
  <c r="C37" i="2"/>
  <c r="J45" i="2"/>
  <c r="B45" i="2"/>
  <c r="C45" i="2"/>
  <c r="C69" i="2"/>
  <c r="B69" i="2"/>
  <c r="J69" i="2"/>
  <c r="F69" i="2" a="1"/>
  <c r="F69" i="2" s="1"/>
  <c r="B77" i="2"/>
  <c r="C77" i="2"/>
  <c r="F77" i="2" a="1"/>
  <c r="F77" i="2" s="1"/>
  <c r="J77" i="2"/>
  <c r="AA83" i="2" a="1"/>
  <c r="AA83" i="2" s="1"/>
  <c r="F97" i="2" a="1"/>
  <c r="F97" i="2" s="1"/>
  <c r="J97" i="2"/>
  <c r="C97" i="2"/>
  <c r="B97" i="2"/>
  <c r="F105" i="2" a="1"/>
  <c r="F105" i="2" s="1"/>
  <c r="C105" i="2"/>
  <c r="B105" i="2"/>
  <c r="J105" i="2"/>
  <c r="F113" i="2" a="1"/>
  <c r="F113" i="2" s="1"/>
  <c r="J113" i="2"/>
  <c r="C113" i="2"/>
  <c r="B113" i="2"/>
  <c r="C117" i="2"/>
  <c r="J117" i="2"/>
  <c r="F117" i="2" a="1"/>
  <c r="F117" i="2" s="1"/>
  <c r="B117" i="2"/>
  <c r="C121" i="2"/>
  <c r="B121" i="2"/>
  <c r="J121" i="2"/>
  <c r="F121" i="2" a="1"/>
  <c r="F121" i="2" s="1"/>
  <c r="AA131" i="2" a="1"/>
  <c r="AA131" i="2" s="1"/>
  <c r="B133" i="2"/>
  <c r="J133" i="2"/>
  <c r="F133" i="2" a="1"/>
  <c r="F133" i="2" s="1"/>
  <c r="C133" i="2"/>
  <c r="B137" i="2"/>
  <c r="J137" i="2"/>
  <c r="F137" i="2" a="1"/>
  <c r="F137" i="2" s="1"/>
  <c r="C137" i="2"/>
  <c r="B141" i="2"/>
  <c r="J141" i="2"/>
  <c r="F141" i="2" a="1"/>
  <c r="F141" i="2" s="1"/>
  <c r="C141" i="2"/>
  <c r="AA147" i="2" a="1"/>
  <c r="AA147" i="2" s="1"/>
  <c r="AA151" i="2" a="1"/>
  <c r="AA151" i="2" s="1"/>
  <c r="B157" i="2"/>
  <c r="J157" i="2"/>
  <c r="F157" i="2" a="1"/>
  <c r="F157" i="2" s="1"/>
  <c r="C157" i="2"/>
  <c r="AA163" i="2" a="1"/>
  <c r="AA163" i="2" s="1"/>
  <c r="J165" i="2"/>
  <c r="AA165" i="2" s="1" a="1"/>
  <c r="AA165" i="2" s="1"/>
  <c r="C165" i="2"/>
  <c r="F165" i="2" a="1"/>
  <c r="F165" i="2" s="1"/>
  <c r="B165" i="2"/>
  <c r="B169" i="2"/>
  <c r="J169" i="2"/>
  <c r="C169" i="2"/>
  <c r="F169" i="2" a="1"/>
  <c r="F169" i="2" s="1"/>
  <c r="AA175" i="2" a="1"/>
  <c r="AA175" i="2" s="1"/>
  <c r="C177" i="2"/>
  <c r="J177" i="2"/>
  <c r="B177" i="2"/>
  <c r="F177" i="2" a="1"/>
  <c r="F177" i="2" s="1"/>
  <c r="AA187" i="2" a="1"/>
  <c r="AA187" i="2" s="1"/>
  <c r="J193" i="2"/>
  <c r="B193" i="2"/>
  <c r="F193" i="2" a="1"/>
  <c r="F193" i="2" s="1"/>
  <c r="C193" i="2"/>
  <c r="AA203" i="2" a="1"/>
  <c r="AA203" i="2" s="1"/>
  <c r="J209" i="2"/>
  <c r="C209" i="2"/>
  <c r="B209" i="2"/>
  <c r="F209" i="2" a="1"/>
  <c r="F209" i="2" s="1"/>
  <c r="E9" i="2"/>
  <c r="K9" i="2"/>
  <c r="E17" i="2"/>
  <c r="K17" i="2"/>
  <c r="E21" i="2"/>
  <c r="K21" i="2"/>
  <c r="E25" i="2"/>
  <c r="K25" i="2"/>
  <c r="E29" i="2"/>
  <c r="K29" i="2"/>
  <c r="E37" i="2"/>
  <c r="K37" i="2"/>
  <c r="E53" i="2"/>
  <c r="K53" i="2"/>
  <c r="D53" i="2"/>
  <c r="D69" i="2"/>
  <c r="K69" i="2"/>
  <c r="E69" i="2"/>
  <c r="D73" i="2"/>
  <c r="K73" i="2"/>
  <c r="D77" i="2"/>
  <c r="E77" i="2"/>
  <c r="K77" i="2"/>
  <c r="E93" i="2"/>
  <c r="K93" i="2"/>
  <c r="D93" i="2"/>
  <c r="K97" i="2"/>
  <c r="E97" i="2"/>
  <c r="D97" i="2"/>
  <c r="K101" i="2"/>
  <c r="E101" i="2"/>
  <c r="D101" i="2"/>
  <c r="K109" i="2"/>
  <c r="E109" i="2"/>
  <c r="D109" i="2"/>
  <c r="K113" i="2"/>
  <c r="E113" i="2"/>
  <c r="D113" i="2"/>
  <c r="K117" i="2"/>
  <c r="E117" i="2"/>
  <c r="D117" i="2"/>
  <c r="E121" i="2"/>
  <c r="K121" i="2"/>
  <c r="D121" i="2"/>
  <c r="E125" i="2"/>
  <c r="K125" i="2"/>
  <c r="D125" i="2"/>
  <c r="K129" i="2"/>
  <c r="D129" i="2"/>
  <c r="E129" i="2"/>
  <c r="K133" i="2"/>
  <c r="D133" i="2"/>
  <c r="E133" i="2"/>
  <c r="K137" i="2"/>
  <c r="E137" i="2"/>
  <c r="D137" i="2"/>
  <c r="K141" i="2"/>
  <c r="D141" i="2"/>
  <c r="E141" i="2"/>
  <c r="K145" i="2"/>
  <c r="D145" i="2"/>
  <c r="E145" i="2"/>
  <c r="K149" i="2"/>
  <c r="D149" i="2"/>
  <c r="E149" i="2"/>
  <c r="K153" i="2"/>
  <c r="AA153" i="2" s="1" a="1"/>
  <c r="AA153" i="2" s="1"/>
  <c r="D153" i="2"/>
  <c r="E153" i="2"/>
  <c r="K157" i="2"/>
  <c r="D157" i="2"/>
  <c r="E157" i="2"/>
  <c r="K161" i="2"/>
  <c r="E161" i="2"/>
  <c r="D161" i="2"/>
  <c r="K165" i="2"/>
  <c r="D165" i="2"/>
  <c r="E165" i="2"/>
  <c r="K169" i="2"/>
  <c r="D169" i="2"/>
  <c r="E169" i="2"/>
  <c r="K173" i="2"/>
  <c r="E173" i="2"/>
  <c r="D173" i="2"/>
  <c r="K177" i="2"/>
  <c r="E177" i="2"/>
  <c r="D177" i="2"/>
  <c r="K181" i="2"/>
  <c r="D181" i="2"/>
  <c r="E181" i="2"/>
  <c r="D185" i="2"/>
  <c r="E185" i="2"/>
  <c r="K185" i="2"/>
  <c r="AA185" i="2" s="1" a="1"/>
  <c r="AA185" i="2" s="1"/>
  <c r="D189" i="2"/>
  <c r="K189" i="2"/>
  <c r="E189" i="2"/>
  <c r="D193" i="2"/>
  <c r="K193" i="2"/>
  <c r="E193" i="2"/>
  <c r="E197" i="2"/>
  <c r="K197" i="2"/>
  <c r="D197" i="2"/>
  <c r="E201" i="2"/>
  <c r="D201" i="2"/>
  <c r="K201" i="2"/>
  <c r="K205" i="2"/>
  <c r="D205" i="2"/>
  <c r="E205" i="2"/>
  <c r="K209" i="2"/>
  <c r="E209" i="2"/>
  <c r="D209" i="2"/>
  <c r="K213" i="2"/>
  <c r="D213" i="2"/>
  <c r="E213" i="2"/>
  <c r="K217" i="2"/>
  <c r="E217" i="2"/>
  <c r="D217" i="2"/>
  <c r="K221" i="2"/>
  <c r="E221" i="2"/>
  <c r="D221" i="2"/>
  <c r="C3" i="2"/>
  <c r="F29" i="2" a="1"/>
  <c r="F29" i="2" s="1"/>
  <c r="C34" i="2"/>
  <c r="F42" i="2" a="1"/>
  <c r="F42" i="2" s="1"/>
  <c r="F44" i="2" a="1"/>
  <c r="F44" i="2" s="1"/>
  <c r="D46" i="2"/>
  <c r="D3" i="2"/>
  <c r="B7" i="2"/>
  <c r="D10" i="2"/>
  <c r="B15" i="2"/>
  <c r="D18" i="2"/>
  <c r="B23" i="2"/>
  <c r="D26" i="2"/>
  <c r="B31" i="2"/>
  <c r="D34" i="2"/>
  <c r="B39" i="2"/>
  <c r="F46" i="2" a="1"/>
  <c r="F46" i="2" s="1"/>
  <c r="L40" i="2"/>
  <c r="D40" i="2"/>
  <c r="J5" i="2"/>
  <c r="AA5" i="2" s="1" a="1"/>
  <c r="AA5" i="2" s="1"/>
  <c r="B5" i="2"/>
  <c r="C5" i="2"/>
  <c r="J9" i="2"/>
  <c r="AA9" i="2" s="1" a="1"/>
  <c r="AA9" i="2" s="1"/>
  <c r="B9" i="2"/>
  <c r="C9" i="2"/>
  <c r="J21" i="2"/>
  <c r="AA21" i="2" s="1" a="1"/>
  <c r="AA21" i="2" s="1"/>
  <c r="B21" i="2"/>
  <c r="C21" i="2"/>
  <c r="J33" i="2"/>
  <c r="B33" i="2"/>
  <c r="C33" i="2"/>
  <c r="J49" i="2"/>
  <c r="B49" i="2"/>
  <c r="C49" i="2"/>
  <c r="F49" i="2" a="1"/>
  <c r="F49" i="2" s="1"/>
  <c r="J53" i="2"/>
  <c r="AA53" i="2" s="1" a="1"/>
  <c r="AA53" i="2" s="1"/>
  <c r="B53" i="2"/>
  <c r="F53" i="2" a="1"/>
  <c r="F53" i="2" s="1"/>
  <c r="C53" i="2"/>
  <c r="AA59" i="2" a="1"/>
  <c r="AA59" i="2" s="1"/>
  <c r="AA67" i="2" a="1"/>
  <c r="AA67" i="2" s="1"/>
  <c r="AA79" i="2" a="1"/>
  <c r="AA79" i="2" s="1"/>
  <c r="B81" i="2"/>
  <c r="F81" i="2" a="1"/>
  <c r="F81" i="2" s="1"/>
  <c r="C81" i="2"/>
  <c r="J81" i="2"/>
  <c r="AA87" i="2" a="1"/>
  <c r="AA87" i="2" s="1"/>
  <c r="B89" i="2"/>
  <c r="C89" i="2"/>
  <c r="F89" i="2" a="1"/>
  <c r="F89" i="2" s="1"/>
  <c r="J89" i="2"/>
  <c r="C93" i="2"/>
  <c r="F93" i="2" a="1"/>
  <c r="F93" i="2" s="1"/>
  <c r="B93" i="2"/>
  <c r="J93" i="2"/>
  <c r="F101" i="2" a="1"/>
  <c r="F101" i="2" s="1"/>
  <c r="C101" i="2"/>
  <c r="B101" i="2"/>
  <c r="J101" i="2"/>
  <c r="B129" i="2"/>
  <c r="J129" i="2"/>
  <c r="C129" i="2"/>
  <c r="F129" i="2" a="1"/>
  <c r="F129" i="2" s="1"/>
  <c r="AA135" i="2" a="1"/>
  <c r="AA135" i="2" s="1"/>
  <c r="AA143" i="2" a="1"/>
  <c r="AA143" i="2" s="1"/>
  <c r="B145" i="2"/>
  <c r="J145" i="2"/>
  <c r="F145" i="2" a="1"/>
  <c r="F145" i="2" s="1"/>
  <c r="C145" i="2"/>
  <c r="AA155" i="2" a="1"/>
  <c r="AA155" i="2" s="1"/>
  <c r="F161" i="2" a="1"/>
  <c r="F161" i="2" s="1"/>
  <c r="B161" i="2"/>
  <c r="J161" i="2"/>
  <c r="C161" i="2"/>
  <c r="J173" i="2"/>
  <c r="F173" i="2" a="1"/>
  <c r="F173" i="2" s="1"/>
  <c r="B173" i="2"/>
  <c r="C173" i="2"/>
  <c r="AA179" i="2" a="1"/>
  <c r="AA179" i="2" s="1"/>
  <c r="C181" i="2"/>
  <c r="J181" i="2"/>
  <c r="F181" i="2" a="1"/>
  <c r="F181" i="2" s="1"/>
  <c r="B181" i="2"/>
  <c r="J189" i="2"/>
  <c r="C189" i="2"/>
  <c r="B189" i="2"/>
  <c r="F189" i="2" a="1"/>
  <c r="F189" i="2" s="1"/>
  <c r="F197" i="2" a="1"/>
  <c r="F197" i="2" s="1"/>
  <c r="C197" i="2"/>
  <c r="J197" i="2"/>
  <c r="B197" i="2"/>
  <c r="J205" i="2"/>
  <c r="F205" i="2" a="1"/>
  <c r="F205" i="2" s="1"/>
  <c r="C205" i="2"/>
  <c r="B205" i="2"/>
  <c r="J217" i="2"/>
  <c r="AA217" i="2" s="1" a="1"/>
  <c r="AA217" i="2" s="1"/>
  <c r="C217" i="2"/>
  <c r="F217" i="2" a="1"/>
  <c r="F217" i="2" s="1"/>
  <c r="B217" i="2"/>
  <c r="J221" i="2"/>
  <c r="B221" i="2"/>
  <c r="F221" i="2" a="1"/>
  <c r="F221" i="2" s="1"/>
  <c r="C221" i="2"/>
  <c r="E45" i="2"/>
  <c r="K45" i="2"/>
  <c r="E49" i="2"/>
  <c r="K49" i="2"/>
  <c r="E57" i="2"/>
  <c r="K57" i="2"/>
  <c r="D57" i="2"/>
  <c r="E61" i="2"/>
  <c r="K61" i="2"/>
  <c r="AA61" i="2" s="1" a="1"/>
  <c r="AA61" i="2" s="1"/>
  <c r="D61" i="2"/>
  <c r="K65" i="2"/>
  <c r="AA65" i="2" s="1" a="1"/>
  <c r="AA65" i="2" s="1"/>
  <c r="E65" i="2"/>
  <c r="D65" i="2"/>
  <c r="D81" i="2"/>
  <c r="E81" i="2"/>
  <c r="K81" i="2"/>
  <c r="K85" i="2"/>
  <c r="E85" i="2"/>
  <c r="D85" i="2"/>
  <c r="D89" i="2"/>
  <c r="K89" i="2"/>
  <c r="E89" i="2"/>
  <c r="K105" i="2"/>
  <c r="D105" i="2"/>
  <c r="E105" i="2"/>
  <c r="F21" i="2" a="1"/>
  <c r="F21" i="2" s="1"/>
  <c r="J50" i="2"/>
  <c r="AA50" i="2" s="1" a="1"/>
  <c r="AA50" i="2" s="1"/>
  <c r="F50" i="2" a="1"/>
  <c r="F50" i="2" s="1"/>
  <c r="J54" i="2"/>
  <c r="F54" i="2" a="1"/>
  <c r="F54" i="2" s="1"/>
  <c r="C54" i="2"/>
  <c r="B54" i="2"/>
  <c r="F70" i="2" a="1"/>
  <c r="F70" i="2" s="1"/>
  <c r="C70" i="2"/>
  <c r="J70" i="2"/>
  <c r="B70" i="2"/>
  <c r="AA72" i="2" a="1"/>
  <c r="AA72" i="2" s="1"/>
  <c r="C74" i="2"/>
  <c r="F74" i="2" a="1"/>
  <c r="F74" i="2" s="1"/>
  <c r="B74" i="2"/>
  <c r="J74" i="2"/>
  <c r="AA74" i="2" s="1" a="1"/>
  <c r="AA74" i="2" s="1"/>
  <c r="AA80" i="2" a="1"/>
  <c r="AA80" i="2" s="1"/>
  <c r="AA84" i="2" a="1"/>
  <c r="AA84" i="2" s="1"/>
  <c r="F10" i="2" a="1"/>
  <c r="F10" i="2" s="1"/>
  <c r="D15" i="2"/>
  <c r="F26" i="2" a="1"/>
  <c r="F26" i="2" s="1"/>
  <c r="D31" i="2"/>
  <c r="F34" i="2" a="1"/>
  <c r="F34" i="2" s="1"/>
  <c r="D39" i="2"/>
  <c r="B79" i="2"/>
  <c r="J79" i="2"/>
  <c r="F79" i="2" a="1"/>
  <c r="F79" i="2" s="1"/>
  <c r="C79" i="2"/>
  <c r="AA81" i="2" a="1"/>
  <c r="AA81" i="2" s="1"/>
  <c r="B83" i="2"/>
  <c r="C83" i="2"/>
  <c r="F83" i="2" a="1"/>
  <c r="F83" i="2" s="1"/>
  <c r="J83" i="2"/>
  <c r="AA85" i="2" a="1"/>
  <c r="AA85" i="2" s="1"/>
  <c r="J87" i="2"/>
  <c r="F87" i="2" a="1"/>
  <c r="F87" i="2" s="1"/>
  <c r="C87" i="2"/>
  <c r="B87" i="2"/>
  <c r="AA89" i="2" a="1"/>
  <c r="AA89" i="2" s="1"/>
  <c r="J91" i="2"/>
  <c r="AA91" i="2" s="1" a="1"/>
  <c r="AA91" i="2" s="1"/>
  <c r="F91" i="2" a="1"/>
  <c r="F91" i="2" s="1"/>
  <c r="C91" i="2"/>
  <c r="B91" i="2"/>
  <c r="AA93" i="2" a="1"/>
  <c r="AA93" i="2" s="1"/>
  <c r="B95" i="2"/>
  <c r="J95" i="2"/>
  <c r="AA95" i="2" s="1" a="1"/>
  <c r="AA95" i="2" s="1"/>
  <c r="F95" i="2" a="1"/>
  <c r="F95" i="2" s="1"/>
  <c r="C95" i="2"/>
  <c r="AA97" i="2" a="1"/>
  <c r="AA97" i="2" s="1"/>
  <c r="J99" i="2"/>
  <c r="B99" i="2"/>
  <c r="F99" i="2" a="1"/>
  <c r="F99" i="2" s="1"/>
  <c r="C99" i="2"/>
  <c r="AA101" i="2" a="1"/>
  <c r="AA101" i="2" s="1"/>
  <c r="J103" i="2"/>
  <c r="AA103" i="2" s="1" a="1"/>
  <c r="AA103" i="2" s="1"/>
  <c r="F103" i="2" a="1"/>
  <c r="F103" i="2" s="1"/>
  <c r="C103" i="2"/>
  <c r="B103" i="2"/>
  <c r="AA105" i="2" a="1"/>
  <c r="AA105" i="2" s="1"/>
  <c r="C107" i="2"/>
  <c r="B107" i="2"/>
  <c r="J107" i="2"/>
  <c r="F107" i="2" a="1"/>
  <c r="F107" i="2" s="1"/>
  <c r="AA109" i="2" a="1"/>
  <c r="AA109" i="2" s="1"/>
  <c r="J111" i="2"/>
  <c r="AA111" i="2" s="1" a="1"/>
  <c r="AA111" i="2" s="1"/>
  <c r="C111" i="2"/>
  <c r="F111" i="2" a="1"/>
  <c r="F111" i="2" s="1"/>
  <c r="B111" i="2"/>
  <c r="AA113" i="2" a="1"/>
  <c r="AA113" i="2" s="1"/>
  <c r="F115" i="2" a="1"/>
  <c r="F115" i="2" s="1"/>
  <c r="J115" i="2"/>
  <c r="B115" i="2"/>
  <c r="C115" i="2"/>
  <c r="AA117" i="2" a="1"/>
  <c r="AA117" i="2" s="1"/>
  <c r="C119" i="2"/>
  <c r="J119" i="2"/>
  <c r="AA119" i="2" s="1" a="1"/>
  <c r="AA119" i="2" s="1"/>
  <c r="F119" i="2" a="1"/>
  <c r="F119" i="2" s="1"/>
  <c r="B119" i="2"/>
  <c r="AA121" i="2" a="1"/>
  <c r="AA121" i="2" s="1"/>
  <c r="C123" i="2"/>
  <c r="J123" i="2"/>
  <c r="B123" i="2"/>
  <c r="F123" i="2" a="1"/>
  <c r="F123" i="2" s="1"/>
  <c r="AA125" i="2" a="1"/>
  <c r="AA125" i="2" s="1"/>
  <c r="C127" i="2"/>
  <c r="B127" i="2"/>
  <c r="F127" i="2" a="1"/>
  <c r="F127" i="2" s="1"/>
  <c r="J127" i="2"/>
  <c r="AA127" i="2" s="1" a="1"/>
  <c r="AA127" i="2" s="1"/>
  <c r="AA129" i="2" a="1"/>
  <c r="AA129" i="2" s="1"/>
  <c r="J131" i="2"/>
  <c r="B131" i="2"/>
  <c r="C131" i="2"/>
  <c r="F131" i="2" a="1"/>
  <c r="F131" i="2" s="1"/>
  <c r="AA133" i="2" a="1"/>
  <c r="AA133" i="2" s="1"/>
  <c r="J135" i="2"/>
  <c r="B135" i="2"/>
  <c r="F135" i="2" a="1"/>
  <c r="F135" i="2" s="1"/>
  <c r="C135" i="2"/>
  <c r="AA137" i="2" a="1"/>
  <c r="AA137" i="2" s="1"/>
  <c r="J139" i="2"/>
  <c r="B139" i="2"/>
  <c r="F139" i="2" a="1"/>
  <c r="F139" i="2" s="1"/>
  <c r="C139" i="2"/>
  <c r="AA141" i="2" a="1"/>
  <c r="AA141" i="2" s="1"/>
  <c r="J143" i="2"/>
  <c r="B143" i="2"/>
  <c r="F143" i="2" a="1"/>
  <c r="F143" i="2" s="1"/>
  <c r="C143" i="2"/>
  <c r="AA145" i="2" a="1"/>
  <c r="AA145" i="2" s="1"/>
  <c r="J147" i="2"/>
  <c r="B147" i="2"/>
  <c r="F147" i="2" a="1"/>
  <c r="F147" i="2" s="1"/>
  <c r="C147" i="2"/>
  <c r="AA149" i="2" a="1"/>
  <c r="AA149" i="2" s="1"/>
  <c r="J151" i="2"/>
  <c r="B151" i="2"/>
  <c r="C151" i="2"/>
  <c r="F151" i="2" a="1"/>
  <c r="F151" i="2" s="1"/>
  <c r="J155" i="2"/>
  <c r="B155" i="2"/>
  <c r="F155" i="2" a="1"/>
  <c r="F155" i="2" s="1"/>
  <c r="C155" i="2"/>
  <c r="AA157" i="2" a="1"/>
  <c r="AA157" i="2" s="1"/>
  <c r="J159" i="2"/>
  <c r="B159" i="2"/>
  <c r="F159" i="2" a="1"/>
  <c r="F159" i="2" s="1"/>
  <c r="C159" i="2"/>
  <c r="AA161" i="2" a="1"/>
  <c r="AA161" i="2" s="1"/>
  <c r="J163" i="2"/>
  <c r="F163" i="2" a="1"/>
  <c r="F163" i="2" s="1"/>
  <c r="B163" i="2"/>
  <c r="C163" i="2"/>
  <c r="J167" i="2"/>
  <c r="AA167" i="2" s="1" a="1"/>
  <c r="AA167" i="2" s="1"/>
  <c r="C167" i="2"/>
  <c r="B167" i="2"/>
  <c r="F167" i="2" a="1"/>
  <c r="F167" i="2" s="1"/>
  <c r="AA169" i="2" a="1"/>
  <c r="AA169" i="2" s="1"/>
  <c r="B171" i="2"/>
  <c r="J171" i="2"/>
  <c r="F171" i="2" a="1"/>
  <c r="F171" i="2" s="1"/>
  <c r="C171" i="2"/>
  <c r="AA173" i="2" a="1"/>
  <c r="AA173" i="2" s="1"/>
  <c r="C175" i="2"/>
  <c r="B175" i="2"/>
  <c r="J175" i="2"/>
  <c r="F175" i="2" a="1"/>
  <c r="F175" i="2" s="1"/>
  <c r="AA177" i="2" a="1"/>
  <c r="AA177" i="2" s="1"/>
  <c r="C179" i="2"/>
  <c r="B179" i="2"/>
  <c r="F179" i="2" a="1"/>
  <c r="F179" i="2" s="1"/>
  <c r="J179" i="2"/>
  <c r="AA181" i="2" a="1"/>
  <c r="AA181" i="2" s="1"/>
  <c r="C183" i="2"/>
  <c r="B183" i="2"/>
  <c r="J183" i="2"/>
  <c r="AA183" i="2" s="1" a="1"/>
  <c r="AA183" i="2" s="1"/>
  <c r="F183" i="2" a="1"/>
  <c r="F183" i="2" s="1"/>
  <c r="F187" i="2" a="1"/>
  <c r="F187" i="2" s="1"/>
  <c r="J187" i="2"/>
  <c r="B187" i="2"/>
  <c r="C187" i="2"/>
  <c r="AA189" i="2" a="1"/>
  <c r="AA189" i="2" s="1"/>
  <c r="J191" i="2"/>
  <c r="C191" i="2"/>
  <c r="B191" i="2"/>
  <c r="F191" i="2" a="1"/>
  <c r="F191" i="2" s="1"/>
  <c r="AA193" i="2" a="1"/>
  <c r="AA193" i="2" s="1"/>
  <c r="C195" i="2"/>
  <c r="F195" i="2" a="1"/>
  <c r="F195" i="2" s="1"/>
  <c r="J195" i="2"/>
  <c r="AA195" i="2" s="1" a="1"/>
  <c r="AA195" i="2" s="1"/>
  <c r="B195" i="2"/>
  <c r="AA197" i="2" a="1"/>
  <c r="AA197" i="2" s="1"/>
  <c r="C199" i="2"/>
  <c r="J199" i="2"/>
  <c r="F199" i="2" a="1"/>
  <c r="F199" i="2" s="1"/>
  <c r="B199" i="2"/>
  <c r="AA201" i="2" a="1"/>
  <c r="AA201" i="2" s="1"/>
  <c r="J203" i="2"/>
  <c r="F203" i="2" a="1"/>
  <c r="F203" i="2" s="1"/>
  <c r="C203" i="2"/>
  <c r="B203" i="2"/>
  <c r="AA205" i="2" a="1"/>
  <c r="AA205" i="2" s="1"/>
  <c r="B207" i="2"/>
  <c r="C207" i="2"/>
  <c r="J207" i="2"/>
  <c r="AA207" i="2" s="1" a="1"/>
  <c r="AA207" i="2" s="1"/>
  <c r="F207" i="2" a="1"/>
  <c r="F207" i="2" s="1"/>
  <c r="AA209" i="2" a="1"/>
  <c r="AA209" i="2" s="1"/>
  <c r="B211" i="2"/>
  <c r="C211" i="2"/>
  <c r="J211" i="2"/>
  <c r="AA211" i="2" s="1" a="1"/>
  <c r="AA211" i="2" s="1"/>
  <c r="F211" i="2" a="1"/>
  <c r="F211" i="2" s="1"/>
  <c r="AA213" i="2" a="1"/>
  <c r="AA213" i="2" s="1"/>
  <c r="B215" i="2"/>
  <c r="J215" i="2"/>
  <c r="AA215" i="2" s="1" a="1"/>
  <c r="AA215" i="2" s="1"/>
  <c r="F215" i="2" a="1"/>
  <c r="F215" i="2" s="1"/>
  <c r="C215" i="2"/>
  <c r="B219" i="2"/>
  <c r="C219" i="2"/>
  <c r="F219" i="2" a="1"/>
  <c r="F219" i="2" s="1"/>
  <c r="J219" i="2"/>
  <c r="AA219" i="2" s="1" a="1"/>
  <c r="AA219" i="2" s="1"/>
  <c r="AA221" i="2" a="1"/>
  <c r="AA221" i="2" s="1"/>
  <c r="E64" i="2"/>
  <c r="D64" i="2"/>
  <c r="K68" i="2"/>
  <c r="E68" i="2"/>
  <c r="D72" i="2"/>
  <c r="E72" i="2"/>
  <c r="K72" i="2"/>
  <c r="K76" i="2"/>
  <c r="E76" i="2"/>
  <c r="C76" i="2"/>
  <c r="E80" i="2"/>
  <c r="D80" i="2"/>
  <c r="K80" i="2"/>
  <c r="E84" i="2"/>
  <c r="K84" i="2"/>
  <c r="F84" i="2" a="1"/>
  <c r="F84" i="2" s="1"/>
  <c r="D84" i="2"/>
  <c r="K88" i="2"/>
  <c r="D88" i="2"/>
  <c r="E88" i="2"/>
  <c r="C88" i="2"/>
  <c r="E92" i="2"/>
  <c r="D92" i="2"/>
  <c r="K92" i="2"/>
  <c r="K96" i="2"/>
  <c r="E96" i="2"/>
  <c r="D96" i="2"/>
  <c r="K100" i="2"/>
  <c r="D100" i="2"/>
  <c r="E100" i="2"/>
  <c r="K104" i="2"/>
  <c r="AA104" i="2" s="1" a="1"/>
  <c r="AA104" i="2" s="1"/>
  <c r="E104" i="2"/>
  <c r="D104" i="2"/>
  <c r="K108" i="2"/>
  <c r="E108" i="2"/>
  <c r="D108" i="2"/>
  <c r="K112" i="2"/>
  <c r="D112" i="2"/>
  <c r="E112" i="2"/>
  <c r="K116" i="2"/>
  <c r="E116" i="2"/>
  <c r="D116" i="2"/>
  <c r="E120" i="2"/>
  <c r="K120" i="2"/>
  <c r="D120" i="2"/>
  <c r="E124" i="2"/>
  <c r="K124" i="2"/>
  <c r="D124" i="2"/>
  <c r="K128" i="2"/>
  <c r="E128" i="2"/>
  <c r="D128" i="2"/>
  <c r="K132" i="2"/>
  <c r="E132" i="2"/>
  <c r="D132" i="2"/>
  <c r="K136" i="2"/>
  <c r="E136" i="2"/>
  <c r="D136" i="2"/>
  <c r="K140" i="2"/>
  <c r="E140" i="2"/>
  <c r="D140" i="2"/>
  <c r="K144" i="2"/>
  <c r="E144" i="2"/>
  <c r="D144" i="2"/>
  <c r="K148" i="2"/>
  <c r="E148" i="2"/>
  <c r="D148" i="2"/>
  <c r="K152" i="2"/>
  <c r="E152" i="2"/>
  <c r="D152" i="2"/>
  <c r="K156" i="2"/>
  <c r="E156" i="2"/>
  <c r="D156" i="2"/>
  <c r="K160" i="2"/>
  <c r="E160" i="2"/>
  <c r="D160" i="2"/>
  <c r="K164" i="2"/>
  <c r="D164" i="2"/>
  <c r="E164" i="2"/>
  <c r="K168" i="2"/>
  <c r="D168" i="2"/>
  <c r="E168" i="2"/>
  <c r="D172" i="2"/>
  <c r="K172" i="2"/>
  <c r="E172" i="2"/>
  <c r="E176" i="2"/>
  <c r="D176" i="2"/>
  <c r="K176" i="2"/>
  <c r="E180" i="2"/>
  <c r="K180" i="2"/>
  <c r="D180" i="2"/>
  <c r="K184" i="2"/>
  <c r="E184" i="2"/>
  <c r="D184" i="2"/>
  <c r="E188" i="2"/>
  <c r="D188" i="2"/>
  <c r="K188" i="2"/>
  <c r="E192" i="2"/>
  <c r="D192" i="2"/>
  <c r="K192" i="2"/>
  <c r="K196" i="2"/>
  <c r="E196" i="2"/>
  <c r="D196" i="2"/>
  <c r="E200" i="2"/>
  <c r="K200" i="2"/>
  <c r="D200" i="2"/>
  <c r="E204" i="2"/>
  <c r="D204" i="2"/>
  <c r="K204" i="2"/>
  <c r="K208" i="2"/>
  <c r="E208" i="2"/>
  <c r="D208" i="2"/>
  <c r="K212" i="2"/>
  <c r="E212" i="2"/>
  <c r="D212" i="2"/>
  <c r="K216" i="2"/>
  <c r="E216" i="2"/>
  <c r="D216" i="2"/>
  <c r="K220" i="2"/>
  <c r="E220" i="2"/>
  <c r="D220" i="2"/>
  <c r="D56" i="2"/>
  <c r="D60" i="2"/>
  <c r="D76" i="2"/>
  <c r="E60" i="2"/>
  <c r="AA78" i="2" a="1"/>
  <c r="AA78" i="2" s="1"/>
  <c r="F76" i="2" a="1"/>
  <c r="F76" i="2" s="1"/>
  <c r="B80" i="2"/>
  <c r="J80" i="2"/>
  <c r="B92" i="2"/>
  <c r="F92" i="2" a="1"/>
  <c r="F92" i="2" s="1"/>
  <c r="AA98" i="2" a="1"/>
  <c r="AA98" i="2" s="1"/>
  <c r="AA102" i="2" a="1"/>
  <c r="AA102" i="2" s="1"/>
  <c r="AA106" i="2" a="1"/>
  <c r="AA106" i="2" s="1"/>
  <c r="C108" i="2"/>
  <c r="B108" i="2"/>
  <c r="J108" i="2"/>
  <c r="F108" i="2" a="1"/>
  <c r="F108" i="2" s="1"/>
  <c r="AA110" i="2" a="1"/>
  <c r="AA110" i="2" s="1"/>
  <c r="B112" i="2"/>
  <c r="F112" i="2" a="1"/>
  <c r="F112" i="2" s="1"/>
  <c r="C112" i="2"/>
  <c r="J112" i="2"/>
  <c r="AA112" i="2" s="1" a="1"/>
  <c r="AA112" i="2" s="1"/>
  <c r="AA114" i="2" a="1"/>
  <c r="AA114" i="2" s="1"/>
  <c r="B116" i="2"/>
  <c r="C116" i="2"/>
  <c r="J116" i="2"/>
  <c r="AA116" i="2" s="1" a="1"/>
  <c r="AA116" i="2" s="1"/>
  <c r="F116" i="2" a="1"/>
  <c r="F116" i="2" s="1"/>
  <c r="AA118" i="2" a="1"/>
  <c r="AA118" i="2" s="1"/>
  <c r="C120" i="2"/>
  <c r="J120" i="2"/>
  <c r="B120" i="2"/>
  <c r="F120" i="2" a="1"/>
  <c r="F120" i="2" s="1"/>
  <c r="AA122" i="2" a="1"/>
  <c r="AA122" i="2" s="1"/>
  <c r="C124" i="2"/>
  <c r="J124" i="2"/>
  <c r="F124" i="2" a="1"/>
  <c r="F124" i="2" s="1"/>
  <c r="B124" i="2"/>
  <c r="AA126" i="2" a="1"/>
  <c r="AA126" i="2" s="1"/>
  <c r="C128" i="2"/>
  <c r="B128" i="2"/>
  <c r="F128" i="2" a="1"/>
  <c r="F128" i="2" s="1"/>
  <c r="J128" i="2"/>
  <c r="AA130" i="2" a="1"/>
  <c r="AA130" i="2" s="1"/>
  <c r="C132" i="2"/>
  <c r="J132" i="2"/>
  <c r="B132" i="2"/>
  <c r="F132" i="2" a="1"/>
  <c r="F132" i="2" s="1"/>
  <c r="AA134" i="2" a="1"/>
  <c r="AA134" i="2" s="1"/>
  <c r="C136" i="2"/>
  <c r="B136" i="2"/>
  <c r="F136" i="2" a="1"/>
  <c r="F136" i="2" s="1"/>
  <c r="J136" i="2"/>
  <c r="AA138" i="2" a="1"/>
  <c r="AA138" i="2" s="1"/>
  <c r="C140" i="2"/>
  <c r="F140" i="2" a="1"/>
  <c r="F140" i="2" s="1"/>
  <c r="B140" i="2"/>
  <c r="J140" i="2"/>
  <c r="AA142" i="2" a="1"/>
  <c r="AA142" i="2" s="1"/>
  <c r="C144" i="2"/>
  <c r="F144" i="2" a="1"/>
  <c r="F144" i="2" s="1"/>
  <c r="J144" i="2"/>
  <c r="B144" i="2"/>
  <c r="AA146" i="2" a="1"/>
  <c r="AA146" i="2" s="1"/>
  <c r="C148" i="2"/>
  <c r="F148" i="2" a="1"/>
  <c r="F148" i="2" s="1"/>
  <c r="B148" i="2"/>
  <c r="J148" i="2"/>
  <c r="AA150" i="2" a="1"/>
  <c r="AA150" i="2" s="1"/>
  <c r="C152" i="2"/>
  <c r="F152" i="2" a="1"/>
  <c r="F152" i="2" s="1"/>
  <c r="J152" i="2"/>
  <c r="B152" i="2"/>
  <c r="AA154" i="2" a="1"/>
  <c r="AA154" i="2" s="1"/>
  <c r="C156" i="2"/>
  <c r="J156" i="2"/>
  <c r="AA156" i="2" s="1" a="1"/>
  <c r="AA156" i="2" s="1"/>
  <c r="F156" i="2" a="1"/>
  <c r="F156" i="2" s="1"/>
  <c r="B156" i="2"/>
  <c r="AA158" i="2" a="1"/>
  <c r="AA158" i="2" s="1"/>
  <c r="C160" i="2"/>
  <c r="F160" i="2" a="1"/>
  <c r="F160" i="2" s="1"/>
  <c r="J160" i="2"/>
  <c r="AA160" i="2" s="1" a="1"/>
  <c r="AA160" i="2" s="1"/>
  <c r="B160" i="2"/>
  <c r="AA162" i="2" a="1"/>
  <c r="AA162" i="2" s="1"/>
  <c r="C164" i="2"/>
  <c r="J164" i="2"/>
  <c r="AA164" i="2" s="1" a="1"/>
  <c r="AA164" i="2" s="1"/>
  <c r="F164" i="2" a="1"/>
  <c r="F164" i="2" s="1"/>
  <c r="B164" i="2"/>
  <c r="AA166" i="2" a="1"/>
  <c r="AA166" i="2" s="1"/>
  <c r="C168" i="2"/>
  <c r="B168" i="2"/>
  <c r="F168" i="2" a="1"/>
  <c r="F168" i="2" s="1"/>
  <c r="J168" i="2"/>
  <c r="AA168" i="2" s="1" a="1"/>
  <c r="AA168" i="2" s="1"/>
  <c r="AA170" i="2" a="1"/>
  <c r="AA170" i="2" s="1"/>
  <c r="B172" i="2"/>
  <c r="F172" i="2" a="1"/>
  <c r="F172" i="2" s="1"/>
  <c r="C172" i="2"/>
  <c r="J172" i="2"/>
  <c r="AA174" i="2" a="1"/>
  <c r="AA174" i="2" s="1"/>
  <c r="C176" i="2"/>
  <c r="F176" i="2" a="1"/>
  <c r="F176" i="2" s="1"/>
  <c r="B176" i="2"/>
  <c r="J176" i="2"/>
  <c r="AA176" i="2" s="1" a="1"/>
  <c r="AA176" i="2" s="1"/>
  <c r="AA178" i="2" a="1"/>
  <c r="AA178" i="2" s="1"/>
  <c r="C180" i="2"/>
  <c r="F180" i="2" a="1"/>
  <c r="F180" i="2" s="1"/>
  <c r="J180" i="2"/>
  <c r="B180" i="2"/>
  <c r="AA182" i="2" a="1"/>
  <c r="AA182" i="2" s="1"/>
  <c r="J184" i="2"/>
  <c r="F184" i="2" a="1"/>
  <c r="F184" i="2" s="1"/>
  <c r="C184" i="2"/>
  <c r="B184" i="2"/>
  <c r="AA186" i="2" a="1"/>
  <c r="AA186" i="2" s="1"/>
  <c r="B188" i="2"/>
  <c r="F188" i="2" a="1"/>
  <c r="F188" i="2" s="1"/>
  <c r="C188" i="2"/>
  <c r="J188" i="2"/>
  <c r="AA188" i="2" s="1" a="1"/>
  <c r="AA188" i="2" s="1"/>
  <c r="AA190" i="2" a="1"/>
  <c r="AA190" i="2" s="1"/>
  <c r="B192" i="2"/>
  <c r="F192" i="2" a="1"/>
  <c r="F192" i="2" s="1"/>
  <c r="J192" i="2"/>
  <c r="AA192" i="2" s="1" a="1"/>
  <c r="AA192" i="2" s="1"/>
  <c r="C192" i="2"/>
  <c r="AA194" i="2" a="1"/>
  <c r="AA194" i="2" s="1"/>
  <c r="B196" i="2"/>
  <c r="J196" i="2"/>
  <c r="F196" i="2" a="1"/>
  <c r="F196" i="2" s="1"/>
  <c r="C196" i="2"/>
  <c r="AA198" i="2" a="1"/>
  <c r="AA198" i="2" s="1"/>
  <c r="B200" i="2"/>
  <c r="F200" i="2" a="1"/>
  <c r="F200" i="2" s="1"/>
  <c r="J200" i="2"/>
  <c r="AA200" i="2" s="1" a="1"/>
  <c r="AA200" i="2" s="1"/>
  <c r="C200" i="2"/>
  <c r="AA202" i="2" a="1"/>
  <c r="AA202" i="2" s="1"/>
  <c r="J204" i="2"/>
  <c r="C204" i="2"/>
  <c r="F204" i="2" a="1"/>
  <c r="F204" i="2" s="1"/>
  <c r="B204" i="2"/>
  <c r="AA206" i="2" a="1"/>
  <c r="AA206" i="2" s="1"/>
  <c r="J208" i="2"/>
  <c r="AA208" i="2" s="1" a="1"/>
  <c r="AA208" i="2" s="1"/>
  <c r="C208" i="2"/>
  <c r="F208" i="2" a="1"/>
  <c r="F208" i="2" s="1"/>
  <c r="B208" i="2"/>
  <c r="AA210" i="2" a="1"/>
  <c r="AA210" i="2" s="1"/>
  <c r="F212" i="2" a="1"/>
  <c r="F212" i="2" s="1"/>
  <c r="C212" i="2"/>
  <c r="J212" i="2"/>
  <c r="AA212" i="2" s="1" a="1"/>
  <c r="AA212" i="2" s="1"/>
  <c r="B212" i="2"/>
  <c r="AA214" i="2" a="1"/>
  <c r="AA214" i="2" s="1"/>
  <c r="F216" i="2" a="1"/>
  <c r="F216" i="2" s="1"/>
  <c r="C216" i="2"/>
  <c r="J216" i="2"/>
  <c r="B216" i="2"/>
  <c r="AA218" i="2" a="1"/>
  <c r="AA218" i="2" s="1"/>
  <c r="F220" i="2" a="1"/>
  <c r="F220" i="2" s="1"/>
  <c r="B220" i="2"/>
  <c r="J220" i="2"/>
  <c r="AA220" i="2" s="1" a="1"/>
  <c r="AA220" i="2" s="1"/>
  <c r="C220" i="2"/>
  <c r="C92" i="2"/>
  <c r="J76" i="2"/>
  <c r="F96" i="2" a="1"/>
  <c r="F96" i="2" s="1"/>
  <c r="C100" i="2"/>
  <c r="C80" i="2"/>
  <c r="F88" i="2" a="1"/>
  <c r="F88" i="2" s="1"/>
  <c r="J92" i="2"/>
  <c r="AA92" i="2" s="1" a="1"/>
  <c r="AA92" i="2" s="1"/>
  <c r="F100" i="2" a="1"/>
  <c r="F100" i="2" s="1"/>
  <c r="J100" i="2"/>
  <c r="AA100" i="2" s="1" a="1"/>
  <c r="AA100" i="2" s="1"/>
  <c r="B84" i="2"/>
  <c r="F80" i="2" a="1"/>
  <c r="F80" i="2" s="1"/>
  <c r="C84" i="2"/>
  <c r="B104" i="2"/>
  <c r="C104" i="2"/>
  <c r="B88" i="2"/>
  <c r="B96" i="2"/>
  <c r="F104" i="2" a="1"/>
  <c r="F104" i="2" s="1"/>
  <c r="C96" i="2"/>
  <c r="AA222" i="2" a="1"/>
  <c r="AA222" i="2" s="1"/>
  <c r="AA223" i="2" a="1"/>
  <c r="AA223" i="2" s="1"/>
  <c r="AA224" i="2" a="1"/>
  <c r="AA224" i="2" s="1"/>
  <c r="AA229" i="2" a="1"/>
  <c r="AA229" i="2" s="1"/>
  <c r="AB227" i="2" a="1"/>
  <c r="AB227" i="2" s="1"/>
  <c r="AF227" i="2"/>
  <c r="AC227" i="2" a="1"/>
  <c r="AC227" i="2" s="1"/>
  <c r="AG227" i="2"/>
  <c r="AE227" i="2" a="1"/>
  <c r="AE227" i="2" s="1"/>
  <c r="AD227" i="2" a="1"/>
  <c r="AD227" i="2" s="1"/>
  <c r="AA228" i="2" a="1"/>
  <c r="AA228" i="2" s="1"/>
  <c r="AA250" i="2" a="1"/>
  <c r="AA250" i="2" s="1"/>
  <c r="AA249" i="2" a="1"/>
  <c r="AA249" i="2" s="1"/>
  <c r="AA225" i="2" a="1"/>
  <c r="AA225" i="2" s="1"/>
  <c r="AG231" i="2"/>
  <c r="AF231" i="2"/>
  <c r="AD231" i="2" a="1"/>
  <c r="AD231" i="2" s="1"/>
  <c r="AB231" i="2" a="1"/>
  <c r="AB231" i="2" s="1"/>
  <c r="AE231" i="2" a="1"/>
  <c r="AE231" i="2" s="1"/>
  <c r="AC231" i="2" a="1"/>
  <c r="AC231" i="2" s="1"/>
  <c r="AG233" i="2"/>
  <c r="AF233" i="2"/>
  <c r="AD233" i="2" a="1"/>
  <c r="AD233" i="2" s="1"/>
  <c r="AB233" i="2" a="1"/>
  <c r="AB233" i="2" s="1"/>
  <c r="AE233" i="2" a="1"/>
  <c r="AE233" i="2" s="1"/>
  <c r="AD226" i="2" a="1"/>
  <c r="AD226" i="2" s="1"/>
  <c r="AB226" i="2" a="1"/>
  <c r="AB226" i="2" s="1"/>
  <c r="AG226" i="2"/>
  <c r="AE226" i="2" a="1"/>
  <c r="AE226" i="2" s="1"/>
  <c r="AC226" i="2" a="1"/>
  <c r="AC226" i="2" s="1"/>
  <c r="AF232" i="2"/>
  <c r="AE232" i="2" a="1"/>
  <c r="AE232" i="2" s="1"/>
  <c r="AG232" i="2"/>
  <c r="AC232" i="2" a="1"/>
  <c r="AC232" i="2" s="1"/>
  <c r="AB232" i="2" a="1"/>
  <c r="AB232" i="2" s="1"/>
  <c r="AF226" i="2"/>
  <c r="AA251" i="2" a="1"/>
  <c r="AA251" i="2" s="1"/>
  <c r="AA242" i="2" a="1"/>
  <c r="AA242" i="2" s="1"/>
  <c r="AA240" i="2" a="1"/>
  <c r="AA240" i="2" s="1"/>
  <c r="AA243" i="2" a="1"/>
  <c r="AA243" i="2" s="1"/>
  <c r="AC244" i="2" a="1"/>
  <c r="AC244" i="2" s="1"/>
  <c r="AG244" i="2"/>
  <c r="AE244" i="2" a="1"/>
  <c r="AE244" i="2" s="1"/>
  <c r="AD244" i="2" a="1"/>
  <c r="AD244" i="2" s="1"/>
  <c r="AB244" i="2" a="1"/>
  <c r="AB244" i="2" s="1"/>
  <c r="AF244" i="2"/>
  <c r="AC254" i="2" a="1"/>
  <c r="AC254" i="2" s="1"/>
  <c r="AF254" i="2"/>
  <c r="AB254" i="2" a="1"/>
  <c r="AB254" i="2" s="1"/>
  <c r="AG254" i="2"/>
  <c r="AD254" i="2" a="1"/>
  <c r="AD254" i="2" s="1"/>
  <c r="AE254" i="2" a="1"/>
  <c r="AE254" i="2" s="1"/>
  <c r="AC252" i="2" a="1"/>
  <c r="AC252" i="2" s="1"/>
  <c r="AD252" i="2" a="1"/>
  <c r="AD252" i="2" s="1"/>
  <c r="AG252" i="2"/>
  <c r="AF252" i="2"/>
  <c r="AA246" i="2" a="1"/>
  <c r="AA246" i="2" s="1"/>
  <c r="AA248" i="2" a="1"/>
  <c r="AA248" i="2" s="1"/>
  <c r="AA230" i="2" a="1"/>
  <c r="AA230" i="2" s="1"/>
  <c r="AA235" i="2" a="1"/>
  <c r="AA235" i="2" s="1"/>
  <c r="AA236" i="2" a="1"/>
  <c r="AA236" i="2" s="1"/>
  <c r="AA237" i="2" a="1"/>
  <c r="AA237" i="2" s="1"/>
  <c r="AA247" i="2" a="1"/>
  <c r="AA247" i="2" s="1"/>
  <c r="AC257" i="2" a="1"/>
  <c r="AC257" i="2" s="1"/>
  <c r="AF257" i="2"/>
  <c r="AE257" i="2" a="1"/>
  <c r="AE257" i="2" s="1"/>
  <c r="AD257" i="2" a="1"/>
  <c r="AD257" i="2" s="1"/>
  <c r="AG257" i="2"/>
  <c r="AC258" i="2" a="1"/>
  <c r="AC258" i="2" s="1"/>
  <c r="AF258" i="2"/>
  <c r="AD258" i="2" a="1"/>
  <c r="AD258" i="2" s="1"/>
  <c r="AG258" i="2"/>
  <c r="AE258" i="2" a="1"/>
  <c r="AE258" i="2" s="1"/>
  <c r="AB258" i="2" a="1"/>
  <c r="AB258" i="2" s="1"/>
  <c r="AA267" i="2" a="1"/>
  <c r="AA267" i="2" s="1"/>
  <c r="AA234" i="2" a="1"/>
  <c r="AA234" i="2" s="1"/>
  <c r="AC255" i="2" a="1"/>
  <c r="AC255" i="2" s="1"/>
  <c r="AE255" i="2" a="1"/>
  <c r="AE255" i="2" s="1"/>
  <c r="AG255" i="2"/>
  <c r="AF255" i="2"/>
  <c r="AD255" i="2" a="1"/>
  <c r="AD255" i="2" s="1"/>
  <c r="AA241" i="2" a="1"/>
  <c r="AA241" i="2" s="1"/>
  <c r="AA253" i="2" a="1"/>
  <c r="AA253" i="2" s="1"/>
  <c r="AA260" i="2" a="1"/>
  <c r="AA260" i="2" s="1"/>
  <c r="AA259" i="2" a="1"/>
  <c r="AA259" i="2" s="1"/>
  <c r="AA238" i="2" a="1"/>
  <c r="AA238" i="2" s="1"/>
  <c r="AA239" i="2" a="1"/>
  <c r="AA239" i="2" s="1"/>
  <c r="AG266" i="2"/>
  <c r="AF266" i="2"/>
  <c r="AD266" i="2" a="1"/>
  <c r="AD266" i="2" s="1"/>
  <c r="AC266" i="2" a="1"/>
  <c r="AC266" i="2" s="1"/>
  <c r="AB266" i="2" a="1"/>
  <c r="AB266" i="2" s="1"/>
  <c r="AE266" i="2" a="1"/>
  <c r="AE266" i="2" s="1"/>
  <c r="AG278" i="2"/>
  <c r="AF278" i="2"/>
  <c r="AE278" i="2" a="1"/>
  <c r="AE278" i="2" s="1"/>
  <c r="AD278" i="2" a="1"/>
  <c r="AD278" i="2" s="1"/>
  <c r="AC278" i="2" a="1"/>
  <c r="AC278" i="2" s="1"/>
  <c r="AB278" i="2" a="1"/>
  <c r="AB278" i="2" s="1"/>
  <c r="AG276" i="2"/>
  <c r="AF276" i="2"/>
  <c r="AE276" i="2" a="1"/>
  <c r="AE276" i="2" s="1"/>
  <c r="AD276" i="2" a="1"/>
  <c r="AD276" i="2" s="1"/>
  <c r="AC276" i="2" a="1"/>
  <c r="AC276" i="2" s="1"/>
  <c r="AB276" i="2" a="1"/>
  <c r="AB276" i="2" s="1"/>
  <c r="AG272" i="2"/>
  <c r="AF272" i="2"/>
  <c r="AE272" i="2" a="1"/>
  <c r="AE272" i="2" s="1"/>
  <c r="AD272" i="2" a="1"/>
  <c r="AD272" i="2" s="1"/>
  <c r="AC272" i="2" a="1"/>
  <c r="AC272" i="2" s="1"/>
  <c r="AB272" i="2" a="1"/>
  <c r="AB272" i="2" s="1"/>
  <c r="AG275" i="2"/>
  <c r="AF275" i="2"/>
  <c r="AE275" i="2" a="1"/>
  <c r="AE275" i="2" s="1"/>
  <c r="AD275" i="2" a="1"/>
  <c r="AD275" i="2" s="1"/>
  <c r="AC275" i="2" a="1"/>
  <c r="AC275" i="2" s="1"/>
  <c r="AB275" i="2" a="1"/>
  <c r="AB275" i="2" s="1"/>
  <c r="AA245" i="2" a="1"/>
  <c r="AA245" i="2" s="1"/>
  <c r="AG271" i="2"/>
  <c r="AF271" i="2"/>
  <c r="AE271" i="2" a="1"/>
  <c r="AE271" i="2" s="1"/>
  <c r="AD271" i="2" a="1"/>
  <c r="AD271" i="2" s="1"/>
  <c r="AC271" i="2" a="1"/>
  <c r="AC271" i="2" s="1"/>
  <c r="AB271" i="2" a="1"/>
  <c r="AB271" i="2" s="1"/>
  <c r="AG279" i="2"/>
  <c r="AF279" i="2"/>
  <c r="AE279" i="2" a="1"/>
  <c r="AE279" i="2" s="1"/>
  <c r="AD279" i="2" a="1"/>
  <c r="AD279" i="2" s="1"/>
  <c r="AC279" i="2" a="1"/>
  <c r="AC279" i="2" s="1"/>
  <c r="AB279" i="2" a="1"/>
  <c r="AB279" i="2" s="1"/>
  <c r="AA256" i="2" a="1"/>
  <c r="AA256" i="2" s="1"/>
  <c r="AG269" i="2"/>
  <c r="AF269" i="2"/>
  <c r="AE269" i="2" a="1"/>
  <c r="AE269" i="2" s="1"/>
  <c r="AD269" i="2" a="1"/>
  <c r="AD269" i="2" s="1"/>
  <c r="AC269" i="2" a="1"/>
  <c r="AC269" i="2" s="1"/>
  <c r="AB269" i="2" a="1"/>
  <c r="AB269" i="2" s="1"/>
  <c r="AG277" i="2"/>
  <c r="AF277" i="2"/>
  <c r="AE277" i="2" a="1"/>
  <c r="AE277" i="2" s="1"/>
  <c r="AD277" i="2" a="1"/>
  <c r="AD277" i="2" s="1"/>
  <c r="AC277" i="2" a="1"/>
  <c r="AC277" i="2" s="1"/>
  <c r="AB277" i="2" a="1"/>
  <c r="AB277" i="2" s="1"/>
  <c r="AG263" i="2"/>
  <c r="AF263" i="2"/>
  <c r="AD263" i="2" a="1"/>
  <c r="AD263" i="2" s="1"/>
  <c r="AC263" i="2" a="1"/>
  <c r="AC263" i="2" s="1"/>
  <c r="AB263" i="2" a="1"/>
  <c r="AB263" i="2" s="1"/>
  <c r="AE263" i="2" a="1"/>
  <c r="AE263" i="2" s="1"/>
  <c r="AG264" i="2"/>
  <c r="AF264" i="2"/>
  <c r="AD264" i="2" a="1"/>
  <c r="AD264" i="2" s="1"/>
  <c r="AC264" i="2" a="1"/>
  <c r="AC264" i="2" s="1"/>
  <c r="AB264" i="2" a="1"/>
  <c r="AB264" i="2" s="1"/>
  <c r="AE264" i="2" a="1"/>
  <c r="AE264" i="2" s="1"/>
  <c r="AA261" i="2" a="1"/>
  <c r="AA261" i="2" s="1"/>
  <c r="AG262" i="2"/>
  <c r="AF262" i="2"/>
  <c r="AD262" i="2" a="1"/>
  <c r="AD262" i="2" s="1"/>
  <c r="AC262" i="2" a="1"/>
  <c r="AC262" i="2" s="1"/>
  <c r="AB262" i="2" a="1"/>
  <c r="AB262" i="2" s="1"/>
  <c r="AE262" i="2" a="1"/>
  <c r="AE262" i="2" s="1"/>
  <c r="AA265" i="2" a="1"/>
  <c r="AA265" i="2" s="1"/>
  <c r="AG274" i="2"/>
  <c r="AF274" i="2"/>
  <c r="AE274" i="2" a="1"/>
  <c r="AE274" i="2" s="1"/>
  <c r="AD274" i="2" a="1"/>
  <c r="AD274" i="2" s="1"/>
  <c r="AC274" i="2" a="1"/>
  <c r="AC274" i="2" s="1"/>
  <c r="AB274" i="2" a="1"/>
  <c r="AB274" i="2" s="1"/>
  <c r="AG280" i="2"/>
  <c r="AF280" i="2"/>
  <c r="AE280" i="2" a="1"/>
  <c r="AE280" i="2" s="1"/>
  <c r="AD280" i="2" a="1"/>
  <c r="AD280" i="2" s="1"/>
  <c r="AC280" i="2" a="1"/>
  <c r="AC280" i="2" s="1"/>
  <c r="AB280" i="2" a="1"/>
  <c r="AB280" i="2" s="1"/>
  <c r="AG270" i="2"/>
  <c r="AF270" i="2"/>
  <c r="AE270" i="2" a="1"/>
  <c r="AE270" i="2" s="1"/>
  <c r="AD270" i="2" a="1"/>
  <c r="AD270" i="2" s="1"/>
  <c r="AC270" i="2" a="1"/>
  <c r="AC270" i="2" s="1"/>
  <c r="AB270" i="2" a="1"/>
  <c r="AB270" i="2" s="1"/>
  <c r="AG273" i="2"/>
  <c r="AF273" i="2"/>
  <c r="AE273" i="2" a="1"/>
  <c r="AE273" i="2" s="1"/>
  <c r="AD273" i="2" a="1"/>
  <c r="AD273" i="2" s="1"/>
  <c r="AC273" i="2" a="1"/>
  <c r="AC273" i="2" s="1"/>
  <c r="AB273" i="2" a="1"/>
  <c r="AB273" i="2" s="1"/>
  <c r="AG268" i="2"/>
  <c r="AF268" i="2"/>
  <c r="AE268" i="2" a="1"/>
  <c r="AE268" i="2" s="1"/>
  <c r="AD268" i="2" a="1"/>
  <c r="AD268" i="2" s="1"/>
  <c r="AC268" i="2" a="1"/>
  <c r="AC268" i="2" s="1"/>
  <c r="AB268" i="2" a="1"/>
  <c r="AB268" i="2" s="1"/>
  <c r="AF192" i="2" l="1"/>
  <c r="AG192" i="2"/>
  <c r="AD192" i="2" a="1"/>
  <c r="AD192" i="2" s="1"/>
  <c r="AE192" i="2" a="1"/>
  <c r="AE192" i="2" s="1"/>
  <c r="AC192" i="2" a="1"/>
  <c r="AC192" i="2" s="1"/>
  <c r="AB192" i="2" a="1"/>
  <c r="AB192" i="2" s="1"/>
  <c r="AF164" i="2"/>
  <c r="AD164" i="2" a="1"/>
  <c r="AD164" i="2" s="1"/>
  <c r="AE164" i="2" a="1"/>
  <c r="AE164" i="2" s="1"/>
  <c r="AG164" i="2"/>
  <c r="AC164" i="2" a="1"/>
  <c r="AC164" i="2" s="1"/>
  <c r="AB164" i="2" a="1"/>
  <c r="AB164" i="2" s="1"/>
  <c r="AB211" i="2" a="1"/>
  <c r="AB211" i="2" s="1"/>
  <c r="AE211" i="2" a="1"/>
  <c r="AE211" i="2" s="1"/>
  <c r="AF211" i="2"/>
  <c r="AD211" i="2" a="1"/>
  <c r="AD211" i="2" s="1"/>
  <c r="AC211" i="2" a="1"/>
  <c r="AC211" i="2" s="1"/>
  <c r="AG211" i="2"/>
  <c r="AD24" i="2" a="1"/>
  <c r="AD24" i="2" s="1"/>
  <c r="AB24" i="2" a="1"/>
  <c r="AB24" i="2" s="1"/>
  <c r="AE24" i="2" a="1"/>
  <c r="AE24" i="2" s="1"/>
  <c r="AF24" i="2"/>
  <c r="AC24" i="2" a="1"/>
  <c r="AC24" i="2" s="1"/>
  <c r="AG24" i="2"/>
  <c r="AD6" i="2" a="1"/>
  <c r="AD6" i="2" s="1"/>
  <c r="AF6" i="2"/>
  <c r="AG6" i="2"/>
  <c r="AE6" i="2" a="1"/>
  <c r="AE6" i="2" s="1"/>
  <c r="AC6" i="2" a="1"/>
  <c r="AC6" i="2" s="1"/>
  <c r="AB6" i="2" a="1"/>
  <c r="AB6" i="2" s="1"/>
  <c r="AF220" i="2"/>
  <c r="AD220" i="2" a="1"/>
  <c r="AD220" i="2" s="1"/>
  <c r="AB220" i="2" a="1"/>
  <c r="AB220" i="2" s="1"/>
  <c r="AE220" i="2" a="1"/>
  <c r="AE220" i="2" s="1"/>
  <c r="AC220" i="2" a="1"/>
  <c r="AC220" i="2" s="1"/>
  <c r="AG220" i="2"/>
  <c r="AG61" i="2"/>
  <c r="AF61" i="2"/>
  <c r="AE61" i="2" a="1"/>
  <c r="AE61" i="2" s="1"/>
  <c r="AC61" i="2" a="1"/>
  <c r="AC61" i="2" s="1"/>
  <c r="AD61" i="2" a="1"/>
  <c r="AD61" i="2" s="1"/>
  <c r="AB61" i="2" a="1"/>
  <c r="AB61" i="2" s="1"/>
  <c r="AD56" i="2" a="1"/>
  <c r="AD56" i="2" s="1"/>
  <c r="AB56" i="2" a="1"/>
  <c r="AB56" i="2" s="1"/>
  <c r="AG56" i="2"/>
  <c r="AF56" i="2"/>
  <c r="AE56" i="2" a="1"/>
  <c r="AE56" i="2" s="1"/>
  <c r="AC56" i="2" a="1"/>
  <c r="AC56" i="2" s="1"/>
  <c r="AD39" i="2" a="1"/>
  <c r="AD39" i="2" s="1"/>
  <c r="AF39" i="2"/>
  <c r="AE39" i="2" a="1"/>
  <c r="AE39" i="2" s="1"/>
  <c r="AB39" i="2" a="1"/>
  <c r="AB39" i="2" s="1"/>
  <c r="AG39" i="2"/>
  <c r="AC39" i="2" a="1"/>
  <c r="AC39" i="2" s="1"/>
  <c r="AD18" i="2" a="1"/>
  <c r="AD18" i="2" s="1"/>
  <c r="AF18" i="2"/>
  <c r="AG18" i="2"/>
  <c r="AE18" i="2" a="1"/>
  <c r="AE18" i="2" s="1"/>
  <c r="AC18" i="2" a="1"/>
  <c r="AC18" i="2" s="1"/>
  <c r="AB18" i="2" a="1"/>
  <c r="AB18" i="2" s="1"/>
  <c r="AD29" i="2" a="1"/>
  <c r="AD29" i="2" s="1"/>
  <c r="AB29" i="2" a="1"/>
  <c r="AB29" i="2" s="1"/>
  <c r="AG29" i="2"/>
  <c r="AC29" i="2" a="1"/>
  <c r="AC29" i="2" s="1"/>
  <c r="AE29" i="2" a="1"/>
  <c r="AE29" i="2" s="1"/>
  <c r="AF29" i="2"/>
  <c r="AC208" i="2" a="1"/>
  <c r="AC208" i="2" s="1"/>
  <c r="AE208" i="2" a="1"/>
  <c r="AE208" i="2" s="1"/>
  <c r="AD208" i="2" a="1"/>
  <c r="AD208" i="2" s="1"/>
  <c r="AB208" i="2" a="1"/>
  <c r="AB208" i="2" s="1"/>
  <c r="AG208" i="2"/>
  <c r="AF208" i="2"/>
  <c r="AE200" i="2" a="1"/>
  <c r="AE200" i="2" s="1"/>
  <c r="AB200" i="2" a="1"/>
  <c r="AB200" i="2" s="1"/>
  <c r="AF200" i="2"/>
  <c r="AC200" i="2" a="1"/>
  <c r="AC200" i="2" s="1"/>
  <c r="AG200" i="2"/>
  <c r="AD200" i="2" a="1"/>
  <c r="AD200" i="2" s="1"/>
  <c r="AB219" i="2" a="1"/>
  <c r="AB219" i="2" s="1"/>
  <c r="AF219" i="2"/>
  <c r="AD219" i="2" a="1"/>
  <c r="AD219" i="2" s="1"/>
  <c r="AE219" i="2" a="1"/>
  <c r="AE219" i="2" s="1"/>
  <c r="AC219" i="2" a="1"/>
  <c r="AC219" i="2" s="1"/>
  <c r="AG219" i="2"/>
  <c r="AE103" i="2" a="1"/>
  <c r="AE103" i="2" s="1"/>
  <c r="AD103" i="2" a="1"/>
  <c r="AD103" i="2" s="1"/>
  <c r="AG103" i="2"/>
  <c r="AC103" i="2" a="1"/>
  <c r="AC103" i="2" s="1"/>
  <c r="AB103" i="2" a="1"/>
  <c r="AB103" i="2" s="1"/>
  <c r="AF103" i="2"/>
  <c r="AG165" i="2"/>
  <c r="AF165" i="2"/>
  <c r="AC165" i="2" a="1"/>
  <c r="AC165" i="2" s="1"/>
  <c r="AB165" i="2" a="1"/>
  <c r="AB165" i="2" s="1"/>
  <c r="AD165" i="2" a="1"/>
  <c r="AD165" i="2" s="1"/>
  <c r="AE165" i="2" a="1"/>
  <c r="AE165" i="2" s="1"/>
  <c r="AG168" i="2"/>
  <c r="AC168" i="2" a="1"/>
  <c r="AC168" i="2" s="1"/>
  <c r="AF168" i="2"/>
  <c r="AD168" i="2" a="1"/>
  <c r="AD168" i="2" s="1"/>
  <c r="AE168" i="2" a="1"/>
  <c r="AE168" i="2" s="1"/>
  <c r="AB168" i="2" a="1"/>
  <c r="AB168" i="2" s="1"/>
  <c r="AC100" i="2" a="1"/>
  <c r="AC100" i="2" s="1"/>
  <c r="AF100" i="2"/>
  <c r="AE100" i="2" a="1"/>
  <c r="AE100" i="2" s="1"/>
  <c r="AG100" i="2"/>
  <c r="AD100" i="2" a="1"/>
  <c r="AD100" i="2" s="1"/>
  <c r="AB100" i="2" a="1"/>
  <c r="AB100" i="2" s="1"/>
  <c r="AF112" i="2"/>
  <c r="AC112" i="2" a="1"/>
  <c r="AC112" i="2" s="1"/>
  <c r="AG112" i="2"/>
  <c r="AE112" i="2" a="1"/>
  <c r="AE112" i="2" s="1"/>
  <c r="AD112" i="2" a="1"/>
  <c r="AD112" i="2" s="1"/>
  <c r="AB112" i="2" a="1"/>
  <c r="AB112" i="2" s="1"/>
  <c r="AD21" i="2" a="1"/>
  <c r="AD21" i="2" s="1"/>
  <c r="AB21" i="2" a="1"/>
  <c r="AB21" i="2" s="1"/>
  <c r="AG21" i="2"/>
  <c r="AC21" i="2" a="1"/>
  <c r="AC21" i="2" s="1"/>
  <c r="AF21" i="2"/>
  <c r="AE21" i="2" a="1"/>
  <c r="AE21" i="2" s="1"/>
  <c r="AD16" i="2" a="1"/>
  <c r="AD16" i="2" s="1"/>
  <c r="AB16" i="2" a="1"/>
  <c r="AB16" i="2" s="1"/>
  <c r="AE16" i="2" a="1"/>
  <c r="AE16" i="2" s="1"/>
  <c r="AG16" i="2"/>
  <c r="AF16" i="2"/>
  <c r="AC16" i="2" a="1"/>
  <c r="AC16" i="2" s="1"/>
  <c r="AB68" i="2" a="1"/>
  <c r="AB68" i="2" s="1"/>
  <c r="AC68" i="2" a="1"/>
  <c r="AC68" i="2" s="1"/>
  <c r="AE68" i="2" a="1"/>
  <c r="AE68" i="2" s="1"/>
  <c r="AG68" i="2"/>
  <c r="AF68" i="2"/>
  <c r="AD68" i="2" a="1"/>
  <c r="AD68" i="2" s="1"/>
  <c r="AG188" i="2"/>
  <c r="AC188" i="2" a="1"/>
  <c r="AC188" i="2" s="1"/>
  <c r="AF188" i="2"/>
  <c r="AE188" i="2" a="1"/>
  <c r="AE188" i="2" s="1"/>
  <c r="AD188" i="2" a="1"/>
  <c r="AD188" i="2" s="1"/>
  <c r="AB188" i="2" a="1"/>
  <c r="AB188" i="2" s="1"/>
  <c r="AF160" i="2"/>
  <c r="AB160" i="2" a="1"/>
  <c r="AB160" i="2" s="1"/>
  <c r="AG160" i="2"/>
  <c r="AE160" i="2" a="1"/>
  <c r="AE160" i="2" s="1"/>
  <c r="AD160" i="2" a="1"/>
  <c r="AD160" i="2" s="1"/>
  <c r="AC160" i="2" a="1"/>
  <c r="AC160" i="2" s="1"/>
  <c r="AG111" i="2"/>
  <c r="AF111" i="2"/>
  <c r="AE111" i="2" a="1"/>
  <c r="AE111" i="2" s="1"/>
  <c r="AD111" i="2" a="1"/>
  <c r="AD111" i="2" s="1"/>
  <c r="AB111" i="2" a="1"/>
  <c r="AB111" i="2" s="1"/>
  <c r="AC111" i="2" a="1"/>
  <c r="AC111" i="2" s="1"/>
  <c r="AG75" i="2"/>
  <c r="AE75" i="2" a="1"/>
  <c r="AE75" i="2" s="1"/>
  <c r="AB75" i="2" a="1"/>
  <c r="AB75" i="2" s="1"/>
  <c r="AC75" i="2" a="1"/>
  <c r="AC75" i="2" s="1"/>
  <c r="AF75" i="2"/>
  <c r="AD75" i="2" a="1"/>
  <c r="AD75" i="2" s="1"/>
  <c r="AC63" i="2" a="1"/>
  <c r="AC63" i="2" s="1"/>
  <c r="AB63" i="2" a="1"/>
  <c r="AB63" i="2" s="1"/>
  <c r="AE63" i="2" a="1"/>
  <c r="AE63" i="2" s="1"/>
  <c r="AD63" i="2" a="1"/>
  <c r="AD63" i="2" s="1"/>
  <c r="AG63" i="2"/>
  <c r="AF63" i="2"/>
  <c r="AG92" i="2"/>
  <c r="AB92" i="2" a="1"/>
  <c r="AB92" i="2" s="1"/>
  <c r="AF92" i="2"/>
  <c r="AE92" i="2" a="1"/>
  <c r="AE92" i="2" s="1"/>
  <c r="AD92" i="2" a="1"/>
  <c r="AD92" i="2" s="1"/>
  <c r="AC92" i="2" a="1"/>
  <c r="AC92" i="2" s="1"/>
  <c r="AB207" i="2" a="1"/>
  <c r="AB207" i="2" s="1"/>
  <c r="AF207" i="2"/>
  <c r="AG207" i="2"/>
  <c r="AC207" i="2" a="1"/>
  <c r="AC207" i="2" s="1"/>
  <c r="AE207" i="2" a="1"/>
  <c r="AE207" i="2" s="1"/>
  <c r="AD207" i="2" a="1"/>
  <c r="AD207" i="2" s="1"/>
  <c r="AF127" i="2"/>
  <c r="AD127" i="2" a="1"/>
  <c r="AD127" i="2" s="1"/>
  <c r="AE127" i="2" a="1"/>
  <c r="AE127" i="2" s="1"/>
  <c r="AG127" i="2"/>
  <c r="AC127" i="2" a="1"/>
  <c r="AC127" i="2" s="1"/>
  <c r="AB127" i="2" a="1"/>
  <c r="AB127" i="2" s="1"/>
  <c r="AG119" i="2"/>
  <c r="AB119" i="2" a="1"/>
  <c r="AB119" i="2" s="1"/>
  <c r="AF119" i="2"/>
  <c r="AE119" i="2" a="1"/>
  <c r="AE119" i="2" s="1"/>
  <c r="AD119" i="2" a="1"/>
  <c r="AD119" i="2" s="1"/>
  <c r="AC119" i="2" a="1"/>
  <c r="AC119" i="2" s="1"/>
  <c r="AG91" i="2"/>
  <c r="AE91" i="2" a="1"/>
  <c r="AE91" i="2" s="1"/>
  <c r="AD91" i="2" a="1"/>
  <c r="AD91" i="2" s="1"/>
  <c r="AC91" i="2" a="1"/>
  <c r="AC91" i="2" s="1"/>
  <c r="AB91" i="2" a="1"/>
  <c r="AB91" i="2" s="1"/>
  <c r="AF91" i="2"/>
  <c r="AG74" i="2"/>
  <c r="AC74" i="2" a="1"/>
  <c r="AC74" i="2" s="1"/>
  <c r="AD74" i="2" a="1"/>
  <c r="AD74" i="2" s="1"/>
  <c r="AF74" i="2"/>
  <c r="AE74" i="2" a="1"/>
  <c r="AE74" i="2" s="1"/>
  <c r="AB74" i="2" a="1"/>
  <c r="AB74" i="2" s="1"/>
  <c r="AF217" i="2"/>
  <c r="AE217" i="2" a="1"/>
  <c r="AE217" i="2" s="1"/>
  <c r="AD217" i="2" a="1"/>
  <c r="AD217" i="2" s="1"/>
  <c r="AC217" i="2" a="1"/>
  <c r="AC217" i="2" s="1"/>
  <c r="AB217" i="2" a="1"/>
  <c r="AB217" i="2" s="1"/>
  <c r="AG217" i="2"/>
  <c r="AD53" i="2" a="1"/>
  <c r="AD53" i="2" s="1"/>
  <c r="AB53" i="2" a="1"/>
  <c r="AB53" i="2" s="1"/>
  <c r="AG53" i="2"/>
  <c r="AC53" i="2" a="1"/>
  <c r="AC53" i="2" s="1"/>
  <c r="AF53" i="2"/>
  <c r="AE53" i="2" a="1"/>
  <c r="AE53" i="2" s="1"/>
  <c r="AD12" i="2" a="1"/>
  <c r="AD12" i="2" s="1"/>
  <c r="AB12" i="2" a="1"/>
  <c r="AB12" i="2" s="1"/>
  <c r="AE12" i="2" a="1"/>
  <c r="AE12" i="2" s="1"/>
  <c r="AF12" i="2"/>
  <c r="AG12" i="2"/>
  <c r="AC12" i="2" a="1"/>
  <c r="AC12" i="2" s="1"/>
  <c r="AD43" i="2" a="1"/>
  <c r="AD43" i="2" s="1"/>
  <c r="AF43" i="2"/>
  <c r="AB43" i="2" a="1"/>
  <c r="AB43" i="2" s="1"/>
  <c r="AE43" i="2" a="1"/>
  <c r="AE43" i="2" s="1"/>
  <c r="AG43" i="2"/>
  <c r="AC43" i="2" a="1"/>
  <c r="AC43" i="2" s="1"/>
  <c r="AD34" i="2" a="1"/>
  <c r="AD34" i="2" s="1"/>
  <c r="AF34" i="2"/>
  <c r="AG34" i="2"/>
  <c r="AB34" i="2" a="1"/>
  <c r="AB34" i="2" s="1"/>
  <c r="AE34" i="2" a="1"/>
  <c r="AE34" i="2" s="1"/>
  <c r="AC34" i="2" a="1"/>
  <c r="AC34" i="2" s="1"/>
  <c r="AD10" i="2" a="1"/>
  <c r="AD10" i="2" s="1"/>
  <c r="AF10" i="2"/>
  <c r="AG10" i="2"/>
  <c r="AB10" i="2" a="1"/>
  <c r="AB10" i="2" s="1"/>
  <c r="AE10" i="2" a="1"/>
  <c r="AE10" i="2" s="1"/>
  <c r="AC10" i="2" a="1"/>
  <c r="AC10" i="2" s="1"/>
  <c r="AF104" i="2"/>
  <c r="AD104" i="2" a="1"/>
  <c r="AD104" i="2" s="1"/>
  <c r="AC104" i="2" a="1"/>
  <c r="AC104" i="2" s="1"/>
  <c r="AG104" i="2"/>
  <c r="AE104" i="2" a="1"/>
  <c r="AE104" i="2" s="1"/>
  <c r="AB104" i="2" a="1"/>
  <c r="AB104" i="2" s="1"/>
  <c r="AD9" i="2" a="1"/>
  <c r="AD9" i="2" s="1"/>
  <c r="AB9" i="2" a="1"/>
  <c r="AB9" i="2" s="1"/>
  <c r="AG9" i="2"/>
  <c r="AC9" i="2" a="1"/>
  <c r="AC9" i="2" s="1"/>
  <c r="AF9" i="2"/>
  <c r="AE9" i="2" a="1"/>
  <c r="AE9" i="2" s="1"/>
  <c r="AD50" i="2" a="1"/>
  <c r="AD50" i="2" s="1"/>
  <c r="AF50" i="2"/>
  <c r="AG50" i="2"/>
  <c r="AB50" i="2" a="1"/>
  <c r="AB50" i="2" s="1"/>
  <c r="AE50" i="2" a="1"/>
  <c r="AE50" i="2" s="1"/>
  <c r="AC50" i="2" a="1"/>
  <c r="AC50" i="2" s="1"/>
  <c r="AD3" i="2" a="1"/>
  <c r="AD3" i="2" s="1"/>
  <c r="AF3" i="2"/>
  <c r="AB3" i="2" a="1"/>
  <c r="AB3" i="2" s="1"/>
  <c r="AG3" i="2"/>
  <c r="AE3" i="2" a="1"/>
  <c r="AE3" i="2" s="1"/>
  <c r="AC3" i="2" a="1"/>
  <c r="AC3" i="2" s="1"/>
  <c r="AD30" i="2" a="1"/>
  <c r="AD30" i="2" s="1"/>
  <c r="AF30" i="2"/>
  <c r="AG30" i="2"/>
  <c r="AE30" i="2" a="1"/>
  <c r="AE30" i="2" s="1"/>
  <c r="AC30" i="2" a="1"/>
  <c r="AC30" i="2" s="1"/>
  <c r="AB30" i="2" a="1"/>
  <c r="AB30" i="2" s="1"/>
  <c r="AD17" i="2" a="1"/>
  <c r="AD17" i="2" s="1"/>
  <c r="AB17" i="2" a="1"/>
  <c r="AB17" i="2" s="1"/>
  <c r="AG17" i="2"/>
  <c r="AC17" i="2" a="1"/>
  <c r="AC17" i="2" s="1"/>
  <c r="AF17" i="2"/>
  <c r="AE17" i="2" a="1"/>
  <c r="AE17" i="2" s="1"/>
  <c r="AB215" i="2" a="1"/>
  <c r="AB215" i="2" s="1"/>
  <c r="AD215" i="2" a="1"/>
  <c r="AD215" i="2" s="1"/>
  <c r="AC215" i="2" a="1"/>
  <c r="AC215" i="2" s="1"/>
  <c r="AG215" i="2"/>
  <c r="AF215" i="2"/>
  <c r="AE215" i="2" a="1"/>
  <c r="AE215" i="2" s="1"/>
  <c r="AE195" i="2" a="1"/>
  <c r="AE195" i="2" s="1"/>
  <c r="AB195" i="2" a="1"/>
  <c r="AB195" i="2" s="1"/>
  <c r="AF195" i="2"/>
  <c r="AD195" i="2" a="1"/>
  <c r="AD195" i="2" s="1"/>
  <c r="AC195" i="2" a="1"/>
  <c r="AC195" i="2" s="1"/>
  <c r="AG195" i="2"/>
  <c r="AG167" i="2"/>
  <c r="AD167" i="2" a="1"/>
  <c r="AD167" i="2" s="1"/>
  <c r="AE167" i="2" a="1"/>
  <c r="AE167" i="2" s="1"/>
  <c r="AF167" i="2"/>
  <c r="AC167" i="2" a="1"/>
  <c r="AC167" i="2" s="1"/>
  <c r="AB167" i="2" a="1"/>
  <c r="AB167" i="2" s="1"/>
  <c r="AG185" i="2"/>
  <c r="AC185" i="2" a="1"/>
  <c r="AC185" i="2" s="1"/>
  <c r="AE185" i="2" a="1"/>
  <c r="AE185" i="2" s="1"/>
  <c r="AD185" i="2" a="1"/>
  <c r="AD185" i="2" s="1"/>
  <c r="AB185" i="2" a="1"/>
  <c r="AB185" i="2" s="1"/>
  <c r="AF185" i="2"/>
  <c r="AD36" i="2" a="1"/>
  <c r="AD36" i="2" s="1"/>
  <c r="AB36" i="2" a="1"/>
  <c r="AB36" i="2" s="1"/>
  <c r="AE36" i="2" a="1"/>
  <c r="AE36" i="2" s="1"/>
  <c r="AG36" i="2"/>
  <c r="AF36" i="2"/>
  <c r="AC36" i="2" a="1"/>
  <c r="AC36" i="2" s="1"/>
  <c r="AD176" i="2" a="1"/>
  <c r="AD176" i="2" s="1"/>
  <c r="AG176" i="2"/>
  <c r="AB176" i="2" a="1"/>
  <c r="AB176" i="2" s="1"/>
  <c r="AF176" i="2"/>
  <c r="AE176" i="2" a="1"/>
  <c r="AE176" i="2" s="1"/>
  <c r="AC176" i="2" a="1"/>
  <c r="AC176" i="2" s="1"/>
  <c r="AD5" i="2" a="1"/>
  <c r="AD5" i="2" s="1"/>
  <c r="AB5" i="2" a="1"/>
  <c r="AB5" i="2" s="1"/>
  <c r="AF5" i="2"/>
  <c r="AC5" i="2" a="1"/>
  <c r="AC5" i="2" s="1"/>
  <c r="AG5" i="2"/>
  <c r="AE5" i="2" a="1"/>
  <c r="AE5" i="2" s="1"/>
  <c r="AD37" i="2" a="1"/>
  <c r="AD37" i="2" s="1"/>
  <c r="AB37" i="2" a="1"/>
  <c r="AB37" i="2" s="1"/>
  <c r="AG37" i="2"/>
  <c r="AC37" i="2" a="1"/>
  <c r="AC37" i="2" s="1"/>
  <c r="AE37" i="2" a="1"/>
  <c r="AE37" i="2" s="1"/>
  <c r="AF37" i="2"/>
  <c r="AD48" i="2" a="1"/>
  <c r="AD48" i="2" s="1"/>
  <c r="AB48" i="2" a="1"/>
  <c r="AB48" i="2" s="1"/>
  <c r="AE48" i="2" a="1"/>
  <c r="AE48" i="2" s="1"/>
  <c r="AG48" i="2"/>
  <c r="AF48" i="2"/>
  <c r="AC48" i="2" a="1"/>
  <c r="AC48" i="2" s="1"/>
  <c r="AD19" i="2" a="1"/>
  <c r="AD19" i="2" s="1"/>
  <c r="AF19" i="2"/>
  <c r="AB19" i="2" a="1"/>
  <c r="AB19" i="2" s="1"/>
  <c r="AE19" i="2" a="1"/>
  <c r="AE19" i="2" s="1"/>
  <c r="AG19" i="2"/>
  <c r="AC19" i="2" a="1"/>
  <c r="AC19" i="2" s="1"/>
  <c r="AD11" i="2" a="1"/>
  <c r="AD11" i="2" s="1"/>
  <c r="AF11" i="2"/>
  <c r="AE11" i="2" a="1"/>
  <c r="AE11" i="2" s="1"/>
  <c r="AB11" i="2" a="1"/>
  <c r="AB11" i="2" s="1"/>
  <c r="AG11" i="2"/>
  <c r="AC11" i="2" a="1"/>
  <c r="AC11" i="2" s="1"/>
  <c r="AD52" i="2" a="1"/>
  <c r="AD52" i="2" s="1"/>
  <c r="AB52" i="2" a="1"/>
  <c r="AB52" i="2" s="1"/>
  <c r="AE52" i="2" a="1"/>
  <c r="AE52" i="2" s="1"/>
  <c r="AG52" i="2"/>
  <c r="AF52" i="2"/>
  <c r="AC52" i="2" a="1"/>
  <c r="AC52" i="2" s="1"/>
  <c r="AF156" i="2"/>
  <c r="AG156" i="2"/>
  <c r="AE156" i="2" a="1"/>
  <c r="AE156" i="2" s="1"/>
  <c r="AD156" i="2" a="1"/>
  <c r="AD156" i="2" s="1"/>
  <c r="AC156" i="2" a="1"/>
  <c r="AC156" i="2" s="1"/>
  <c r="AB156" i="2" a="1"/>
  <c r="AB156" i="2" s="1"/>
  <c r="AC183" i="2" a="1"/>
  <c r="AC183" i="2" s="1"/>
  <c r="AD183" i="2" a="1"/>
  <c r="AD183" i="2" s="1"/>
  <c r="AF183" i="2"/>
  <c r="AE183" i="2" a="1"/>
  <c r="AE183" i="2" s="1"/>
  <c r="AB183" i="2" a="1"/>
  <c r="AB183" i="2" s="1"/>
  <c r="AG183" i="2"/>
  <c r="AD153" i="2" a="1"/>
  <c r="AD153" i="2" s="1"/>
  <c r="AB153" i="2" a="1"/>
  <c r="AB153" i="2" s="1"/>
  <c r="AF153" i="2"/>
  <c r="AC153" i="2" a="1"/>
  <c r="AC153" i="2" s="1"/>
  <c r="AE153" i="2" a="1"/>
  <c r="AE153" i="2" s="1"/>
  <c r="AG153" i="2"/>
  <c r="AD46" i="2" a="1"/>
  <c r="AD46" i="2" s="1"/>
  <c r="AF46" i="2"/>
  <c r="AG46" i="2"/>
  <c r="AE46" i="2" a="1"/>
  <c r="AE46" i="2" s="1"/>
  <c r="AC46" i="2" a="1"/>
  <c r="AC46" i="2" s="1"/>
  <c r="AB46" i="2" a="1"/>
  <c r="AB46" i="2" s="1"/>
  <c r="AG212" i="2"/>
  <c r="AF212" i="2"/>
  <c r="AD212" i="2" a="1"/>
  <c r="AD212" i="2" s="1"/>
  <c r="AC212" i="2" a="1"/>
  <c r="AC212" i="2" s="1"/>
  <c r="AB212" i="2" a="1"/>
  <c r="AB212" i="2" s="1"/>
  <c r="AE212" i="2" a="1"/>
  <c r="AE212" i="2" s="1"/>
  <c r="AD116" i="2" a="1"/>
  <c r="AD116" i="2" s="1"/>
  <c r="AB116" i="2" a="1"/>
  <c r="AB116" i="2" s="1"/>
  <c r="AE116" i="2" a="1"/>
  <c r="AE116" i="2" s="1"/>
  <c r="AG116" i="2"/>
  <c r="AC116" i="2" a="1"/>
  <c r="AC116" i="2" s="1"/>
  <c r="AF116" i="2"/>
  <c r="AB95" i="2" a="1"/>
  <c r="AB95" i="2" s="1"/>
  <c r="AF95" i="2"/>
  <c r="AE95" i="2" a="1"/>
  <c r="AE95" i="2" s="1"/>
  <c r="AC95" i="2" a="1"/>
  <c r="AC95" i="2" s="1"/>
  <c r="AD95" i="2" a="1"/>
  <c r="AD95" i="2" s="1"/>
  <c r="AG95" i="2"/>
  <c r="AE65" i="2" a="1"/>
  <c r="AE65" i="2" s="1"/>
  <c r="AD65" i="2" a="1"/>
  <c r="AD65" i="2" s="1"/>
  <c r="AG65" i="2"/>
  <c r="AC65" i="2" a="1"/>
  <c r="AC65" i="2" s="1"/>
  <c r="AF65" i="2"/>
  <c r="AB65" i="2" a="1"/>
  <c r="AB65" i="2" s="1"/>
  <c r="AD15" i="2" a="1"/>
  <c r="AD15" i="2" s="1"/>
  <c r="AF15" i="2"/>
  <c r="AE15" i="2" a="1"/>
  <c r="AE15" i="2" s="1"/>
  <c r="AB15" i="2" a="1"/>
  <c r="AB15" i="2" s="1"/>
  <c r="AG15" i="2"/>
  <c r="AC15" i="2" a="1"/>
  <c r="AC15" i="2" s="1"/>
  <c r="AC238" i="2" a="1"/>
  <c r="AC238" i="2" s="1"/>
  <c r="AG238" i="2"/>
  <c r="AD238" i="2" a="1"/>
  <c r="AD238" i="2" s="1"/>
  <c r="AB238" i="2" a="1"/>
  <c r="AB238" i="2" s="1"/>
  <c r="AE238" i="2" a="1"/>
  <c r="AE238" i="2" s="1"/>
  <c r="AF238" i="2"/>
  <c r="AG225" i="2"/>
  <c r="AF225" i="2"/>
  <c r="AE225" i="2" a="1"/>
  <c r="AE225" i="2" s="1"/>
  <c r="AD225" i="2" a="1"/>
  <c r="AD225" i="2" s="1"/>
  <c r="AC225" i="2" a="1"/>
  <c r="AC225" i="2" s="1"/>
  <c r="AB225" i="2" a="1"/>
  <c r="AB225" i="2" s="1"/>
  <c r="AF236" i="2"/>
  <c r="AE236" i="2" a="1"/>
  <c r="AE236" i="2" s="1"/>
  <c r="AD236" i="2" a="1"/>
  <c r="AD236" i="2" s="1"/>
  <c r="AG236" i="2"/>
  <c r="AC236" i="2" a="1"/>
  <c r="AC236" i="2" s="1"/>
  <c r="AB236" i="2" a="1"/>
  <c r="AB236" i="2" s="1"/>
  <c r="AC251" i="2" a="1"/>
  <c r="AC251" i="2" s="1"/>
  <c r="AD251" i="2" a="1"/>
  <c r="AD251" i="2" s="1"/>
  <c r="AF251" i="2"/>
  <c r="AE251" i="2" a="1"/>
  <c r="AE251" i="2" s="1"/>
  <c r="AB251" i="2" a="1"/>
  <c r="AB251" i="2" s="1"/>
  <c r="AG251" i="2"/>
  <c r="AC249" i="2" a="1"/>
  <c r="AC249" i="2" s="1"/>
  <c r="AD249" i="2" a="1"/>
  <c r="AD249" i="2" s="1"/>
  <c r="AF249" i="2"/>
  <c r="AE249" i="2" a="1"/>
  <c r="AE249" i="2" s="1"/>
  <c r="AB249" i="2" a="1"/>
  <c r="AB249" i="2" s="1"/>
  <c r="AG249" i="2"/>
  <c r="AG150" i="2"/>
  <c r="AC150" i="2" a="1"/>
  <c r="AC150" i="2" s="1"/>
  <c r="AE150" i="2" a="1"/>
  <c r="AE150" i="2" s="1"/>
  <c r="AD150" i="2" a="1"/>
  <c r="AD150" i="2" s="1"/>
  <c r="AB150" i="2" a="1"/>
  <c r="AB150" i="2" s="1"/>
  <c r="AF150" i="2"/>
  <c r="AF189" i="2"/>
  <c r="AE189" i="2" a="1"/>
  <c r="AE189" i="2" s="1"/>
  <c r="AG189" i="2"/>
  <c r="AD189" i="2" a="1"/>
  <c r="AD189" i="2" s="1"/>
  <c r="AB189" i="2" a="1"/>
  <c r="AB189" i="2" s="1"/>
  <c r="AC189" i="2" a="1"/>
  <c r="AC189" i="2" s="1"/>
  <c r="AG93" i="2"/>
  <c r="AD93" i="2" a="1"/>
  <c r="AD93" i="2" s="1"/>
  <c r="AE93" i="2" a="1"/>
  <c r="AE93" i="2" s="1"/>
  <c r="AF93" i="2"/>
  <c r="AC93" i="2" a="1"/>
  <c r="AC93" i="2" s="1"/>
  <c r="AB93" i="2" a="1"/>
  <c r="AB93" i="2" s="1"/>
  <c r="AB179" i="2" a="1"/>
  <c r="AB179" i="2" s="1"/>
  <c r="AD179" i="2" a="1"/>
  <c r="AD179" i="2" s="1"/>
  <c r="AC179" i="2" a="1"/>
  <c r="AC179" i="2" s="1"/>
  <c r="AF179" i="2"/>
  <c r="AG179" i="2"/>
  <c r="AE179" i="2" a="1"/>
  <c r="AE179" i="2" s="1"/>
  <c r="AG261" i="2"/>
  <c r="AF261" i="2"/>
  <c r="AD261" i="2" a="1"/>
  <c r="AD261" i="2" s="1"/>
  <c r="AC261" i="2" a="1"/>
  <c r="AC261" i="2" s="1"/>
  <c r="AB261" i="2" a="1"/>
  <c r="AB261" i="2" s="1"/>
  <c r="AE261" i="2" a="1"/>
  <c r="AE261" i="2" s="1"/>
  <c r="AF260" i="2"/>
  <c r="AD260" i="2" a="1"/>
  <c r="AD260" i="2" s="1"/>
  <c r="AC260" i="2" a="1"/>
  <c r="AC260" i="2" s="1"/>
  <c r="AG260" i="2"/>
  <c r="AB260" i="2" a="1"/>
  <c r="AB260" i="2" s="1"/>
  <c r="AE260" i="2" a="1"/>
  <c r="AE260" i="2" s="1"/>
  <c r="AD235" i="2" a="1"/>
  <c r="AD235" i="2" s="1"/>
  <c r="AB235" i="2" a="1"/>
  <c r="AB235" i="2" s="1"/>
  <c r="AE235" i="2" a="1"/>
  <c r="AE235" i="2" s="1"/>
  <c r="AG235" i="2"/>
  <c r="AC235" i="2" a="1"/>
  <c r="AC235" i="2" s="1"/>
  <c r="AF235" i="2"/>
  <c r="AC250" i="2" a="1"/>
  <c r="AC250" i="2" s="1"/>
  <c r="AF250" i="2"/>
  <c r="AE250" i="2" a="1"/>
  <c r="AE250" i="2" s="1"/>
  <c r="AB250" i="2" a="1"/>
  <c r="AB250" i="2" s="1"/>
  <c r="AG250" i="2"/>
  <c r="AD250" i="2" a="1"/>
  <c r="AD250" i="2" s="1"/>
  <c r="AG178" i="2"/>
  <c r="AE178" i="2" a="1"/>
  <c r="AE178" i="2" s="1"/>
  <c r="AD178" i="2" a="1"/>
  <c r="AD178" i="2" s="1"/>
  <c r="AC178" i="2" a="1"/>
  <c r="AC178" i="2" s="1"/>
  <c r="AB178" i="2" a="1"/>
  <c r="AB178" i="2" s="1"/>
  <c r="AF178" i="2"/>
  <c r="AG130" i="2"/>
  <c r="AD130" i="2" a="1"/>
  <c r="AD130" i="2" s="1"/>
  <c r="AC130" i="2" a="1"/>
  <c r="AC130" i="2" s="1"/>
  <c r="AF130" i="2"/>
  <c r="AE130" i="2" a="1"/>
  <c r="AE130" i="2" s="1"/>
  <c r="AB130" i="2" a="1"/>
  <c r="AB130" i="2" s="1"/>
  <c r="AG169" i="2"/>
  <c r="AD169" i="2" a="1"/>
  <c r="AD169" i="2" s="1"/>
  <c r="AC169" i="2" a="1"/>
  <c r="AC169" i="2" s="1"/>
  <c r="AF169" i="2"/>
  <c r="AE169" i="2" a="1"/>
  <c r="AE169" i="2" s="1"/>
  <c r="AB169" i="2" a="1"/>
  <c r="AB169" i="2" s="1"/>
  <c r="AG121" i="2"/>
  <c r="AB121" i="2" a="1"/>
  <c r="AB121" i="2" s="1"/>
  <c r="AF121" i="2"/>
  <c r="AE121" i="2" a="1"/>
  <c r="AE121" i="2" s="1"/>
  <c r="AD121" i="2" a="1"/>
  <c r="AD121" i="2" s="1"/>
  <c r="AC121" i="2" a="1"/>
  <c r="AC121" i="2" s="1"/>
  <c r="AD203" i="2" a="1"/>
  <c r="AD203" i="2" s="1"/>
  <c r="AB203" i="2" a="1"/>
  <c r="AB203" i="2" s="1"/>
  <c r="AG203" i="2"/>
  <c r="AF203" i="2"/>
  <c r="AE203" i="2" a="1"/>
  <c r="AE203" i="2" s="1"/>
  <c r="AC203" i="2" a="1"/>
  <c r="AC203" i="2" s="1"/>
  <c r="AF151" i="2"/>
  <c r="AB151" i="2" a="1"/>
  <c r="AB151" i="2" s="1"/>
  <c r="AC151" i="2" a="1"/>
  <c r="AC151" i="2" s="1"/>
  <c r="AE151" i="2" a="1"/>
  <c r="AE151" i="2" s="1"/>
  <c r="AG151" i="2"/>
  <c r="AD151" i="2" a="1"/>
  <c r="AD151" i="2" s="1"/>
  <c r="AB62" i="2" a="1"/>
  <c r="AB62" i="2" s="1"/>
  <c r="AC62" i="2" a="1"/>
  <c r="AC62" i="2" s="1"/>
  <c r="AE62" i="2" a="1"/>
  <c r="AE62" i="2" s="1"/>
  <c r="AG62" i="2"/>
  <c r="AF62" i="2"/>
  <c r="AD62" i="2" a="1"/>
  <c r="AD62" i="2" s="1"/>
  <c r="AC69" i="2" a="1"/>
  <c r="AC69" i="2" s="1"/>
  <c r="AB69" i="2" a="1"/>
  <c r="AB69" i="2" s="1"/>
  <c r="AE69" i="2" a="1"/>
  <c r="AE69" i="2" s="1"/>
  <c r="AD69" i="2" a="1"/>
  <c r="AD69" i="2" s="1"/>
  <c r="AF69" i="2"/>
  <c r="AG69" i="2"/>
  <c r="AD204" i="2" a="1"/>
  <c r="AD204" i="2" s="1"/>
  <c r="AF204" i="2"/>
  <c r="AB204" i="2" a="1"/>
  <c r="AB204" i="2" s="1"/>
  <c r="AC204" i="2" a="1"/>
  <c r="AC204" i="2" s="1"/>
  <c r="AG204" i="2"/>
  <c r="AE204" i="2" a="1"/>
  <c r="AE204" i="2" s="1"/>
  <c r="AF108" i="2"/>
  <c r="AE108" i="2" a="1"/>
  <c r="AE108" i="2" s="1"/>
  <c r="AG108" i="2"/>
  <c r="AD108" i="2" a="1"/>
  <c r="AD108" i="2" s="1"/>
  <c r="AC108" i="2" a="1"/>
  <c r="AC108" i="2" s="1"/>
  <c r="AB108" i="2" a="1"/>
  <c r="AB108" i="2" s="1"/>
  <c r="AE199" i="2" a="1"/>
  <c r="AE199" i="2" s="1"/>
  <c r="AF199" i="2"/>
  <c r="AB199" i="2" a="1"/>
  <c r="AB199" i="2" s="1"/>
  <c r="AG199" i="2"/>
  <c r="AD199" i="2" a="1"/>
  <c r="AD199" i="2" s="1"/>
  <c r="AC199" i="2" a="1"/>
  <c r="AC199" i="2" s="1"/>
  <c r="AE115" i="2" a="1"/>
  <c r="AE115" i="2" s="1"/>
  <c r="AD115" i="2" a="1"/>
  <c r="AD115" i="2" s="1"/>
  <c r="AG115" i="2"/>
  <c r="AB115" i="2" a="1"/>
  <c r="AB115" i="2" s="1"/>
  <c r="AC115" i="2" a="1"/>
  <c r="AC115" i="2" s="1"/>
  <c r="AF115" i="2"/>
  <c r="AD45" i="2" a="1"/>
  <c r="AD45" i="2" s="1"/>
  <c r="AB45" i="2" a="1"/>
  <c r="AB45" i="2" s="1"/>
  <c r="AG45" i="2"/>
  <c r="AF45" i="2"/>
  <c r="AC45" i="2" a="1"/>
  <c r="AC45" i="2" s="1"/>
  <c r="AE45" i="2" a="1"/>
  <c r="AE45" i="2" s="1"/>
  <c r="AF143" i="2"/>
  <c r="AB143" i="2" a="1"/>
  <c r="AB143" i="2" s="1"/>
  <c r="AG143" i="2"/>
  <c r="AE143" i="2" a="1"/>
  <c r="AE143" i="2" s="1"/>
  <c r="AD143" i="2" a="1"/>
  <c r="AD143" i="2" s="1"/>
  <c r="AC143" i="2" a="1"/>
  <c r="AC143" i="2" s="1"/>
  <c r="AF147" i="2"/>
  <c r="AB147" i="2" a="1"/>
  <c r="AB147" i="2" s="1"/>
  <c r="AG147" i="2"/>
  <c r="AC147" i="2" a="1"/>
  <c r="AC147" i="2" s="1"/>
  <c r="AE147" i="2" a="1"/>
  <c r="AE147" i="2" s="1"/>
  <c r="AD147" i="2" a="1"/>
  <c r="AD147" i="2" s="1"/>
  <c r="AD14" i="2" a="1"/>
  <c r="AD14" i="2" s="1"/>
  <c r="AF14" i="2"/>
  <c r="AG14" i="2"/>
  <c r="AE14" i="2" a="1"/>
  <c r="AE14" i="2" s="1"/>
  <c r="AC14" i="2" a="1"/>
  <c r="AC14" i="2" s="1"/>
  <c r="AB14" i="2" a="1"/>
  <c r="AB14" i="2" s="1"/>
  <c r="AG82" i="2"/>
  <c r="AF82" i="2"/>
  <c r="AE82" i="2" a="1"/>
  <c r="AE82" i="2" s="1"/>
  <c r="AD82" i="2" a="1"/>
  <c r="AD82" i="2" s="1"/>
  <c r="AC82" i="2" a="1"/>
  <c r="AC82" i="2" s="1"/>
  <c r="AB82" i="2" a="1"/>
  <c r="AB82" i="2" s="1"/>
  <c r="AG184" i="2"/>
  <c r="AC184" i="2" a="1"/>
  <c r="AC184" i="2" s="1"/>
  <c r="AE184" i="2" a="1"/>
  <c r="AE184" i="2" s="1"/>
  <c r="AF184" i="2"/>
  <c r="AB184" i="2" a="1"/>
  <c r="AB184" i="2" s="1"/>
  <c r="AD184" i="2" a="1"/>
  <c r="AD184" i="2" s="1"/>
  <c r="AF136" i="2"/>
  <c r="AB136" i="2" a="1"/>
  <c r="AB136" i="2" s="1"/>
  <c r="AD136" i="2" a="1"/>
  <c r="AD136" i="2" s="1"/>
  <c r="AC136" i="2" a="1"/>
  <c r="AC136" i="2" s="1"/>
  <c r="AG136" i="2"/>
  <c r="AE136" i="2" a="1"/>
  <c r="AE136" i="2" s="1"/>
  <c r="AG88" i="2"/>
  <c r="AB88" i="2" a="1"/>
  <c r="AB88" i="2" s="1"/>
  <c r="AE88" i="2" a="1"/>
  <c r="AE88" i="2" s="1"/>
  <c r="AD88" i="2" a="1"/>
  <c r="AD88" i="2" s="1"/>
  <c r="AC88" i="2" a="1"/>
  <c r="AC88" i="2" s="1"/>
  <c r="AF88" i="2"/>
  <c r="AF191" i="2"/>
  <c r="AG191" i="2"/>
  <c r="AE191" i="2" a="1"/>
  <c r="AE191" i="2" s="1"/>
  <c r="AD191" i="2" a="1"/>
  <c r="AD191" i="2" s="1"/>
  <c r="AC191" i="2" a="1"/>
  <c r="AC191" i="2" s="1"/>
  <c r="AB191" i="2" a="1"/>
  <c r="AB191" i="2" s="1"/>
  <c r="AD13" i="2" a="1"/>
  <c r="AD13" i="2" s="1"/>
  <c r="AB13" i="2" a="1"/>
  <c r="AB13" i="2" s="1"/>
  <c r="AG13" i="2"/>
  <c r="AC13" i="2" a="1"/>
  <c r="AC13" i="2" s="1"/>
  <c r="AE13" i="2" a="1"/>
  <c r="AE13" i="2" s="1"/>
  <c r="AF13" i="2"/>
  <c r="AD44" i="2" a="1"/>
  <c r="AD44" i="2" s="1"/>
  <c r="AB44" i="2" a="1"/>
  <c r="AB44" i="2" s="1"/>
  <c r="AE44" i="2" a="1"/>
  <c r="AE44" i="2" s="1"/>
  <c r="AF44" i="2"/>
  <c r="AC44" i="2" a="1"/>
  <c r="AC44" i="2" s="1"/>
  <c r="AG44" i="2"/>
  <c r="AD149" i="2" a="1"/>
  <c r="AD149" i="2" s="1"/>
  <c r="AB149" i="2" a="1"/>
  <c r="AB149" i="2" s="1"/>
  <c r="AF149" i="2"/>
  <c r="AE149" i="2" a="1"/>
  <c r="AE149" i="2" s="1"/>
  <c r="AG149" i="2"/>
  <c r="AC149" i="2" a="1"/>
  <c r="AC149" i="2" s="1"/>
  <c r="AG186" i="2"/>
  <c r="AC186" i="2" a="1"/>
  <c r="AC186" i="2" s="1"/>
  <c r="AD186" i="2" a="1"/>
  <c r="AD186" i="2" s="1"/>
  <c r="AB186" i="2" a="1"/>
  <c r="AB186" i="2" s="1"/>
  <c r="AF186" i="2"/>
  <c r="AE186" i="2" a="1"/>
  <c r="AE186" i="2" s="1"/>
  <c r="AG138" i="2"/>
  <c r="AC138" i="2" a="1"/>
  <c r="AC138" i="2" s="1"/>
  <c r="AD138" i="2" a="1"/>
  <c r="AD138" i="2" s="1"/>
  <c r="AB138" i="2" a="1"/>
  <c r="AB138" i="2" s="1"/>
  <c r="AE138" i="2" a="1"/>
  <c r="AE138" i="2" s="1"/>
  <c r="AF138" i="2"/>
  <c r="AG78" i="2"/>
  <c r="AF78" i="2"/>
  <c r="AB78" i="2" a="1"/>
  <c r="AB78" i="2" s="1"/>
  <c r="AE78" i="2" a="1"/>
  <c r="AE78" i="2" s="1"/>
  <c r="AD78" i="2" a="1"/>
  <c r="AD78" i="2" s="1"/>
  <c r="AC78" i="2" a="1"/>
  <c r="AC78" i="2" s="1"/>
  <c r="AF177" i="2"/>
  <c r="AE177" i="2" a="1"/>
  <c r="AE177" i="2" s="1"/>
  <c r="AC177" i="2" a="1"/>
  <c r="AC177" i="2" s="1"/>
  <c r="AG177" i="2"/>
  <c r="AD177" i="2" a="1"/>
  <c r="AD177" i="2" s="1"/>
  <c r="AB177" i="2" a="1"/>
  <c r="AB177" i="2" s="1"/>
  <c r="AD129" i="2" a="1"/>
  <c r="AD129" i="2" s="1"/>
  <c r="AB129" i="2" a="1"/>
  <c r="AB129" i="2" s="1"/>
  <c r="AF129" i="2"/>
  <c r="AE129" i="2" a="1"/>
  <c r="AE129" i="2" s="1"/>
  <c r="AG129" i="2"/>
  <c r="AC129" i="2" a="1"/>
  <c r="AC129" i="2" s="1"/>
  <c r="AG81" i="2"/>
  <c r="AE81" i="2" a="1"/>
  <c r="AE81" i="2" s="1"/>
  <c r="AC81" i="2" a="1"/>
  <c r="AC81" i="2" s="1"/>
  <c r="AF81" i="2"/>
  <c r="AD81" i="2" a="1"/>
  <c r="AD81" i="2" s="1"/>
  <c r="AB81" i="2" a="1"/>
  <c r="AB81" i="2" s="1"/>
  <c r="AG80" i="2"/>
  <c r="AD80" i="2" a="1"/>
  <c r="AD80" i="2" s="1"/>
  <c r="AF80" i="2"/>
  <c r="AE80" i="2" a="1"/>
  <c r="AE80" i="2" s="1"/>
  <c r="AC80" i="2" a="1"/>
  <c r="AC80" i="2" s="1"/>
  <c r="AB80" i="2" a="1"/>
  <c r="AB80" i="2" s="1"/>
  <c r="AF135" i="2"/>
  <c r="AB135" i="2" a="1"/>
  <c r="AB135" i="2" s="1"/>
  <c r="AG135" i="2"/>
  <c r="AC135" i="2" a="1"/>
  <c r="AC135" i="2" s="1"/>
  <c r="AE135" i="2" a="1"/>
  <c r="AE135" i="2" s="1"/>
  <c r="AD135" i="2" a="1"/>
  <c r="AD135" i="2" s="1"/>
  <c r="AG79" i="2"/>
  <c r="AD79" i="2" a="1"/>
  <c r="AD79" i="2" s="1"/>
  <c r="AC79" i="2" a="1"/>
  <c r="AC79" i="2" s="1"/>
  <c r="AE79" i="2" a="1"/>
  <c r="AE79" i="2" s="1"/>
  <c r="AF79" i="2"/>
  <c r="AB79" i="2" a="1"/>
  <c r="AB79" i="2" s="1"/>
  <c r="AF131" i="2"/>
  <c r="AB131" i="2" a="1"/>
  <c r="AB131" i="2" s="1"/>
  <c r="AG131" i="2"/>
  <c r="AC131" i="2" a="1"/>
  <c r="AC131" i="2" s="1"/>
  <c r="AD131" i="2" a="1"/>
  <c r="AD131" i="2" s="1"/>
  <c r="AE131" i="2" a="1"/>
  <c r="AE131" i="2" s="1"/>
  <c r="AG76" i="2"/>
  <c r="AF76" i="2"/>
  <c r="AC76" i="2" a="1"/>
  <c r="AC76" i="2" s="1"/>
  <c r="AE76" i="2" a="1"/>
  <c r="AE76" i="2" s="1"/>
  <c r="AD76" i="2" a="1"/>
  <c r="AD76" i="2" s="1"/>
  <c r="AB76" i="2" a="1"/>
  <c r="AB76" i="2" s="1"/>
  <c r="AD33" i="2" a="1"/>
  <c r="AD33" i="2" s="1"/>
  <c r="AB33" i="2" a="1"/>
  <c r="AB33" i="2" s="1"/>
  <c r="AG33" i="2"/>
  <c r="AC33" i="2" a="1"/>
  <c r="AC33" i="2" s="1"/>
  <c r="AF33" i="2"/>
  <c r="AE33" i="2" a="1"/>
  <c r="AE33" i="2" s="1"/>
  <c r="AB206" i="2" a="1"/>
  <c r="AB206" i="2" s="1"/>
  <c r="AE206" i="2" a="1"/>
  <c r="AE206" i="2" s="1"/>
  <c r="AD206" i="2" a="1"/>
  <c r="AD206" i="2" s="1"/>
  <c r="AG206" i="2"/>
  <c r="AF206" i="2"/>
  <c r="AC206" i="2" a="1"/>
  <c r="AC206" i="2" s="1"/>
  <c r="AF67" i="2"/>
  <c r="AG67" i="2"/>
  <c r="AC67" i="2" a="1"/>
  <c r="AC67" i="2" s="1"/>
  <c r="AE67" i="2" a="1"/>
  <c r="AE67" i="2" s="1"/>
  <c r="AD67" i="2" a="1"/>
  <c r="AD67" i="2" s="1"/>
  <c r="AB67" i="2" a="1"/>
  <c r="AB67" i="2" s="1"/>
  <c r="AG83" i="2"/>
  <c r="AB83" i="2" a="1"/>
  <c r="AB83" i="2" s="1"/>
  <c r="AF83" i="2"/>
  <c r="AE83" i="2" a="1"/>
  <c r="AE83" i="2" s="1"/>
  <c r="AD83" i="2" a="1"/>
  <c r="AD83" i="2" s="1"/>
  <c r="AC83" i="2" a="1"/>
  <c r="AC83" i="2" s="1"/>
  <c r="AF144" i="2"/>
  <c r="AB144" i="2" a="1"/>
  <c r="AB144" i="2" s="1"/>
  <c r="AE144" i="2" a="1"/>
  <c r="AE144" i="2" s="1"/>
  <c r="AG144" i="2"/>
  <c r="AD144" i="2" a="1"/>
  <c r="AD144" i="2" s="1"/>
  <c r="AC144" i="2" a="1"/>
  <c r="AC144" i="2" s="1"/>
  <c r="AF96" i="2"/>
  <c r="AE96" i="2" a="1"/>
  <c r="AE96" i="2" s="1"/>
  <c r="AC96" i="2" a="1"/>
  <c r="AC96" i="2" s="1"/>
  <c r="AG96" i="2"/>
  <c r="AB96" i="2" a="1"/>
  <c r="AB96" i="2" s="1"/>
  <c r="AD96" i="2" a="1"/>
  <c r="AD96" i="2" s="1"/>
  <c r="AF71" i="2"/>
  <c r="AG71" i="2"/>
  <c r="AE71" i="2" a="1"/>
  <c r="AE71" i="2" s="1"/>
  <c r="AD71" i="2" a="1"/>
  <c r="AD71" i="2" s="1"/>
  <c r="AC71" i="2" a="1"/>
  <c r="AC71" i="2" s="1"/>
  <c r="AB71" i="2" a="1"/>
  <c r="AB71" i="2" s="1"/>
  <c r="AE197" i="2" a="1"/>
  <c r="AE197" i="2" s="1"/>
  <c r="AG197" i="2"/>
  <c r="AF197" i="2"/>
  <c r="AD197" i="2" a="1"/>
  <c r="AD197" i="2" s="1"/>
  <c r="AB197" i="2" a="1"/>
  <c r="AB197" i="2" s="1"/>
  <c r="AC197" i="2" a="1"/>
  <c r="AC197" i="2" s="1"/>
  <c r="AB118" i="2" a="1"/>
  <c r="AB118" i="2" s="1"/>
  <c r="AG118" i="2"/>
  <c r="AE118" i="2" a="1"/>
  <c r="AE118" i="2" s="1"/>
  <c r="AF118" i="2"/>
  <c r="AD118" i="2" a="1"/>
  <c r="AD118" i="2" s="1"/>
  <c r="AC118" i="2" a="1"/>
  <c r="AC118" i="2" s="1"/>
  <c r="AD157" i="2" a="1"/>
  <c r="AD157" i="2" s="1"/>
  <c r="AB157" i="2" a="1"/>
  <c r="AB157" i="2" s="1"/>
  <c r="AF157" i="2"/>
  <c r="AE157" i="2" a="1"/>
  <c r="AE157" i="2" s="1"/>
  <c r="AG157" i="2"/>
  <c r="AC157" i="2" a="1"/>
  <c r="AC157" i="2" s="1"/>
  <c r="AD137" i="2" a="1"/>
  <c r="AD137" i="2" s="1"/>
  <c r="AB137" i="2" a="1"/>
  <c r="AB137" i="2" s="1"/>
  <c r="AF137" i="2"/>
  <c r="AE137" i="2" a="1"/>
  <c r="AE137" i="2" s="1"/>
  <c r="AG137" i="2"/>
  <c r="AC137" i="2" a="1"/>
  <c r="AC137" i="2" s="1"/>
  <c r="AG89" i="2"/>
  <c r="AB89" i="2" a="1"/>
  <c r="AB89" i="2" s="1"/>
  <c r="AF89" i="2"/>
  <c r="AE89" i="2" a="1"/>
  <c r="AE89" i="2" s="1"/>
  <c r="AD89" i="2" a="1"/>
  <c r="AD89" i="2" s="1"/>
  <c r="AC89" i="2" a="1"/>
  <c r="AC89" i="2" s="1"/>
  <c r="AD59" i="2" a="1"/>
  <c r="AD59" i="2" s="1"/>
  <c r="AF59" i="2"/>
  <c r="AE59" i="2" a="1"/>
  <c r="AE59" i="2" s="1"/>
  <c r="AG59" i="2"/>
  <c r="AC59" i="2" a="1"/>
  <c r="AC59" i="2" s="1"/>
  <c r="AB59" i="2" a="1"/>
  <c r="AB59" i="2" s="1"/>
  <c r="AG94" i="2"/>
  <c r="AC94" i="2" a="1"/>
  <c r="AC94" i="2" s="1"/>
  <c r="AB94" i="2" a="1"/>
  <c r="AB94" i="2" s="1"/>
  <c r="AF94" i="2"/>
  <c r="AE94" i="2" a="1"/>
  <c r="AE94" i="2" s="1"/>
  <c r="AD94" i="2" a="1"/>
  <c r="AD94" i="2" s="1"/>
  <c r="AG172" i="2"/>
  <c r="AE172" i="2" a="1"/>
  <c r="AE172" i="2" s="1"/>
  <c r="AF172" i="2"/>
  <c r="AC172" i="2" a="1"/>
  <c r="AC172" i="2" s="1"/>
  <c r="AB172" i="2" a="1"/>
  <c r="AB172" i="2" s="1"/>
  <c r="AD172" i="2" a="1"/>
  <c r="AD172" i="2" s="1"/>
  <c r="AF124" i="2"/>
  <c r="AB124" i="2" a="1"/>
  <c r="AB124" i="2" s="1"/>
  <c r="AC124" i="2" a="1"/>
  <c r="AC124" i="2" s="1"/>
  <c r="AG124" i="2"/>
  <c r="AD124" i="2" a="1"/>
  <c r="AD124" i="2" s="1"/>
  <c r="AE124" i="2" a="1"/>
  <c r="AE124" i="2" s="1"/>
  <c r="AF205" i="2"/>
  <c r="AG205" i="2"/>
  <c r="AB205" i="2" a="1"/>
  <c r="AB205" i="2" s="1"/>
  <c r="AD205" i="2" a="1"/>
  <c r="AD205" i="2" s="1"/>
  <c r="AC205" i="2" a="1"/>
  <c r="AC205" i="2" s="1"/>
  <c r="AE205" i="2" a="1"/>
  <c r="AE205" i="2" s="1"/>
  <c r="AB109" i="2" a="1"/>
  <c r="AB109" i="2" s="1"/>
  <c r="AG109" i="2"/>
  <c r="AF109" i="2"/>
  <c r="AE109" i="2" a="1"/>
  <c r="AE109" i="2" s="1"/>
  <c r="AD109" i="2" a="1"/>
  <c r="AD109" i="2" s="1"/>
  <c r="AC109" i="2" a="1"/>
  <c r="AC109" i="2" s="1"/>
  <c r="AF194" i="2"/>
  <c r="AG194" i="2"/>
  <c r="AE194" i="2" a="1"/>
  <c r="AE194" i="2" s="1"/>
  <c r="AC194" i="2" a="1"/>
  <c r="AC194" i="2" s="1"/>
  <c r="AB194" i="2" a="1"/>
  <c r="AB194" i="2" s="1"/>
  <c r="AD194" i="2" a="1"/>
  <c r="AD194" i="2" s="1"/>
  <c r="AG146" i="2"/>
  <c r="AC146" i="2" a="1"/>
  <c r="AC146" i="2" s="1"/>
  <c r="AE146" i="2" a="1"/>
  <c r="AE146" i="2" s="1"/>
  <c r="AF146" i="2"/>
  <c r="AD146" i="2" a="1"/>
  <c r="AD146" i="2" s="1"/>
  <c r="AB146" i="2" a="1"/>
  <c r="AB146" i="2" s="1"/>
  <c r="AG265" i="2"/>
  <c r="AF265" i="2"/>
  <c r="AD265" i="2" a="1"/>
  <c r="AD265" i="2" s="1"/>
  <c r="AC265" i="2" a="1"/>
  <c r="AC265" i="2" s="1"/>
  <c r="AB265" i="2" a="1"/>
  <c r="AB265" i="2" s="1"/>
  <c r="AE265" i="2" a="1"/>
  <c r="AE265" i="2" s="1"/>
  <c r="AB174" i="2" a="1"/>
  <c r="AB174" i="2" s="1"/>
  <c r="AG174" i="2"/>
  <c r="AF174" i="2"/>
  <c r="AE174" i="2" a="1"/>
  <c r="AE174" i="2" s="1"/>
  <c r="AC174" i="2" a="1"/>
  <c r="AC174" i="2" s="1"/>
  <c r="AD174" i="2" a="1"/>
  <c r="AD174" i="2" s="1"/>
  <c r="AF126" i="2"/>
  <c r="AG126" i="2"/>
  <c r="AC126" i="2" a="1"/>
  <c r="AC126" i="2" s="1"/>
  <c r="AE126" i="2" a="1"/>
  <c r="AE126" i="2" s="1"/>
  <c r="AB126" i="2" a="1"/>
  <c r="AB126" i="2" s="1"/>
  <c r="AD126" i="2" a="1"/>
  <c r="AD126" i="2" s="1"/>
  <c r="AF213" i="2"/>
  <c r="AD213" i="2" a="1"/>
  <c r="AD213" i="2" s="1"/>
  <c r="AE213" i="2" a="1"/>
  <c r="AE213" i="2" s="1"/>
  <c r="AC213" i="2" a="1"/>
  <c r="AC213" i="2" s="1"/>
  <c r="AG213" i="2"/>
  <c r="AB213" i="2" a="1"/>
  <c r="AB213" i="2" s="1"/>
  <c r="AG117" i="2"/>
  <c r="AB117" i="2" a="1"/>
  <c r="AB117" i="2" s="1"/>
  <c r="AF117" i="2"/>
  <c r="AE117" i="2" a="1"/>
  <c r="AE117" i="2" s="1"/>
  <c r="AD117" i="2" a="1"/>
  <c r="AD117" i="2" s="1"/>
  <c r="AC117" i="2" a="1"/>
  <c r="AC117" i="2" s="1"/>
  <c r="AG187" i="2"/>
  <c r="AC187" i="2" a="1"/>
  <c r="AC187" i="2" s="1"/>
  <c r="AE187" i="2" a="1"/>
  <c r="AE187" i="2" s="1"/>
  <c r="AF187" i="2"/>
  <c r="AD187" i="2" a="1"/>
  <c r="AD187" i="2" s="1"/>
  <c r="AB187" i="2" a="1"/>
  <c r="AB187" i="2" s="1"/>
  <c r="AG90" i="2"/>
  <c r="AD90" i="2" a="1"/>
  <c r="AD90" i="2" s="1"/>
  <c r="AF90" i="2"/>
  <c r="AC90" i="2" a="1"/>
  <c r="AC90" i="2" s="1"/>
  <c r="AE90" i="2" a="1"/>
  <c r="AE90" i="2" s="1"/>
  <c r="AB90" i="2" a="1"/>
  <c r="AB90" i="2" s="1"/>
  <c r="AD73" i="2" a="1"/>
  <c r="AD73" i="2" s="1"/>
  <c r="AG73" i="2"/>
  <c r="AF73" i="2"/>
  <c r="AE73" i="2" a="1"/>
  <c r="AE73" i="2" s="1"/>
  <c r="AC73" i="2" a="1"/>
  <c r="AC73" i="2" s="1"/>
  <c r="AB73" i="2" a="1"/>
  <c r="AB73" i="2" s="1"/>
  <c r="AB152" i="2" a="1"/>
  <c r="AB152" i="2" s="1"/>
  <c r="AF152" i="2"/>
  <c r="AE152" i="2" a="1"/>
  <c r="AE152" i="2" s="1"/>
  <c r="AC152" i="2" a="1"/>
  <c r="AC152" i="2" s="1"/>
  <c r="AG152" i="2"/>
  <c r="AD152" i="2" a="1"/>
  <c r="AD152" i="2" s="1"/>
  <c r="AE107" i="2" a="1"/>
  <c r="AE107" i="2" s="1"/>
  <c r="AB107" i="2" a="1"/>
  <c r="AB107" i="2" s="1"/>
  <c r="AC107" i="2" a="1"/>
  <c r="AC107" i="2" s="1"/>
  <c r="AD107" i="2" a="1"/>
  <c r="AD107" i="2" s="1"/>
  <c r="AG107" i="2"/>
  <c r="AF107" i="2"/>
  <c r="AG101" i="2"/>
  <c r="AF101" i="2"/>
  <c r="AC101" i="2" a="1"/>
  <c r="AC101" i="2" s="1"/>
  <c r="AB101" i="2" a="1"/>
  <c r="AB101" i="2" s="1"/>
  <c r="AE101" i="2" a="1"/>
  <c r="AE101" i="2" s="1"/>
  <c r="AD101" i="2" a="1"/>
  <c r="AD101" i="2" s="1"/>
  <c r="AG84" i="2"/>
  <c r="AD84" i="2" a="1"/>
  <c r="AD84" i="2" s="1"/>
  <c r="AC84" i="2" a="1"/>
  <c r="AC84" i="2" s="1"/>
  <c r="AF84" i="2"/>
  <c r="AE84" i="2" a="1"/>
  <c r="AE84" i="2" s="1"/>
  <c r="AB84" i="2" a="1"/>
  <c r="AB84" i="2" s="1"/>
  <c r="AC245" i="2" a="1"/>
  <c r="AC245" i="2" s="1"/>
  <c r="AB245" i="2" a="1"/>
  <c r="AB245" i="2" s="1"/>
  <c r="AF245" i="2"/>
  <c r="AE245" i="2" a="1"/>
  <c r="AE245" i="2" s="1"/>
  <c r="AD245" i="2" a="1"/>
  <c r="AD245" i="2" s="1"/>
  <c r="AG245" i="2"/>
  <c r="AC241" i="2" a="1"/>
  <c r="AC241" i="2" s="1"/>
  <c r="AB241" i="2" a="1"/>
  <c r="AB241" i="2" s="1"/>
  <c r="AG241" i="2"/>
  <c r="AF241" i="2"/>
  <c r="AE241" i="2" a="1"/>
  <c r="AE241" i="2" s="1"/>
  <c r="AD241" i="2" a="1"/>
  <c r="AD241" i="2" s="1"/>
  <c r="AC248" i="2" a="1"/>
  <c r="AC248" i="2" s="1"/>
  <c r="AD248" i="2" a="1"/>
  <c r="AD248" i="2" s="1"/>
  <c r="AF248" i="2"/>
  <c r="AB248" i="2" a="1"/>
  <c r="AB248" i="2" s="1"/>
  <c r="AG248" i="2"/>
  <c r="AE248" i="2" a="1"/>
  <c r="AE248" i="2" s="1"/>
  <c r="AC246" i="2" a="1"/>
  <c r="AC246" i="2" s="1"/>
  <c r="AD246" i="2" a="1"/>
  <c r="AD246" i="2" s="1"/>
  <c r="AF246" i="2"/>
  <c r="AG246" i="2"/>
  <c r="AE246" i="2" a="1"/>
  <c r="AE246" i="2" s="1"/>
  <c r="AB246" i="2" a="1"/>
  <c r="AB246" i="2" s="1"/>
  <c r="AF193" i="2"/>
  <c r="AC193" i="2" a="1"/>
  <c r="AC193" i="2" s="1"/>
  <c r="AG193" i="2"/>
  <c r="AE193" i="2" a="1"/>
  <c r="AE193" i="2" s="1"/>
  <c r="AD193" i="2" a="1"/>
  <c r="AD193" i="2" s="1"/>
  <c r="AB193" i="2" a="1"/>
  <c r="AB193" i="2" s="1"/>
  <c r="AD145" i="2" a="1"/>
  <c r="AD145" i="2" s="1"/>
  <c r="AB145" i="2" a="1"/>
  <c r="AB145" i="2" s="1"/>
  <c r="AF145" i="2"/>
  <c r="AE145" i="2" a="1"/>
  <c r="AE145" i="2" s="1"/>
  <c r="AG145" i="2"/>
  <c r="AC145" i="2" a="1"/>
  <c r="AC145" i="2" s="1"/>
  <c r="AC97" i="2" a="1"/>
  <c r="AC97" i="2" s="1"/>
  <c r="AF97" i="2"/>
  <c r="AE97" i="2" a="1"/>
  <c r="AE97" i="2" s="1"/>
  <c r="AG97" i="2"/>
  <c r="AD97" i="2" a="1"/>
  <c r="AD97" i="2" s="1"/>
  <c r="AB97" i="2" a="1"/>
  <c r="AB97" i="2" s="1"/>
  <c r="AG86" i="2"/>
  <c r="AB86" i="2" a="1"/>
  <c r="AB86" i="2" s="1"/>
  <c r="AE86" i="2" a="1"/>
  <c r="AE86" i="2" s="1"/>
  <c r="AF86" i="2"/>
  <c r="AD86" i="2" a="1"/>
  <c r="AD86" i="2" s="1"/>
  <c r="AC86" i="2" a="1"/>
  <c r="AC86" i="2" s="1"/>
  <c r="AG77" i="2"/>
  <c r="AD77" i="2" a="1"/>
  <c r="AD77" i="2" s="1"/>
  <c r="AC77" i="2" a="1"/>
  <c r="AC77" i="2" s="1"/>
  <c r="AB77" i="2" a="1"/>
  <c r="AB77" i="2" s="1"/>
  <c r="AE77" i="2" a="1"/>
  <c r="AE77" i="2" s="1"/>
  <c r="AF77" i="2"/>
  <c r="AD180" i="2" a="1"/>
  <c r="AD180" i="2" s="1"/>
  <c r="AE180" i="2" a="1"/>
  <c r="AE180" i="2" s="1"/>
  <c r="AC180" i="2" a="1"/>
  <c r="AC180" i="2" s="1"/>
  <c r="AF180" i="2"/>
  <c r="AG180" i="2"/>
  <c r="AB180" i="2" a="1"/>
  <c r="AB180" i="2" s="1"/>
  <c r="AF132" i="2"/>
  <c r="AB132" i="2" a="1"/>
  <c r="AB132" i="2" s="1"/>
  <c r="AD132" i="2" a="1"/>
  <c r="AD132" i="2" s="1"/>
  <c r="AC132" i="2" a="1"/>
  <c r="AC132" i="2" s="1"/>
  <c r="AE132" i="2" a="1"/>
  <c r="AE132" i="2" s="1"/>
  <c r="AG132" i="2"/>
  <c r="AF139" i="2"/>
  <c r="AB139" i="2" a="1"/>
  <c r="AB139" i="2" s="1"/>
  <c r="AC139" i="2" a="1"/>
  <c r="AC139" i="2" s="1"/>
  <c r="AG139" i="2"/>
  <c r="AE139" i="2" a="1"/>
  <c r="AE139" i="2" s="1"/>
  <c r="AD139" i="2" a="1"/>
  <c r="AD139" i="2" s="1"/>
  <c r="AG99" i="2"/>
  <c r="AF99" i="2"/>
  <c r="AD99" i="2" a="1"/>
  <c r="AD99" i="2" s="1"/>
  <c r="AE99" i="2" a="1"/>
  <c r="AE99" i="2" s="1"/>
  <c r="AC99" i="2" a="1"/>
  <c r="AC99" i="2" s="1"/>
  <c r="AB99" i="2" a="1"/>
  <c r="AB99" i="2" s="1"/>
  <c r="AC256" i="2" a="1"/>
  <c r="AC256" i="2" s="1"/>
  <c r="AF256" i="2"/>
  <c r="AD256" i="2" a="1"/>
  <c r="AD256" i="2" s="1"/>
  <c r="AG256" i="2"/>
  <c r="AE256" i="2" a="1"/>
  <c r="AE256" i="2" s="1"/>
  <c r="AB256" i="2" a="1"/>
  <c r="AB256" i="2" s="1"/>
  <c r="AC253" i="2" a="1"/>
  <c r="AC253" i="2" s="1"/>
  <c r="AG253" i="2"/>
  <c r="AB253" i="2" a="1"/>
  <c r="AB253" i="2" s="1"/>
  <c r="AF253" i="2"/>
  <c r="AE253" i="2" a="1"/>
  <c r="AE253" i="2" s="1"/>
  <c r="AD253" i="2" a="1"/>
  <c r="AD253" i="2" s="1"/>
  <c r="AF230" i="2"/>
  <c r="AG230" i="2"/>
  <c r="AD230" i="2" a="1"/>
  <c r="AD230" i="2" s="1"/>
  <c r="AC230" i="2" a="1"/>
  <c r="AC230" i="2" s="1"/>
  <c r="AB230" i="2" a="1"/>
  <c r="AB230" i="2" s="1"/>
  <c r="AE230" i="2" a="1"/>
  <c r="AE230" i="2" s="1"/>
  <c r="AF228" i="2"/>
  <c r="AC228" i="2" a="1"/>
  <c r="AC228" i="2" s="1"/>
  <c r="AG228" i="2"/>
  <c r="AE228" i="2" a="1"/>
  <c r="AE228" i="2" s="1"/>
  <c r="AD228" i="2" a="1"/>
  <c r="AD228" i="2" s="1"/>
  <c r="AB228" i="2" a="1"/>
  <c r="AB228" i="2" s="1"/>
  <c r="AF214" i="2"/>
  <c r="AD214" i="2" a="1"/>
  <c r="AD214" i="2" s="1"/>
  <c r="AG214" i="2"/>
  <c r="AE214" i="2" a="1"/>
  <c r="AE214" i="2" s="1"/>
  <c r="AC214" i="2" a="1"/>
  <c r="AC214" i="2" s="1"/>
  <c r="AB214" i="2" a="1"/>
  <c r="AB214" i="2" s="1"/>
  <c r="AC182" i="2" a="1"/>
  <c r="AC182" i="2" s="1"/>
  <c r="AF182" i="2"/>
  <c r="AG182" i="2"/>
  <c r="AE182" i="2" a="1"/>
  <c r="AE182" i="2" s="1"/>
  <c r="AD182" i="2" a="1"/>
  <c r="AD182" i="2" s="1"/>
  <c r="AB182" i="2" a="1"/>
  <c r="AB182" i="2" s="1"/>
  <c r="AB102" i="2" a="1"/>
  <c r="AB102" i="2" s="1"/>
  <c r="AC102" i="2" a="1"/>
  <c r="AC102" i="2" s="1"/>
  <c r="AD102" i="2" a="1"/>
  <c r="AD102" i="2" s="1"/>
  <c r="AE102" i="2" a="1"/>
  <c r="AE102" i="2" s="1"/>
  <c r="AG102" i="2"/>
  <c r="AF102" i="2"/>
  <c r="AF221" i="2"/>
  <c r="AC221" i="2" a="1"/>
  <c r="AC221" i="2" s="1"/>
  <c r="AD221" i="2" a="1"/>
  <c r="AD221" i="2" s="1"/>
  <c r="AG221" i="2"/>
  <c r="AB221" i="2" a="1"/>
  <c r="AB221" i="2" s="1"/>
  <c r="AE221" i="2" a="1"/>
  <c r="AE221" i="2" s="1"/>
  <c r="AG173" i="2"/>
  <c r="AD173" i="2" a="1"/>
  <c r="AD173" i="2" s="1"/>
  <c r="AE173" i="2" a="1"/>
  <c r="AE173" i="2" s="1"/>
  <c r="AF173" i="2"/>
  <c r="AC173" i="2" a="1"/>
  <c r="AC173" i="2" s="1"/>
  <c r="AB173" i="2" a="1"/>
  <c r="AB173" i="2" s="1"/>
  <c r="AF125" i="2"/>
  <c r="AG125" i="2"/>
  <c r="AC125" i="2" a="1"/>
  <c r="AC125" i="2" s="1"/>
  <c r="AD125" i="2" a="1"/>
  <c r="AD125" i="2" s="1"/>
  <c r="AE125" i="2" a="1"/>
  <c r="AE125" i="2" s="1"/>
  <c r="AB125" i="2" a="1"/>
  <c r="AB125" i="2" s="1"/>
  <c r="AB72" i="2" a="1"/>
  <c r="AB72" i="2" s="1"/>
  <c r="AD72" i="2" a="1"/>
  <c r="AD72" i="2" s="1"/>
  <c r="AC72" i="2" a="1"/>
  <c r="AC72" i="2" s="1"/>
  <c r="AG72" i="2"/>
  <c r="AE72" i="2" a="1"/>
  <c r="AE72" i="2" s="1"/>
  <c r="AF72" i="2"/>
  <c r="AF163" i="2"/>
  <c r="AE163" i="2" a="1"/>
  <c r="AE163" i="2" s="1"/>
  <c r="AB163" i="2" a="1"/>
  <c r="AB163" i="2" s="1"/>
  <c r="AC163" i="2" a="1"/>
  <c r="AC163" i="2" s="1"/>
  <c r="AG163" i="2"/>
  <c r="AD163" i="2" a="1"/>
  <c r="AD163" i="2" s="1"/>
  <c r="AG66" i="2"/>
  <c r="AF66" i="2"/>
  <c r="AE66" i="2" a="1"/>
  <c r="AE66" i="2" s="1"/>
  <c r="AC66" i="2" a="1"/>
  <c r="AC66" i="2" s="1"/>
  <c r="AD66" i="2" a="1"/>
  <c r="AD66" i="2" s="1"/>
  <c r="AB66" i="2" a="1"/>
  <c r="AB66" i="2" s="1"/>
  <c r="AD58" i="2" a="1"/>
  <c r="AD58" i="2" s="1"/>
  <c r="AF58" i="2"/>
  <c r="AG58" i="2"/>
  <c r="AE58" i="2" a="1"/>
  <c r="AE58" i="2" s="1"/>
  <c r="AC58" i="2" a="1"/>
  <c r="AC58" i="2" s="1"/>
  <c r="AB58" i="2" a="1"/>
  <c r="AB58" i="2" s="1"/>
  <c r="AG171" i="2"/>
  <c r="AD171" i="2" a="1"/>
  <c r="AD171" i="2" s="1"/>
  <c r="AC171" i="2" a="1"/>
  <c r="AC171" i="2" s="1"/>
  <c r="AF171" i="2"/>
  <c r="AE171" i="2" a="1"/>
  <c r="AE171" i="2" s="1"/>
  <c r="AB171" i="2" a="1"/>
  <c r="AB171" i="2" s="1"/>
  <c r="AG158" i="2"/>
  <c r="AC158" i="2" a="1"/>
  <c r="AC158" i="2" s="1"/>
  <c r="AB158" i="2" a="1"/>
  <c r="AB158" i="2" s="1"/>
  <c r="AF158" i="2"/>
  <c r="AD158" i="2" a="1"/>
  <c r="AD158" i="2" s="1"/>
  <c r="AE158" i="2" a="1"/>
  <c r="AE158" i="2" s="1"/>
  <c r="AD110" i="2" a="1"/>
  <c r="AD110" i="2" s="1"/>
  <c r="AG110" i="2"/>
  <c r="AF110" i="2"/>
  <c r="AE110" i="2" a="1"/>
  <c r="AE110" i="2" s="1"/>
  <c r="AC110" i="2" a="1"/>
  <c r="AC110" i="2" s="1"/>
  <c r="AB110" i="2" a="1"/>
  <c r="AB110" i="2" s="1"/>
  <c r="AG166" i="2"/>
  <c r="AC166" i="2" a="1"/>
  <c r="AC166" i="2" s="1"/>
  <c r="AD166" i="2" a="1"/>
  <c r="AD166" i="2" s="1"/>
  <c r="AF166" i="2"/>
  <c r="AE166" i="2" a="1"/>
  <c r="AE166" i="2" s="1"/>
  <c r="AB166" i="2" a="1"/>
  <c r="AB166" i="2" s="1"/>
  <c r="AD202" i="2" a="1"/>
  <c r="AD202" i="2" s="1"/>
  <c r="AG202" i="2"/>
  <c r="AF202" i="2"/>
  <c r="AC202" i="2" a="1"/>
  <c r="AC202" i="2" s="1"/>
  <c r="AB202" i="2" a="1"/>
  <c r="AB202" i="2" s="1"/>
  <c r="AE202" i="2" a="1"/>
  <c r="AE202" i="2" s="1"/>
  <c r="AG154" i="2"/>
  <c r="AE154" i="2" a="1"/>
  <c r="AE154" i="2" s="1"/>
  <c r="AD154" i="2" a="1"/>
  <c r="AD154" i="2" s="1"/>
  <c r="AB154" i="2" a="1"/>
  <c r="AB154" i="2" s="1"/>
  <c r="AF154" i="2"/>
  <c r="AC154" i="2" a="1"/>
  <c r="AC154" i="2" s="1"/>
  <c r="AB106" i="2" a="1"/>
  <c r="AB106" i="2" s="1"/>
  <c r="AG106" i="2"/>
  <c r="AF106" i="2"/>
  <c r="AE106" i="2" a="1"/>
  <c r="AE106" i="2" s="1"/>
  <c r="AD106" i="2" a="1"/>
  <c r="AD106" i="2" s="1"/>
  <c r="AC106" i="2" a="1"/>
  <c r="AC106" i="2" s="1"/>
  <c r="AG134" i="2"/>
  <c r="AC134" i="2" a="1"/>
  <c r="AC134" i="2" s="1"/>
  <c r="AB134" i="2" a="1"/>
  <c r="AB134" i="2" s="1"/>
  <c r="AF134" i="2"/>
  <c r="AE134" i="2" a="1"/>
  <c r="AE134" i="2" s="1"/>
  <c r="AD134" i="2" a="1"/>
  <c r="AD134" i="2" s="1"/>
  <c r="AE234" i="2" a="1"/>
  <c r="AE234" i="2" s="1"/>
  <c r="AB234" i="2" a="1"/>
  <c r="AB234" i="2" s="1"/>
  <c r="AG234" i="2"/>
  <c r="AF234" i="2"/>
  <c r="AD234" i="2" a="1"/>
  <c r="AD234" i="2" s="1"/>
  <c r="AC234" i="2" a="1"/>
  <c r="AC234" i="2" s="1"/>
  <c r="AC243" i="2" a="1"/>
  <c r="AC243" i="2" s="1"/>
  <c r="AF243" i="2"/>
  <c r="AG243" i="2"/>
  <c r="AE243" i="2" a="1"/>
  <c r="AE243" i="2" s="1"/>
  <c r="AD243" i="2" a="1"/>
  <c r="AD243" i="2" s="1"/>
  <c r="AB243" i="2" a="1"/>
  <c r="AB243" i="2" s="1"/>
  <c r="AE229" i="2" a="1"/>
  <c r="AE229" i="2" s="1"/>
  <c r="AG229" i="2"/>
  <c r="AC229" i="2" a="1"/>
  <c r="AC229" i="2" s="1"/>
  <c r="AF229" i="2"/>
  <c r="AD229" i="2" a="1"/>
  <c r="AD229" i="2" s="1"/>
  <c r="AB229" i="2" a="1"/>
  <c r="AB229" i="2" s="1"/>
  <c r="AG210" i="2"/>
  <c r="AC210" i="2" a="1"/>
  <c r="AC210" i="2" s="1"/>
  <c r="AE210" i="2" a="1"/>
  <c r="AE210" i="2" s="1"/>
  <c r="AB210" i="2" a="1"/>
  <c r="AB210" i="2" s="1"/>
  <c r="AF210" i="2"/>
  <c r="AD210" i="2" a="1"/>
  <c r="AD210" i="2" s="1"/>
  <c r="AG162" i="2"/>
  <c r="AC162" i="2" a="1"/>
  <c r="AC162" i="2" s="1"/>
  <c r="AF162" i="2"/>
  <c r="AE162" i="2" a="1"/>
  <c r="AE162" i="2" s="1"/>
  <c r="AD162" i="2" a="1"/>
  <c r="AD162" i="2" s="1"/>
  <c r="AB162" i="2" a="1"/>
  <c r="AB162" i="2" s="1"/>
  <c r="AD114" i="2" a="1"/>
  <c r="AD114" i="2" s="1"/>
  <c r="AB114" i="2" a="1"/>
  <c r="AB114" i="2" s="1"/>
  <c r="AE114" i="2" a="1"/>
  <c r="AE114" i="2" s="1"/>
  <c r="AG114" i="2"/>
  <c r="AF114" i="2"/>
  <c r="AC114" i="2" a="1"/>
  <c r="AC114" i="2" s="1"/>
  <c r="AD98" i="2" a="1"/>
  <c r="AD98" i="2" s="1"/>
  <c r="AF98" i="2"/>
  <c r="AG98" i="2"/>
  <c r="AE98" i="2" a="1"/>
  <c r="AE98" i="2" s="1"/>
  <c r="AC98" i="2" a="1"/>
  <c r="AC98" i="2" s="1"/>
  <c r="AB98" i="2" a="1"/>
  <c r="AB98" i="2" s="1"/>
  <c r="AE201" i="2" a="1"/>
  <c r="AE201" i="2" s="1"/>
  <c r="AF201" i="2"/>
  <c r="AB201" i="2" a="1"/>
  <c r="AB201" i="2" s="1"/>
  <c r="AC201" i="2" a="1"/>
  <c r="AC201" i="2" s="1"/>
  <c r="AD201" i="2" a="1"/>
  <c r="AD201" i="2" s="1"/>
  <c r="AG201" i="2"/>
  <c r="AG105" i="2"/>
  <c r="AC105" i="2" a="1"/>
  <c r="AC105" i="2" s="1"/>
  <c r="AF105" i="2"/>
  <c r="AE105" i="2" a="1"/>
  <c r="AE105" i="2" s="1"/>
  <c r="AD105" i="2" a="1"/>
  <c r="AD105" i="2" s="1"/>
  <c r="AB105" i="2" a="1"/>
  <c r="AB105" i="2" s="1"/>
  <c r="AF155" i="2"/>
  <c r="AB155" i="2" a="1"/>
  <c r="AB155" i="2" s="1"/>
  <c r="AG155" i="2"/>
  <c r="AE155" i="2" a="1"/>
  <c r="AE155" i="2" s="1"/>
  <c r="AC155" i="2" a="1"/>
  <c r="AC155" i="2" s="1"/>
  <c r="AD155" i="2" a="1"/>
  <c r="AD155" i="2" s="1"/>
  <c r="AB140" i="2" a="1"/>
  <c r="AB140" i="2" s="1"/>
  <c r="AF140" i="2"/>
  <c r="AG140" i="2"/>
  <c r="AE140" i="2" a="1"/>
  <c r="AE140" i="2" s="1"/>
  <c r="AC140" i="2" a="1"/>
  <c r="AC140" i="2" s="1"/>
  <c r="AD140" i="2" a="1"/>
  <c r="AD140" i="2" s="1"/>
  <c r="AD25" i="2" a="1"/>
  <c r="AD25" i="2" s="1"/>
  <c r="AB25" i="2" a="1"/>
  <c r="AB25" i="2" s="1"/>
  <c r="AG25" i="2"/>
  <c r="AC25" i="2" a="1"/>
  <c r="AC25" i="2" s="1"/>
  <c r="AF25" i="2"/>
  <c r="AE25" i="2" a="1"/>
  <c r="AE25" i="2" s="1"/>
  <c r="AF190" i="2"/>
  <c r="AD190" i="2" a="1"/>
  <c r="AD190" i="2" s="1"/>
  <c r="AG190" i="2"/>
  <c r="AE190" i="2" a="1"/>
  <c r="AE190" i="2" s="1"/>
  <c r="AB190" i="2" a="1"/>
  <c r="AB190" i="2" s="1"/>
  <c r="AC190" i="2" a="1"/>
  <c r="AC190" i="2" s="1"/>
  <c r="AG142" i="2"/>
  <c r="AD142" i="2" a="1"/>
  <c r="AD142" i="2" s="1"/>
  <c r="AC142" i="2" a="1"/>
  <c r="AC142" i="2" s="1"/>
  <c r="AB142" i="2" a="1"/>
  <c r="AB142" i="2" s="1"/>
  <c r="AF142" i="2"/>
  <c r="AE142" i="2" a="1"/>
  <c r="AE142" i="2" s="1"/>
  <c r="AF181" i="2"/>
  <c r="AE181" i="2" a="1"/>
  <c r="AE181" i="2" s="1"/>
  <c r="AG181" i="2"/>
  <c r="AD181" i="2" a="1"/>
  <c r="AD181" i="2" s="1"/>
  <c r="AC181" i="2" a="1"/>
  <c r="AC181" i="2" s="1"/>
  <c r="AB181" i="2" a="1"/>
  <c r="AB181" i="2" s="1"/>
  <c r="AD133" i="2" a="1"/>
  <c r="AD133" i="2" s="1"/>
  <c r="AB133" i="2" a="1"/>
  <c r="AB133" i="2" s="1"/>
  <c r="AF133" i="2"/>
  <c r="AE133" i="2" a="1"/>
  <c r="AE133" i="2" s="1"/>
  <c r="AC133" i="2" a="1"/>
  <c r="AC133" i="2" s="1"/>
  <c r="AG133" i="2"/>
  <c r="AG85" i="2"/>
  <c r="AF85" i="2"/>
  <c r="AE85" i="2" a="1"/>
  <c r="AE85" i="2" s="1"/>
  <c r="AD85" i="2" a="1"/>
  <c r="AD85" i="2" s="1"/>
  <c r="AC85" i="2" a="1"/>
  <c r="AC85" i="2" s="1"/>
  <c r="AB85" i="2" a="1"/>
  <c r="AB85" i="2" s="1"/>
  <c r="AG87" i="2"/>
  <c r="AD87" i="2" a="1"/>
  <c r="AD87" i="2" s="1"/>
  <c r="AE87" i="2" a="1"/>
  <c r="AE87" i="2" s="1"/>
  <c r="AC87" i="2" a="1"/>
  <c r="AC87" i="2" s="1"/>
  <c r="AF87" i="2"/>
  <c r="AB87" i="2" a="1"/>
  <c r="AB87" i="2" s="1"/>
  <c r="AF216" i="2"/>
  <c r="AD216" i="2" a="1"/>
  <c r="AD216" i="2" s="1"/>
  <c r="AG216" i="2"/>
  <c r="AB216" i="2" a="1"/>
  <c r="AB216" i="2" s="1"/>
  <c r="AE216" i="2" a="1"/>
  <c r="AE216" i="2" s="1"/>
  <c r="AC216" i="2" a="1"/>
  <c r="AC216" i="2" s="1"/>
  <c r="AG120" i="2"/>
  <c r="AB120" i="2" a="1"/>
  <c r="AB120" i="2" s="1"/>
  <c r="AD120" i="2" a="1"/>
  <c r="AD120" i="2" s="1"/>
  <c r="AC120" i="2" a="1"/>
  <c r="AC120" i="2" s="1"/>
  <c r="AF120" i="2"/>
  <c r="AE120" i="2" a="1"/>
  <c r="AE120" i="2" s="1"/>
  <c r="AF159" i="2"/>
  <c r="AB159" i="2" a="1"/>
  <c r="AB159" i="2" s="1"/>
  <c r="AG159" i="2"/>
  <c r="AC159" i="2" a="1"/>
  <c r="AC159" i="2" s="1"/>
  <c r="AE159" i="2" a="1"/>
  <c r="AE159" i="2" s="1"/>
  <c r="AD159" i="2" a="1"/>
  <c r="AD159" i="2" s="1"/>
  <c r="AD218" i="2" a="1"/>
  <c r="AD218" i="2" s="1"/>
  <c r="AC218" i="2" a="1"/>
  <c r="AC218" i="2" s="1"/>
  <c r="AB218" i="2" a="1"/>
  <c r="AB218" i="2" s="1"/>
  <c r="AG218" i="2"/>
  <c r="AF218" i="2"/>
  <c r="AE218" i="2" a="1"/>
  <c r="AE218" i="2" s="1"/>
  <c r="AG170" i="2"/>
  <c r="AD170" i="2" a="1"/>
  <c r="AD170" i="2" s="1"/>
  <c r="AE170" i="2" a="1"/>
  <c r="AE170" i="2" s="1"/>
  <c r="AC170" i="2" a="1"/>
  <c r="AC170" i="2" s="1"/>
  <c r="AB170" i="2" a="1"/>
  <c r="AB170" i="2" s="1"/>
  <c r="AF170" i="2"/>
  <c r="AE122" i="2" a="1"/>
  <c r="AE122" i="2" s="1"/>
  <c r="AB122" i="2" a="1"/>
  <c r="AB122" i="2" s="1"/>
  <c r="AG122" i="2"/>
  <c r="AF122" i="2"/>
  <c r="AD122" i="2" a="1"/>
  <c r="AD122" i="2" s="1"/>
  <c r="AC122" i="2" a="1"/>
  <c r="AC122" i="2" s="1"/>
  <c r="AF209" i="2"/>
  <c r="AE209" i="2" a="1"/>
  <c r="AE209" i="2" s="1"/>
  <c r="AG209" i="2"/>
  <c r="AC209" i="2" a="1"/>
  <c r="AC209" i="2" s="1"/>
  <c r="AD209" i="2" a="1"/>
  <c r="AD209" i="2" s="1"/>
  <c r="AB209" i="2" a="1"/>
  <c r="AB209" i="2" s="1"/>
  <c r="AE161" i="2" a="1"/>
  <c r="AE161" i="2" s="1"/>
  <c r="AD161" i="2" a="1"/>
  <c r="AD161" i="2" s="1"/>
  <c r="AB161" i="2" a="1"/>
  <c r="AB161" i="2" s="1"/>
  <c r="AF161" i="2"/>
  <c r="AC161" i="2" a="1"/>
  <c r="AC161" i="2" s="1"/>
  <c r="AG161" i="2"/>
  <c r="AG113" i="2"/>
  <c r="AF113" i="2"/>
  <c r="AB113" i="2" a="1"/>
  <c r="AB113" i="2" s="1"/>
  <c r="AC113" i="2" a="1"/>
  <c r="AC113" i="2" s="1"/>
  <c r="AD113" i="2" a="1"/>
  <c r="AD113" i="2" s="1"/>
  <c r="AE113" i="2" a="1"/>
  <c r="AE113" i="2" s="1"/>
  <c r="AB175" i="2" a="1"/>
  <c r="AB175" i="2" s="1"/>
  <c r="AE175" i="2" a="1"/>
  <c r="AE175" i="2" s="1"/>
  <c r="AG175" i="2"/>
  <c r="AF175" i="2"/>
  <c r="AD175" i="2" a="1"/>
  <c r="AD175" i="2" s="1"/>
  <c r="AC175" i="2" a="1"/>
  <c r="AC175" i="2" s="1"/>
  <c r="AF70" i="2"/>
  <c r="AE70" i="2" a="1"/>
  <c r="AE70" i="2" s="1"/>
  <c r="AD70" i="2" a="1"/>
  <c r="AD70" i="2" s="1"/>
  <c r="AG70" i="2"/>
  <c r="AC70" i="2" a="1"/>
  <c r="AC70" i="2" s="1"/>
  <c r="AB70" i="2" a="1"/>
  <c r="AB70" i="2" s="1"/>
  <c r="AE196" i="2" a="1"/>
  <c r="AE196" i="2" s="1"/>
  <c r="AB196" i="2" a="1"/>
  <c r="AB196" i="2" s="1"/>
  <c r="AF196" i="2"/>
  <c r="AG196" i="2"/>
  <c r="AD196" i="2" a="1"/>
  <c r="AD196" i="2" s="1"/>
  <c r="AC196" i="2" a="1"/>
  <c r="AC196" i="2" s="1"/>
  <c r="AF148" i="2"/>
  <c r="AB148" i="2" a="1"/>
  <c r="AB148" i="2" s="1"/>
  <c r="AG148" i="2"/>
  <c r="AD148" i="2" a="1"/>
  <c r="AD148" i="2" s="1"/>
  <c r="AC148" i="2" a="1"/>
  <c r="AC148" i="2" s="1"/>
  <c r="AE148" i="2" a="1"/>
  <c r="AE148" i="2" s="1"/>
  <c r="AD4" i="2" a="1"/>
  <c r="AD4" i="2" s="1"/>
  <c r="AB4" i="2" a="1"/>
  <c r="AB4" i="2" s="1"/>
  <c r="AE4" i="2" a="1"/>
  <c r="AE4" i="2" s="1"/>
  <c r="AG4" i="2"/>
  <c r="AF4" i="2"/>
  <c r="AC4" i="2" a="1"/>
  <c r="AC4" i="2" s="1"/>
  <c r="AC239" i="2" a="1"/>
  <c r="AC239" i="2" s="1"/>
  <c r="AF239" i="2"/>
  <c r="AG239" i="2"/>
  <c r="AE239" i="2" a="1"/>
  <c r="AE239" i="2" s="1"/>
  <c r="AD239" i="2" a="1"/>
  <c r="AD239" i="2" s="1"/>
  <c r="AB239" i="2" a="1"/>
  <c r="AB239" i="2" s="1"/>
  <c r="AG267" i="2"/>
  <c r="AF267" i="2"/>
  <c r="AE267" i="2" a="1"/>
  <c r="AE267" i="2" s="1"/>
  <c r="AD267" i="2" a="1"/>
  <c r="AD267" i="2" s="1"/>
  <c r="AC267" i="2" a="1"/>
  <c r="AC267" i="2" s="1"/>
  <c r="AB267" i="2" a="1"/>
  <c r="AB267" i="2" s="1"/>
  <c r="AC247" i="2" a="1"/>
  <c r="AC247" i="2" s="1"/>
  <c r="AF247" i="2"/>
  <c r="AE247" i="2" a="1"/>
  <c r="AE247" i="2" s="1"/>
  <c r="AD247" i="2" a="1"/>
  <c r="AD247" i="2" s="1"/>
  <c r="AB247" i="2" a="1"/>
  <c r="AB247" i="2" s="1"/>
  <c r="AG247" i="2"/>
  <c r="AC240" i="2" a="1"/>
  <c r="AC240" i="2" s="1"/>
  <c r="AG240" i="2"/>
  <c r="AF240" i="2"/>
  <c r="AB240" i="2" a="1"/>
  <c r="AB240" i="2" s="1"/>
  <c r="AE240" i="2" a="1"/>
  <c r="AE240" i="2" s="1"/>
  <c r="AD240" i="2" a="1"/>
  <c r="AD240" i="2" s="1"/>
  <c r="AB224" i="2" a="1"/>
  <c r="AB224" i="2" s="1"/>
  <c r="AF224" i="2"/>
  <c r="AE224" i="2" a="1"/>
  <c r="AE224" i="2" s="1"/>
  <c r="AD224" i="2" a="1"/>
  <c r="AD224" i="2" s="1"/>
  <c r="AG224" i="2"/>
  <c r="AC224" i="2" a="1"/>
  <c r="AC224" i="2" s="1"/>
  <c r="AE237" i="2" a="1"/>
  <c r="AE237" i="2" s="1"/>
  <c r="AC237" i="2" a="1"/>
  <c r="AC237" i="2" s="1"/>
  <c r="AG237" i="2"/>
  <c r="AF237" i="2"/>
  <c r="AD237" i="2" a="1"/>
  <c r="AD237" i="2" s="1"/>
  <c r="AB237" i="2" a="1"/>
  <c r="AB237" i="2" s="1"/>
  <c r="AC242" i="2" a="1"/>
  <c r="AC242" i="2" s="1"/>
  <c r="AG242" i="2"/>
  <c r="AD242" i="2" a="1"/>
  <c r="AD242" i="2" s="1"/>
  <c r="AB242" i="2" a="1"/>
  <c r="AB242" i="2" s="1"/>
  <c r="AF242" i="2"/>
  <c r="AE242" i="2" a="1"/>
  <c r="AE242" i="2" s="1"/>
  <c r="AF223" i="2"/>
  <c r="AE223" i="2" a="1"/>
  <c r="AE223" i="2" s="1"/>
  <c r="AC223" i="2" a="1"/>
  <c r="AC223" i="2" s="1"/>
  <c r="AB223" i="2" a="1"/>
  <c r="AB223" i="2" s="1"/>
  <c r="AG223" i="2"/>
  <c r="AD223" i="2" a="1"/>
  <c r="AD223" i="2" s="1"/>
  <c r="AF259" i="2"/>
  <c r="AC259" i="2" a="1"/>
  <c r="AC259" i="2" s="1"/>
  <c r="AB259" i="2" a="1"/>
  <c r="AB259" i="2" s="1"/>
  <c r="AD259" i="2" a="1"/>
  <c r="AD259" i="2" s="1"/>
  <c r="AG259" i="2"/>
  <c r="AE259" i="2" a="1"/>
  <c r="AE259" i="2" s="1"/>
  <c r="AG222" i="2"/>
  <c r="AD222" i="2" a="1"/>
  <c r="AD222" i="2" s="1"/>
  <c r="AE222" i="2" a="1"/>
  <c r="AE222" i="2" s="1"/>
  <c r="AC222" i="2" a="1"/>
  <c r="AC222" i="2" s="1"/>
  <c r="AF222" i="2"/>
  <c r="AB222" i="2" a="1"/>
  <c r="AB222" i="2" s="1"/>
  <c r="AE198" i="2" a="1"/>
  <c r="AE198" i="2" s="1"/>
  <c r="AF198" i="2"/>
  <c r="AB198" i="2" a="1"/>
  <c r="AB198" i="2" s="1"/>
  <c r="AG198" i="2"/>
  <c r="AC198" i="2" a="1"/>
  <c r="AC198" i="2" s="1"/>
  <c r="AD198" i="2" a="1"/>
  <c r="AD198" i="2" s="1"/>
  <c r="AD141" i="2" a="1"/>
  <c r="AD141" i="2" s="1"/>
  <c r="AB141" i="2" a="1"/>
  <c r="AB141" i="2" s="1"/>
  <c r="AF141" i="2"/>
  <c r="AG141" i="2"/>
  <c r="AE141" i="2" a="1"/>
  <c r="AE141" i="2" s="1"/>
  <c r="AC141" i="2" a="1"/>
  <c r="AC141" i="2" s="1"/>
  <c r="AB128" i="2" a="1"/>
  <c r="AB128" i="2" s="1"/>
  <c r="AF128" i="2"/>
  <c r="AG128" i="2"/>
  <c r="AE128" i="2" a="1"/>
  <c r="AE128" i="2" s="1"/>
  <c r="AD128" i="2" a="1"/>
  <c r="AD128" i="2" s="1"/>
  <c r="AC128" i="2" a="1"/>
  <c r="AC128" i="2" s="1"/>
  <c r="AG60" i="2"/>
  <c r="AE60" i="2" a="1"/>
  <c r="AE60" i="2" s="1"/>
  <c r="AB60" i="2" a="1"/>
  <c r="AB60" i="2" s="1"/>
  <c r="AD60" i="2" a="1"/>
  <c r="AD60" i="2" s="1"/>
  <c r="AC60" i="2" a="1"/>
  <c r="AC60" i="2" s="1"/>
  <c r="AF60" i="2"/>
  <c r="AB123" i="2" a="1"/>
  <c r="AB123" i="2" s="1"/>
  <c r="AD123" i="2" a="1"/>
  <c r="AD123" i="2" s="1"/>
  <c r="AC123" i="2" a="1"/>
  <c r="AC123" i="2" s="1"/>
  <c r="AG123" i="2"/>
  <c r="AF123" i="2"/>
  <c r="AE123" i="2" a="1"/>
  <c r="AE123" i="2" s="1"/>
  <c r="AD49" i="2" a="1"/>
  <c r="AD49" i="2" s="1"/>
  <c r="AB49" i="2" a="1"/>
  <c r="AB49" i="2" s="1"/>
  <c r="AG49" i="2"/>
  <c r="AC49" i="2" a="1"/>
  <c r="AC49" i="2" s="1"/>
  <c r="AF49" i="2"/>
  <c r="AE49" i="2" a="1"/>
  <c r="AE49" i="2" s="1"/>
  <c r="AD28" i="2" a="1"/>
  <c r="AD28" i="2" s="1"/>
  <c r="AB28" i="2" a="1"/>
  <c r="AB28" i="2" s="1"/>
  <c r="AE28" i="2" a="1"/>
  <c r="AE28" i="2" s="1"/>
  <c r="AF28" i="2"/>
  <c r="AG28" i="2"/>
  <c r="AC28" i="2" a="1"/>
  <c r="AC28" i="2" s="1"/>
</calcChain>
</file>

<file path=xl/sharedStrings.xml><?xml version="1.0" encoding="utf-8"?>
<sst xmlns="http://schemas.openxmlformats.org/spreadsheetml/2006/main" count="2558" uniqueCount="821">
  <si>
    <t>3</t>
  </si>
  <si>
    <t>1</t>
  </si>
  <si>
    <t>2</t>
  </si>
  <si>
    <t>6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</si>
  <si>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</si>
  <si>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</si>
  <si>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</si>
  <si>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</si>
  <si>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</si>
  <si>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</si>
  <si>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</si>
  <si>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Data de pesquisa</t>
  </si>
  <si>
    <t xml:space="preserve"> </t>
  </si>
  <si>
    <t>Cidade</t>
  </si>
  <si>
    <t>Cabo Frio</t>
  </si>
  <si>
    <t>Estado</t>
  </si>
  <si>
    <t>RJ</t>
  </si>
  <si>
    <t>Data da pesquisa</t>
  </si>
  <si>
    <t>em construção</t>
  </si>
  <si>
    <t>na planta</t>
  </si>
  <si>
    <t>super destaque</t>
  </si>
  <si>
    <t>destaque</t>
  </si>
  <si>
    <t>pronto para morar</t>
  </si>
  <si>
    <t>Mensagem</t>
  </si>
  <si>
    <t>Sob consulta</t>
  </si>
  <si>
    <t>Novos lotes em Nova Venécia ES!</t>
  </si>
  <si>
    <t>A sua chance de conseguir o seu lote no Flora Park II com o melhor preço da cidade.</t>
  </si>
  <si>
    <t>Tv. Quatro, 3 - Rúbia, Nova Venécia - ES, 29830-000</t>
  </si>
  <si>
    <t>mais</t>
  </si>
  <si>
    <t>, Nova Venécia</t>
  </si>
  <si>
    <t>180 m²</t>
  </si>
  <si>
    <t>R$ 420.000</t>
  </si>
  <si>
    <t>condomínio R$ 200 IPTU R$ 28</t>
  </si>
  <si>
    <t>Cabo Frio- Jardim Flamboyant-Linda casa planejada e decorada, pronta para morar ! - PAVIMENTO TÉRREO: Varanda, Sala, 1 Escritório aproveitando o vão sob a escada, 1 banheiro social...</t>
  </si>
  <si>
    <t>Rua Antônio de Oliveira Gama, Jardim Flamboyant</t>
  </si>
  <si>
    <t>82 m²</t>
  </si>
  <si>
    <t>R$ 125.000</t>
  </si>
  <si>
    <t>Linda casa de 2 quartos, com piscina em Unamar, Tamoios - Cabo Frio - RJ</t>
  </si>
  <si>
    <t>Realize o sonho da casa própria com A.J. Sant?anna Corretor de Imóveis</t>
  </si>
  <si>
    <t>CRECI/RJ: 01 074.516</t>
  </si>
  <si>
    <t>Unamar, Cabo Frio</t>
  </si>
  <si>
    <t>60 m²</t>
  </si>
  <si>
    <t>R$ 1.200.000</t>
  </si>
  <si>
    <t>condomínio R$ 750 IPTU R$ 3.519</t>
  </si>
  <si>
    <t>Ampla cobertura duplex, composta de duas salas, cozinha, banheiro, três quartos sendo duas suítes, uma no andar superior e outra no inferior, espaço gourmet com churrasqueira, jacu...</t>
  </si>
  <si>
    <t>Rua Jorge Lossio, Centro</t>
  </si>
  <si>
    <t>192 m²</t>
  </si>
  <si>
    <t>4</t>
  </si>
  <si>
    <t>R$ 430.000</t>
  </si>
  <si>
    <t>condomínio R$ 620 IPTU R$ 800</t>
  </si>
  <si>
    <t>Prédio com piscina e churrasqueira de frente para o mar na Praia das Dunas, Cabo Frio-RJ. Próximo ao antigo hotel Acapulco e à estrada de acesso a Arraial do Cabo. Portaria, parte...</t>
  </si>
  <si>
    <t>Rua João Antônio Rocha, Braga</t>
  </si>
  <si>
    <t>80 m²</t>
  </si>
  <si>
    <t>R$ 475.000</t>
  </si>
  <si>
    <t>condomínio R$ 495 IPTU R$ 1.400</t>
  </si>
  <si>
    <t>Excelente apartamento localizado no Braga composto por:</t>
  </si>
  <si>
    <t>- Sala em dois ambientes, com varanda, rebaixamento com iluminação indireta em LED, ar condicionado split quente/frio inv...</t>
  </si>
  <si>
    <t>Braga, Cabo Frio</t>
  </si>
  <si>
    <t>101 m²</t>
  </si>
  <si>
    <t>R$ 610.000</t>
  </si>
  <si>
    <t>condomínio R$ 516 IPTU R$ 755</t>
  </si>
  <si>
    <t>Porque escolher este imóvel ?</t>
  </si>
  <si>
    <t>Apto com belíssima vista da praia, em posição privilegiada, frente p/ o sol da manhã, 3º andar, super ventilado, claro e sómente um vizinho latera...</t>
  </si>
  <si>
    <t>Rua Ramon Pereló Filho, Braga</t>
  </si>
  <si>
    <t>86 m²</t>
  </si>
  <si>
    <t>R$ 590.000</t>
  </si>
  <si>
    <t>condomínio R$ 500</t>
  </si>
  <si>
    <t>Apartamento de 3 quartos, sendo 1 suíte, no Bairro da Passagem, em Cabo Frio. Imóvel com sala de televisão, sala de jantar, cozinha área serviço com área externa, banheiro de servi...</t>
  </si>
  <si>
    <t>Rua Antônio Feliciano de Almeida, Passagem</t>
  </si>
  <si>
    <t>116 m²</t>
  </si>
  <si>
    <t>R$ 450.000</t>
  </si>
  <si>
    <t>condomínio R$ 580</t>
  </si>
  <si>
    <t>Casa em condominio fechado com segurança total!! Otima localização ,próximo a comercio e com muita tranquilidade espaço com 3 Suites grandes, copa, cozinha e área de serviço e sala...</t>
  </si>
  <si>
    <t>Rua Salvador, Palmeiras</t>
  </si>
  <si>
    <t>100 m²</t>
  </si>
  <si>
    <t>R$ 490.000</t>
  </si>
  <si>
    <t>condomínio R$ 640 IPTU R$ 725</t>
  </si>
  <si>
    <t>3 quartos, 2 vagas, mobiliado, tudo novo, casa pintada, condominio com 9 casas apenas. A 100m do shopping do Pero. Entre em contato agora.</t>
  </si>
  <si>
    <t>Avenida dos Pescadores, Peró</t>
  </si>
  <si>
    <t>150 m²</t>
  </si>
  <si>
    <t>R$ 500.000</t>
  </si>
  <si>
    <t>condomínio R$ 380</t>
  </si>
  <si>
    <t>Vendo ótima casa em lugar tranquilo e próximo do mar. A poucos metros da praia e perto de comércios. Construção em terreno de 360 m2. Local conhecido como Long Beach, localizado no...</t>
  </si>
  <si>
    <t>Rua Um, Long Beach Tamoios</t>
  </si>
  <si>
    <t>97 m²</t>
  </si>
  <si>
    <t>R$ 220.000</t>
  </si>
  <si>
    <t>IPTU R$ 240</t>
  </si>
  <si>
    <t>Casa independente, com RGI, direto com proprietário!</t>
  </si>
  <si>
    <t>Aceita financiamento bancário!</t>
  </si>
  <si>
    <t>A casa possui 2 quartos (1suíte), sala, cozinha americana, 2 banheiros, área de serviço,...</t>
  </si>
  <si>
    <t>Rua do Guriri, Peró</t>
  </si>
  <si>
    <t>70 m²</t>
  </si>
  <si>
    <t>R$ 530.000</t>
  </si>
  <si>
    <t>condomínio R$ 600 IPTU R$ 1.100</t>
  </si>
  <si>
    <t>Vendo excelente apto no Braga , para pessoas de bom gosto ; sala 2 ambientes 2 qtos sendo uma suíte ambos com armários embutidos ,Banheiro social, varandão, cozinha altamente monta...</t>
  </si>
  <si>
    <t>Avenida Vereador Antônio Ferreira dos Santos, Braga</t>
  </si>
  <si>
    <t>92 m²</t>
  </si>
  <si>
    <t>R$ 380.000</t>
  </si>
  <si>
    <t>condomínio R$ 415 IPTU R$ 30</t>
  </si>
  <si>
    <t>EXCELENTE OPORTUNIDADE !!!! MORE NO PARAÍSO- Ogiva , Bairro Nobre de Cabo Frio/RJ . Condomínio com excelente área de Lazer - Piscina - Sauna - Churrasqueira Coberta. Casa Duplex co...</t>
  </si>
  <si>
    <t>Avenida Marimbas, Ogiva</t>
  </si>
  <si>
    <t>73 m²</t>
  </si>
  <si>
    <t>condomínio R$ 164</t>
  </si>
  <si>
    <t>CASA SUPER N OVA, 1A. LOCAÇÃO,LINDA, PERTINHO DA PRAIA, PODENDO IR Á PÉ, NO CONDOMÍNIO RESIDENCIAL UNAMAR, SEGURANÇA 24 HORAS, COM 3 PISCINAS, PARQUINHO INFANTIL, ÁREA DE LAZER. FA...</t>
  </si>
  <si>
    <t>Rua Orlando Bragança, Unamar</t>
  </si>
  <si>
    <t>95 m²</t>
  </si>
  <si>
    <t>R$ 650.000</t>
  </si>
  <si>
    <t>condomínio R$ 700 IPTU R$ 1.400</t>
  </si>
  <si>
    <t>Cobertura Duplex 1 piso - sala de estar com varanda, sala de jantar, cozinha com lavabo, quarto de serviço e 1 suíte. 2 piso - 3 quartos sendo 1 suíte com banheira, varandão com ch...</t>
  </si>
  <si>
    <t>143 m²</t>
  </si>
  <si>
    <t>R$ 645.000</t>
  </si>
  <si>
    <t>condomínio R$ 500 IPTU R$ 900</t>
  </si>
  <si>
    <t>Excelente apartamento na quadra da Praia do Forte, sol da manhã e tarde e com vista livre. Distribuído em 2 dormitórios amplos (sendo 1 suíte ) ambos com varanda, sala em 2 ambient...</t>
  </si>
  <si>
    <t>Vila Nova, Cabo Frio</t>
  </si>
  <si>
    <t>64 m²</t>
  </si>
  <si>
    <t>R$ 720.000</t>
  </si>
  <si>
    <t>condomínio R$ 600 IPTU R$ 700</t>
  </si>
  <si>
    <t>Cobertura Duplex na região mais valorizada de Cabo Frio a Passagem ao lado do centro e da praia do forte, a 200 metros da areia da praia, vista parcial indevassável para o canal e...</t>
  </si>
  <si>
    <t>Rua Mestre Vivim, Centro</t>
  </si>
  <si>
    <t>140 m²</t>
  </si>
  <si>
    <t>R$ 200.000</t>
  </si>
  <si>
    <t>CÓDIGO DO ANÚNCIO : CA0594 Placa 540</t>
  </si>
  <si>
    <t>MAGDALA FURTADO IMOBILIARIA VENDE :</t>
  </si>
  <si>
    <t>Casa com 2 quartos, sendo 1 suíte, sala, cozinha americana, banheiro social, área de...</t>
  </si>
  <si>
    <t>Nova California Tamoios, Cabo Frio</t>
  </si>
  <si>
    <t>420 m²</t>
  </si>
  <si>
    <t>8</t>
  </si>
  <si>
    <t>R$ 730.000</t>
  </si>
  <si>
    <t>Vendo R$75000,00 ACEITO PROPOSTAS! Alugo (R$ 2200 com taxas incluídas - condomínio e IPTU) Ou faço permuta Ótima casa em condomínio, com terreno 186,38 m² e área construída de 167,...</t>
  </si>
  <si>
    <t>Rua Belo Horizonte, Palmeiras</t>
  </si>
  <si>
    <t>167 m²</t>
  </si>
  <si>
    <t>condomínio R$ 150</t>
  </si>
  <si>
    <t>02-Imóvel em Unamar - Tamoios - Cabo Frio/Região dos Lagos</t>
  </si>
  <si>
    <t>Você que está pensando em adquirir seu imóvel aproveite a oportunidade da imobiliária Confiança , estamos com cond...</t>
  </si>
  <si>
    <t>610 m²</t>
  </si>
  <si>
    <t>7</t>
  </si>
  <si>
    <t>R$ 379.999</t>
  </si>
  <si>
    <t>condomínio R$ 435 IPTU R$ 370</t>
  </si>
  <si>
    <t>Excelente casa linear individual no Condomínio Bosque do Peró. Terreno de 200m2 plano na melhor localização do condomínio (primeira quadra).</t>
  </si>
  <si>
    <t>Projeto da área privativa diferencia...</t>
  </si>
  <si>
    <t>120 m²</t>
  </si>
  <si>
    <t>R$ 820.000</t>
  </si>
  <si>
    <t>condomínio R$ 1.290 IPTU R$ 1.600</t>
  </si>
  <si>
    <t>Ótimo apartamento no posto 6 de Copacabana, muito bem localizado na divisa entre Copacabana e Ipanema, à uma quadra da praia, apenas 2 apartamentos por andar. Próximo ao mercado Zo...</t>
  </si>
  <si>
    <t>Rua Raul Pompéia, Copacabana</t>
  </si>
  <si>
    <t>Rua dos Rouxinóis, Morada de Laranjeiras</t>
  </si>
  <si>
    <t>33 - 42 m²</t>
  </si>
  <si>
    <t>1 - 2</t>
  </si>
  <si>
    <t>R$ 100.000</t>
  </si>
  <si>
    <t>Linda casa com 2 quartos em Unamar, Tamoios - Cabo Frio - RJ</t>
  </si>
  <si>
    <t>Para infor...</t>
  </si>
  <si>
    <t>R$ 600.000</t>
  </si>
  <si>
    <t>Casa de alto padrão com 5 quartos, área gourmet, piscina, próximo à praia em Unamar, Tamoios - Cabo Frio - RJ</t>
  </si>
  <si>
    <t>Realize o sonho da casa própria com A.J. Sant?anna Corretor de...</t>
  </si>
  <si>
    <t>260 m²</t>
  </si>
  <si>
    <t>5</t>
  </si>
  <si>
    <t>condomínio R$ 680 IPTU R$ 2.000</t>
  </si>
  <si>
    <t>Lindo apartamento recém reformado,localizado no melhor ponto da praia do forte.</t>
  </si>
  <si>
    <t>2 quartos amplos,sala 2 ambientes,cozinha e dependência completa de empregada,área de serviço</t>
  </si>
  <si>
    <t>...</t>
  </si>
  <si>
    <t>Praia do Forte, Cabo Frio</t>
  </si>
  <si>
    <t>R$ 175.000</t>
  </si>
  <si>
    <t>M.CARVALHO IMOVEIS VENDE OTIMA OPORTUNIDADE......</t>
  </si>
  <si>
    <t>CONDOMINIO GRAVATÁ....EXCELENTE IMÓVEL, LOCALIZAÇÃO PRIVILEGIADA PELA NATUREZA COM MUITAS ARVORES, 5 MINUTOS DAS PRAIAS......</t>
  </si>
  <si>
    <t>Avenida Independência, Unamar</t>
  </si>
  <si>
    <t>R$ 550.000</t>
  </si>
  <si>
    <t>condomínio R$ 520 IPTU R$ 1.024</t>
  </si>
  <si>
    <t>Excelente apartamento no bairro Braga, com 95 m2 composto por duas suítes, quarto, banheiro social, sala ampla com dois ambientes, cozinha, área de serviços, varanda e uma ótima ga...</t>
  </si>
  <si>
    <t>Rua Juscelino Kubitschek, Braga</t>
  </si>
  <si>
    <t>condomínio R$ 700 IPTU R$ 450</t>
  </si>
  <si>
    <t>Totalmente reformado, próximo do calçadão e de todo o comércio.. Documentação ok. Compartimento na área externa para guardar coisas, a 100 metros da Praia do Forte. Aceito permuta...</t>
  </si>
  <si>
    <t>84 m²</t>
  </si>
  <si>
    <t>R$ 340.000</t>
  </si>
  <si>
    <t>A casa de condomínio no bairro Verão Vermelho (Tamoios) com 205 metros quadrados com 4 quartos sendo 1 suite e 3 banheiros</t>
  </si>
  <si>
    <t>Possui sacada.</t>
  </si>
  <si>
    <t>Vai lhe possibilitar desfrutar de se...</t>
  </si>
  <si>
    <t>600 m²</t>
  </si>
  <si>
    <t>R$ 349.999</t>
  </si>
  <si>
    <t>Excelente casa pronta para morar com 3 quartos, piscina e área gourmet em Unamar - Cabo Frio - RJ</t>
  </si>
  <si>
    <t>Realize o sonho da casa própria com a Jéssica Marques Corretora de Imóveis&lt;...</t>
  </si>
  <si>
    <t>R$ 189.999</t>
  </si>
  <si>
    <t>Excelente casa 2 quartos com área gourmet e piscina em Unamar, Tamoios - Cabo Frio - RJ</t>
  </si>
  <si>
    <t>Realize o sonho da sua casa da praia com a Jéssica Marques Corretora de Imóveis</t>
  </si>
  <si>
    <t>CR...</t>
  </si>
  <si>
    <t>71 m²</t>
  </si>
  <si>
    <t>R$ 580.000</t>
  </si>
  <si>
    <t>condomínio R$ 380 IPTU R$ 760</t>
  </si>
  <si>
    <t>Apartamento em excelente localização próximo a comércios, como mercado, padaria, farmácia, Praia das Dunas e Quiosques. Apartamento todo reformado. Composto sala em 2 ambientes, ba...</t>
  </si>
  <si>
    <t>R$ 800.000</t>
  </si>
  <si>
    <t>IPTU R$ 300</t>
  </si>
  <si>
    <t>Para Morar, lazer, Instalação de Pousada, Templo Religioso, Escola, Academia, Clínica, Comércio. Belíssimas casa, sobrado, kitnetes e ponto comercial. Tudo sobre o mesmo terreno e...</t>
  </si>
  <si>
    <t>Rua Aurélia de Faria, Unamar</t>
  </si>
  <si>
    <t>325 m²</t>
  </si>
  <si>
    <t>10</t>
  </si>
  <si>
    <t>R$ 210.000</t>
  </si>
  <si>
    <t>O imóvel com 140 m2 de terreno sendo 65m2 de área construída, localizado dentro do condomínio Santa margarida em unamar!!! imóvel possui 2 quartos sendo 1 suíte, sala,cozinha ameri...</t>
  </si>
  <si>
    <t>Rodovia Amaral Peixoto, Santa Margarida II Tamoios</t>
  </si>
  <si>
    <t>R$ 250.000</t>
  </si>
  <si>
    <t>Leal Imóveis vende:</t>
  </si>
  <si>
    <t>Imóvel em mobiliado Unamar – Cabo Frio/RJ</t>
  </si>
  <si>
    <t>Código: CA0097</t>
  </si>
  <si>
    <t>Casa composta por sala, 3 quartos sendo 1 suíte, 1 cozinha, 2 banheiros, área de servi...</t>
  </si>
  <si>
    <t>R$ 260.000</t>
  </si>
  <si>
    <t>IPTU R$ 180</t>
  </si>
  <si>
    <t>Apartamento térreo, sala de estar, sala de jantar, 2 quartos (1 suíte), banheiro social, cozinha e área de serviço. Condomínio fechado com guarita, com segurança e portão eletrônic...</t>
  </si>
  <si>
    <t>Rua J, Parque Burle</t>
  </si>
  <si>
    <t>58 m²</t>
  </si>
  <si>
    <t>R$ 360.000</t>
  </si>
  <si>
    <t>IPTU R$ 400</t>
  </si>
  <si>
    <t>Excelente imóvel a 200m da praia em Unamar</t>
  </si>
  <si>
    <t>Casa de praia com excelente localização em Unamar. Um sonho para quem busca proximidade com o Mar, Comercio e Rodovia Amaral Peixo...</t>
  </si>
  <si>
    <t>Rua Tubarão, Aquariús</t>
  </si>
  <si>
    <t>R$ 270.000</t>
  </si>
  <si>
    <t>CÓDIGO DO ANÚNCIO: CA0401</t>
  </si>
  <si>
    <t>IMOBILIÁRIA MAGDALA FURTADO VENDE:</t>
  </si>
  <si>
    <t>Casa com 3 quartos, sendo 1 suíte, sala, cozinha, 1 banheiro social interno, 1 externo, área de serviço,...</t>
  </si>
  <si>
    <t>500 m²</t>
  </si>
  <si>
    <t>R$ 184.999</t>
  </si>
  <si>
    <t>Bela casa com 2 quartos com piscina em Unamar, Tamoios - Cabo Frio - RJ</t>
  </si>
  <si>
    <t>CRECI/RJ: 075.292&lt;...</t>
  </si>
  <si>
    <t>118 m²</t>
  </si>
  <si>
    <t>condomínio R$ 806 IPTU R$ 1.100</t>
  </si>
  <si>
    <t>Excelente apartamento na Praia do Forte em Cabo Frio, Próximo aos restaurantes da orla e a 20 metros da areia da praia. Unidade com sala em dois ambientes, cozinha, área de serviço...</t>
  </si>
  <si>
    <t>Passagem, Cabo Frio</t>
  </si>
  <si>
    <t>R$ 219.999</t>
  </si>
  <si>
    <t>Bela casa de 2 quartos sendo 1 suíte, com piscina e área gourmet em Unamar, Tamoios - Cabo Frio - RJ</t>
  </si>
  <si>
    <t>Realize o sonho da sua casa da praia com a Jéssica Marques Corretora de...</t>
  </si>
  <si>
    <t>102 m²</t>
  </si>
  <si>
    <t>Casa com 2 quartos, sala, cozinha Americana, área de serviço, garagem para 2 carros, lage, telhado colonial e quintal no piso , condomínio com piscina, e segurança 24h.</t>
  </si>
  <si>
    <t>PRON...</t>
  </si>
  <si>
    <t>Rua das Pacas, Unamar</t>
  </si>
  <si>
    <t>O bairro oferece a comodidade de morar próximo...</t>
  </si>
  <si>
    <t>Avenida Governador Eurico Rezende, Jardim Camburi</t>
  </si>
  <si>
    <t>49 m²</t>
  </si>
  <si>
    <t>R$ 82.000</t>
  </si>
  <si>
    <t>Linda casa de 1 quarto com área gourmet em Unamar, Tamoios - Cabo Frio - RJ</t>
  </si>
  <si>
    <t>50 m²</t>
  </si>
  <si>
    <t>A casa no bairro Aquarius (Tamoios) possui 60 metros quadrados com 2 quartos sendo 1 suite banheiro social sala cozinha americana área de serviço varanda área gourmet lavabo chuvei...</t>
  </si>
  <si>
    <t>Rua da Felicidade, Aquariús</t>
  </si>
  <si>
    <t>R$ 74.000</t>
  </si>
  <si>
    <t>Linda casa de 1 quarto, Unamar, Tamoios - Cabo Frio - RJ</t>
  </si>
  <si>
    <t>Cód: AJC-009</t>
  </si>
  <si>
    <t>35 m²</t>
  </si>
  <si>
    <t>R$ 540.000</t>
  </si>
  <si>
    <t>condomínio R$ 831</t>
  </si>
  <si>
    <t>O apartamento no bairro Centro tem 75 metros quadrados com 2 quartos com varanda sendo 1 suite e 2 banheiros , próximos a bela Praia do Forte e de todo o conforto do comércio , fei...</t>
  </si>
  <si>
    <t>75 m²</t>
  </si>
  <si>
    <t>R$ 45.000</t>
  </si>
  <si>
    <t>condomínio R$ 120 IPTU R$ 40</t>
  </si>
  <si>
    <t>Valor de R$ 45.000,00 é a Entrada. Favor ler o anuncio todo.</t>
  </si>
  <si>
    <t>Cabo Frio. Unamar. Condomínio Verão Vermelho. Excelente Casa em condomínio fechado em área residencial de Unamar...</t>
  </si>
  <si>
    <t>Rua Apolo Dois, Verao Vermelho Tamoios</t>
  </si>
  <si>
    <t>90 m²</t>
  </si>
  <si>
    <t>R$ 365.000</t>
  </si>
  <si>
    <t>condomínio R$ 480 IPTU R$ 700</t>
  </si>
  <si>
    <t>Apartamento extremamente bem localizado, reformado, com varanda, último andar do edifício com direito a integração de varanda com a sala e possível pleito de construção de cobertur...</t>
  </si>
  <si>
    <t>Rua Ministro Gama Filho, Braga</t>
  </si>
  <si>
    <t>R$ 135.000</t>
  </si>
  <si>
    <t>Olá Cliente Tudo Bem ? Me chamo MARIANA sou atendente da imobiliária confiança e estou aqui para apresenta alguma das nossa opções de imóvel na região dos lagos - Cabo Frio/RJ.</t>
  </si>
  <si>
    <t>Avenida das Rosas, Nova California Tamoios</t>
  </si>
  <si>
    <t>R$ 300.000</t>
  </si>
  <si>
    <t>Imóvel em Unamar - Cabo Frio/Rj</t>
  </si>
  <si>
    <t>Código: CA0149</t>
  </si>
  <si>
    <t>Casa composta por 1 sala, 3 quartos sendo 1 suíte, 1 cozinha, 3 banheiros e garagem com vaga para 4 carros.</t>
  </si>
  <si>
    <t>Agende...</t>
  </si>
  <si>
    <t>Rua Estrela Dalva, Sambura Tamoios</t>
  </si>
  <si>
    <t>124 m²</t>
  </si>
  <si>
    <t>R$ 330.000</t>
  </si>
  <si>
    <t>Excelente casa composta por 3 quartos à beira mar em Unamar, Tamoios - Cabo Frio - RJ</t>
  </si>
  <si>
    <t>CREC...</t>
  </si>
  <si>
    <t>171 m²</t>
  </si>
  <si>
    <t>R$ 1.650.000</t>
  </si>
  <si>
    <t>IPTU R$ 2.030</t>
  </si>
  <si>
    <t>A casa está localizado no bairro Novo Portinho possui 270 metros quadrados com 4 quartos sendo 4 suites e 7 banheiros</t>
  </si>
  <si>
    <t>Rua Sapoti, Novo Portinho</t>
  </si>
  <si>
    <t>270 m²</t>
  </si>
  <si>
    <t>R$ 190.000</t>
  </si>
  <si>
    <t>CRECI/RJ: 075.292</t>
  </si>
  <si>
    <t>Cód: JMC-018-2</t>
  </si>
  <si>
    <t>CASA DE 2 QUARTOS SENDO UMA SUÍTE SALA COZINHA AME...</t>
  </si>
  <si>
    <t>R$ 289.999</t>
  </si>
  <si>
    <t>Excelente casa composta por 3 quartos em Unamar, Tamoios - Cabo Frio - RJ</t>
  </si>
  <si>
    <t>CRECI/RJ: 075.29...</t>
  </si>
  <si>
    <t>R$ 282.999</t>
  </si>
  <si>
    <t>Linda casa pronta para morar com 3 quartos, piscina e área gourmet em Unamar, Tamoios - Cabo Frio - RJ</t>
  </si>
  <si>
    <t>Realize o sonho da sua casa da praia com a Jéssica Marques Corretora d...</t>
  </si>
  <si>
    <t>121 m²</t>
  </si>
  <si>
    <t>R$ 259.999</t>
  </si>
  <si>
    <t>Excelente casa com 3 quartos e Piscina em Unamar - Cabo Frio - RJ</t>
  </si>
  <si>
    <t>219 m²</t>
  </si>
  <si>
    <t>R$ 150.000</t>
  </si>
  <si>
    <t>Rizzi Imóveis vende :</t>
  </si>
  <si>
    <t>A casa possui 2 quartos sendo uma suíte no segundo andar com varanda, uma excelente área gourmet para você sua família e seus amigos, Um quarto térreo, Uma...</t>
  </si>
  <si>
    <t>Rua da Assembléia, Jardim Esperanca</t>
  </si>
  <si>
    <t>R$ 320.000</t>
  </si>
  <si>
    <t>CÓDIGO DO ANÚNCIO : CA0133</t>
  </si>
  <si>
    <t>Casa com 3 quartos, sendo 1 suíte, sala, cozinha, 4 banheiros, área de serviço, área gourmet, piscina, c...</t>
  </si>
  <si>
    <t>Verao Vermelho Tamoios, Cabo Frio</t>
  </si>
  <si>
    <t>200 m²</t>
  </si>
  <si>
    <t>M.CARVALHO IMOVEIS VENDE EXCELENTE OPORTUNIDADE IMOVEL ESPETACULAR, COM TERRENO GIGANTE E TODA MOBILIADA, OTIMA A LOCALIZAÇÃO A 5 MINUTOS DA PRAIA E DO CENTRO COMERCIAL DE AQUARIOS...</t>
  </si>
  <si>
    <t>R$ 410.000</t>
  </si>
  <si>
    <t>CÓDIGO DO ANÚNCIO : CA0117</t>
  </si>
  <si>
    <t>Aceita Financiamento Bancário</t>
  </si>
  <si>
    <t>Casa com 3 quartos, sendo 1 suíte com closet, 2 salas, sala externa...</t>
  </si>
  <si>
    <t>632 m²</t>
  </si>
  <si>
    <t>R$ 1.050.000</t>
  </si>
  <si>
    <t>condomínio R$ 600 IPTU R$ 800</t>
  </si>
  <si>
    <t>contem ainda uma suite de serviço.</t>
  </si>
  <si>
    <t>Rua Tulipas, Algodoal</t>
  </si>
  <si>
    <t>R$ 440.000</t>
  </si>
  <si>
    <t>condomínio R$ 623</t>
  </si>
  <si>
    <t>Casa em condomínio fechado no Braga com: 2 Quartos sendo 1 Suíte- Sala- Cozinha- Banheiro Social- Área de Serviço- Varanda- 2 Vagas de Garagem coberta.</t>
  </si>
  <si>
    <t>Condomínio com Piscina- S...</t>
  </si>
  <si>
    <t>R$ 160.000</t>
  </si>
  <si>
    <t>Cód: JMC-035-4</t>
  </si>
  <si>
    <t>CASA COM 2 QUARTOS SENDO 1 SUÍTE, SALA COM COZINHA...</t>
  </si>
  <si>
    <t>Localização privilegiada de verdade. Com tudo perto, supermercado, shopping, farmácias, escolas, bares e restaurante...</t>
  </si>
  <si>
    <t>Rua Theófilo Costa, Jardim Camburi</t>
  </si>
  <si>
    <t>34 - 92 m²</t>
  </si>
  <si>
    <t>1 - 3</t>
  </si>
  <si>
    <t>R$ 2.800.000</t>
  </si>
  <si>
    <t>Imóvel de alto padrão de frente para o mar no foguete em Cabo Frio</t>
  </si>
  <si>
    <t>Imóvel espetacular triplex com 5 suítes!</t>
  </si>
  <si>
    <t>Terreno com mais de 1300m2 e 1000 de área construída.</t>
  </si>
  <si>
    <t>No prime...</t>
  </si>
  <si>
    <t>Foguete, Cabo Frio</t>
  </si>
  <si>
    <t>1000 m²</t>
  </si>
  <si>
    <t>R$ 95.000</t>
  </si>
  <si>
    <t>Excelente casa de 2 quartos proximo à rodovia em Unamar, Tamoios - Cabo Frio - RJ</t>
  </si>
  <si>
    <t>CRECI/RJ: 01 074....</t>
  </si>
  <si>
    <t>61 m²</t>
  </si>
  <si>
    <t>R$ 120.000</t>
  </si>
  <si>
    <t>Excelente casa de 2 quartos e área gourmet em Unamar, Tamoios - Cabo Frio - RJ</t>
  </si>
  <si>
    <t>CRECI/RJ: 01 074.516...</t>
  </si>
  <si>
    <t>R$ 149.990</t>
  </si>
  <si>
    <t>Realize o sonho da casa própria com a Jéssica Marques Corretora de Imóveis</t>
  </si>
  <si>
    <t>Cód: JMC-004</t>
  </si>
  <si>
    <t>CASA LINEAR COMPOSTA POR 3 QUARTOS, SENDO 1 SUÍTE, SALA C...</t>
  </si>
  <si>
    <t>85 m²</t>
  </si>
  <si>
    <t>R$ 400.000</t>
  </si>
  <si>
    <t>Duplex na Rodoviária Amaral Peixoto</t>
  </si>
  <si>
    <t>Unamar - Cabo Frio</t>
  </si>
  <si>
    <t>* 3 Quartos (sendo 1 suíte com closet)</t>
  </si>
  <si>
    <t>* Sala de estar, Sala de Jantar</t>
  </si>
  <si>
    <t>* Cozinha e Copa</t>
  </si>
  <si>
    <t>* 4 banheiros</t>
  </si>
  <si>
    <t>*...</t>
  </si>
  <si>
    <t>400 m²</t>
  </si>
  <si>
    <t>R$ 390.000</t>
  </si>
  <si>
    <t>IPTU R$ 480</t>
  </si>
  <si>
    <t>Ótimo imóvel bem localizado junto ao centro comercial entre Buzius e Rio das ostras com casa principal e mais casa de hóspedes ,ambas mobiliada ,com churrasqueira ,quintal arboriza...</t>
  </si>
  <si>
    <t>Rua Pôr do Sol, Aquariús</t>
  </si>
  <si>
    <t>250 m²</t>
  </si>
  <si>
    <t>Casa independente no Jardim Peró, terreno com 360m², possui 2 quartos, sala, cozinha, banheiro com blindex. Amplo quintal com área gourmet, vaga para 4 carros, jardim e hidromassag...</t>
  </si>
  <si>
    <t>Rua Praia da Ferradura, Caminho de Buzios</t>
  </si>
  <si>
    <t>55 m²</t>
  </si>
  <si>
    <t>R$ 280.000</t>
  </si>
  <si>
    <t>Casa localizada no Condomínio Sta. Margarida, composta por:</t>
  </si>
  <si>
    <t>✅2 Suítes</t>
  </si>
  <si>
    <t>✅banheiro social</t>
  </si>
  <si>
    <t>✅sala</t>
  </si>
  <si>
    <t>✅cozinha</t>
  </si>
  <si>
    <t>✅área de serviço</t>
  </si>
  <si>
    <t>medindo90m² , Local seguro e tranquilo .</t>
  </si>
  <si>
    <t>Rua Mergulhão, Santa Margarida II Tamoios</t>
  </si>
  <si>
    <t>Casa com fino acabamento, localizado no condomínio Vivamar.</t>
  </si>
  <si>
    <t>Composta por:</t>
  </si>
  <si>
    <t>✅ 2 quartos, sendo 1 suíte</t>
  </si>
  <si>
    <t>✅cozinha americana</t>
  </si>
  <si>
    <t>✅área gourmet com c...</t>
  </si>
  <si>
    <t>Rua Cherne, Vivamar Tamoios</t>
  </si>
  <si>
    <t>IPTU R$ 250</t>
  </si>
  <si>
    <t>Excelente casa no Jardim Caiçara, Px ao comércio, bancos e mercado.</t>
  </si>
  <si>
    <t>1° andar: Salão, sala de jantar, banheiro, cozinha planejada, área de serviço, garagem para 3 carros, churras...</t>
  </si>
  <si>
    <t>Rua Espanha, Jardim Caiçara</t>
  </si>
  <si>
    <t>R$ 105.000</t>
  </si>
  <si>
    <t>FAÇA JÁ SUA SIMULAÇÃO E NÃO PERCA ESSA OPORTUNIDADE!!!</t>
  </si>
  <si>
    <t>FINANCIAMENTO DIRETO COM A CONSTRUTORA.</t>
  </si>
  <si>
    <t>ENTRADA+PARCELAS.</t>
  </si>
  <si>
    <t>Casa de 2 quartos; sala; cozinha; banheiro social...</t>
  </si>
  <si>
    <t>IPTU R$ 200</t>
  </si>
  <si>
    <t>COD: BRM0200</t>
  </si>
  <si>
    <t>CASA COMPOSTA POR 3 QUARTOS SENDO 1 SUÍTE, SALA, COZINHA, BANHEIRO SOCIAL, POÇO ARTESIANO, ÁREA DE SERVIÇO E VAGA PARA CARRO. ESTRUTURA PARA MAIS UM ANDAR, TERR...</t>
  </si>
  <si>
    <t>98 m²</t>
  </si>
  <si>
    <t>A casa triplex está localizado no bairro Unamar (Tamoios) possui 200 metros quadrados com 3 quartos sendo 2 suites e 4 banheiros Já tem os móveis incluídos de frente para praia.</t>
  </si>
  <si>
    <t>Cód: JMC-031-1</t>
  </si>
  <si>
    <t>CASA LINEAR COMPOSTA POR 3 QUARTOS SENDO 1 SUÍTE,...</t>
  </si>
  <si>
    <t>M.Carvalho Imoveis vende</t>
  </si>
  <si>
    <t>Imovel Grande, prox.de Praia e comercios.</t>
  </si>
  <si>
    <t>perto do shopping, e da area de eventos, escolas, bancos e hospital.</t>
  </si>
  <si>
    <t>Sendo: 03 quartos / 03 suítes /...</t>
  </si>
  <si>
    <t>Cód: JMC-031</t>
  </si>
  <si>
    <t>CASA LINEAR COMPOSTA POR 3 QUARTOS SENDO 1 SUÍTE, SA...</t>
  </si>
  <si>
    <t>R$ 177.999</t>
  </si>
  <si>
    <t>Linda casa 2 quartos com área gourmet e piscina em Unamar, Tamoios - Cabo Frio - RJ</t>
  </si>
  <si>
    <t>CRECI/...</t>
  </si>
  <si>
    <t>67 m²</t>
  </si>
  <si>
    <t>Maravilhosa casa com 3 quartos com piscina e área gourmet em Unamar, Tamoios - Cabo Frio - RJ</t>
  </si>
  <si>
    <t>Realize o sonho da sua casa da praia com a Jéssica Marques Corretora de Imóveis...</t>
  </si>
  <si>
    <t>164 m²</t>
  </si>
  <si>
    <t>R$ 480.000</t>
  </si>
  <si>
    <t>condomínio R$ 556</t>
  </si>
  <si>
    <t>Apartamento modernizado com Varanda, Sala 2 ambientes, piso porcelanato, 2 quartos sendo 1 suite, ambos com armários planejados, 2 banheiros com bancada em granito e blindex, coxin...</t>
  </si>
  <si>
    <t>Avenida Júlia Kubitschek, Centro</t>
  </si>
  <si>
    <t>R$ 178.000</t>
  </si>
  <si>
    <t>R$ 185.000</t>
  </si>
  <si>
    <t>Maravilhosa casa com 2 quartos sendo 1 suíte com piscina e área gourmet em Unamar - Cabo Frio - RJ</t>
  </si>
  <si>
    <t>Realize o sonho da sua casa da praia com a Jéssica Marques Corretora de Im...</t>
  </si>
  <si>
    <t>69 m²</t>
  </si>
  <si>
    <t>R$ 1.481.997</t>
  </si>
  <si>
    <t>Um Exclusivo Condomínio Clube para Toda a Família, em um dos Endereços Mais Nobres de Vitória.</t>
  </si>
  <si>
    <t>"Quadra Recreativa Descoberta</t>
  </si>
  <si>
    <t>Salão de Festas Adulto e Infantil</t>
  </si>
  <si>
    <t>Sauna co...</t>
  </si>
  <si>
    <t>Avenida Comandante Álvaro Martins, Mata da Praia</t>
  </si>
  <si>
    <t>151 - 158 m²</t>
  </si>
  <si>
    <t>3 - 4</t>
  </si>
  <si>
    <t>condomínio R$ 533 IPTU R$ 1.200</t>
  </si>
  <si>
    <t>Braga, apartamento todo avarandado com sala em 2 ambientes, 2 quartos sendo 1 suíte, cozinha com área de serviço e banheiro social. Imóvel claro e arejado. Vista livre. 2 vagas de...</t>
  </si>
  <si>
    <t>R$ 2.900.000</t>
  </si>
  <si>
    <t>condomínio R$ 1.860 IPTU R$ 4.950</t>
  </si>
  <si>
    <t>Imagine poder se encantar todos os dias com a beleza de uma das praias mais lindas do país, a Praia do Forte, cartão postal de Cabo Frio. Que maravilha hein! Melhor ainda, se for d...</t>
  </si>
  <si>
    <t>R$ 229.999</t>
  </si>
  <si>
    <t>código do imóvel : JMP-039</t>
  </si>
  <si>
    <t>2 quartos sendo 1 suíte</t>
  </si>
  <si>
    <t>sala, cozin...</t>
  </si>
  <si>
    <t>74 m²</t>
  </si>
  <si>
    <t>R$ 215.000</t>
  </si>
  <si>
    <t>IPTU R$ 45</t>
  </si>
  <si>
    <t>oportunidade , 2 casas a venda no mesmo quintal , com 290 m2 de terreno com espaço pra garagem ate 4 carros! piscina de plástico podendo ser feita uma área gourmet com churrasqueir...</t>
  </si>
  <si>
    <t>Estrada Monte Alegre, Monte Alegre</t>
  </si>
  <si>
    <t>Casa duplex em Cabo Frio, 3 quartos, 1 suíte, dois banheiros, sala de jantar e sala de estar, área gormet com churrasqueira, fogão a lenha, sauna e piscina. Portão automático, quin...</t>
  </si>
  <si>
    <t>Rua Ezequiel Pereira, Jardim Esperanca</t>
  </si>
  <si>
    <t>R$ 204.999</t>
  </si>
  <si>
    <t>Cód: JMC-018-5</t>
  </si>
  <si>
    <t>CASA DE 2 QUARTOS SENDO UMA SUÍTE, SALA COZINHA AM...</t>
  </si>
  <si>
    <t>R$ 370.000</t>
  </si>
  <si>
    <t>CÓDIGO DO ANÚNCIO: CA0551</t>
  </si>
  <si>
    <t>Casa com 3 quartos, sendo 1 suíte, sala, cozinha americana, 3 banheiros, área de serviço, quintal, ár...</t>
  </si>
  <si>
    <t>Centro Hipico Tamoios, Cabo Frio</t>
  </si>
  <si>
    <t>215 m²</t>
  </si>
  <si>
    <t>Maravilhosa casa 2 quartos com área gourmet e piscina em Unamar, Tamoios - Cabo Frio - RJ</t>
  </si>
  <si>
    <t>condomínio R$ 170</t>
  </si>
  <si>
    <t>VENHA REALIZAR O SONHO DA CASA PRÓPRIA. 🏠🥰</t>
  </si>
  <si>
    <t>CASA BELÍSSIMA COM FINO ACABAMENTO.</t>
  </si>
  <si>
    <t>CASA COM 3 QUARTOS, SENDO 2 SUÍTES, BANHEIRO SOCIAL, HIDROMASSAGEM, ÁREA DE SERVIÇO,...</t>
  </si>
  <si>
    <t>Aquariús, Cabo Frio</t>
  </si>
  <si>
    <t>160 m²</t>
  </si>
  <si>
    <t>Casa semi-mobiliada, independente e em boa localização! O imóvel tem 200m² de área construída e terreno de 420m², bairro tranquilo, a 5 minutos da praia do Peró, 10 minutos do cent...</t>
  </si>
  <si>
    <t>Guriri, Cabo Frio</t>
  </si>
  <si>
    <t>R$ 159.999</t>
  </si>
  <si>
    <t>Tenho o imóvel perfeito para você!!!😍</t>
  </si>
  <si>
    <t>Linda Casa Linear em Unamar.</t>
  </si>
  <si>
    <t>Composta por :</t>
  </si>
  <si>
    <t>✅2 quartos, sendo 1 suíte</t>
  </si>
  <si>
    <t>✅Banheiro social</t>
  </si>
  <si>
    <t>✅Sala</t>
  </si>
  <si>
    <t>✅Cozinha Americana</t>
  </si>
  <si>
    <t>✅Varanda...</t>
  </si>
  <si>
    <t>Rua Vênus, Verao Vermelho Tamoios</t>
  </si>
  <si>
    <t>220 m²</t>
  </si>
  <si>
    <t>condomínio R$ 687 IPTU R$ 111</t>
  </si>
  <si>
    <t>Excelente 2 quartos, apto de frente, sala ampla, cozinha, dependência completa (espaço para uma cama de casal), 2 vagas na garagem, 3 varandas, muito ventilado, 1 quadra da Praia d...</t>
  </si>
  <si>
    <t>Avenida do Contorno, Braga</t>
  </si>
  <si>
    <t>108 m²</t>
  </si>
  <si>
    <t>condomínio R$ 436 IPTU R$ 74</t>
  </si>
  <si>
    <t>Ótimo apartamento disponível para locação e venda, com excelente localização, próximo a praia. Composto de 2 quartos, sendo 1 suíte com varanda, sala em 2 ambientes com varanda, ba...</t>
  </si>
  <si>
    <t>R$ 195.000</t>
  </si>
  <si>
    <t>condomínio R$ 139 IPTU R$ 150</t>
  </si>
  <si>
    <t>CASA COMPOSTA POR 2 QUARTOS (SENDO 1 SUÍTE), SALA COM COZINHA AMERICANA, BANHEIRO SOCIAL, ÁREA DE SERVIÇO, ÁREA GOURMET, PISCINA E VAGA PARA 5 CARROS.</t>
  </si>
  <si>
    <t>COM APROXIMADAMENTE 70...</t>
  </si>
  <si>
    <t>Cód: JMC-018-1</t>
  </si>
  <si>
    <t>CASA DE 2 QUARTOS SENDO UMA SUÍTE SALA COZINHA AMERICANA BANH...</t>
  </si>
  <si>
    <t>𝐂𝐡𝐞𝐠𝐨𝐮 𝐚 𝐬𝐮𝐚 𝐡𝐨𝐫𝐚 𝐝𝐞 𝐦𝐨𝐫𝐚𝐫 𝐝𝐞 𝐟𝐫𝐞𝐧𝐭𝐞 𝐩𝐚𝐫𝐚 𝐨 𝐦𝐚𝐫 !</t>
  </si>
  <si>
    <t>📍Imóvel localizado em Unamar</t>
  </si>
  <si>
    <t>Composto por:</t>
  </si>
  <si>
    <t>✔️2 quartos, sendo 1 suíte</t>
  </si>
  <si>
    <t>✔️Sal...</t>
  </si>
  <si>
    <t>Avenida Beira-mar, Sambura Tamoios</t>
  </si>
  <si>
    <t>IPTU R$ 100</t>
  </si>
  <si>
    <t>Casa com 2 dormitório à venda, 56 m² por R$ 135.000 - Unamar - Cabo Frio/RJ</t>
  </si>
  <si>
    <t>Descrição do imóvel:</t>
  </si>
  <si>
    <t>Excelente casa com 2 quarto, sala, cozinha americana, banheiro social,</t>
  </si>
  <si>
    <t>ár...</t>
  </si>
  <si>
    <t>56 m²</t>
  </si>
  <si>
    <t>Entre em contato para mais informações:</t>
  </si>
  <si>
    <t>corretor</t>
  </si>
  <si>
    <t>loja</t>
  </si>
  <si>
    <t>Casa composta por 2 quarto, sala, cozinha americana, banheiro social, varanda, área de serviço e área gourm...</t>
  </si>
  <si>
    <t>59 m²</t>
  </si>
  <si>
    <t>R$ 235.000</t>
  </si>
  <si>
    <t>A casa no bairro Nova Califórnia (Tamoios) com 150 metros quadrados com 2 quartos sendo 1 suite e 2 banheirosFica em um condomínio fechado.</t>
  </si>
  <si>
    <t>Avenida Gravatá, Nova California Tamoios</t>
  </si>
  <si>
    <t>R$ 1.672.051</t>
  </si>
  <si>
    <t>Viva em uma das regiões mais encantadoras e desejadas de Vitória, no coração da cena urbana de Vitória, perto de supermercados, pet shops, shopping e da praia!</t>
  </si>
  <si>
    <t>3 suítes, apa...</t>
  </si>
  <si>
    <t>Avenida Rio Branco, Praia do Canto</t>
  </si>
  <si>
    <t>100 - 196 m²</t>
  </si>
  <si>
    <t>2 - 3</t>
  </si>
  <si>
    <t>R$ 960.000</t>
  </si>
  <si>
    <t>condomínio R$ 740 IPTU R$ 1.070</t>
  </si>
  <si>
    <t>Sinta a brisa do mar todos os dias nessa casa incrível pertinho da Praia do Forte em seu degradê azul e areia branca fininha. Excelente apartamento com vista para a deslumbrante Pr...</t>
  </si>
  <si>
    <t>Linda casa 2 quartos com piscina e área gourmet em Unamar, Tamoios - Cabo Frio - RJ</t>
  </si>
  <si>
    <t>R$ 1.870.000</t>
  </si>
  <si>
    <t>condomínio R$ 760 IPTU R$ 334</t>
  </si>
  <si>
    <t>Linda cobertura a poucos metros da Praia do Forte.</t>
  </si>
  <si>
    <t>Armários pré moldados cozinha e banheiro, acabamento finíssimo.</t>
  </si>
  <si>
    <t>Cobertura com grande espaço, composta por 5 suítes, 1 lavab...</t>
  </si>
  <si>
    <t>Centro, Cabo Frio</t>
  </si>
  <si>
    <t>267 m²</t>
  </si>
  <si>
    <t>Alugo ou vendo apartamento em Cabo Frio, composto por 2 quartos sendo uma suite com closet, sala ampla, cozinha, área de serviço e varanda.</t>
  </si>
  <si>
    <t>Apartamento a 5 minutos do Centro de...</t>
  </si>
  <si>
    <t>Estrada de Antenor Cardoso da Fonseca, Jardim Esperanca</t>
  </si>
  <si>
    <t>Cód: JMC-035-1</t>
  </si>
  <si>
    <t>R$ 169.999</t>
  </si>
  <si>
    <t>Linda casa de 2 quartos com área gourmet e piscina em Unamar, Tamoios - Cabo Frio - RJ</t>
  </si>
  <si>
    <t>CRE...</t>
  </si>
  <si>
    <t>duas casas Unamar (Tamoios) total 160 metros quadrados com 4 quartos sendo 2 suites e 4 banheiros</t>
  </si>
  <si>
    <t>Vai lhe possibilitar desfrutar de seu próprio quintal, todo o conforto do ar co...</t>
  </si>
  <si>
    <t>Rua Francisco Nelson Furtado, Bairro Sinagoga Tamoios</t>
  </si>
  <si>
    <t>Cód: JMC-019</t>
  </si>
  <si>
    <t>CASA DE 2 QUARTOS SENDO UMA SUÍTE, SALA, BANHEIRO SO...</t>
  </si>
  <si>
    <t>Casa Semi Pronta com 3 quartos, sendo 2 suítes e 2 banheiros em Tamoio - Cabo Frio!</t>
  </si>
  <si>
    <t>Casa Composta por :</t>
  </si>
  <si>
    <t>- 1º andar:</t>
  </si>
  <si>
    <t>- 2 quartos, sendo 1 suíte ( Quarto preci...</t>
  </si>
  <si>
    <t>R$ 199.990</t>
  </si>
  <si>
    <t>CÓDIGO DO ANÚNCIO : 3209 / CA0231</t>
  </si>
  <si>
    <t>Condomínio Gravatá 2</t>
  </si>
  <si>
    <t>Casa com 3 quartos, sendo 3 com suítes, sala, cozinha, banheiro social, área de serviço, quartinho para...</t>
  </si>
  <si>
    <t>191 m²</t>
  </si>
  <si>
    <t>R$ 170.000</t>
  </si>
  <si>
    <t>CÓDIGO DO ANÚNCIO: CA0561 / Placa 528</t>
  </si>
  <si>
    <t>Casa com 3 quartos, sendo 2 suítes, 2 closet, sala, 4 banheiros, 1 lavabo, área de serviç...</t>
  </si>
  <si>
    <t>Santa Margarida I Tamoios, Cabo Frio</t>
  </si>
  <si>
    <t>205 m²</t>
  </si>
  <si>
    <t>Linda casa com 3 quartos com piscina e área gourmet em Unamar, Tamoios - Cabo Frio - RJ</t>
  </si>
  <si>
    <t>165 m²</t>
  </si>
  <si>
    <t>Casa com 3 quartos, sendo 1 suíte com , Piscina sala ampla, cozinha tradicional com armários de baixo da pia, cantinho da leitura , jardim, banheiro social, garagem para até 4 carr...</t>
  </si>
  <si>
    <t>Rua Cinco, Unamar</t>
  </si>
  <si>
    <t>Incrível casa com 3 quartos com piscina e área gourmet em Unamar, Tamoios - Cabo Frio - RJ</t>
  </si>
  <si>
    <t>IPTU R$ 230</t>
  </si>
  <si>
    <t>Vendo 2 casas</t>
  </si>
  <si>
    <t>1 composto por 2 quartos sala com 2 ambientes, cozinha, copa, área de serviço, varanda, quintal com arvores frutíferas e espaço para área gourmet e piscina</t>
  </si>
  <si>
    <t>Rua Seis, Reserva do Pero</t>
  </si>
  <si>
    <t>CASA LINEAR COMPOSTA POR, 3 QUARTOS, SALA, COZINHA COM MÓVEIS PLANEJADOS, 2 BANHEIROS, LAVABO, ÁREA DE SERVIÇO, ÁREA GOURMET, VARANDA, JARDIM, VAGA PARA 3 CARROS, ACABAMENTO TODO E...</t>
  </si>
  <si>
    <t>FINANCIAMENTO DIRETO COM A CONSTRUTORA;</t>
  </si>
  <si>
    <t>ENTRADA+PARCELAS</t>
  </si>
  <si>
    <t>ÚLTIMAS UNIDADES, ENTRE EM COM NOSSA EQUIPE E RESERVE JÁ A SUA.</t>
  </si>
  <si>
    <t>Casa com área gourmet, 2 quartos, sal...</t>
  </si>
  <si>
    <t>condomínio R$ 462 IPTU R$ 800</t>
  </si>
  <si>
    <t>O apartamento no bairro Braga tem 83 metros quadrados com 2 quartos sendo 1 suite e 2 banheiros</t>
  </si>
  <si>
    <t>Possui espaço para festas.Encontra-se em um condomínio protegido por muros.</t>
  </si>
  <si>
    <t>El...</t>
  </si>
  <si>
    <t>83 m²</t>
  </si>
  <si>
    <t>R$ 295.000</t>
  </si>
  <si>
    <t>Oportunidade!! Terreno com duas casas em rua comercial. Ideal para comércio, mas também já prontas as casas servindo para residências. 288 m2 de terreno. Documentação de posse há m...</t>
  </si>
  <si>
    <t>Jardim Excelsior, Cabo Frio</t>
  </si>
  <si>
    <t>288 m²</t>
  </si>
  <si>
    <t>R$ 780.000</t>
  </si>
  <si>
    <t>A casa de condomínio no bairro da Luz com 169 metros quadrados com 3 quartos sendo 3 suites e 3 banheiros</t>
  </si>
  <si>
    <t>Possui playground.</t>
  </si>
  <si>
    <t>Vai lhe possibilitar curtir os dias mais quentes...</t>
  </si>
  <si>
    <t>Avenida Abílio Augusto Távora, Luz</t>
  </si>
  <si>
    <t>169 m²</t>
  </si>
  <si>
    <t>R$ 770.003</t>
  </si>
  <si>
    <t>Localização Estratégica em Santa Lúcia.</t>
  </si>
  <si>
    <t>Salão Multiuso</t>
  </si>
  <si>
    <t>Brinquedoteca</t>
  </si>
  <si>
    <t>Espaço Fitness</t>
  </si>
  <si>
    <t>Sauna com Sala de Repouso</t>
  </si>
  <si>
    <t>Quadra Recreativa Descoberta</t>
  </si>
  <si>
    <t>Churrasqueira</t>
  </si>
  <si>
    <t>Pi...</t>
  </si>
  <si>
    <t>Avenida Rio Branco, Santa Lúcia</t>
  </si>
  <si>
    <t>99 - 210 m²</t>
  </si>
  <si>
    <t>condomínio R$ 694 IPTU R$ 1.488</t>
  </si>
  <si>
    <t>Sempre quis morar a poucos passos da Praia do Forte? Esta é a sua chance!!!</t>
  </si>
  <si>
    <t>Apartamento charmoso, muito confortável, bem arejado e à 100m da praia. Ao entrar no imóvel se de...</t>
  </si>
  <si>
    <t>R$ 76.000</t>
  </si>
  <si>
    <t>Bela casa de 1 quarto em Unamar, Tamoios - Cabo Frio - RJ</t>
  </si>
  <si>
    <t>Para informaç...</t>
  </si>
  <si>
    <t>R$ 80.000</t>
  </si>
  <si>
    <t>Excelente casa de 2 quartos em Unamar, Tamoios - Cabo Frio - RJ</t>
  </si>
  <si>
    <t>Para in...</t>
  </si>
  <si>
    <t>Venha morar na região dos lagos</t>
  </si>
  <si>
    <t>Ótima Oportunidade pra adquirir seu imóvel.</t>
  </si>
  <si>
    <t>composta por 2 quartos, sala , cozinha americana, banheiro social, área de serviço, quintal com pi...</t>
  </si>
  <si>
    <t>Dúplex à Venda - Região Dos Lagos -Unamar- Cabo Frio/ RJ</t>
  </si>
  <si>
    <t>Dúplex no Condomínio Long Beach composto por;</t>
  </si>
  <si>
    <t>2 Quartos (sendo 1 suíte com varanda)</t>
  </si>
  <si>
    <t>Sala Ampla</t>
  </si>
  <si>
    <t>Cozinha Amer...</t>
  </si>
  <si>
    <t>Rua Dez, Unamar</t>
  </si>
  <si>
    <t>Linda casa com 2 quartos sendo 1 suíte com área gourmet em Unamar, Tamoios - Cabo Frio - RJ</t>
  </si>
  <si>
    <t>PROMOÇÃO! R$95.000,00</t>
  </si>
  <si>
    <t>Realize o sonho da casa própria com a Jéssica Marque...</t>
  </si>
  <si>
    <t>132 m²</t>
  </si>
  <si>
    <t>A casa no bairro Unamar (Tamoios) com 200 metros quadrados com 2 quartos sendo 2 suites e 4 banheiros</t>
  </si>
  <si>
    <t>Possui balcão externo espaçoso.</t>
  </si>
  <si>
    <t>Vai lhe possibilitar aproveitar a vida a...</t>
  </si>
  <si>
    <t>R$ 130.000</t>
  </si>
  <si>
    <t>A casa no bairro Vista Alegre (Tamoios) possui 150 metros quadrados com 2 quartos e 1 banheiro, sala, cozinha americana.</t>
  </si>
  <si>
    <t>Rodovia Amaral Peixoto, Vista Alegre Tamoios</t>
  </si>
  <si>
    <t>Vende-se Linda Casa localizada no Condomínio Verão Vermelho !!🏠🏖️</t>
  </si>
  <si>
    <t>➡️2 Quartos, sendo 1 suíte</t>
  </si>
  <si>
    <t>➡️banheiro Social</t>
  </si>
  <si>
    <t>➡️ Sala ampla</t>
  </si>
  <si>
    <t>➡️ Cozinha americana</t>
  </si>
  <si>
    <t>Casa com 2 dormitório à venda, 56 m² por R$ 105.000 - Unamar - Cabo Frio/RJ</t>
  </si>
  <si>
    <t>Avenida Independência, Aquariús</t>
  </si>
  <si>
    <t>CÓDIGO DO ANÚNCIO: COD: CA0019</t>
  </si>
  <si>
    <t>Casa com 3 quartos, sendo 2 suítes, hidromassagem, sala, cozinha americana, banheiro social quintal...</t>
  </si>
  <si>
    <t>190 m²</t>
  </si>
  <si>
    <t>R$ 538.000</t>
  </si>
  <si>
    <t>condomínio R$ 495 IPTU R$ 800</t>
  </si>
  <si>
    <t>Apartamento todo reformado em Cabo Frio a poucos metros da praia do Forte, na quadra da praia. Unidade composta com sala em dois ambientes, cozinha, área de serviço, banheiro socia...</t>
  </si>
  <si>
    <t>78 m²</t>
  </si>
  <si>
    <t>IPTU R$ 420</t>
  </si>
  <si>
    <t>Vendo uma casa na praia na avenida beira mar em tamoios Cabo Frio, ótima localização entre a rodovia Amaral Peixoto e a praia, pertinho de tudo, hospital, creche, escolas, mercados...</t>
  </si>
  <si>
    <t>Avenida Beira-mar, Aquariús</t>
  </si>
  <si>
    <t>R$ 180.000</t>
  </si>
  <si>
    <t>Linda casa moderna de 2 quartos em Unamar - Cabo Frio - RJ</t>
  </si>
  <si>
    <t>Cód: JMC-11...</t>
  </si>
  <si>
    <t>99 m²</t>
  </si>
  <si>
    <t>condomínio R$ 297 IPTU R$ 380</t>
  </si>
  <si>
    <t>Casa em condomínio no Parque Riviera com dois pavimentos.</t>
  </si>
  <si>
    <t>1º: sala em 2 ambientes, cozinha com armários, área de serviço coberta com banheiro e quarto de empregada.</t>
  </si>
  <si>
    <t>Rua Jornalista Pedro Cordeiro de Melo, Vila Blanche</t>
  </si>
  <si>
    <t>669 m²</t>
  </si>
  <si>
    <t>R$ 325.000</t>
  </si>
  <si>
    <t>Ótima casa nas Palmeiras em um charmoso condomínio fechado. Vá à pé ao Shopping Park Lagos ou faça uma bela caminhada na Praia das Palmeiras tudo sem precisar tirar o carro da gara...</t>
  </si>
  <si>
    <t>Palmeiras, Cabo Frio</t>
  </si>
  <si>
    <t>M.CARVALHO IMOVEIS VENDE</t>
  </si>
  <si>
    <t>SUA OPORTUNIDADE CHEGOU. CASA MARAVILHOSA, BEM LOCALIZADA EM AREA NOBRE, PERTINHO DA PRAIA DO CORAL ,COM COMERCIO PERTINHO, UNAPARK SHOPPING, ESCOLA...</t>
  </si>
  <si>
    <t>130 m²</t>
  </si>
  <si>
    <t>R$ 245.000</t>
  </si>
  <si>
    <t>CÓDIGO DO ANÚNCIO: CA0529</t>
  </si>
  <si>
    <t>Casa com 2 quartos, sendo 1 suíte, sala, 1 banheiro social, cozinha, área de serviço, varanda, quinta...</t>
  </si>
  <si>
    <t>300 m²</t>
  </si>
  <si>
    <t>3 quartos co...</t>
  </si>
  <si>
    <t>Servidão Francisco Soares de Souza, Bento Ferreira</t>
  </si>
  <si>
    <t>R$ 790.000</t>
  </si>
  <si>
    <t>condomínio R$ 550 IPTU R$ 1.000</t>
  </si>
  <si>
    <t>Lindo apartamento de frente, no Centro de Cabo Frio, a apenas 02 quadras da Praia do Forte. Imóvel totalmente mobiliado, com fino acabamento e de muito bom gosto. Possui espaçosa s...</t>
  </si>
  <si>
    <t>R$ 99.999</t>
  </si>
  <si>
    <t>Cód: JMC-020</t>
  </si>
  <si>
    <t>CASA COM 2 QUARTOS, SALA, COZINHA CONVENCIONAL, BANH...</t>
  </si>
  <si>
    <t>54 m²</t>
  </si>
  <si>
    <t>Linda casa de 2 quartos com área gourmet e piscina próximo à praia em Unamar, Tamoios - Cabo Frio - RJ</t>
  </si>
  <si>
    <t>Realize o sonho da casa própria com A.J. Sant?anna Corretor de Imóveis...</t>
  </si>
  <si>
    <t>A casa no bairro Santa Margarida I (Tamoios) possui 150 metros quadrados com 3 quartos sendo 2 suites e 3 banheiros</t>
  </si>
  <si>
    <t>Rua Santos Dumont, Unamar</t>
  </si>
  <si>
    <t>IPTU R$ 150</t>
  </si>
  <si>
    <t>Casa para Venda no bairro Unamar (Tamoios), localizado na cidade de Cabo Frio / RJ, região Unamar, ponto de referência rua do DPO.</t>
  </si>
  <si>
    <t>Com 2 dormitórios, sendo 1 suíte, possui 1...</t>
  </si>
  <si>
    <t>Casa de 2 quartos com área gourmet e piscina em Unamar, Tamoios - Cabo Frio - RJ</t>
  </si>
  <si>
    <t>CRECI/RJ:...</t>
  </si>
  <si>
    <t>Belíssima Casa com Piscina em Unamar pronta para morar.</t>
  </si>
  <si>
    <t>Casa composta por:</t>
  </si>
  <si>
    <t>▪︎2 quartos, sendo uma suíte.</t>
  </si>
  <si>
    <t>▪︎Área gourmet.</t>
  </si>
  <si>
    <t>▪︎Garagem com portão elétrico.</t>
  </si>
  <si>
    <t>▪︎Cozinh...</t>
  </si>
  <si>
    <t>Duplex, localizado em Unamar.</t>
  </si>
  <si>
    <t>Composto por 2 quartos, sendo 1 suite, 2 banheiros, sala em 2 ambientes, cozinha americana , lavanderia, área gourmet com piscina.</t>
  </si>
  <si>
    <t>R$ 249.999</t>
  </si>
  <si>
    <t>SUA OPORTUNIDADE CHEGOU. CASA BEM LOCALIZADA PROXIMA A PRAIA DO PONTAL ,COM COMERCIO PERTINHO, ESCOLA, E PROXIMO DA PONTE DE BARRA DE SÃO JOÃO, IDEA...</t>
  </si>
  <si>
    <t>R$ 350.000</t>
  </si>
  <si>
    <t>IPTU R$ 423</t>
  </si>
  <si>
    <t>A casa está localizada a 500 metros da praia do Peró, 5 minutos do shopping Moinho, 10 minutos da Praia das Conchas. Linha de onibus, Supermercado Tucano, farmácias e padaria muito...</t>
  </si>
  <si>
    <t>Rua Anequim, Peró</t>
  </si>
  <si>
    <t>Cód: JMC-035-2</t>
  </si>
  <si>
    <t>REALIZE SEU SONHO DA CASA PRÓPRIA ! 🏠😍</t>
  </si>
  <si>
    <t>R$ 160 mil (Unamar)🏝🏖</t>
  </si>
  <si>
    <t>Excelente Duplex, composto por:</t>
  </si>
  <si>
    <t>✅2 amplas suites com sacada</t>
  </si>
  <si>
    <t>✅sala com fino acabamento</t>
  </si>
  <si>
    <t>✅banheiro soc...</t>
  </si>
  <si>
    <t>✅𝙶𝚛𝚊𝚗𝚍𝚎 𝚘𝚙𝚘𝚝𝚞𝚗𝚒𝚍𝚊𝚍𝚎 !!✅😱🎉</t>
  </si>
  <si>
    <t>Vende-se , lindas casas localizadas no Condomínio Gravata ll em Unamar.</t>
  </si>
  <si>
    <t>Compostas por:</t>
  </si>
  <si>
    <t>✔ 2 quartos, sendo 1 suíte</t>
  </si>
  <si>
    <t>✔ Sala</t>
  </si>
  <si>
    <t>R$ 140.000</t>
  </si>
  <si>
    <t>CÓDIGO DO ANÚNCIO: CA0608.</t>
  </si>
  <si>
    <t>MAGDALA FURTADO IMOBILIÁRIA VENDE :</t>
  </si>
  <si>
    <t>Casas com 2 quartos, sala, cozinha, 2 banheiros, área de serviço, varanda, qintal e vaga para 3 car...</t>
  </si>
  <si>
    <t>125 m²</t>
  </si>
  <si>
    <t>R$ 115.000</t>
  </si>
  <si>
    <t>💢💢 CONDIÇÕES EXCLUSIVAS!!!💢💢</t>
  </si>
  <si>
    <t>🏠CASA COMPOSTA POR 3 QUARTOS SENDO 2 SUÍTES, SALA COM 2 AMBIENTES, COZINHA, BANHEIRO SOCIAL, ÁREA GOURMET, COPA E VAGA PARA MAIS DE 1 CARRO...</t>
  </si>
  <si>
    <t>Cód: JMC-016-1</t>
  </si>
  <si>
    <t>CASA DE 2 QUARTOS SENDO 1 SUITE, SALA AMPLA, COZIN...</t>
  </si>
  <si>
    <t>Entre em contato em meu WhatsApp ou informe seu contato com ddd aqui neste site na opção "Contatar anunciante". Excelente imóveis na região Cabo Frio . A vista R$ 210 mil ou parcel...</t>
  </si>
  <si>
    <t>Jardim Esperanca, Cabo Frio</t>
  </si>
  <si>
    <t>R$ 329.900</t>
  </si>
  <si>
    <t>Dúplex Pronta à Venda - Região Dos Lagos -Unamar- Cabo Frio/ RJ</t>
  </si>
  <si>
    <t>3 Quartos (sendo 1 suíte com varanda)</t>
  </si>
  <si>
    <t>C...</t>
  </si>
  <si>
    <t>Rua Dez, Long Beach Tamoios</t>
  </si>
  <si>
    <t>R$ 298.573</t>
  </si>
  <si>
    <t>Estrutura Comercial Premium, Jamais Vista no Estado.</t>
  </si>
  <si>
    <t>Na Quadra do Mar próximo às Avenidas Champagnat e Gil Veloso</t>
  </si>
  <si>
    <t>Videomonitoramento das Áreas Comuns</t>
  </si>
  <si>
    <t>Controle de Acess...</t>
  </si>
  <si>
    <t>Avenida Henrique Moscoso, Praia da Costa</t>
  </si>
  <si>
    <t>34 - 166 m²</t>
  </si>
  <si>
    <t>R$ 75.000</t>
  </si>
  <si>
    <t>Linda casa de 1 quarto em Unamar, Tamoios - Cabo Frio - RJ</t>
  </si>
  <si>
    <t>Para informa...</t>
  </si>
  <si>
    <t>51 m²</t>
  </si>
  <si>
    <t>Cód: JMC-016</t>
  </si>
  <si>
    <t>CASA DE 2 QUARTOS SENDO 1 SUITE, SALA AMPLA, COZINHA...</t>
  </si>
  <si>
    <t>Excelente casa de 2 quartos com área gourmet e piscina em Unamar, Tamoios - Cabo Frio - RJ</t>
  </si>
  <si>
    <t>CÓDIGO DO ANÚNCIO: CA0462</t>
  </si>
  <si>
    <t>Casa com 3 quartos, sendo 1 suíte, sala, cozinha, 1 banheiro social, 2 varandas, área de serviço, quintal...</t>
  </si>
  <si>
    <t>375 m²</t>
  </si>
  <si>
    <t>condomínio R$ 170 IPTU R$ 400</t>
  </si>
  <si>
    <t>Ampla casa com 500m² de área total com uma área de lazer extremamente confortável. Com 3 quartos, sendo duas suítes para acomodar sua família e amigos, sala ampla que pode ser divi...</t>
  </si>
  <si>
    <t>110 m²</t>
  </si>
  <si>
    <t>condomínio R$ 500 IPTU R$ 759</t>
  </si>
  <si>
    <t>Apartamento com ótima localização, próximo a Praia do Peró e Conchas, fármacias, padaria, mercados tudo pertinho, muito verde e tranquilidade. -</t>
  </si>
  <si>
    <t>Peró, Cabo Frio</t>
  </si>
  <si>
    <t>R$ 149.997</t>
  </si>
  <si>
    <t>Bela casa 3 quartos e área gourmet em Unamar - Cabo Frio</t>
  </si>
  <si>
    <t>Cód: JMC-004&lt;...</t>
  </si>
  <si>
    <t>condomínio R$ 150 IPTU R$ 150</t>
  </si>
  <si>
    <t>CASA LINEAR COMPOSTA POR 2 QUARTOS ENORMES SENDO 1 SUÍTE, SALA AMPLA COM COZINHA AMERICANA, BANHEIRO SOCIAL, ÁREA DE SERVIÇO,TODA EM VARANDA AO REDOR, QUINTAL ENORME, AREA GOURMET...</t>
  </si>
  <si>
    <t>R$ 405.000</t>
  </si>
  <si>
    <t>CABO FRIO-BRAGA-OPORTUNIDADE !- À 3 QUADRAS DA PRAIA- PRÉDIO NOVO-COM 2 ELEVADORES-EXCELENTE APARTAMENTO-2º ANDAR,DE FRENTE ,SOL DA MANHÃ,COM ELEVADOR-AMPLA VARANDA,SALA 2 AMBIENTE...</t>
  </si>
  <si>
    <t>Linda casa pronta para morar com 2 quartos, área gourmet e piscina em Unamar - Cabo Frio - RJ</t>
  </si>
  <si>
    <t>155 m²</t>
  </si>
  <si>
    <t>CÓDIGO DO ANÚNCIO : CA0413 / 3095</t>
  </si>
  <si>
    <t>Casa Linear</t>
  </si>
  <si>
    <t>Casa composta de: 3 quartos sendo 1 suíte, sala, cozinha, banheiro so...</t>
  </si>
  <si>
    <t>170 m²</t>
  </si>
  <si>
    <t>R$ 198.000</t>
  </si>
  <si>
    <t>Casa localizada em um condomínio tranquilo em Unamar, perto do comércio e a 10 minutos da praia.</t>
  </si>
  <si>
    <t>Com 03 quartos, sendo 02 suítes, banheiro social, sala, cozinha com 02 ambiente...</t>
  </si>
  <si>
    <t>CÓDIGO DO ANÚNCIO : CA0562</t>
  </si>
  <si>
    <t>Casa com 3 quartos sendo 1 suíte, sala, cozinha ,banheiro, área de serviço, área gourmet, piscina, cani...</t>
  </si>
  <si>
    <t>COD: BRM0133</t>
  </si>
  <si>
    <t>CASA LINEAR COMPOSTA POR 2 QUARTOS (1 SUÍTE), SALA COM COZINHA AMERICANA, BANHEIRO SOCIAL, ÁREA GOURMET COM BANHEIRO E CHUVEIRÃO, PISCINA, ÁREA DE SERVIÇO E VAG...</t>
  </si>
  <si>
    <t>condomínio R$ 150 IPTU R$ 380</t>
  </si>
  <si>
    <t>Cabo Frio. Unamar. Condomínio Verão Vermelho. Excelente Casa em condomínio fechado em área residencial de Unamar - Cabo Frio. Praia fica dentro do Condominio. Casa Linear, com 02 a...</t>
  </si>
  <si>
    <t>💢💢 EXCELENTES CONDIÇÕES!!! CASA EM CABO FRIO - UNAMAR!!! 💢💢</t>
  </si>
  <si>
    <t>🏠CASA COMPOSTA POR 2 QUARTOS ENORMES SENDO 1 SUÍTE, SALA AMPLA COM COZINHA AMERICANA, BANHEIRO SOCIAL, ÁREA...</t>
  </si>
  <si>
    <t>Imóvel no condomínio verão vermelho tem 600 m² com 3 quartos e RGI</t>
  </si>
  <si>
    <t>Venha mora nesse paraíso que é tira o folego!!!</t>
  </si>
  <si>
    <t>Imóvel composto por :</t>
  </si>
  <si>
    <t>3 quartos</t>
  </si>
  <si>
    <t>Sala</t>
  </si>
  <si>
    <t>Cozin...</t>
  </si>
  <si>
    <t>Rua Apolo Cinco, Unamar</t>
  </si>
  <si>
    <t>OTIMA CASA MOBILIADA PROXIMO A PRAIA DO PONTAL, LOCAL MARAVILHOSO.......</t>
  </si>
  <si>
    <t>SUA OPORTUNIDADE CHEGOU. CASA TODA MOBILIADA,,,,BEM LOCALIZADA PROXIMA DA PRAIA DO PONTAL,,,COM COME...</t>
  </si>
  <si>
    <t>Cód: JMC-037</t>
  </si>
  <si>
    <t>CASA COM 2 QUARTO, SENDO 1 SUÍTE, SALA COM COZINHA A...</t>
  </si>
  <si>
    <t>R$ 493.233</t>
  </si>
  <si>
    <t>Um condomínio clube completo a 100 metros da Praia de Itapoã, próximo à melhor infraestrutura do bairro: restaurantes, farmácias, supermercados e muito mais. Duas torres exclusivas...</t>
  </si>
  <si>
    <t>Avenida da Praia, Praia de Itaparica</t>
  </si>
  <si>
    <t>R$ 510.000</t>
  </si>
  <si>
    <t>Excelente lançamento em cabo frio, Edifício com toda infraestrutura, Apartamento residencial para Venda</t>
  </si>
  <si>
    <t>2 dormitórios sendo 2 suíte, 1 sala, 2 banheiros, lav...</t>
  </si>
  <si>
    <t>Rua Antônio Duarte Guimarães, Braga</t>
  </si>
  <si>
    <t>103 m²</t>
  </si>
  <si>
    <t>R$ 900.000</t>
  </si>
  <si>
    <t>Casa muito bem localizada, linear com 03 quartos sendo 01 suíte, sala, cozinha, área de serviço, dependência, lindo quintal com jardim, garagem para uns 5 carros - Atualizado em: -</t>
  </si>
  <si>
    <t>360 m²</t>
  </si>
  <si>
    <t>R$ 119.999</t>
  </si>
  <si>
    <t>Excelente casa de 2 quartos, piscina e área gourmet em Unamar - Cabo Frio - RJ</t>
  </si>
  <si>
    <t>CRECI/RJ: 0...</t>
  </si>
  <si>
    <t>CÓDIGO DO ANÚNCIO : CA0423 / 29120</t>
  </si>
  <si>
    <t>Condomínio : Gravatá I</t>
  </si>
  <si>
    <t>composta por: 2 quartos sendo 1 suite, sala , cozinha, banhei...</t>
  </si>
  <si>
    <t>183 m²</t>
  </si>
  <si>
    <t>R$ 283.000</t>
  </si>
  <si>
    <t>R$ 290.000</t>
  </si>
  <si>
    <t>condomínio R$ 150 IPTU R$ 480</t>
  </si>
  <si>
    <t>Imóvel em Unamar – Cabo Frio/RJ</t>
  </si>
  <si>
    <t>Código: CA0133</t>
  </si>
  <si>
    <t>Casa composta por 1 sala, 3 quartos sendo 2 suítes, 1 cozinha, 1 banheiro social, área de serviço, varan...</t>
  </si>
  <si>
    <t>Rua dos Planetas, Verao Vermelho Tamoios</t>
  </si>
  <si>
    <t>R$ 174.900</t>
  </si>
  <si>
    <t>RESIDENCIAL GRAVATÁ, OPORTUNIDADE UNICA......... IMÓVEL LUXO, ALTO PADRÃO, OTIMA LOCALIZAÇÃO A 15 MINUTOS DA PRAIA, COMERCIO PERTINHO, TRANSPORTE,...</t>
  </si>
  <si>
    <t>R$ 399.990</t>
  </si>
  <si>
    <t>Excelente casa de 3 quartos com piscina de alvenaria e área gourmet em Unamar, Tamoios - Cabo Frio - RJ</t>
  </si>
  <si>
    <t>Realize o sonho da sua casa da praia com a Jéssica Marques Corretora...</t>
  </si>
  <si>
    <t>201 m²</t>
  </si>
  <si>
    <t>Maravilhosa casa de 2 quartos sendo 1 suíte, com piscina e área gourmet em Unamar - Cabo Frio - RJ</t>
  </si>
  <si>
    <t>Linda casa de 3 quartos com piscina de alvenaria e área gourmet em Unamar, Tamoios - Cabo Frio - RJ</t>
  </si>
  <si>
    <t>Realize o sonho da sua casa da praia com a Jéssica Marques Corretora de I...</t>
  </si>
  <si>
    <t>M.CARVALHO IMÓVEIS VENDE</t>
  </si>
  <si>
    <t>RESIDENCIAL GRAVATÁ, EXCELENTE IMOVEL BEM LOCALIZADO EM AREA NOBRE DE UNAMAR,,,,PERTINHO DA PRAIA DO CORAL , COMERCIO, SHOPPING, HOSPITAL DE TAMOIOS...</t>
  </si>
  <si>
    <t>Excelente imóvel na rua tubarão em Unamar / Cabo Frio- RJ</t>
  </si>
  <si>
    <t>Que bom que chegou até aqui, estava te esperando para lhe apresentar uma das melhores oportunidades de Imóvel na r...</t>
  </si>
  <si>
    <t>Travessa Ana Maria Machado, Unamar</t>
  </si>
  <si>
    <t>R$ 685.000</t>
  </si>
  <si>
    <t>condomínio R$ 730 IPTU R$ 1.248</t>
  </si>
  <si>
    <t>vendo Excelente Apartamento na Praia do forte em Cabo Frio:</t>
  </si>
  <si>
    <t>Apartamento com 86m² cabo Frio, composta de 02 quartos, sendo 01 suíte, sala ampla com 02 ambientes com rebaixame...</t>
  </si>
  <si>
    <t>Rua Barão do Rio Branco, Passagem</t>
  </si>
  <si>
    <t>Entre em contato no meu zap (21) 98021.1259 ou informe seu contato com ddd aqui neste site na opção "Contatar anunciante". Excelente imóveis na região Jacaré . A vista R$ 160 mil o...</t>
  </si>
  <si>
    <t>Jacare, Cabo Frio</t>
  </si>
  <si>
    <t>Linda casa pronta para morar com 2 quartos sendo 1 suíte em Unamar, Tamoios - Cabo Frio - RJ</t>
  </si>
  <si>
    <t>Realize o sonho da sua casa da praia com a Jéssica Marques Corretora de Imóveis&lt;...</t>
  </si>
  <si>
    <t>R$ 299.999</t>
  </si>
  <si>
    <t>R$ 240.000</t>
  </si>
  <si>
    <t>A casa no bairro Unamar (Tamoios) com 210 metros quadrados com 3 quartos sendo 1 suite e 3 banheiros</t>
  </si>
  <si>
    <t>210 m²</t>
  </si>
  <si>
    <t>condomínio R$ 160</t>
  </si>
  <si>
    <t>A casa no bairro Nova Califórnia (Tamoios) tem 120 metros quadrados com 2 quartos sendo 1 suite e 3 banheiros</t>
  </si>
  <si>
    <t>Maravilhosa casa de 2 quartos sendo 1 suíte, com piscina e área gourmet em Unamar, Tamoios - Cabo Frio - RJ</t>
  </si>
  <si>
    <t>Realize o sonho da sua casa da praia com a Jéssica Marques Corret...</t>
  </si>
  <si>
    <t>Vendo uma casa na praia na rua Cabo Frio em tamoios Cabo Frio ,ótima localização a 10 minutos ape da rodovia Amaral Peixoto e a praia, pertinho de tudo, hospital, creche, escolas,...</t>
  </si>
  <si>
    <t>Rua Cabo Frio, Aquariús</t>
  </si>
  <si>
    <t>R$ 690.000</t>
  </si>
  <si>
    <t>condomínio R$ 920 IPTU R$ 175</t>
  </si>
  <si>
    <t>Apartamento para Aluguel - Copacabana, 1 Quarto, 55 - Rio de Janeiro</t>
  </si>
  <si>
    <t>Rua Barata Ribeiro, Copacabana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</si>
</sst>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topLeftCell="A191" workbookViewId="0">
      <selection activeCell="B220" sqref="B220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4">
        <v>13</v>
      </c>
      <c r="P1" s="4">
        <v>14</v>
      </c>
    </row>
    <row r="2" spans="1:16" x14ac:dyDescent="0.3">
      <c r="A2" s="1">
        <v>0</v>
      </c>
      <c r="B2" t="str">
        <f>Sheet_name_1!C2</f>
        <v>em construção</v>
      </c>
      <c r="C2" t="str">
        <f>Sheet_name_1!D2</f>
        <v>Sob consulta</v>
      </c>
      <c r="D2" t="str">
        <f>Sheet_name_1!E2</f>
        <v>Novos lotes em Nova Venécia ES!</v>
      </c>
      <c r="E2" t="str">
        <f>Sheet_name_1!F2</f>
        <v>A sua chance de conseguir o seu lote no Flora Park II com o melhor preço da cidade.</v>
      </c>
      <c r="F2">
        <f>Sheet_name_1!G2</f>
        <v>0</v>
      </c>
      <c r="G2" t="str">
        <f>Sheet_name_1!H2</f>
        <v>Tv. Quatro, 3 - Rúbia, Nova Venécia - ES, 29830-000</v>
      </c>
      <c r="H2" t="str">
        <f>Sheet_name_1!I2</f>
        <v>mais</v>
      </c>
      <c r="I2" t="str">
        <f>Sheet_name_1!J2</f>
        <v>, Nova Venécia</v>
      </c>
      <c r="J2" t="str">
        <f>Sheet_name_1!K2</f>
        <v>180 m²</v>
      </c>
      <c r="K2">
        <f>Sheet_name_1!L2</f>
        <v>0</v>
      </c>
      <c r="L2">
        <f>Sheet_name_1!M2</f>
        <v>0</v>
      </c>
      <c r="M2">
        <f>Sheet_name_1!N2</f>
        <v>0</v>
      </c>
      <c r="N2">
        <f>Sheet_name_1!O2</f>
        <v>0</v>
      </c>
      <c r="O2">
        <f>Sheet_name_1!P2</f>
        <v>0</v>
      </c>
      <c r="P2">
        <f>Sheet_name_1!Q2</f>
        <v>0</v>
      </c>
    </row>
    <row r="3" spans="1:16" x14ac:dyDescent="0.3">
      <c r="A3" s="1">
        <v>1</v>
      </c>
      <c r="B3" t="str">
        <f>Sheet_name_1!C3</f>
        <v>super destaque</v>
      </c>
      <c r="C3" t="str">
        <f>Sheet_name_1!D3</f>
        <v>R$ 420.000</v>
      </c>
      <c r="D3" t="str">
        <f>Sheet_name_1!E3</f>
        <v>condomínio R$ 200 IPTU R$ 28</v>
      </c>
      <c r="E3" t="str">
        <f>Sheet_name_1!F3</f>
        <v>Cabo Frio- Jardim Flamboyant-Linda casa planejada e decorada, pronta para morar ! - PAVIMENTO TÉRREO: Varanda, Sala, 1 Escritório aproveitando o vão sob a escada, 1 banheiro social...</v>
      </c>
      <c r="F3" t="str">
        <f>Sheet_name_1!G3</f>
        <v>mais</v>
      </c>
      <c r="G3" t="str">
        <f>Sheet_name_1!H3</f>
        <v>Rua Antônio de Oliveira Gama, Jardim Flamboyant</v>
      </c>
      <c r="H3" t="str">
        <f>Sheet_name_1!I3</f>
        <v>82 m²</v>
      </c>
      <c r="I3" t="str">
        <f>Sheet_name_1!J3</f>
        <v>2</v>
      </c>
      <c r="J3" t="str">
        <f>Sheet_name_1!K3</f>
        <v>1</v>
      </c>
      <c r="K3" t="str">
        <f>Sheet_name_1!L3</f>
        <v>2</v>
      </c>
      <c r="L3">
        <f>Sheet_name_1!M3</f>
        <v>0</v>
      </c>
      <c r="M3">
        <f>Sheet_name_1!N3</f>
        <v>0</v>
      </c>
      <c r="N3">
        <f>Sheet_name_1!O3</f>
        <v>0</v>
      </c>
      <c r="O3">
        <f>Sheet_name_1!P3</f>
        <v>0</v>
      </c>
      <c r="P3">
        <f>Sheet_name_1!Q3</f>
        <v>0</v>
      </c>
    </row>
    <row r="4" spans="1:16" x14ac:dyDescent="0.3">
      <c r="A4" s="1">
        <v>2</v>
      </c>
      <c r="B4" t="str">
        <f>Sheet_name_1!C4</f>
        <v>super destaque</v>
      </c>
      <c r="C4" t="str">
        <f>Sheet_name_1!D4</f>
        <v>R$ 125.000</v>
      </c>
      <c r="D4" t="str">
        <f>Sheet_name_1!E4</f>
        <v>Linda casa de 2 quartos, com piscina em Unamar, Tamoios - Cabo Frio - RJ</v>
      </c>
      <c r="E4">
        <f>Sheet_name_1!F4</f>
        <v>0</v>
      </c>
      <c r="F4" t="str">
        <f>Sheet_name_1!G4</f>
        <v>Realize o sonho da casa própria com A.J. Sant?anna Corretor de Imóveis</v>
      </c>
      <c r="G4" t="str">
        <f>Sheet_name_1!H4</f>
        <v>CRECI/RJ: 01 074.516</v>
      </c>
      <c r="H4" t="str">
        <f>Sheet_name_1!I4</f>
        <v>mais</v>
      </c>
      <c r="I4" t="str">
        <f>Sheet_name_1!J4</f>
        <v>Unamar, Cabo Frio</v>
      </c>
      <c r="J4" t="str">
        <f>Sheet_name_1!K4</f>
        <v>60 m²</v>
      </c>
      <c r="K4" t="str">
        <f>Sheet_name_1!L4</f>
        <v>2</v>
      </c>
      <c r="L4" t="str">
        <f>Sheet_name_1!M4</f>
        <v>1</v>
      </c>
      <c r="M4" t="str">
        <f>Sheet_name_1!N4</f>
        <v>2</v>
      </c>
      <c r="N4">
        <f>Sheet_name_1!O4</f>
        <v>0</v>
      </c>
      <c r="O4">
        <f>Sheet_name_1!P4</f>
        <v>0</v>
      </c>
      <c r="P4">
        <f>Sheet_name_1!Q4</f>
        <v>0</v>
      </c>
    </row>
    <row r="5" spans="1:16" x14ac:dyDescent="0.3">
      <c r="A5" s="1">
        <v>3</v>
      </c>
      <c r="B5" t="str">
        <f>Sheet_name_1!C5</f>
        <v>super destaque</v>
      </c>
      <c r="C5" t="str">
        <f>Sheet_name_1!D5</f>
        <v>R$ 1.200.000</v>
      </c>
      <c r="D5" t="str">
        <f>Sheet_name_1!E5</f>
        <v>condomínio R$ 750 IPTU R$ 3.519</v>
      </c>
      <c r="E5" t="str">
        <f>Sheet_name_1!F5</f>
        <v>Ampla cobertura duplex, composta de duas salas, cozinha, banheiro, três quartos sendo duas suítes, uma no andar superior e outra no inferior, espaço gourmet com churrasqueira, jacu...</v>
      </c>
      <c r="F5" t="str">
        <f>Sheet_name_1!G5</f>
        <v>mais</v>
      </c>
      <c r="G5" t="str">
        <f>Sheet_name_1!H5</f>
        <v>Rua Jorge Lossio, Centro</v>
      </c>
      <c r="H5" t="str">
        <f>Sheet_name_1!I5</f>
        <v>192 m²</v>
      </c>
      <c r="I5" t="str">
        <f>Sheet_name_1!J5</f>
        <v>3</v>
      </c>
      <c r="J5" t="str">
        <f>Sheet_name_1!K5</f>
        <v>2</v>
      </c>
      <c r="K5" t="str">
        <f>Sheet_name_1!L5</f>
        <v>4</v>
      </c>
      <c r="L5">
        <f>Sheet_name_1!M5</f>
        <v>0</v>
      </c>
      <c r="M5">
        <f>Sheet_name_1!N5</f>
        <v>0</v>
      </c>
      <c r="N5">
        <f>Sheet_name_1!O5</f>
        <v>0</v>
      </c>
      <c r="O5">
        <f>Sheet_name_1!P5</f>
        <v>0</v>
      </c>
      <c r="P5">
        <f>Sheet_name_1!Q5</f>
        <v>0</v>
      </c>
    </row>
    <row r="6" spans="1:16" x14ac:dyDescent="0.3">
      <c r="A6" s="1">
        <v>4</v>
      </c>
      <c r="B6" t="str">
        <f>Sheet_name_1!C6</f>
        <v>destaque</v>
      </c>
      <c r="C6" t="str">
        <f>Sheet_name_1!D6</f>
        <v>R$ 430.000</v>
      </c>
      <c r="D6" t="str">
        <f>Sheet_name_1!E6</f>
        <v>condomínio R$ 620 IPTU R$ 800</v>
      </c>
      <c r="E6" t="str">
        <f>Sheet_name_1!F6</f>
        <v>Prédio com piscina e churrasqueira de frente para o mar na Praia das Dunas, Cabo Frio-RJ. Próximo ao antigo hotel Acapulco e à estrada de acesso a Arraial do Cabo. Portaria, parte...</v>
      </c>
      <c r="F6" t="str">
        <f>Sheet_name_1!G6</f>
        <v>mais</v>
      </c>
      <c r="G6" t="str">
        <f>Sheet_name_1!H6</f>
        <v>Rua João Antônio Rocha, Braga</v>
      </c>
      <c r="H6" t="str">
        <f>Sheet_name_1!I6</f>
        <v>80 m²</v>
      </c>
      <c r="I6" t="str">
        <f>Sheet_name_1!J6</f>
        <v>3</v>
      </c>
      <c r="J6" t="str">
        <f>Sheet_name_1!K6</f>
        <v>1</v>
      </c>
      <c r="K6" t="str">
        <f>Sheet_name_1!L6</f>
        <v>2</v>
      </c>
      <c r="L6">
        <f>Sheet_name_1!M6</f>
        <v>0</v>
      </c>
      <c r="M6">
        <f>Sheet_name_1!N6</f>
        <v>0</v>
      </c>
      <c r="N6">
        <f>Sheet_name_1!O6</f>
        <v>0</v>
      </c>
      <c r="O6">
        <f>Sheet_name_1!P6</f>
        <v>0</v>
      </c>
      <c r="P6">
        <f>Sheet_name_1!Q6</f>
        <v>0</v>
      </c>
    </row>
    <row r="7" spans="1:16" x14ac:dyDescent="0.3">
      <c r="A7" s="1">
        <v>5</v>
      </c>
      <c r="B7" t="str">
        <f>Sheet_name_1!C7</f>
        <v>destaque</v>
      </c>
      <c r="C7" t="str">
        <f>Sheet_name_1!D7</f>
        <v>R$ 475.000</v>
      </c>
      <c r="D7" t="str">
        <f>Sheet_name_1!E7</f>
        <v>condomínio R$ 495 IPTU R$ 1.400</v>
      </c>
      <c r="E7" t="str">
        <f>Sheet_name_1!F7</f>
        <v>Excelente apartamento localizado no Braga composto por:</v>
      </c>
      <c r="F7" t="str">
        <f>Sheet_name_1!G7</f>
        <v>- Sala em dois ambientes, com varanda, rebaixamento com iluminação indireta em LED, ar condicionado split quente/frio inv...</v>
      </c>
      <c r="G7" t="str">
        <f>Sheet_name_1!H7</f>
        <v>mais</v>
      </c>
      <c r="H7" t="str">
        <f>Sheet_name_1!I7</f>
        <v>Braga, Cabo Frio</v>
      </c>
      <c r="I7" t="str">
        <f>Sheet_name_1!J7</f>
        <v>101 m²</v>
      </c>
      <c r="J7" t="str">
        <f>Sheet_name_1!K7</f>
        <v>2</v>
      </c>
      <c r="K7" t="str">
        <f>Sheet_name_1!L7</f>
        <v>1</v>
      </c>
      <c r="L7" t="str">
        <f>Sheet_name_1!M7</f>
        <v>2</v>
      </c>
      <c r="M7">
        <f>Sheet_name_1!N7</f>
        <v>0</v>
      </c>
      <c r="N7">
        <f>Sheet_name_1!O7</f>
        <v>0</v>
      </c>
      <c r="O7">
        <f>Sheet_name_1!P7</f>
        <v>0</v>
      </c>
      <c r="P7">
        <f>Sheet_name_1!Q7</f>
        <v>0</v>
      </c>
    </row>
    <row r="8" spans="1:16" x14ac:dyDescent="0.3">
      <c r="A8" s="1">
        <v>6</v>
      </c>
      <c r="B8" t="str">
        <f>Sheet_name_1!C8</f>
        <v>destaque</v>
      </c>
      <c r="C8" t="str">
        <f>Sheet_name_1!D8</f>
        <v>R$ 610.000</v>
      </c>
      <c r="D8" t="str">
        <f>Sheet_name_1!E8</f>
        <v>condomínio R$ 516 IPTU R$ 755</v>
      </c>
      <c r="E8" t="str">
        <f>Sheet_name_1!F8</f>
        <v>Porque escolher este imóvel ?</v>
      </c>
      <c r="F8" t="str">
        <f>Sheet_name_1!G8</f>
        <v>Apto com belíssima vista da praia, em posição privilegiada, frente p/ o sol da manhã, 3º andar, super ventilado, claro e sómente um vizinho latera...</v>
      </c>
      <c r="G8" t="str">
        <f>Sheet_name_1!H8</f>
        <v>mais</v>
      </c>
      <c r="H8" t="str">
        <f>Sheet_name_1!I8</f>
        <v>Rua Ramon Pereló Filho, Braga</v>
      </c>
      <c r="I8" t="str">
        <f>Sheet_name_1!J8</f>
        <v>86 m²</v>
      </c>
      <c r="J8" t="str">
        <f>Sheet_name_1!K8</f>
        <v>2</v>
      </c>
      <c r="K8" t="str">
        <f>Sheet_name_1!L8</f>
        <v>1</v>
      </c>
      <c r="L8" t="str">
        <f>Sheet_name_1!M8</f>
        <v>2</v>
      </c>
      <c r="M8">
        <f>Sheet_name_1!N8</f>
        <v>0</v>
      </c>
      <c r="N8">
        <f>Sheet_name_1!O8</f>
        <v>0</v>
      </c>
      <c r="O8">
        <f>Sheet_name_1!P8</f>
        <v>0</v>
      </c>
      <c r="P8">
        <f>Sheet_name_1!Q8</f>
        <v>0</v>
      </c>
    </row>
    <row r="9" spans="1:16" x14ac:dyDescent="0.3">
      <c r="A9" s="1">
        <v>7</v>
      </c>
      <c r="B9" t="str">
        <f>Sheet_name_1!C9</f>
        <v>destaque</v>
      </c>
      <c r="C9" t="str">
        <f>Sheet_name_1!D9</f>
        <v>R$ 590.000</v>
      </c>
      <c r="D9" t="str">
        <f>Sheet_name_1!E9</f>
        <v>condomínio R$ 500</v>
      </c>
      <c r="E9" t="str">
        <f>Sheet_name_1!F9</f>
        <v>Apartamento de 3 quartos, sendo 1 suíte, no Bairro da Passagem, em Cabo Frio. Imóvel com sala de televisão, sala de jantar, cozinha área serviço com área externa, banheiro de servi...</v>
      </c>
      <c r="F9" t="str">
        <f>Sheet_name_1!G9</f>
        <v>mais</v>
      </c>
      <c r="G9" t="str">
        <f>Sheet_name_1!H9</f>
        <v>Rua Antônio Feliciano de Almeida, Passagem</v>
      </c>
      <c r="H9" t="str">
        <f>Sheet_name_1!I9</f>
        <v>116 m²</v>
      </c>
      <c r="I9" t="str">
        <f>Sheet_name_1!J9</f>
        <v>3</v>
      </c>
      <c r="J9" t="str">
        <f>Sheet_name_1!K9</f>
        <v>2</v>
      </c>
      <c r="K9" t="str">
        <f>Sheet_name_1!L9</f>
        <v>3</v>
      </c>
      <c r="L9">
        <f>Sheet_name_1!M9</f>
        <v>0</v>
      </c>
      <c r="M9">
        <f>Sheet_name_1!N9</f>
        <v>0</v>
      </c>
      <c r="N9">
        <f>Sheet_name_1!O9</f>
        <v>0</v>
      </c>
      <c r="O9">
        <f>Sheet_name_1!P9</f>
        <v>0</v>
      </c>
      <c r="P9">
        <f>Sheet_name_1!Q9</f>
        <v>0</v>
      </c>
    </row>
    <row r="10" spans="1:16" x14ac:dyDescent="0.3">
      <c r="A10" s="1">
        <v>8</v>
      </c>
      <c r="B10" t="str">
        <f>Sheet_name_1!C10</f>
        <v>destaque</v>
      </c>
      <c r="C10" t="str">
        <f>Sheet_name_1!D10</f>
        <v>R$ 450.000</v>
      </c>
      <c r="D10" t="str">
        <f>Sheet_name_1!E10</f>
        <v>condomínio R$ 580</v>
      </c>
      <c r="E10" t="str">
        <f>Sheet_name_1!F10</f>
        <v>Casa em condominio fechado com segurança total!! Otima localização ,próximo a comercio e com muita tranquilidade espaço com 3 Suites grandes, copa, cozinha e área de serviço e sala...</v>
      </c>
      <c r="F10" t="str">
        <f>Sheet_name_1!G10</f>
        <v>mais</v>
      </c>
      <c r="G10" t="str">
        <f>Sheet_name_1!H10</f>
        <v>Rua Salvador, Palmeiras</v>
      </c>
      <c r="H10" t="str">
        <f>Sheet_name_1!I10</f>
        <v>100 m²</v>
      </c>
      <c r="I10" t="str">
        <f>Sheet_name_1!J10</f>
        <v>3</v>
      </c>
      <c r="J10" t="str">
        <f>Sheet_name_1!K10</f>
        <v>2</v>
      </c>
      <c r="K10" t="str">
        <f>Sheet_name_1!L10</f>
        <v>3</v>
      </c>
      <c r="L10">
        <f>Sheet_name_1!M10</f>
        <v>0</v>
      </c>
      <c r="M10">
        <f>Sheet_name_1!N10</f>
        <v>0</v>
      </c>
      <c r="N10">
        <f>Sheet_name_1!O10</f>
        <v>0</v>
      </c>
      <c r="O10">
        <f>Sheet_name_1!P10</f>
        <v>0</v>
      </c>
      <c r="P10">
        <f>Sheet_name_1!Q10</f>
        <v>0</v>
      </c>
    </row>
    <row r="11" spans="1:16" x14ac:dyDescent="0.3">
      <c r="A11" s="1">
        <v>9</v>
      </c>
      <c r="B11" t="str">
        <f>Sheet_name_1!C11</f>
        <v>destaque</v>
      </c>
      <c r="C11" t="str">
        <f>Sheet_name_1!D11</f>
        <v>R$ 490.000</v>
      </c>
      <c r="D11" t="str">
        <f>Sheet_name_1!E11</f>
        <v>condomínio R$ 640 IPTU R$ 725</v>
      </c>
      <c r="E11" t="str">
        <f>Sheet_name_1!F11</f>
        <v>3 quartos, 2 vagas, mobiliado, tudo novo, casa pintada, condominio com 9 casas apenas. A 100m do shopping do Pero. Entre em contato agora.</v>
      </c>
      <c r="F11" t="str">
        <f>Sheet_name_1!G11</f>
        <v>mais</v>
      </c>
      <c r="G11" t="str">
        <f>Sheet_name_1!H11</f>
        <v>Avenida dos Pescadores, Peró</v>
      </c>
      <c r="H11" t="str">
        <f>Sheet_name_1!I11</f>
        <v>150 m²</v>
      </c>
      <c r="I11" t="str">
        <f>Sheet_name_1!J11</f>
        <v>3</v>
      </c>
      <c r="J11" t="str">
        <f>Sheet_name_1!K11</f>
        <v>2</v>
      </c>
      <c r="K11" t="str">
        <f>Sheet_name_1!L11</f>
        <v>2</v>
      </c>
      <c r="L11">
        <f>Sheet_name_1!M11</f>
        <v>0</v>
      </c>
      <c r="M11">
        <f>Sheet_name_1!N11</f>
        <v>0</v>
      </c>
      <c r="N11">
        <f>Sheet_name_1!O11</f>
        <v>0</v>
      </c>
      <c r="O11">
        <f>Sheet_name_1!P11</f>
        <v>0</v>
      </c>
      <c r="P11">
        <f>Sheet_name_1!Q11</f>
        <v>0</v>
      </c>
    </row>
    <row r="12" spans="1:16" x14ac:dyDescent="0.3">
      <c r="A12" s="1">
        <v>10</v>
      </c>
      <c r="B12" t="str">
        <f>Sheet_name_1!C12</f>
        <v>destaque</v>
      </c>
      <c r="C12" t="str">
        <f>Sheet_name_1!D12</f>
        <v>R$ 500.000</v>
      </c>
      <c r="D12" t="str">
        <f>Sheet_name_1!E12</f>
        <v>condomínio R$ 380</v>
      </c>
      <c r="E12" t="str">
        <f>Sheet_name_1!F12</f>
        <v>Vendo ótima casa em lugar tranquilo e próximo do mar. A poucos metros da praia e perto de comércios. Construção em terreno de 360 m2. Local conhecido como Long Beach, localizado no...</v>
      </c>
      <c r="F12" t="str">
        <f>Sheet_name_1!G12</f>
        <v>mais</v>
      </c>
      <c r="G12" t="str">
        <f>Sheet_name_1!H12</f>
        <v>Rua Um, Long Beach Tamoios</v>
      </c>
      <c r="H12" t="str">
        <f>Sheet_name_1!I12</f>
        <v>97 m²</v>
      </c>
      <c r="I12" t="str">
        <f>Sheet_name_1!J12</f>
        <v>2</v>
      </c>
      <c r="J12" t="str">
        <f>Sheet_name_1!K12</f>
        <v>2</v>
      </c>
      <c r="K12">
        <f>Sheet_name_1!L12</f>
        <v>0</v>
      </c>
      <c r="L12">
        <f>Sheet_name_1!M12</f>
        <v>0</v>
      </c>
      <c r="M12">
        <f>Sheet_name_1!N12</f>
        <v>0</v>
      </c>
      <c r="N12">
        <f>Sheet_name_1!O12</f>
        <v>0</v>
      </c>
      <c r="O12">
        <f>Sheet_name_1!P12</f>
        <v>0</v>
      </c>
      <c r="P12">
        <f>Sheet_name_1!Q12</f>
        <v>0</v>
      </c>
    </row>
    <row r="13" spans="1:16" x14ac:dyDescent="0.3">
      <c r="A13" s="1">
        <v>11</v>
      </c>
      <c r="B13" t="str">
        <f>Sheet_name_1!C13</f>
        <v>destaque</v>
      </c>
      <c r="C13" t="str">
        <f>Sheet_name_1!D13</f>
        <v>R$ 220.000</v>
      </c>
      <c r="D13" t="str">
        <f>Sheet_name_1!E13</f>
        <v>IPTU R$ 240</v>
      </c>
      <c r="E13" t="str">
        <f>Sheet_name_1!F13</f>
        <v>Casa independente, com RGI, direto com proprietário!</v>
      </c>
      <c r="F13" t="str">
        <f>Sheet_name_1!G13</f>
        <v>Aceita financiamento bancário!</v>
      </c>
      <c r="G13" t="str">
        <f>Sheet_name_1!H13</f>
        <v>A casa possui 2 quartos (1suíte), sala, cozinha americana, 2 banheiros, área de serviço,...</v>
      </c>
      <c r="H13" t="str">
        <f>Sheet_name_1!I13</f>
        <v>mais</v>
      </c>
      <c r="I13" t="str">
        <f>Sheet_name_1!J13</f>
        <v>Rua do Guriri, Peró</v>
      </c>
      <c r="J13" t="str">
        <f>Sheet_name_1!K13</f>
        <v>70 m²</v>
      </c>
      <c r="K13" t="str">
        <f>Sheet_name_1!L13</f>
        <v>2</v>
      </c>
      <c r="L13" t="str">
        <f>Sheet_name_1!M13</f>
        <v>2</v>
      </c>
      <c r="M13" t="str">
        <f>Sheet_name_1!N13</f>
        <v>2</v>
      </c>
      <c r="N13">
        <f>Sheet_name_1!O13</f>
        <v>0</v>
      </c>
      <c r="O13">
        <f>Sheet_name_1!P13</f>
        <v>0</v>
      </c>
      <c r="P13">
        <f>Sheet_name_1!Q13</f>
        <v>0</v>
      </c>
    </row>
    <row r="14" spans="1:16" x14ac:dyDescent="0.3">
      <c r="A14" s="1">
        <v>12</v>
      </c>
      <c r="B14" t="str">
        <f>Sheet_name_1!C14</f>
        <v>destaque</v>
      </c>
      <c r="C14" t="str">
        <f>Sheet_name_1!D14</f>
        <v>R$ 530.000</v>
      </c>
      <c r="D14" t="str">
        <f>Sheet_name_1!E14</f>
        <v>condomínio R$ 600 IPTU R$ 1.100</v>
      </c>
      <c r="E14" t="str">
        <f>Sheet_name_1!F14</f>
        <v>Vendo excelente apto no Braga , para pessoas de bom gosto ; sala 2 ambientes 2 qtos sendo uma suíte ambos com armários embutidos ,Banheiro social, varandão, cozinha altamente monta...</v>
      </c>
      <c r="F14" t="str">
        <f>Sheet_name_1!G14</f>
        <v>mais</v>
      </c>
      <c r="G14" t="str">
        <f>Sheet_name_1!H14</f>
        <v>Avenida Vereador Antônio Ferreira dos Santos, Braga</v>
      </c>
      <c r="H14" t="str">
        <f>Sheet_name_1!I14</f>
        <v>92 m²</v>
      </c>
      <c r="I14" t="str">
        <f>Sheet_name_1!J14</f>
        <v>2</v>
      </c>
      <c r="J14" t="str">
        <f>Sheet_name_1!K14</f>
        <v>1</v>
      </c>
      <c r="K14" t="str">
        <f>Sheet_name_1!L14</f>
        <v>3</v>
      </c>
      <c r="L14">
        <f>Sheet_name_1!M14</f>
        <v>0</v>
      </c>
      <c r="M14">
        <f>Sheet_name_1!N14</f>
        <v>0</v>
      </c>
      <c r="N14">
        <f>Sheet_name_1!O14</f>
        <v>0</v>
      </c>
      <c r="O14">
        <f>Sheet_name_1!P14</f>
        <v>0</v>
      </c>
      <c r="P14">
        <f>Sheet_name_1!Q14</f>
        <v>0</v>
      </c>
    </row>
    <row r="15" spans="1:16" x14ac:dyDescent="0.3">
      <c r="A15" s="1">
        <v>13</v>
      </c>
      <c r="B15" t="str">
        <f>Sheet_name_1!C15</f>
        <v>destaque</v>
      </c>
      <c r="C15" t="str">
        <f>Sheet_name_1!D15</f>
        <v>R$ 380.000</v>
      </c>
      <c r="D15" t="str">
        <f>Sheet_name_1!E15</f>
        <v>condomínio R$ 415 IPTU R$ 30</v>
      </c>
      <c r="E15" t="str">
        <f>Sheet_name_1!F15</f>
        <v>EXCELENTE OPORTUNIDADE !!!! MORE NO PARAÍSO- Ogiva , Bairro Nobre de Cabo Frio/RJ . Condomínio com excelente área de Lazer - Piscina - Sauna - Churrasqueira Coberta. Casa Duplex co...</v>
      </c>
      <c r="F15" t="str">
        <f>Sheet_name_1!G15</f>
        <v>mais</v>
      </c>
      <c r="G15" t="str">
        <f>Sheet_name_1!H15</f>
        <v>Avenida Marimbas, Ogiva</v>
      </c>
      <c r="H15" t="str">
        <f>Sheet_name_1!I15</f>
        <v>73 m²</v>
      </c>
      <c r="I15" t="str">
        <f>Sheet_name_1!J15</f>
        <v>2</v>
      </c>
      <c r="J15" t="str">
        <f>Sheet_name_1!K15</f>
        <v>1</v>
      </c>
      <c r="K15" t="str">
        <f>Sheet_name_1!L15</f>
        <v>3</v>
      </c>
      <c r="L15">
        <f>Sheet_name_1!M15</f>
        <v>0</v>
      </c>
      <c r="M15">
        <f>Sheet_name_1!N15</f>
        <v>0</v>
      </c>
      <c r="N15">
        <f>Sheet_name_1!O15</f>
        <v>0</v>
      </c>
      <c r="O15">
        <f>Sheet_name_1!P15</f>
        <v>0</v>
      </c>
      <c r="P15">
        <f>Sheet_name_1!Q15</f>
        <v>0</v>
      </c>
    </row>
    <row r="16" spans="1:16" x14ac:dyDescent="0.3">
      <c r="A16" s="1">
        <v>14</v>
      </c>
      <c r="B16" t="str">
        <f>Sheet_name_1!C16</f>
        <v>destaque</v>
      </c>
      <c r="C16" t="str">
        <f>Sheet_name_1!D16</f>
        <v>R$ 125.000</v>
      </c>
      <c r="D16" t="str">
        <f>Sheet_name_1!E16</f>
        <v>condomínio R$ 164</v>
      </c>
      <c r="E16" t="str">
        <f>Sheet_name_1!F16</f>
        <v>CASA SUPER N OVA, 1A. LOCAÇÃO,LINDA, PERTINHO DA PRAIA, PODENDO IR Á PÉ, NO CONDOMÍNIO RESIDENCIAL UNAMAR, SEGURANÇA 24 HORAS, COM 3 PISCINAS, PARQUINHO INFANTIL, ÁREA DE LAZER. FA...</v>
      </c>
      <c r="F16" t="str">
        <f>Sheet_name_1!G16</f>
        <v>mais</v>
      </c>
      <c r="G16" t="str">
        <f>Sheet_name_1!H16</f>
        <v>Rua Orlando Bragança, Unamar</v>
      </c>
      <c r="H16" t="str">
        <f>Sheet_name_1!I16</f>
        <v>95 m²</v>
      </c>
      <c r="I16" t="str">
        <f>Sheet_name_1!J16</f>
        <v>2</v>
      </c>
      <c r="J16" t="str">
        <f>Sheet_name_1!K16</f>
        <v>1</v>
      </c>
      <c r="K16" t="str">
        <f>Sheet_name_1!L16</f>
        <v>2</v>
      </c>
      <c r="L16">
        <f>Sheet_name_1!M16</f>
        <v>0</v>
      </c>
      <c r="M16">
        <f>Sheet_name_1!N16</f>
        <v>0</v>
      </c>
      <c r="N16">
        <f>Sheet_name_1!O16</f>
        <v>0</v>
      </c>
      <c r="O16">
        <f>Sheet_name_1!P16</f>
        <v>0</v>
      </c>
      <c r="P16">
        <f>Sheet_name_1!Q16</f>
        <v>0</v>
      </c>
    </row>
    <row r="17" spans="1:16" x14ac:dyDescent="0.3">
      <c r="A17" s="1">
        <v>15</v>
      </c>
      <c r="B17" t="str">
        <f>Sheet_name_1!C17</f>
        <v>destaque</v>
      </c>
      <c r="C17" t="str">
        <f>Sheet_name_1!D17</f>
        <v>R$ 650.000</v>
      </c>
      <c r="D17" t="str">
        <f>Sheet_name_1!E17</f>
        <v>condomínio R$ 700 IPTU R$ 1.400</v>
      </c>
      <c r="E17" t="str">
        <f>Sheet_name_1!F17</f>
        <v>Cobertura Duplex 1 piso - sala de estar com varanda, sala de jantar, cozinha com lavabo, quarto de serviço e 1 suíte. 2 piso - 3 quartos sendo 1 suíte com banheira, varandão com ch...</v>
      </c>
      <c r="F17" t="str">
        <f>Sheet_name_1!G17</f>
        <v>mais</v>
      </c>
      <c r="G17" t="str">
        <f>Sheet_name_1!H17</f>
        <v>Avenida Vereador Antônio Ferreira dos Santos, Braga</v>
      </c>
      <c r="H17" t="str">
        <f>Sheet_name_1!I17</f>
        <v>143 m²</v>
      </c>
      <c r="I17" t="str">
        <f>Sheet_name_1!J17</f>
        <v>4</v>
      </c>
      <c r="J17" t="str">
        <f>Sheet_name_1!K17</f>
        <v>1</v>
      </c>
      <c r="K17" t="str">
        <f>Sheet_name_1!L17</f>
        <v>4</v>
      </c>
      <c r="L17">
        <f>Sheet_name_1!M17</f>
        <v>0</v>
      </c>
      <c r="M17">
        <f>Sheet_name_1!N17</f>
        <v>0</v>
      </c>
      <c r="N17">
        <f>Sheet_name_1!O17</f>
        <v>0</v>
      </c>
      <c r="O17">
        <f>Sheet_name_1!P17</f>
        <v>0</v>
      </c>
      <c r="P17">
        <f>Sheet_name_1!Q17</f>
        <v>0</v>
      </c>
    </row>
    <row r="18" spans="1:16" x14ac:dyDescent="0.3">
      <c r="A18" s="1">
        <v>16</v>
      </c>
      <c r="B18" t="str">
        <f>Sheet_name_1!C18</f>
        <v>destaque</v>
      </c>
      <c r="C18" t="str">
        <f>Sheet_name_1!D18</f>
        <v>R$ 645.000</v>
      </c>
      <c r="D18" t="str">
        <f>Sheet_name_1!E18</f>
        <v>condomínio R$ 500 IPTU R$ 900</v>
      </c>
      <c r="E18" t="str">
        <f>Sheet_name_1!F18</f>
        <v>Excelente apartamento na quadra da Praia do Forte, sol da manhã e tarde e com vista livre. Distribuído em 2 dormitórios amplos (sendo 1 suíte ) ambos com varanda, sala em 2 ambient...</v>
      </c>
      <c r="F18" t="str">
        <f>Sheet_name_1!G18</f>
        <v>mais</v>
      </c>
      <c r="G18" t="str">
        <f>Sheet_name_1!H18</f>
        <v>Vila Nova, Cabo Frio</v>
      </c>
      <c r="H18" t="str">
        <f>Sheet_name_1!I18</f>
        <v>64 m²</v>
      </c>
      <c r="I18" t="str">
        <f>Sheet_name_1!J18</f>
        <v>2</v>
      </c>
      <c r="J18" t="str">
        <f>Sheet_name_1!K18</f>
        <v>1</v>
      </c>
      <c r="K18" t="str">
        <f>Sheet_name_1!L18</f>
        <v>2</v>
      </c>
      <c r="L18">
        <f>Sheet_name_1!M18</f>
        <v>0</v>
      </c>
      <c r="M18">
        <f>Sheet_name_1!N18</f>
        <v>0</v>
      </c>
      <c r="N18">
        <f>Sheet_name_1!O18</f>
        <v>0</v>
      </c>
      <c r="O18">
        <f>Sheet_name_1!P18</f>
        <v>0</v>
      </c>
      <c r="P18">
        <f>Sheet_name_1!Q18</f>
        <v>0</v>
      </c>
    </row>
    <row r="19" spans="1:16" x14ac:dyDescent="0.3">
      <c r="A19" s="1">
        <v>17</v>
      </c>
      <c r="B19" t="str">
        <f>Sheet_name_1!C19</f>
        <v>destaque</v>
      </c>
      <c r="C19" t="str">
        <f>Sheet_name_1!D19</f>
        <v>R$ 720.000</v>
      </c>
      <c r="D19" t="str">
        <f>Sheet_name_1!E19</f>
        <v>condomínio R$ 600 IPTU R$ 700</v>
      </c>
      <c r="E19" t="str">
        <f>Sheet_name_1!F19</f>
        <v>Cobertura Duplex na região mais valorizada de Cabo Frio a Passagem ao lado do centro e da praia do forte, a 200 metros da areia da praia, vista parcial indevassável para o canal e...</v>
      </c>
      <c r="F19" t="str">
        <f>Sheet_name_1!G19</f>
        <v>mais</v>
      </c>
      <c r="G19" t="str">
        <f>Sheet_name_1!H19</f>
        <v>Rua Mestre Vivim, Centro</v>
      </c>
      <c r="H19" t="str">
        <f>Sheet_name_1!I19</f>
        <v>140 m²</v>
      </c>
      <c r="I19" t="str">
        <f>Sheet_name_1!J19</f>
        <v>3</v>
      </c>
      <c r="J19" t="str">
        <f>Sheet_name_1!K19</f>
        <v>1</v>
      </c>
      <c r="K19" t="str">
        <f>Sheet_name_1!L19</f>
        <v>3</v>
      </c>
      <c r="L19">
        <f>Sheet_name_1!M19</f>
        <v>0</v>
      </c>
      <c r="M19">
        <f>Sheet_name_1!N19</f>
        <v>0</v>
      </c>
      <c r="N19">
        <f>Sheet_name_1!O19</f>
        <v>0</v>
      </c>
      <c r="O19">
        <f>Sheet_name_1!P19</f>
        <v>0</v>
      </c>
      <c r="P19">
        <f>Sheet_name_1!Q19</f>
        <v>0</v>
      </c>
    </row>
    <row r="20" spans="1:16" x14ac:dyDescent="0.3">
      <c r="A20" s="1">
        <v>18</v>
      </c>
      <c r="B20" t="str">
        <f>Sheet_name_1!C20</f>
        <v>destaque</v>
      </c>
      <c r="C20" t="str">
        <f>Sheet_name_1!D20</f>
        <v>R$ 200.000</v>
      </c>
      <c r="D20" t="str">
        <f>Sheet_name_1!E20</f>
        <v>CÓDIGO DO ANÚNCIO : CA0594 Placa 540</v>
      </c>
      <c r="E20">
        <f>Sheet_name_1!F20</f>
        <v>0</v>
      </c>
      <c r="F20">
        <f>Sheet_name_1!G20</f>
        <v>0</v>
      </c>
      <c r="G20">
        <f>Sheet_name_1!H20</f>
        <v>0</v>
      </c>
      <c r="H20" t="str">
        <f>Sheet_name_1!I20</f>
        <v>MAGDALA FURTADO IMOBILIARIA VENDE :</v>
      </c>
      <c r="I20">
        <f>Sheet_name_1!J20</f>
        <v>0</v>
      </c>
      <c r="J20" t="str">
        <f>Sheet_name_1!K20</f>
        <v>Casa com 2 quartos, sendo 1 suíte, sala, cozinha americana, banheiro social, área de...</v>
      </c>
      <c r="K20" t="str">
        <f>Sheet_name_1!L20</f>
        <v>mais</v>
      </c>
      <c r="L20" t="str">
        <f>Sheet_name_1!M20</f>
        <v>Nova California Tamoios, Cabo Frio</v>
      </c>
      <c r="M20" t="str">
        <f>Sheet_name_1!N20</f>
        <v>420 m²</v>
      </c>
      <c r="N20" t="str">
        <f>Sheet_name_1!O20</f>
        <v>2</v>
      </c>
      <c r="O20" t="str">
        <f>Sheet_name_1!P20</f>
        <v>8</v>
      </c>
      <c r="P20" t="str">
        <f>Sheet_name_1!Q20</f>
        <v>2</v>
      </c>
    </row>
    <row r="21" spans="1:16" x14ac:dyDescent="0.3">
      <c r="A21" s="1">
        <v>19</v>
      </c>
      <c r="B21" t="str">
        <f>Sheet_name_1!C21</f>
        <v>destaque</v>
      </c>
      <c r="C21" t="str">
        <f>Sheet_name_1!D21</f>
        <v>R$ 730.000</v>
      </c>
      <c r="D21" t="str">
        <f>Sheet_name_1!E21</f>
        <v>condomínio R$ 500</v>
      </c>
      <c r="E21" t="str">
        <f>Sheet_name_1!F21</f>
        <v>Vendo R$75000,00 ACEITO PROPOSTAS! Alugo (R$ 2200 com taxas incluídas - condomínio e IPTU) Ou faço permuta Ótima casa em condomínio, com terreno 186,38 m² e área construída de 167,...</v>
      </c>
      <c r="F21" t="str">
        <f>Sheet_name_1!G21</f>
        <v>mais</v>
      </c>
      <c r="G21" t="str">
        <f>Sheet_name_1!H21</f>
        <v>Rua Belo Horizonte, Palmeiras</v>
      </c>
      <c r="H21" t="str">
        <f>Sheet_name_1!I21</f>
        <v>167 m²</v>
      </c>
      <c r="I21" t="str">
        <f>Sheet_name_1!J21</f>
        <v>4</v>
      </c>
      <c r="J21" t="str">
        <f>Sheet_name_1!K21</f>
        <v>2</v>
      </c>
      <c r="K21" t="str">
        <f>Sheet_name_1!L21</f>
        <v>4</v>
      </c>
      <c r="L21">
        <f>Sheet_name_1!M21</f>
        <v>0</v>
      </c>
      <c r="M21">
        <f>Sheet_name_1!N21</f>
        <v>0</v>
      </c>
      <c r="N21">
        <f>Sheet_name_1!O21</f>
        <v>0</v>
      </c>
      <c r="O21">
        <f>Sheet_name_1!P21</f>
        <v>0</v>
      </c>
      <c r="P21">
        <f>Sheet_name_1!Q21</f>
        <v>0</v>
      </c>
    </row>
    <row r="22" spans="1:16" x14ac:dyDescent="0.3">
      <c r="A22" s="1">
        <v>20</v>
      </c>
      <c r="B22" t="str">
        <f>Sheet_name_1!C22</f>
        <v>destaque</v>
      </c>
      <c r="C22" t="str">
        <f>Sheet_name_1!D22</f>
        <v>R$ 380.000</v>
      </c>
      <c r="D22" t="str">
        <f>Sheet_name_1!E22</f>
        <v>condomínio R$ 150</v>
      </c>
      <c r="E22" t="str">
        <f>Sheet_name_1!F22</f>
        <v>02-Imóvel em Unamar - Tamoios - Cabo Frio/Região dos Lagos</v>
      </c>
      <c r="F22">
        <f>Sheet_name_1!G22</f>
        <v>0</v>
      </c>
      <c r="G22" t="str">
        <f>Sheet_name_1!H22</f>
        <v>Você que está pensando em adquirir seu imóvel aproveite a oportunidade da imobiliária Confiança , estamos com cond...</v>
      </c>
      <c r="H22" t="str">
        <f>Sheet_name_1!I22</f>
        <v>mais</v>
      </c>
      <c r="I22" t="str">
        <f>Sheet_name_1!J22</f>
        <v>Unamar, Cabo Frio</v>
      </c>
      <c r="J22" t="str">
        <f>Sheet_name_1!K22</f>
        <v>610 m²</v>
      </c>
      <c r="K22" t="str">
        <f>Sheet_name_1!L22</f>
        <v>3</v>
      </c>
      <c r="L22" t="str">
        <f>Sheet_name_1!M22</f>
        <v>7</v>
      </c>
      <c r="M22" t="str">
        <f>Sheet_name_1!N22</f>
        <v>3</v>
      </c>
      <c r="N22">
        <f>Sheet_name_1!O22</f>
        <v>0</v>
      </c>
      <c r="O22">
        <f>Sheet_name_1!P22</f>
        <v>0</v>
      </c>
      <c r="P22">
        <f>Sheet_name_1!Q22</f>
        <v>0</v>
      </c>
    </row>
    <row r="23" spans="1:16" x14ac:dyDescent="0.3">
      <c r="A23" s="1">
        <v>21</v>
      </c>
      <c r="B23" t="str">
        <f>Sheet_name_1!C23</f>
        <v>destaque</v>
      </c>
      <c r="C23" t="str">
        <f>Sheet_name_1!D23</f>
        <v>R$ 379.999</v>
      </c>
      <c r="D23" t="str">
        <f>Sheet_name_1!E23</f>
        <v>condomínio R$ 435 IPTU R$ 370</v>
      </c>
      <c r="E23" t="str">
        <f>Sheet_name_1!F23</f>
        <v>Excelente casa linear individual no Condomínio Bosque do Peró. Terreno de 200m2 plano na melhor localização do condomínio (primeira quadra).</v>
      </c>
      <c r="F23" t="str">
        <f>Sheet_name_1!G23</f>
        <v>Projeto da área privativa diferencia...</v>
      </c>
      <c r="G23" t="str">
        <f>Sheet_name_1!H23</f>
        <v>mais</v>
      </c>
      <c r="H23" t="str">
        <f>Sheet_name_1!I23</f>
        <v>Rua do Guriri, Peró</v>
      </c>
      <c r="I23" t="str">
        <f>Sheet_name_1!J23</f>
        <v>120 m²</v>
      </c>
      <c r="J23" t="str">
        <f>Sheet_name_1!K23</f>
        <v>2</v>
      </c>
      <c r="K23" t="str">
        <f>Sheet_name_1!L23</f>
        <v>1</v>
      </c>
      <c r="L23" t="str">
        <f>Sheet_name_1!M23</f>
        <v>3</v>
      </c>
      <c r="M23">
        <f>Sheet_name_1!N23</f>
        <v>0</v>
      </c>
      <c r="N23">
        <f>Sheet_name_1!O23</f>
        <v>0</v>
      </c>
      <c r="O23">
        <f>Sheet_name_1!P23</f>
        <v>0</v>
      </c>
      <c r="P23">
        <f>Sheet_name_1!Q23</f>
        <v>0</v>
      </c>
    </row>
    <row r="24" spans="1:16" x14ac:dyDescent="0.3">
      <c r="A24" s="1">
        <v>22</v>
      </c>
      <c r="B24" t="str">
        <f>Sheet_name_2!C2</f>
        <v>33 - 42 m²</v>
      </c>
      <c r="C24" t="str">
        <f>Sheet_name_2!D2</f>
        <v>1 - 2</v>
      </c>
      <c r="D24" t="str">
        <f>Sheet_name_2!E2</f>
        <v>1</v>
      </c>
      <c r="E24">
        <f>Sheet_name_2!F2</f>
        <v>0</v>
      </c>
      <c r="F24">
        <f>Sheet_name_2!G2</f>
        <v>0</v>
      </c>
      <c r="G24">
        <f>Sheet_name_2!H2</f>
        <v>0</v>
      </c>
      <c r="H24">
        <f>Sheet_name_2!I2</f>
        <v>0</v>
      </c>
      <c r="I24">
        <f>Sheet_name_2!J2</f>
        <v>0</v>
      </c>
      <c r="J24">
        <f>Sheet_name_2!K2</f>
        <v>0</v>
      </c>
      <c r="K24">
        <f>Sheet_name_2!L2</f>
        <v>0</v>
      </c>
      <c r="L24">
        <f>Sheet_name_2!M2</f>
        <v>0</v>
      </c>
      <c r="M24">
        <f>Sheet_name_2!N2</f>
        <v>0</v>
      </c>
      <c r="N24">
        <f>Sheet_name_2!O2</f>
        <v>0</v>
      </c>
      <c r="O24">
        <f>Sheet_name_2!P2</f>
        <v>0</v>
      </c>
      <c r="P24">
        <f>Sheet_name_2!Q2</f>
        <v>0</v>
      </c>
    </row>
    <row r="25" spans="1:16" x14ac:dyDescent="0.3">
      <c r="A25" s="1">
        <v>23</v>
      </c>
      <c r="B25" t="str">
        <f>Sheet_name_2!C3</f>
        <v>super destaque</v>
      </c>
      <c r="C25" t="str">
        <f>Sheet_name_2!D3</f>
        <v>R$ 100.000</v>
      </c>
      <c r="D25" t="str">
        <f>Sheet_name_2!E3</f>
        <v>Linda casa com 2 quartos em Unamar, Tamoios - Cabo Frio - RJ</v>
      </c>
      <c r="E25">
        <f>Sheet_name_2!F3</f>
        <v>0</v>
      </c>
      <c r="F25" t="str">
        <f>Sheet_name_2!G3</f>
        <v>Realize o sonho da casa própria com A.J. Sant?anna Corretor de Imóveis</v>
      </c>
      <c r="G25" t="str">
        <f>Sheet_name_2!H3</f>
        <v>CRECI/RJ: 01 074.516</v>
      </c>
      <c r="H25">
        <f>Sheet_name_2!I3</f>
        <v>0</v>
      </c>
      <c r="I25" t="str">
        <f>Sheet_name_2!J3</f>
        <v>Para infor...</v>
      </c>
      <c r="J25" t="str">
        <f>Sheet_name_2!K3</f>
        <v>mais</v>
      </c>
      <c r="K25" t="str">
        <f>Sheet_name_2!L3</f>
        <v>Unamar, Cabo Frio</v>
      </c>
      <c r="L25" t="str">
        <f>Sheet_name_2!M3</f>
        <v>120 m²</v>
      </c>
      <c r="M25" t="str">
        <f>Sheet_name_2!N3</f>
        <v>2</v>
      </c>
      <c r="N25" t="str">
        <f>Sheet_name_2!O3</f>
        <v>1</v>
      </c>
      <c r="O25" t="str">
        <f>Sheet_name_2!P3</f>
        <v>1</v>
      </c>
      <c r="P25">
        <f>Sheet_name_2!Q3</f>
        <v>0</v>
      </c>
    </row>
    <row r="26" spans="1:16" x14ac:dyDescent="0.3">
      <c r="B26" t="str">
        <f>Sheet_name_2!C4</f>
        <v>super destaque</v>
      </c>
      <c r="C26" t="str">
        <f>Sheet_name_2!D4</f>
        <v>R$ 600.000</v>
      </c>
      <c r="D26" t="str">
        <f>Sheet_name_2!E4</f>
        <v>Casa de alto padrão com 5 quartos, área gourmet, piscina, próximo à praia em Unamar, Tamoios - Cabo Frio - RJ</v>
      </c>
      <c r="E26">
        <f>Sheet_name_2!F4</f>
        <v>0</v>
      </c>
      <c r="F26" t="str">
        <f>Sheet_name_2!G4</f>
        <v>Realize o sonho da casa própria com A.J. Sant?anna Corretor de...</v>
      </c>
      <c r="G26" t="str">
        <f>Sheet_name_2!H4</f>
        <v>mais</v>
      </c>
      <c r="H26" t="str">
        <f>Sheet_name_2!I4</f>
        <v>Unamar, Cabo Frio</v>
      </c>
      <c r="I26" t="str">
        <f>Sheet_name_2!J4</f>
        <v>260 m²</v>
      </c>
      <c r="J26" t="str">
        <f>Sheet_name_2!K4</f>
        <v>5</v>
      </c>
      <c r="K26" t="str">
        <f>Sheet_name_2!L4</f>
        <v>2</v>
      </c>
      <c r="L26" t="str">
        <f>Sheet_name_2!M4</f>
        <v>5</v>
      </c>
      <c r="M26">
        <f>Sheet_name_2!N4</f>
        <v>0</v>
      </c>
      <c r="N26">
        <f>Sheet_name_2!O4</f>
        <v>0</v>
      </c>
      <c r="O26">
        <f>Sheet_name_2!P4</f>
        <v>0</v>
      </c>
      <c r="P26">
        <f>Sheet_name_2!Q4</f>
        <v>0</v>
      </c>
    </row>
    <row r="27" spans="1:16" x14ac:dyDescent="0.3">
      <c r="B27" t="str">
        <f>Sheet_name_2!C5</f>
        <v>super destaque</v>
      </c>
      <c r="C27" t="str">
        <f>Sheet_name_2!D5</f>
        <v>R$ 600.000</v>
      </c>
      <c r="D27" t="str">
        <f>Sheet_name_2!E5</f>
        <v>condomínio R$ 680 IPTU R$ 2.000</v>
      </c>
      <c r="E27" t="str">
        <f>Sheet_name_2!F5</f>
        <v>Lindo apartamento recém reformado,localizado no melhor ponto da praia do forte.</v>
      </c>
      <c r="F27" t="str">
        <f>Sheet_name_2!G5</f>
        <v>2 quartos amplos,sala 2 ambientes,cozinha e dependência completa de empregada,área de serviço</v>
      </c>
      <c r="G27" t="str">
        <f>Sheet_name_2!H5</f>
        <v>...</v>
      </c>
      <c r="H27" t="str">
        <f>Sheet_name_2!I5</f>
        <v>mais</v>
      </c>
      <c r="I27" t="str">
        <f>Sheet_name_2!J5</f>
        <v>Praia do Forte, Cabo Frio</v>
      </c>
      <c r="J27" t="str">
        <f>Sheet_name_2!K5</f>
        <v>95 m²</v>
      </c>
      <c r="K27" t="str">
        <f>Sheet_name_2!L5</f>
        <v>2</v>
      </c>
      <c r="L27" t="str">
        <f>Sheet_name_2!M5</f>
        <v>1</v>
      </c>
      <c r="M27" t="str">
        <f>Sheet_name_2!N5</f>
        <v>2</v>
      </c>
      <c r="N27">
        <f>Sheet_name_2!O5</f>
        <v>0</v>
      </c>
      <c r="O27">
        <f>Sheet_name_2!P5</f>
        <v>0</v>
      </c>
      <c r="P27">
        <f>Sheet_name_2!Q5</f>
        <v>0</v>
      </c>
    </row>
    <row r="28" spans="1:16" x14ac:dyDescent="0.3">
      <c r="B28" t="str">
        <f>Sheet_name_2!C6</f>
        <v>destaque</v>
      </c>
      <c r="C28" t="str">
        <f>Sheet_name_2!D6</f>
        <v>R$ 175.000</v>
      </c>
      <c r="D28" t="str">
        <f>Sheet_name_2!E6</f>
        <v>M.CARVALHO IMOVEIS VENDE OTIMA OPORTUNIDADE......</v>
      </c>
      <c r="E28">
        <f>Sheet_name_2!F6</f>
        <v>0</v>
      </c>
      <c r="F28" t="str">
        <f>Sheet_name_2!G6</f>
        <v>CONDOMINIO GRAVATÁ....EXCELENTE IMÓVEL, LOCALIZAÇÃO PRIVILEGIADA PELA NATUREZA COM MUITAS ARVORES, 5 MINUTOS DAS PRAIAS......</v>
      </c>
      <c r="G28" t="str">
        <f>Sheet_name_2!H6</f>
        <v>mais</v>
      </c>
      <c r="H28" t="str">
        <f>Sheet_name_2!I6</f>
        <v>Avenida Independência, Unamar</v>
      </c>
      <c r="I28" t="str">
        <f>Sheet_name_2!J6</f>
        <v>100 m²</v>
      </c>
      <c r="J28" t="str">
        <f>Sheet_name_2!K6</f>
        <v>2</v>
      </c>
      <c r="K28" t="str">
        <f>Sheet_name_2!L6</f>
        <v>3</v>
      </c>
      <c r="L28" t="str">
        <f>Sheet_name_2!M6</f>
        <v>2</v>
      </c>
      <c r="M28">
        <f>Sheet_name_2!N6</f>
        <v>0</v>
      </c>
      <c r="N28">
        <f>Sheet_name_2!O6</f>
        <v>0</v>
      </c>
      <c r="O28">
        <f>Sheet_name_2!P6</f>
        <v>0</v>
      </c>
      <c r="P28">
        <f>Sheet_name_2!Q6</f>
        <v>0</v>
      </c>
    </row>
    <row r="29" spans="1:16" x14ac:dyDescent="0.3">
      <c r="B29" t="str">
        <f>Sheet_name_2!C7</f>
        <v>destaque</v>
      </c>
      <c r="C29" t="str">
        <f>Sheet_name_2!D7</f>
        <v>R$ 550.000</v>
      </c>
      <c r="D29" t="str">
        <f>Sheet_name_2!E7</f>
        <v>condomínio R$ 520 IPTU R$ 1.024</v>
      </c>
      <c r="E29" t="str">
        <f>Sheet_name_2!F7</f>
        <v>Excelente apartamento no bairro Braga, com 95 m2 composto por duas suítes, quarto, banheiro social, sala ampla com dois ambientes, cozinha, área de serviços, varanda e uma ótima ga...</v>
      </c>
      <c r="F29" t="str">
        <f>Sheet_name_2!G7</f>
        <v>mais</v>
      </c>
      <c r="G29" t="str">
        <f>Sheet_name_2!H7</f>
        <v>Rua Juscelino Kubitschek, Braga</v>
      </c>
      <c r="H29" t="str">
        <f>Sheet_name_2!I7</f>
        <v>95 m²</v>
      </c>
      <c r="I29" t="str">
        <f>Sheet_name_2!J7</f>
        <v>3</v>
      </c>
      <c r="J29" t="str">
        <f>Sheet_name_2!K7</f>
        <v>1</v>
      </c>
      <c r="K29" t="str">
        <f>Sheet_name_2!L7</f>
        <v>3</v>
      </c>
      <c r="L29">
        <f>Sheet_name_2!M7</f>
        <v>0</v>
      </c>
      <c r="M29">
        <f>Sheet_name_2!N7</f>
        <v>0</v>
      </c>
      <c r="N29">
        <f>Sheet_name_2!O7</f>
        <v>0</v>
      </c>
      <c r="O29">
        <f>Sheet_name_2!P7</f>
        <v>0</v>
      </c>
      <c r="P29">
        <f>Sheet_name_2!Q7</f>
        <v>0</v>
      </c>
    </row>
    <row r="30" spans="1:16" x14ac:dyDescent="0.3">
      <c r="B30" t="str">
        <f>Sheet_name_2!C8</f>
        <v>destaque</v>
      </c>
      <c r="C30" t="str">
        <f>Sheet_name_2!D8</f>
        <v>R$ 420.000</v>
      </c>
      <c r="D30" t="str">
        <f>Sheet_name_2!E8</f>
        <v>condomínio R$ 700 IPTU R$ 450</v>
      </c>
      <c r="E30" t="str">
        <f>Sheet_name_2!F8</f>
        <v>Totalmente reformado, próximo do calçadão e de todo o comércio.. Documentação ok. Compartimento na área externa para guardar coisas, a 100 metros da Praia do Forte. Aceito permuta...</v>
      </c>
      <c r="F30" t="str">
        <f>Sheet_name_2!G8</f>
        <v>mais</v>
      </c>
      <c r="G30" t="str">
        <f>Sheet_name_2!H8</f>
        <v>Rua Antônio Feliciano de Almeida, Passagem</v>
      </c>
      <c r="H30" t="str">
        <f>Sheet_name_2!I8</f>
        <v>84 m²</v>
      </c>
      <c r="I30" t="str">
        <f>Sheet_name_2!J8</f>
        <v>3</v>
      </c>
      <c r="J30" t="str">
        <f>Sheet_name_2!K8</f>
        <v>1</v>
      </c>
      <c r="K30" t="str">
        <f>Sheet_name_2!L8</f>
        <v>2</v>
      </c>
      <c r="L30">
        <f>Sheet_name_2!M8</f>
        <v>0</v>
      </c>
      <c r="M30">
        <f>Sheet_name_2!N8</f>
        <v>0</v>
      </c>
      <c r="N30">
        <f>Sheet_name_2!O8</f>
        <v>0</v>
      </c>
      <c r="O30">
        <f>Sheet_name_2!P8</f>
        <v>0</v>
      </c>
      <c r="P30">
        <f>Sheet_name_2!Q8</f>
        <v>0</v>
      </c>
    </row>
    <row r="31" spans="1:16" x14ac:dyDescent="0.3">
      <c r="B31" t="str">
        <f>Sheet_name_2!C9</f>
        <v>destaque</v>
      </c>
      <c r="C31" t="str">
        <f>Sheet_name_2!D9</f>
        <v>R$ 340.000</v>
      </c>
      <c r="D31" t="str">
        <f>Sheet_name_2!E9</f>
        <v>A casa de condomínio no bairro Verão Vermelho (Tamoios) com 205 metros quadrados com 4 quartos sendo 1 suite e 3 banheiros</v>
      </c>
      <c r="E31" t="str">
        <f>Sheet_name_2!F9</f>
        <v>Possui sacada.</v>
      </c>
      <c r="F31" t="str">
        <f>Sheet_name_2!G9</f>
        <v>Vai lhe possibilitar desfrutar de se...</v>
      </c>
      <c r="G31" t="str">
        <f>Sheet_name_2!H9</f>
        <v>mais</v>
      </c>
      <c r="H31" t="str">
        <f>Sheet_name_2!I9</f>
        <v>Unamar, Cabo Frio</v>
      </c>
      <c r="I31" t="str">
        <f>Sheet_name_2!J9</f>
        <v>600 m²</v>
      </c>
      <c r="J31" t="str">
        <f>Sheet_name_2!K9</f>
        <v>4</v>
      </c>
      <c r="K31" t="str">
        <f>Sheet_name_2!L9</f>
        <v>3</v>
      </c>
      <c r="L31" t="str">
        <f>Sheet_name_2!M9</f>
        <v>3</v>
      </c>
      <c r="M31">
        <f>Sheet_name_2!N9</f>
        <v>0</v>
      </c>
      <c r="N31">
        <f>Sheet_name_2!O9</f>
        <v>0</v>
      </c>
      <c r="O31">
        <f>Sheet_name_2!P9</f>
        <v>0</v>
      </c>
      <c r="P31">
        <f>Sheet_name_2!Q9</f>
        <v>0</v>
      </c>
    </row>
    <row r="32" spans="1:16" x14ac:dyDescent="0.3">
      <c r="B32" t="str">
        <f>Sheet_name_2!C10</f>
        <v>destaque</v>
      </c>
      <c r="C32" t="str">
        <f>Sheet_name_2!D10</f>
        <v>R$ 349.999</v>
      </c>
      <c r="D32" t="str">
        <f>Sheet_name_2!E10</f>
        <v>Excelente casa pronta para morar com 3 quartos, piscina e área gourmet em Unamar - Cabo Frio - RJ</v>
      </c>
      <c r="E32">
        <f>Sheet_name_2!F10</f>
        <v>0</v>
      </c>
      <c r="F32" t="str">
        <f>Sheet_name_2!G10</f>
        <v>Realize o sonho da casa própria com a Jéssica Marques Corretora de Imóveis&lt;...</v>
      </c>
      <c r="G32" t="str">
        <f>Sheet_name_2!H10</f>
        <v>mais</v>
      </c>
      <c r="H32" t="str">
        <f>Sheet_name_2!I10</f>
        <v>Avenida Independência, Unamar</v>
      </c>
      <c r="I32" t="str">
        <f>Sheet_name_2!J10</f>
        <v>420 m²</v>
      </c>
      <c r="J32" t="str">
        <f>Sheet_name_2!K10</f>
        <v>3</v>
      </c>
      <c r="K32" t="str">
        <f>Sheet_name_2!L10</f>
        <v>4</v>
      </c>
      <c r="L32" t="str">
        <f>Sheet_name_2!M10</f>
        <v>3</v>
      </c>
      <c r="M32">
        <f>Sheet_name_2!N10</f>
        <v>0</v>
      </c>
      <c r="N32">
        <f>Sheet_name_2!O10</f>
        <v>0</v>
      </c>
      <c r="O32">
        <f>Sheet_name_2!P10</f>
        <v>0</v>
      </c>
      <c r="P32">
        <f>Sheet_name_2!Q10</f>
        <v>0</v>
      </c>
    </row>
    <row r="33" spans="2:18" x14ac:dyDescent="0.3">
      <c r="B33" t="str">
        <f>Sheet_name_2!C11</f>
        <v>destaque</v>
      </c>
      <c r="C33" t="str">
        <f>Sheet_name_2!D11</f>
        <v>R$ 189.999</v>
      </c>
      <c r="D33" t="str">
        <f>Sheet_name_2!E11</f>
        <v>Excelente casa 2 quartos com área gourmet e piscina em Unamar, Tamoios - Cabo Frio - RJ</v>
      </c>
      <c r="E33">
        <f>Sheet_name_2!F11</f>
        <v>0</v>
      </c>
      <c r="F33" t="str">
        <f>Sheet_name_2!G11</f>
        <v>Realize o sonho da sua casa da praia com a Jéssica Marques Corretora de Imóveis</v>
      </c>
      <c r="G33" t="str">
        <f>Sheet_name_2!H11</f>
        <v>CR...</v>
      </c>
      <c r="H33" t="str">
        <f>Sheet_name_2!I11</f>
        <v>mais</v>
      </c>
      <c r="I33" t="str">
        <f>Sheet_name_2!J11</f>
        <v>Avenida Independência, Unamar</v>
      </c>
      <c r="J33" t="str">
        <f>Sheet_name_2!K11</f>
        <v>71 m²</v>
      </c>
      <c r="K33" t="str">
        <f>Sheet_name_2!L11</f>
        <v>2</v>
      </c>
      <c r="L33" t="str">
        <f>Sheet_name_2!M11</f>
        <v>3</v>
      </c>
      <c r="M33" t="str">
        <f>Sheet_name_2!N11</f>
        <v>2</v>
      </c>
      <c r="N33">
        <f>Sheet_name_2!O11</f>
        <v>0</v>
      </c>
      <c r="O33">
        <f>Sheet_name_2!P11</f>
        <v>0</v>
      </c>
      <c r="P33">
        <f>Sheet_name_2!Q11</f>
        <v>0</v>
      </c>
    </row>
    <row r="34" spans="2:18" x14ac:dyDescent="0.3">
      <c r="B34" t="str">
        <f>Sheet_name_2!C12</f>
        <v>destaque</v>
      </c>
      <c r="C34" t="str">
        <f>Sheet_name_2!D12</f>
        <v>R$ 580.000</v>
      </c>
      <c r="D34" t="str">
        <f>Sheet_name_2!E12</f>
        <v>condomínio R$ 380 IPTU R$ 760</v>
      </c>
      <c r="E34" t="str">
        <f>Sheet_name_2!F12</f>
        <v>Apartamento em excelente localização próximo a comércios, como mercado, padaria, farmácia, Praia das Dunas e Quiosques. Apartamento todo reformado. Composto sala em 2 ambientes, ba...</v>
      </c>
      <c r="F34" t="str">
        <f>Sheet_name_2!G12</f>
        <v>mais</v>
      </c>
      <c r="G34" t="str">
        <f>Sheet_name_2!H12</f>
        <v>Vila Nova, Cabo Frio</v>
      </c>
      <c r="H34" t="str">
        <f>Sheet_name_2!I12</f>
        <v>60 m²</v>
      </c>
      <c r="I34" t="str">
        <f>Sheet_name_2!J12</f>
        <v>2</v>
      </c>
      <c r="J34" t="str">
        <f>Sheet_name_2!K12</f>
        <v>1</v>
      </c>
      <c r="K34" t="str">
        <f>Sheet_name_2!L12</f>
        <v>2</v>
      </c>
      <c r="L34">
        <f>Sheet_name_2!M12</f>
        <v>0</v>
      </c>
      <c r="M34">
        <f>Sheet_name_2!N12</f>
        <v>0</v>
      </c>
      <c r="N34">
        <f>Sheet_name_2!O12</f>
        <v>0</v>
      </c>
      <c r="O34">
        <f>Sheet_name_2!P12</f>
        <v>0</v>
      </c>
      <c r="P34">
        <f>Sheet_name_2!Q12</f>
        <v>0</v>
      </c>
    </row>
    <row r="35" spans="2:18" x14ac:dyDescent="0.3">
      <c r="B35" t="str">
        <f>Sheet_name_2!C13</f>
        <v>destaque</v>
      </c>
      <c r="C35" t="str">
        <f>Sheet_name_2!D13</f>
        <v>R$ 189.999</v>
      </c>
      <c r="D35" t="str">
        <f>Sheet_name_2!E13</f>
        <v>Excelente casa 2 quartos com área gourmet e piscina em Unamar, Tamoios - Cabo Frio - RJ</v>
      </c>
      <c r="E35">
        <f>Sheet_name_2!F13</f>
        <v>0</v>
      </c>
      <c r="F35" t="str">
        <f>Sheet_name_2!G13</f>
        <v>Realize o sonho da sua casa da praia com a Jéssica Marques Corretora de Imóveis</v>
      </c>
      <c r="G35" t="str">
        <f>Sheet_name_2!H13</f>
        <v>CR...</v>
      </c>
      <c r="H35" t="str">
        <f>Sheet_name_2!I13</f>
        <v>mais</v>
      </c>
      <c r="I35" t="str">
        <f>Sheet_name_2!J13</f>
        <v>Avenida Independência, Unamar</v>
      </c>
      <c r="J35" t="str">
        <f>Sheet_name_2!K13</f>
        <v>70 m²</v>
      </c>
      <c r="K35" t="str">
        <f>Sheet_name_2!L13</f>
        <v>2</v>
      </c>
      <c r="L35" t="str">
        <f>Sheet_name_2!M13</f>
        <v>3</v>
      </c>
      <c r="M35" t="str">
        <f>Sheet_name_2!N13</f>
        <v>3</v>
      </c>
      <c r="N35">
        <f>Sheet_name_2!O13</f>
        <v>0</v>
      </c>
      <c r="O35">
        <f>Sheet_name_2!P13</f>
        <v>0</v>
      </c>
      <c r="P35">
        <f>Sheet_name_2!Q13</f>
        <v>0</v>
      </c>
    </row>
    <row r="36" spans="2:18" x14ac:dyDescent="0.3">
      <c r="B36" t="str">
        <f>Sheet_name_2!C14</f>
        <v>destaque</v>
      </c>
      <c r="C36" t="str">
        <f>Sheet_name_2!D14</f>
        <v>R$ 800.000</v>
      </c>
      <c r="D36" t="str">
        <f>Sheet_name_2!E14</f>
        <v>IPTU R$ 300</v>
      </c>
      <c r="E36" t="str">
        <f>Sheet_name_2!F14</f>
        <v>Para Morar, lazer, Instalação de Pousada, Templo Religioso, Escola, Academia, Clínica, Comércio. Belíssimas casa, sobrado, kitnetes e ponto comercial. Tudo sobre o mesmo terreno e...</v>
      </c>
      <c r="F36" t="str">
        <f>Sheet_name_2!G14</f>
        <v>mais</v>
      </c>
      <c r="G36" t="str">
        <f>Sheet_name_2!H14</f>
        <v>Rua Aurélia de Faria, Unamar</v>
      </c>
      <c r="H36" t="str">
        <f>Sheet_name_2!I14</f>
        <v>325 m²</v>
      </c>
      <c r="I36" t="str">
        <f>Sheet_name_2!J14</f>
        <v>5</v>
      </c>
      <c r="J36" t="str">
        <f>Sheet_name_2!K14</f>
        <v>4</v>
      </c>
      <c r="K36" t="str">
        <f>Sheet_name_2!L14</f>
        <v>10</v>
      </c>
      <c r="L36">
        <f>Sheet_name_2!M14</f>
        <v>0</v>
      </c>
      <c r="M36">
        <f>Sheet_name_2!N14</f>
        <v>0</v>
      </c>
      <c r="N36">
        <f>Sheet_name_2!O14</f>
        <v>0</v>
      </c>
      <c r="O36">
        <f>Sheet_name_2!P14</f>
        <v>0</v>
      </c>
      <c r="P36">
        <f>Sheet_name_2!Q14</f>
        <v>0</v>
      </c>
    </row>
    <row r="37" spans="2:18" x14ac:dyDescent="0.3">
      <c r="B37" t="str">
        <f>Sheet_name_2!C15</f>
        <v>destaque</v>
      </c>
      <c r="C37" t="str">
        <f>Sheet_name_2!D15</f>
        <v>R$ 210.000</v>
      </c>
      <c r="D37" t="str">
        <f>Sheet_name_2!E15</f>
        <v>O imóvel com 140 m2 de terreno sendo 65m2 de área construída, localizado dentro do condomínio Santa margarida em unamar!!! imóvel possui 2 quartos sendo 1 suíte, sala,cozinha ameri...</v>
      </c>
      <c r="E37" t="str">
        <f>Sheet_name_2!F15</f>
        <v>mais</v>
      </c>
      <c r="F37" t="str">
        <f>Sheet_name_2!G15</f>
        <v>Rodovia Amaral Peixoto, Santa Margarida II Tamoios</v>
      </c>
      <c r="G37" t="str">
        <f>Sheet_name_2!H15</f>
        <v>140 m²</v>
      </c>
      <c r="H37" t="str">
        <f>Sheet_name_2!I15</f>
        <v>2</v>
      </c>
      <c r="I37" t="str">
        <f>Sheet_name_2!J15</f>
        <v>1</v>
      </c>
      <c r="J37" t="str">
        <f>Sheet_name_2!K15</f>
        <v>1</v>
      </c>
      <c r="K37">
        <f>Sheet_name_2!L15</f>
        <v>0</v>
      </c>
      <c r="L37">
        <f>Sheet_name_2!M15</f>
        <v>0</v>
      </c>
      <c r="M37">
        <f>Sheet_name_2!N15</f>
        <v>0</v>
      </c>
      <c r="N37">
        <f>Sheet_name_2!O15</f>
        <v>0</v>
      </c>
      <c r="O37">
        <f>Sheet_name_2!P15</f>
        <v>0</v>
      </c>
      <c r="P37">
        <f>Sheet_name_2!Q15</f>
        <v>0</v>
      </c>
    </row>
    <row r="38" spans="2:18" x14ac:dyDescent="0.3">
      <c r="B38" t="str">
        <f>Sheet_name_2!C16</f>
        <v>destaque</v>
      </c>
      <c r="C38" t="str">
        <f>Sheet_name_2!D16</f>
        <v>R$ 250.000</v>
      </c>
      <c r="D38" t="str">
        <f>Sheet_name_2!E16</f>
        <v>Leal Imóveis vende:</v>
      </c>
      <c r="E38" t="str">
        <f>Sheet_name_2!F16</f>
        <v>Imóvel em mobiliado Unamar – Cabo Frio/RJ</v>
      </c>
      <c r="F38">
        <f>Sheet_name_2!G16</f>
        <v>0</v>
      </c>
      <c r="G38" t="str">
        <f>Sheet_name_2!H16</f>
        <v>Código: CA0097</v>
      </c>
      <c r="H38">
        <f>Sheet_name_2!I16</f>
        <v>0</v>
      </c>
      <c r="I38" t="str">
        <f>Sheet_name_2!J16</f>
        <v>Casa composta por sala, 3 quartos sendo 1 suíte, 1 cozinha, 2 banheiros, área de servi...</v>
      </c>
      <c r="J38" t="str">
        <f>Sheet_name_2!K16</f>
        <v>mais</v>
      </c>
      <c r="K38" t="str">
        <f>Sheet_name_2!L16</f>
        <v>Rua Orlando Bragança, Unamar</v>
      </c>
      <c r="L38" t="str">
        <f>Sheet_name_2!M16</f>
        <v>120 m²</v>
      </c>
      <c r="M38" t="str">
        <f>Sheet_name_2!N16</f>
        <v>3</v>
      </c>
      <c r="N38" t="str">
        <f>Sheet_name_2!O16</f>
        <v>2</v>
      </c>
      <c r="O38" t="str">
        <f>Sheet_name_2!P16</f>
        <v>2</v>
      </c>
      <c r="P38">
        <f>Sheet_name_2!Q16</f>
        <v>0</v>
      </c>
    </row>
    <row r="39" spans="2:18" x14ac:dyDescent="0.3">
      <c r="B39" t="str">
        <f>Sheet_name_2!C17</f>
        <v>destaque</v>
      </c>
      <c r="C39" t="str">
        <f>Sheet_name_2!D17</f>
        <v>R$ 260.000</v>
      </c>
      <c r="D39" t="str">
        <f>Sheet_name_2!E17</f>
        <v>IPTU R$ 180</v>
      </c>
      <c r="E39" t="str">
        <f>Sheet_name_2!F17</f>
        <v>Apartamento térreo, sala de estar, sala de jantar, 2 quartos (1 suíte), banheiro social, cozinha e área de serviço. Condomínio fechado com guarita, com segurança e portão eletrônic...</v>
      </c>
      <c r="F39" t="str">
        <f>Sheet_name_2!G17</f>
        <v>mais</v>
      </c>
      <c r="G39" t="str">
        <f>Sheet_name_2!H17</f>
        <v>Rua J, Parque Burle</v>
      </c>
      <c r="H39" t="str">
        <f>Sheet_name_2!I17</f>
        <v>58 m²</v>
      </c>
      <c r="I39" t="str">
        <f>Sheet_name_2!J17</f>
        <v>2</v>
      </c>
      <c r="J39" t="str">
        <f>Sheet_name_2!K17</f>
        <v>2</v>
      </c>
      <c r="K39">
        <f>Sheet_name_2!L17</f>
        <v>0</v>
      </c>
      <c r="L39">
        <f>Sheet_name_2!M17</f>
        <v>0</v>
      </c>
      <c r="M39">
        <f>Sheet_name_2!N17</f>
        <v>0</v>
      </c>
      <c r="N39">
        <f>Sheet_name_2!O17</f>
        <v>0</v>
      </c>
      <c r="O39">
        <f>Sheet_name_2!P17</f>
        <v>0</v>
      </c>
      <c r="P39" t="str">
        <f>Sheet_name_2!Q17</f>
        <v>3</v>
      </c>
      <c r="R39" t="s">
        <v>0</v>
      </c>
    </row>
    <row r="40" spans="2:18" x14ac:dyDescent="0.3">
      <c r="B40" t="str">
        <f>Sheet_name_2!C18</f>
        <v>destaque</v>
      </c>
      <c r="C40" t="str">
        <f>Sheet_name_2!D18</f>
        <v>R$ 360.000</v>
      </c>
      <c r="D40" t="str">
        <f>Sheet_name_2!E18</f>
        <v>IPTU R$ 400</v>
      </c>
      <c r="E40" t="str">
        <f>Sheet_name_2!F18</f>
        <v>Excelente imóvel a 200m da praia em Unamar</v>
      </c>
      <c r="F40">
        <f>Sheet_name_2!G18</f>
        <v>0</v>
      </c>
      <c r="G40" t="str">
        <f>Sheet_name_2!H18</f>
        <v>Casa de praia com excelente localização em Unamar. Um sonho para quem busca proximidade com o Mar, Comercio e Rodovia Amaral Peixo...</v>
      </c>
      <c r="H40" t="str">
        <f>Sheet_name_2!I18</f>
        <v>mais</v>
      </c>
      <c r="I40" t="str">
        <f>Sheet_name_2!J18</f>
        <v>Rua Tubarão, Aquariús</v>
      </c>
      <c r="J40" t="str">
        <f>Sheet_name_2!K18</f>
        <v>120 m²</v>
      </c>
      <c r="K40" t="str">
        <f>Sheet_name_2!L18</f>
        <v>3</v>
      </c>
      <c r="L40" t="str">
        <f>Sheet_name_2!M18</f>
        <v>4</v>
      </c>
      <c r="M40" t="str">
        <f>Sheet_name_2!N18</f>
        <v>4</v>
      </c>
      <c r="N40">
        <f>Sheet_name_2!O18</f>
        <v>0</v>
      </c>
      <c r="O40">
        <f>Sheet_name_2!P18</f>
        <v>0</v>
      </c>
      <c r="P40">
        <f>Sheet_name_2!Q18</f>
        <v>0</v>
      </c>
    </row>
    <row r="41" spans="2:18" x14ac:dyDescent="0.3">
      <c r="B41" t="str">
        <f>Sheet_name_2!C19</f>
        <v>destaque</v>
      </c>
      <c r="C41" t="str">
        <f>Sheet_name_2!D19</f>
        <v>R$ 270.000</v>
      </c>
      <c r="D41" t="str">
        <f>Sheet_name_2!E19</f>
        <v>CÓDIGO DO ANÚNCIO: CA0401</v>
      </c>
      <c r="E41">
        <f>Sheet_name_2!F19</f>
        <v>0</v>
      </c>
      <c r="F41" t="str">
        <f>Sheet_name_2!G19</f>
        <v>IMOBILIÁRIA MAGDALA FURTADO VENDE:</v>
      </c>
      <c r="G41">
        <f>Sheet_name_2!H19</f>
        <v>0</v>
      </c>
      <c r="H41" t="str">
        <f>Sheet_name_2!I19</f>
        <v>Casa com 3 quartos, sendo 1 suíte, sala, cozinha, 1 banheiro social interno, 1 externo, área de serviço,...</v>
      </c>
      <c r="I41" t="str">
        <f>Sheet_name_2!J19</f>
        <v>mais</v>
      </c>
      <c r="J41" t="str">
        <f>Sheet_name_2!K19</f>
        <v>Nova California Tamoios, Cabo Frio</v>
      </c>
      <c r="K41" t="str">
        <f>Sheet_name_2!L19</f>
        <v>500 m²</v>
      </c>
      <c r="L41" t="str">
        <f>Sheet_name_2!M19</f>
        <v>3</v>
      </c>
      <c r="M41" t="str">
        <f>Sheet_name_2!N19</f>
        <v>3</v>
      </c>
      <c r="N41" t="str">
        <f>Sheet_name_2!O19</f>
        <v>3</v>
      </c>
      <c r="O41">
        <f>Sheet_name_2!P19</f>
        <v>0</v>
      </c>
      <c r="P41" t="str">
        <f>Sheet_name_2!Q19</f>
        <v>2</v>
      </c>
    </row>
    <row r="42" spans="2:18" x14ac:dyDescent="0.3">
      <c r="B42" t="str">
        <f>Sheet_name_2!C20</f>
        <v>destaque</v>
      </c>
      <c r="C42" t="str">
        <f>Sheet_name_2!D20</f>
        <v>R$ 184.999</v>
      </c>
      <c r="D42" t="str">
        <f>Sheet_name_2!E20</f>
        <v>Bela casa com 2 quartos com piscina em Unamar, Tamoios - Cabo Frio - RJ</v>
      </c>
      <c r="E42">
        <f>Sheet_name_2!F20</f>
        <v>0</v>
      </c>
      <c r="F42" t="str">
        <f>Sheet_name_2!G20</f>
        <v>Realize o sonho da sua casa da praia com a Jéssica Marques Corretora de Imóveis</v>
      </c>
      <c r="G42" t="str">
        <f>Sheet_name_2!H20</f>
        <v>CRECI/RJ: 075.292&lt;...</v>
      </c>
      <c r="H42" t="str">
        <f>Sheet_name_2!I20</f>
        <v>mais</v>
      </c>
      <c r="I42" t="str">
        <f>Sheet_name_2!J20</f>
        <v>Avenida Independência, Unamar</v>
      </c>
      <c r="J42" t="str">
        <f>Sheet_name_2!K20</f>
        <v>118 m²</v>
      </c>
      <c r="K42" t="str">
        <f>Sheet_name_2!L20</f>
        <v>2</v>
      </c>
      <c r="L42" t="str">
        <f>Sheet_name_2!M20</f>
        <v>2</v>
      </c>
      <c r="M42" t="str">
        <f>Sheet_name_2!N20</f>
        <v>2</v>
      </c>
      <c r="N42">
        <f>Sheet_name_2!O20</f>
        <v>0</v>
      </c>
      <c r="O42">
        <f>Sheet_name_2!P20</f>
        <v>0</v>
      </c>
      <c r="P42">
        <f>Sheet_name_2!Q20</f>
        <v>0</v>
      </c>
    </row>
    <row r="43" spans="2:18" x14ac:dyDescent="0.3">
      <c r="B43" t="str">
        <f>Sheet_name_2!C21</f>
        <v>destaque</v>
      </c>
      <c r="C43" t="str">
        <f>Sheet_name_2!D21</f>
        <v>R$ 800.000</v>
      </c>
      <c r="D43" t="str">
        <f>Sheet_name_2!E21</f>
        <v>condomínio R$ 806 IPTU R$ 1.100</v>
      </c>
      <c r="E43" t="str">
        <f>Sheet_name_2!F21</f>
        <v>Excelente apartamento na Praia do Forte em Cabo Frio, Próximo aos restaurantes da orla e a 20 metros da areia da praia. Unidade com sala em dois ambientes, cozinha, área de serviço...</v>
      </c>
      <c r="F43" t="str">
        <f>Sheet_name_2!G21</f>
        <v>mais</v>
      </c>
      <c r="G43" t="str">
        <f>Sheet_name_2!H21</f>
        <v>Passagem, Cabo Frio</v>
      </c>
      <c r="H43" t="str">
        <f>Sheet_name_2!I21</f>
        <v>80 m²</v>
      </c>
      <c r="I43" t="str">
        <f>Sheet_name_2!J21</f>
        <v>2</v>
      </c>
      <c r="J43" t="str">
        <f>Sheet_name_2!K21</f>
        <v>1</v>
      </c>
      <c r="K43" t="str">
        <f>Sheet_name_2!L21</f>
        <v>3</v>
      </c>
      <c r="L43">
        <f>Sheet_name_2!M21</f>
        <v>0</v>
      </c>
      <c r="M43">
        <f>Sheet_name_2!N21</f>
        <v>0</v>
      </c>
      <c r="N43">
        <f>Sheet_name_2!O21</f>
        <v>0</v>
      </c>
      <c r="O43">
        <f>Sheet_name_2!P21</f>
        <v>0</v>
      </c>
      <c r="P43" t="str">
        <f>Sheet_name_2!Q21</f>
        <v>2</v>
      </c>
    </row>
    <row r="44" spans="2:18" x14ac:dyDescent="0.3">
      <c r="B44" t="str">
        <f>Sheet_name_2!C22</f>
        <v>destaque</v>
      </c>
      <c r="C44" t="str">
        <f>Sheet_name_2!D22</f>
        <v>R$ 219.999</v>
      </c>
      <c r="D44" t="str">
        <f>Sheet_name_2!E22</f>
        <v>Bela casa de 2 quartos sendo 1 suíte, com piscina e área gourmet em Unamar, Tamoios - Cabo Frio - RJ</v>
      </c>
      <c r="E44">
        <f>Sheet_name_2!F22</f>
        <v>0</v>
      </c>
      <c r="F44" t="str">
        <f>Sheet_name_2!G22</f>
        <v>Realize o sonho da sua casa da praia com a Jéssica Marques Corretora de...</v>
      </c>
      <c r="G44" t="str">
        <f>Sheet_name_2!H22</f>
        <v>mais</v>
      </c>
      <c r="H44" t="str">
        <f>Sheet_name_2!I22</f>
        <v>Avenida Independência, Unamar</v>
      </c>
      <c r="I44" t="str">
        <f>Sheet_name_2!J22</f>
        <v>102 m²</v>
      </c>
      <c r="J44" t="str">
        <f>Sheet_name_2!K22</f>
        <v>2</v>
      </c>
      <c r="K44" t="str">
        <f>Sheet_name_2!L22</f>
        <v>2</v>
      </c>
      <c r="L44" t="str">
        <f>Sheet_name_2!M22</f>
        <v>3</v>
      </c>
      <c r="M44">
        <f>Sheet_name_2!N22</f>
        <v>0</v>
      </c>
      <c r="N44">
        <f>Sheet_name_2!O22</f>
        <v>0</v>
      </c>
      <c r="O44">
        <f>Sheet_name_2!P22</f>
        <v>0</v>
      </c>
      <c r="P44">
        <f>Sheet_name_2!Q22</f>
        <v>0</v>
      </c>
    </row>
    <row r="45" spans="2:18" x14ac:dyDescent="0.3">
      <c r="B45" t="str">
        <f>Sheet_name_2!C23</f>
        <v>destaque</v>
      </c>
      <c r="C45" t="str">
        <f>Sheet_name_2!D23</f>
        <v>R$ 100.000</v>
      </c>
      <c r="D45" t="str">
        <f>Sheet_name_2!E23</f>
        <v>Casa com 2 quartos, sala, cozinha Americana, área de serviço, garagem para 2 carros, lage, telhado colonial e quintal no piso , condomínio com piscina, e segurança 24h.</v>
      </c>
      <c r="E45">
        <f>Sheet_name_2!F23</f>
        <v>0</v>
      </c>
      <c r="F45" t="str">
        <f>Sheet_name_2!G23</f>
        <v>PRON...</v>
      </c>
      <c r="G45" t="str">
        <f>Sheet_name_2!H23</f>
        <v>mais</v>
      </c>
      <c r="H45" t="str">
        <f>Sheet_name_2!I23</f>
        <v>Rua das Pacas, Unamar</v>
      </c>
      <c r="I45" t="str">
        <f>Sheet_name_2!J23</f>
        <v>70 m²</v>
      </c>
      <c r="J45" t="str">
        <f>Sheet_name_2!K23</f>
        <v>2</v>
      </c>
      <c r="K45" t="str">
        <f>Sheet_name_2!L23</f>
        <v>3</v>
      </c>
      <c r="L45" t="str">
        <f>Sheet_name_2!M23</f>
        <v>1</v>
      </c>
      <c r="M45">
        <f>Sheet_name_2!N23</f>
        <v>0</v>
      </c>
      <c r="N45">
        <f>Sheet_name_2!O23</f>
        <v>0</v>
      </c>
      <c r="O45">
        <f>Sheet_name_2!P23</f>
        <v>0</v>
      </c>
      <c r="P45">
        <f>Sheet_name_2!Q23</f>
        <v>0</v>
      </c>
    </row>
    <row r="46" spans="2:18" x14ac:dyDescent="0.3">
      <c r="B46" t="str">
        <f>Sheet_name_3!C2</f>
        <v>O bairro oferece a comodidade de morar próximo...</v>
      </c>
      <c r="C46" t="str">
        <f>Sheet_name_3!D2</f>
        <v>mais</v>
      </c>
      <c r="D46" t="str">
        <f>Sheet_name_3!E2</f>
        <v>Avenida Governador Eurico Rezende, Jardim Camburi</v>
      </c>
      <c r="E46" t="str">
        <f>Sheet_name_3!F2</f>
        <v>49 m²</v>
      </c>
      <c r="F46" t="str">
        <f>Sheet_name_3!G2</f>
        <v>2</v>
      </c>
      <c r="G46" t="str">
        <f>Sheet_name_3!H2</f>
        <v>1</v>
      </c>
      <c r="H46" t="str">
        <f>Sheet_name_3!I2</f>
        <v>2</v>
      </c>
      <c r="I46">
        <f>Sheet_name_3!J2</f>
        <v>0</v>
      </c>
      <c r="J46">
        <f>Sheet_name_3!K2</f>
        <v>0</v>
      </c>
      <c r="K46">
        <f>Sheet_name_3!L2</f>
        <v>0</v>
      </c>
      <c r="L46">
        <f>Sheet_name_3!M2</f>
        <v>0</v>
      </c>
      <c r="M46">
        <f>Sheet_name_3!N2</f>
        <v>0</v>
      </c>
      <c r="N46">
        <f>Sheet_name_3!O2</f>
        <v>0</v>
      </c>
      <c r="O46">
        <f>Sheet_name_3!P2</f>
        <v>0</v>
      </c>
      <c r="P46">
        <f>Sheet_name_3!Q2</f>
        <v>0</v>
      </c>
    </row>
    <row r="47" spans="2:18" x14ac:dyDescent="0.3">
      <c r="B47" t="str">
        <f>Sheet_name_3!C3</f>
        <v>super destaque</v>
      </c>
      <c r="C47" t="str">
        <f>Sheet_name_3!D3</f>
        <v>R$ 82.000</v>
      </c>
      <c r="D47" t="str">
        <f>Sheet_name_3!E3</f>
        <v>Linda casa de 1 quarto com área gourmet em Unamar, Tamoios - Cabo Frio - RJ</v>
      </c>
      <c r="E47">
        <f>Sheet_name_3!F3</f>
        <v>0</v>
      </c>
      <c r="F47" t="str">
        <f>Sheet_name_3!G3</f>
        <v>Realize o sonho da casa própria com A.J. Sant?anna Corretor de Imóveis</v>
      </c>
      <c r="G47" t="str">
        <f>Sheet_name_3!H3</f>
        <v>CRECI/RJ: 01 074.516</v>
      </c>
      <c r="H47" t="str">
        <f>Sheet_name_3!I3</f>
        <v>mais</v>
      </c>
      <c r="I47" t="str">
        <f>Sheet_name_3!J3</f>
        <v>Unamar, Cabo Frio</v>
      </c>
      <c r="J47" t="str">
        <f>Sheet_name_3!K3</f>
        <v>50 m²</v>
      </c>
      <c r="K47" t="str">
        <f>Sheet_name_3!L3</f>
        <v>1</v>
      </c>
      <c r="L47" t="str">
        <f>Sheet_name_3!M3</f>
        <v>1</v>
      </c>
      <c r="M47" t="str">
        <f>Sheet_name_3!N3</f>
        <v>1</v>
      </c>
      <c r="N47">
        <f>Sheet_name_3!O3</f>
        <v>0</v>
      </c>
      <c r="O47">
        <f>Sheet_name_3!P3</f>
        <v>0</v>
      </c>
      <c r="P47">
        <f>Sheet_name_3!Q3</f>
        <v>0</v>
      </c>
    </row>
    <row r="48" spans="2:18" x14ac:dyDescent="0.3">
      <c r="B48" t="str">
        <f>Sheet_name_3!C4</f>
        <v>super destaque</v>
      </c>
      <c r="C48" t="str">
        <f>Sheet_name_3!D4</f>
        <v>R$ 250.000</v>
      </c>
      <c r="D48" t="str">
        <f>Sheet_name_3!E4</f>
        <v>A casa no bairro Aquarius (Tamoios) possui 60 metros quadrados com 2 quartos sendo 1 suite banheiro social sala cozinha americana área de serviço varanda área gourmet lavabo chuvei...</v>
      </c>
      <c r="E48" t="str">
        <f>Sheet_name_3!F4</f>
        <v>mais</v>
      </c>
      <c r="F48" t="str">
        <f>Sheet_name_3!G4</f>
        <v>Rua da Felicidade, Aquariús</v>
      </c>
      <c r="G48" t="str">
        <f>Sheet_name_3!H4</f>
        <v>60 m²</v>
      </c>
      <c r="H48" t="str">
        <f>Sheet_name_3!I4</f>
        <v>2</v>
      </c>
      <c r="I48" t="str">
        <f>Sheet_name_3!J4</f>
        <v>2</v>
      </c>
      <c r="J48" t="str">
        <f>Sheet_name_3!K4</f>
        <v>2</v>
      </c>
      <c r="K48">
        <f>Sheet_name_3!L4</f>
        <v>0</v>
      </c>
      <c r="L48">
        <f>Sheet_name_3!M4</f>
        <v>0</v>
      </c>
      <c r="M48">
        <f>Sheet_name_3!N4</f>
        <v>0</v>
      </c>
      <c r="N48">
        <f>Sheet_name_3!O4</f>
        <v>0</v>
      </c>
      <c r="O48">
        <f>Sheet_name_3!P4</f>
        <v>0</v>
      </c>
      <c r="P48">
        <f>Sheet_name_3!Q4</f>
        <v>0</v>
      </c>
    </row>
    <row r="49" spans="2:16" x14ac:dyDescent="0.3">
      <c r="B49" t="str">
        <f>Sheet_name_3!C5</f>
        <v>super destaque</v>
      </c>
      <c r="C49" t="str">
        <f>Sheet_name_3!D5</f>
        <v>R$ 74.000</v>
      </c>
      <c r="D49" t="str">
        <f>Sheet_name_3!E5</f>
        <v>Linda casa de 1 quarto, Unamar, Tamoios - Cabo Frio - RJ</v>
      </c>
      <c r="E49">
        <f>Sheet_name_3!F5</f>
        <v>0</v>
      </c>
      <c r="F49" t="str">
        <f>Sheet_name_3!G5</f>
        <v>Realize o sonho da casa própria com A.J. Sant?anna Corretor de Imóveis</v>
      </c>
      <c r="G49" t="str">
        <f>Sheet_name_3!H5</f>
        <v>CRECI/RJ: 01 074.516</v>
      </c>
      <c r="H49">
        <f>Sheet_name_3!I5</f>
        <v>0</v>
      </c>
      <c r="I49" t="str">
        <f>Sheet_name_3!J5</f>
        <v>Cód: AJC-009</v>
      </c>
      <c r="J49" t="str">
        <f>Sheet_name_3!K5</f>
        <v>mais</v>
      </c>
      <c r="K49" t="str">
        <f>Sheet_name_3!L5</f>
        <v>Unamar, Cabo Frio</v>
      </c>
      <c r="L49" t="str">
        <f>Sheet_name_3!M5</f>
        <v>35 m²</v>
      </c>
      <c r="M49" t="str">
        <f>Sheet_name_3!N5</f>
        <v>1</v>
      </c>
      <c r="N49" t="str">
        <f>Sheet_name_3!O5</f>
        <v>1</v>
      </c>
      <c r="O49" t="str">
        <f>Sheet_name_3!P5</f>
        <v>1</v>
      </c>
      <c r="P49">
        <f>Sheet_name_3!Q5</f>
        <v>0</v>
      </c>
    </row>
    <row r="50" spans="2:16" x14ac:dyDescent="0.3">
      <c r="B50" t="str">
        <f>Sheet_name_3!C6</f>
        <v>destaque</v>
      </c>
      <c r="C50" t="str">
        <f>Sheet_name_3!D6</f>
        <v>R$ 540.000</v>
      </c>
      <c r="D50" t="str">
        <f>Sheet_name_3!E6</f>
        <v>condomínio R$ 831</v>
      </c>
      <c r="E50" t="str">
        <f>Sheet_name_3!F6</f>
        <v>O apartamento no bairro Centro tem 75 metros quadrados com 2 quartos com varanda sendo 1 suite e 2 banheiros , próximos a bela Praia do Forte e de todo o conforto do comércio , fei...</v>
      </c>
      <c r="F50" t="str">
        <f>Sheet_name_3!G6</f>
        <v>mais</v>
      </c>
      <c r="G50" t="str">
        <f>Sheet_name_3!H6</f>
        <v>Rua Jorge Lossio, Centro</v>
      </c>
      <c r="H50" t="str">
        <f>Sheet_name_3!I6</f>
        <v>75 m²</v>
      </c>
      <c r="I50" t="str">
        <f>Sheet_name_3!J6</f>
        <v>2</v>
      </c>
      <c r="J50" t="str">
        <f>Sheet_name_3!K6</f>
        <v>1</v>
      </c>
      <c r="K50" t="str">
        <f>Sheet_name_3!L6</f>
        <v>2</v>
      </c>
      <c r="L50">
        <f>Sheet_name_3!M6</f>
        <v>0</v>
      </c>
      <c r="M50">
        <f>Sheet_name_3!N6</f>
        <v>0</v>
      </c>
      <c r="N50">
        <f>Sheet_name_3!O6</f>
        <v>0</v>
      </c>
      <c r="O50">
        <f>Sheet_name_3!P6</f>
        <v>0</v>
      </c>
      <c r="P50">
        <f>Sheet_name_3!Q6</f>
        <v>0</v>
      </c>
    </row>
    <row r="51" spans="2:16" x14ac:dyDescent="0.3">
      <c r="B51" t="str">
        <f>Sheet_name_3!C7</f>
        <v>destaque</v>
      </c>
      <c r="C51" t="str">
        <f>Sheet_name_3!D7</f>
        <v>R$ 45.000</v>
      </c>
      <c r="D51" t="str">
        <f>Sheet_name_3!E7</f>
        <v>condomínio R$ 120 IPTU R$ 40</v>
      </c>
      <c r="E51" t="str">
        <f>Sheet_name_3!F7</f>
        <v>Valor de R$ 45.000,00 é a Entrada. Favor ler o anuncio todo.</v>
      </c>
      <c r="F51">
        <f>Sheet_name_3!G7</f>
        <v>0</v>
      </c>
      <c r="G51" t="str">
        <f>Sheet_name_3!H7</f>
        <v>Cabo Frio. Unamar. Condomínio Verão Vermelho. Excelente Casa em condomínio fechado em área residencial de Unamar...</v>
      </c>
      <c r="H51" t="str">
        <f>Sheet_name_3!I7</f>
        <v>mais</v>
      </c>
      <c r="I51" t="str">
        <f>Sheet_name_3!J7</f>
        <v>Rua Apolo Dois, Verao Vermelho Tamoios</v>
      </c>
      <c r="J51" t="str">
        <f>Sheet_name_3!K7</f>
        <v>90 m²</v>
      </c>
      <c r="K51" t="str">
        <f>Sheet_name_3!L7</f>
        <v>2</v>
      </c>
      <c r="L51" t="str">
        <f>Sheet_name_3!M7</f>
        <v>2</v>
      </c>
      <c r="M51" t="str">
        <f>Sheet_name_3!N7</f>
        <v>2</v>
      </c>
      <c r="N51">
        <f>Sheet_name_3!O7</f>
        <v>0</v>
      </c>
      <c r="O51">
        <f>Sheet_name_3!P7</f>
        <v>0</v>
      </c>
      <c r="P51">
        <f>Sheet_name_3!Q7</f>
        <v>0</v>
      </c>
    </row>
    <row r="52" spans="2:16" x14ac:dyDescent="0.3">
      <c r="B52" t="str">
        <f>Sheet_name_3!C8</f>
        <v>destaque</v>
      </c>
      <c r="C52" t="str">
        <f>Sheet_name_3!D8</f>
        <v>R$ 365.000</v>
      </c>
      <c r="D52" t="str">
        <f>Sheet_name_3!E8</f>
        <v>condomínio R$ 480 IPTU R$ 700</v>
      </c>
      <c r="E52" t="str">
        <f>Sheet_name_3!F8</f>
        <v>Apartamento extremamente bem localizado, reformado, com varanda, último andar do edifício com direito a integração de varanda com a sala e possível pleito de construção de cobertur...</v>
      </c>
      <c r="F52" t="str">
        <f>Sheet_name_3!G8</f>
        <v>mais</v>
      </c>
      <c r="G52" t="str">
        <f>Sheet_name_3!H8</f>
        <v>Rua Ministro Gama Filho, Braga</v>
      </c>
      <c r="H52" t="str">
        <f>Sheet_name_3!I8</f>
        <v>75 m²</v>
      </c>
      <c r="I52" t="str">
        <f>Sheet_name_3!J8</f>
        <v>2</v>
      </c>
      <c r="J52" t="str">
        <f>Sheet_name_3!K8</f>
        <v>1</v>
      </c>
      <c r="K52" t="str">
        <f>Sheet_name_3!L8</f>
        <v>1</v>
      </c>
      <c r="L52">
        <f>Sheet_name_3!M8</f>
        <v>0</v>
      </c>
      <c r="M52">
        <f>Sheet_name_3!N8</f>
        <v>0</v>
      </c>
      <c r="N52">
        <f>Sheet_name_3!O8</f>
        <v>0</v>
      </c>
      <c r="O52">
        <f>Sheet_name_3!P8</f>
        <v>0</v>
      </c>
      <c r="P52">
        <f>Sheet_name_3!Q8</f>
        <v>0</v>
      </c>
    </row>
    <row r="53" spans="2:16" x14ac:dyDescent="0.3">
      <c r="B53" t="str">
        <f>Sheet_name_3!C9</f>
        <v>destaque</v>
      </c>
      <c r="C53" t="str">
        <f>Sheet_name_3!D9</f>
        <v>R$ 135.000</v>
      </c>
      <c r="D53" t="str">
        <f>Sheet_name_3!E9</f>
        <v>Olá Cliente Tudo Bem ? Me chamo MARIANA sou atendente da imobiliária confiança e estou aqui para apresenta alguma das nossa opções de imóvel na região dos lagos - Cabo Frio/RJ.</v>
      </c>
      <c r="E53" t="str">
        <f>Sheet_name_3!F9</f>
        <v>...</v>
      </c>
      <c r="F53" t="str">
        <f>Sheet_name_3!G9</f>
        <v>mais</v>
      </c>
      <c r="G53" t="str">
        <f>Sheet_name_3!H9</f>
        <v>Avenida das Rosas, Nova California Tamoios</v>
      </c>
      <c r="H53" t="str">
        <f>Sheet_name_3!I9</f>
        <v>50 m²</v>
      </c>
      <c r="I53" t="str">
        <f>Sheet_name_3!J9</f>
        <v>2</v>
      </c>
      <c r="J53" t="str">
        <f>Sheet_name_3!K9</f>
        <v>2</v>
      </c>
      <c r="K53" t="str">
        <f>Sheet_name_3!L9</f>
        <v>2</v>
      </c>
      <c r="L53">
        <f>Sheet_name_3!M9</f>
        <v>0</v>
      </c>
      <c r="M53">
        <f>Sheet_name_3!N9</f>
        <v>0</v>
      </c>
      <c r="N53">
        <f>Sheet_name_3!O9</f>
        <v>0</v>
      </c>
      <c r="O53">
        <f>Sheet_name_3!P9</f>
        <v>0</v>
      </c>
      <c r="P53">
        <f>Sheet_name_3!Q9</f>
        <v>0</v>
      </c>
    </row>
    <row r="54" spans="2:16" x14ac:dyDescent="0.3">
      <c r="B54" t="str">
        <f>Sheet_name_3!C10</f>
        <v>destaque</v>
      </c>
      <c r="C54" t="str">
        <f>Sheet_name_3!D10</f>
        <v>R$ 300.000</v>
      </c>
      <c r="D54" t="str">
        <f>Sheet_name_3!E10</f>
        <v>Imóvel em Unamar - Cabo Frio/Rj</v>
      </c>
      <c r="E54">
        <f>Sheet_name_3!F10</f>
        <v>0</v>
      </c>
      <c r="F54" t="str">
        <f>Sheet_name_3!G10</f>
        <v>Código: CA0149</v>
      </c>
      <c r="G54">
        <f>Sheet_name_3!H10</f>
        <v>0</v>
      </c>
      <c r="H54" t="str">
        <f>Sheet_name_3!I10</f>
        <v>Casa composta por 1 sala, 3 quartos sendo 1 suíte, 1 cozinha, 3 banheiros e garagem com vaga para 4 carros.</v>
      </c>
      <c r="I54" t="str">
        <f>Sheet_name_3!J10</f>
        <v>Agende...</v>
      </c>
      <c r="J54" t="str">
        <f>Sheet_name_3!K10</f>
        <v>mais</v>
      </c>
      <c r="K54" t="str">
        <f>Sheet_name_3!L10</f>
        <v>Rua Estrela Dalva, Sambura Tamoios</v>
      </c>
      <c r="L54" t="str">
        <f>Sheet_name_3!M10</f>
        <v>124 m²</v>
      </c>
      <c r="M54" t="str">
        <f>Sheet_name_3!N10</f>
        <v>3</v>
      </c>
      <c r="N54" t="str">
        <f>Sheet_name_3!O10</f>
        <v>4</v>
      </c>
      <c r="O54" t="str">
        <f>Sheet_name_3!P10</f>
        <v>3</v>
      </c>
      <c r="P54">
        <f>Sheet_name_3!Q10</f>
        <v>0</v>
      </c>
    </row>
    <row r="55" spans="2:16" x14ac:dyDescent="0.3">
      <c r="B55" t="str">
        <f>Sheet_name_3!C11</f>
        <v>destaque</v>
      </c>
      <c r="C55" t="str">
        <f>Sheet_name_3!D11</f>
        <v>R$ 330.000</v>
      </c>
      <c r="D55" t="str">
        <f>Sheet_name_3!E11</f>
        <v>Excelente casa composta por 3 quartos à beira mar em Unamar, Tamoios - Cabo Frio - RJ</v>
      </c>
      <c r="E55">
        <f>Sheet_name_3!F11</f>
        <v>0</v>
      </c>
      <c r="F55" t="str">
        <f>Sheet_name_3!G11</f>
        <v>Realize o sonho da sua casa da praia com a Jéssica Marques Corretora de Imóveis</v>
      </c>
      <c r="G55" t="str">
        <f>Sheet_name_3!H11</f>
        <v>CREC...</v>
      </c>
      <c r="H55" t="str">
        <f>Sheet_name_3!I11</f>
        <v>mais</v>
      </c>
      <c r="I55" t="str">
        <f>Sheet_name_3!J11</f>
        <v>Avenida Independência, Unamar</v>
      </c>
      <c r="J55" t="str">
        <f>Sheet_name_3!K11</f>
        <v>171 m²</v>
      </c>
      <c r="K55" t="str">
        <f>Sheet_name_3!L11</f>
        <v>3</v>
      </c>
      <c r="L55" t="str">
        <f>Sheet_name_3!M11</f>
        <v>10</v>
      </c>
      <c r="M55" t="str">
        <f>Sheet_name_3!N11</f>
        <v>3</v>
      </c>
      <c r="N55">
        <f>Sheet_name_3!O11</f>
        <v>0</v>
      </c>
      <c r="O55">
        <f>Sheet_name_3!P11</f>
        <v>0</v>
      </c>
      <c r="P55">
        <f>Sheet_name_3!Q11</f>
        <v>0</v>
      </c>
    </row>
    <row r="56" spans="2:16" x14ac:dyDescent="0.3">
      <c r="B56" t="str">
        <f>Sheet_name_3!C12</f>
        <v>destaque</v>
      </c>
      <c r="C56" t="str">
        <f>Sheet_name_3!D12</f>
        <v>R$ 1.650.000</v>
      </c>
      <c r="D56" t="str">
        <f>Sheet_name_3!E12</f>
        <v>IPTU R$ 2.030</v>
      </c>
      <c r="E56" t="str">
        <f>Sheet_name_3!F12</f>
        <v>A casa está localizado no bairro Novo Portinho possui 270 metros quadrados com 4 quartos sendo 4 suites e 7 banheiros</v>
      </c>
      <c r="F56" t="str">
        <f>Sheet_name_3!G12</f>
        <v>mais</v>
      </c>
      <c r="G56" t="str">
        <f>Sheet_name_3!H12</f>
        <v>Rua Sapoti, Novo Portinho</v>
      </c>
      <c r="H56" t="str">
        <f>Sheet_name_3!I12</f>
        <v>270 m²</v>
      </c>
      <c r="I56" t="str">
        <f>Sheet_name_3!J12</f>
        <v>4</v>
      </c>
      <c r="J56" t="str">
        <f>Sheet_name_3!K12</f>
        <v>4</v>
      </c>
      <c r="K56" t="str">
        <f>Sheet_name_3!L12</f>
        <v>7</v>
      </c>
      <c r="L56">
        <f>Sheet_name_3!M12</f>
        <v>0</v>
      </c>
      <c r="M56">
        <f>Sheet_name_3!N12</f>
        <v>0</v>
      </c>
      <c r="N56">
        <f>Sheet_name_3!O12</f>
        <v>0</v>
      </c>
      <c r="O56">
        <f>Sheet_name_3!P12</f>
        <v>0</v>
      </c>
      <c r="P56">
        <f>Sheet_name_3!Q12</f>
        <v>0</v>
      </c>
    </row>
    <row r="57" spans="2:16" x14ac:dyDescent="0.3">
      <c r="B57" t="str">
        <f>Sheet_name_3!C13</f>
        <v>destaque</v>
      </c>
      <c r="C57" t="str">
        <f>Sheet_name_3!D13</f>
        <v>R$ 190.000</v>
      </c>
      <c r="D57" t="str">
        <f>Sheet_name_3!E13</f>
        <v>Realize o sonho da sua casa da praia com a Jéssica Marques Corretora de Imóveis</v>
      </c>
      <c r="E57" t="str">
        <f>Sheet_name_3!F13</f>
        <v>CRECI/RJ: 075.292</v>
      </c>
      <c r="F57">
        <f>Sheet_name_3!G13</f>
        <v>0</v>
      </c>
      <c r="G57" t="str">
        <f>Sheet_name_3!H13</f>
        <v>Cód: JMC-018-2</v>
      </c>
      <c r="H57">
        <f>Sheet_name_3!I13</f>
        <v>0</v>
      </c>
      <c r="I57" t="str">
        <f>Sheet_name_3!J13</f>
        <v>CASA DE 2 QUARTOS SENDO UMA SUÍTE SALA COZINHA AME...</v>
      </c>
      <c r="J57" t="str">
        <f>Sheet_name_3!K13</f>
        <v>mais</v>
      </c>
      <c r="K57" t="str">
        <f>Sheet_name_3!L13</f>
        <v>Avenida Independência, Unamar</v>
      </c>
      <c r="L57" t="str">
        <f>Sheet_name_3!M13</f>
        <v>71 m²</v>
      </c>
      <c r="M57" t="str">
        <f>Sheet_name_3!N13</f>
        <v>2</v>
      </c>
      <c r="N57" t="str">
        <f>Sheet_name_3!O13</f>
        <v>3</v>
      </c>
      <c r="O57" t="str">
        <f>Sheet_name_3!P13</f>
        <v>3</v>
      </c>
      <c r="P57">
        <f>Sheet_name_3!Q13</f>
        <v>0</v>
      </c>
    </row>
    <row r="58" spans="2:16" x14ac:dyDescent="0.3">
      <c r="B58" t="str">
        <f>Sheet_name_3!C14</f>
        <v>destaque</v>
      </c>
      <c r="C58" t="str">
        <f>Sheet_name_3!D14</f>
        <v>R$ 289.999</v>
      </c>
      <c r="D58" t="str">
        <f>Sheet_name_3!E14</f>
        <v>Excelente casa composta por 3 quartos em Unamar, Tamoios - Cabo Frio - RJ</v>
      </c>
      <c r="E58">
        <f>Sheet_name_3!F14</f>
        <v>0</v>
      </c>
      <c r="F58" t="str">
        <f>Sheet_name_3!G14</f>
        <v>Realize o sonho da sua casa da praia com a Jéssica Marques Corretora de Imóveis</v>
      </c>
      <c r="G58" t="str">
        <f>Sheet_name_3!H14</f>
        <v>CRECI/RJ: 075.29...</v>
      </c>
      <c r="H58" t="str">
        <f>Sheet_name_3!I14</f>
        <v>mais</v>
      </c>
      <c r="I58" t="str">
        <f>Sheet_name_3!J14</f>
        <v>Avenida Independência, Unamar</v>
      </c>
      <c r="J58" t="str">
        <f>Sheet_name_3!K14</f>
        <v>171 m²</v>
      </c>
      <c r="K58" t="str">
        <f>Sheet_name_3!L14</f>
        <v>3</v>
      </c>
      <c r="L58" t="str">
        <f>Sheet_name_3!M14</f>
        <v>4</v>
      </c>
      <c r="M58" t="str">
        <f>Sheet_name_3!N14</f>
        <v>2</v>
      </c>
      <c r="N58">
        <f>Sheet_name_3!O14</f>
        <v>0</v>
      </c>
      <c r="O58">
        <f>Sheet_name_3!P14</f>
        <v>0</v>
      </c>
      <c r="P58">
        <f>Sheet_name_3!Q14</f>
        <v>0</v>
      </c>
    </row>
    <row r="59" spans="2:16" x14ac:dyDescent="0.3">
      <c r="B59" t="str">
        <f>Sheet_name_3!C15</f>
        <v>destaque</v>
      </c>
      <c r="C59" t="str">
        <f>Sheet_name_3!D15</f>
        <v>R$ 282.999</v>
      </c>
      <c r="D59" t="str">
        <f>Sheet_name_3!E15</f>
        <v>Linda casa pronta para morar com 3 quartos, piscina e área gourmet em Unamar, Tamoios - Cabo Frio - RJ</v>
      </c>
      <c r="E59">
        <f>Sheet_name_3!F15</f>
        <v>0</v>
      </c>
      <c r="F59" t="str">
        <f>Sheet_name_3!G15</f>
        <v>Realize o sonho da sua casa da praia com a Jéssica Marques Corretora d...</v>
      </c>
      <c r="G59" t="str">
        <f>Sheet_name_3!H15</f>
        <v>mais</v>
      </c>
      <c r="H59" t="str">
        <f>Sheet_name_3!I15</f>
        <v>Avenida Independência, Unamar</v>
      </c>
      <c r="I59" t="str">
        <f>Sheet_name_3!J15</f>
        <v>121 m²</v>
      </c>
      <c r="J59" t="str">
        <f>Sheet_name_3!K15</f>
        <v>3</v>
      </c>
      <c r="K59" t="str">
        <f>Sheet_name_3!L15</f>
        <v>2</v>
      </c>
      <c r="L59" t="str">
        <f>Sheet_name_3!M15</f>
        <v>3</v>
      </c>
      <c r="M59">
        <f>Sheet_name_3!N15</f>
        <v>0</v>
      </c>
      <c r="N59">
        <f>Sheet_name_3!O15</f>
        <v>0</v>
      </c>
      <c r="O59">
        <f>Sheet_name_3!P15</f>
        <v>0</v>
      </c>
      <c r="P59">
        <f>Sheet_name_3!Q15</f>
        <v>0</v>
      </c>
    </row>
    <row r="60" spans="2:16" x14ac:dyDescent="0.3">
      <c r="B60" t="str">
        <f>Sheet_name_3!C16</f>
        <v>destaque</v>
      </c>
      <c r="C60" t="str">
        <f>Sheet_name_3!D16</f>
        <v>R$ 259.999</v>
      </c>
      <c r="D60" t="str">
        <f>Sheet_name_3!E16</f>
        <v>Excelente casa com 3 quartos e Piscina em Unamar - Cabo Frio - RJ</v>
      </c>
      <c r="E60">
        <f>Sheet_name_3!F16</f>
        <v>0</v>
      </c>
      <c r="F60" t="str">
        <f>Sheet_name_3!G16</f>
        <v>Realize o sonho da sua casa da praia com a Jéssica Marques Corretora de Imóveis</v>
      </c>
      <c r="G60" t="str">
        <f>Sheet_name_3!H16</f>
        <v>CRECI/RJ: 075.292</v>
      </c>
      <c r="H60" t="str">
        <f>Sheet_name_3!I16</f>
        <v>mais</v>
      </c>
      <c r="I60" t="str">
        <f>Sheet_name_3!J16</f>
        <v>Avenida Independência, Unamar</v>
      </c>
      <c r="J60" t="str">
        <f>Sheet_name_3!K16</f>
        <v>219 m²</v>
      </c>
      <c r="K60" t="str">
        <f>Sheet_name_3!L16</f>
        <v>3</v>
      </c>
      <c r="L60" t="str">
        <f>Sheet_name_3!M16</f>
        <v>4</v>
      </c>
      <c r="M60" t="str">
        <f>Sheet_name_3!N16</f>
        <v>3</v>
      </c>
      <c r="N60">
        <f>Sheet_name_3!O16</f>
        <v>0</v>
      </c>
      <c r="O60">
        <f>Sheet_name_3!P16</f>
        <v>0</v>
      </c>
      <c r="P60">
        <f>Sheet_name_3!Q16</f>
        <v>0</v>
      </c>
    </row>
    <row r="61" spans="2:16" x14ac:dyDescent="0.3">
      <c r="B61" t="str">
        <f>Sheet_name_3!C17</f>
        <v>R$ 150.000</v>
      </c>
      <c r="C61" t="str">
        <f>Sheet_name_3!D17</f>
        <v>Rizzi Imóveis vende :</v>
      </c>
      <c r="D61" t="str">
        <f>Sheet_name_3!E17</f>
        <v>A casa possui 2 quartos sendo uma suíte no segundo andar com varanda, uma excelente área gourmet para você sua família e seus amigos, Um quarto térreo, Uma...</v>
      </c>
      <c r="E61" t="str">
        <f>Sheet_name_3!F17</f>
        <v>mais</v>
      </c>
      <c r="F61" t="str">
        <f>Sheet_name_3!G17</f>
        <v>Rua da Assembléia, Jardim Esperanca</v>
      </c>
      <c r="G61" t="str">
        <f>Sheet_name_3!H17</f>
        <v>120 m²</v>
      </c>
      <c r="H61" t="str">
        <f>Sheet_name_3!I17</f>
        <v>3</v>
      </c>
      <c r="I61" t="str">
        <f>Sheet_name_3!J17</f>
        <v>4</v>
      </c>
      <c r="J61" t="str">
        <f>Sheet_name_3!K17</f>
        <v>2</v>
      </c>
      <c r="K61">
        <f>Sheet_name_3!L17</f>
        <v>0</v>
      </c>
      <c r="L61">
        <f>Sheet_name_3!M17</f>
        <v>0</v>
      </c>
      <c r="M61">
        <f>Sheet_name_3!N17</f>
        <v>0</v>
      </c>
      <c r="N61">
        <f>Sheet_name_3!O17</f>
        <v>0</v>
      </c>
      <c r="O61">
        <f>Sheet_name_3!P17</f>
        <v>0</v>
      </c>
      <c r="P61">
        <f>Sheet_name_3!Q17</f>
        <v>0</v>
      </c>
    </row>
    <row r="62" spans="2:16" x14ac:dyDescent="0.3">
      <c r="B62" t="str">
        <f>Sheet_name_3!C18</f>
        <v>destaque</v>
      </c>
      <c r="C62" t="str">
        <f>Sheet_name_3!D18</f>
        <v>R$ 320.000</v>
      </c>
      <c r="D62" t="str">
        <f>Sheet_name_3!E18</f>
        <v>CÓDIGO DO ANÚNCIO : CA0133</v>
      </c>
      <c r="E62">
        <f>Sheet_name_3!F18</f>
        <v>0</v>
      </c>
      <c r="F62" t="str">
        <f>Sheet_name_3!G18</f>
        <v>IMOBILIÁRIA MAGDALA FURTADO VENDE:</v>
      </c>
      <c r="G62">
        <f>Sheet_name_3!H18</f>
        <v>0</v>
      </c>
      <c r="H62" t="str">
        <f>Sheet_name_3!I18</f>
        <v>Casa com 3 quartos, sendo 1 suíte, sala, cozinha, 4 banheiros, área de serviço, área gourmet, piscina, c...</v>
      </c>
      <c r="I62" t="str">
        <f>Sheet_name_3!J18</f>
        <v>mais</v>
      </c>
      <c r="J62" t="str">
        <f>Sheet_name_3!K18</f>
        <v>Verao Vermelho Tamoios, Cabo Frio</v>
      </c>
      <c r="K62" t="str">
        <f>Sheet_name_3!L18</f>
        <v>200 m²</v>
      </c>
      <c r="L62" t="str">
        <f>Sheet_name_3!M18</f>
        <v>3</v>
      </c>
      <c r="M62" t="str">
        <f>Sheet_name_3!N18</f>
        <v>3</v>
      </c>
      <c r="N62" t="str">
        <f>Sheet_name_3!O18</f>
        <v>4</v>
      </c>
      <c r="O62">
        <f>Sheet_name_3!P18</f>
        <v>0</v>
      </c>
      <c r="P62">
        <f>Sheet_name_3!Q18</f>
        <v>0</v>
      </c>
    </row>
    <row r="63" spans="2:16" x14ac:dyDescent="0.3">
      <c r="B63" t="str">
        <f>Sheet_name_3!C19</f>
        <v>destaque</v>
      </c>
      <c r="C63" t="str">
        <f>Sheet_name_3!D19</f>
        <v>R$ 300.000</v>
      </c>
      <c r="D63" t="str">
        <f>Sheet_name_3!E19</f>
        <v>M.CARVALHO IMOVEIS VENDE EXCELENTE OPORTUNIDADE IMOVEL ESPETACULAR, COM TERRENO GIGANTE E TODA MOBILIADA, OTIMA A LOCALIZAÇÃO A 5 MINUTOS DA PRAIA E DO CENTRO COMERCIAL DE AQUARIOS...</v>
      </c>
      <c r="E63" t="str">
        <f>Sheet_name_3!F19</f>
        <v>mais</v>
      </c>
      <c r="F63" t="str">
        <f>Sheet_name_3!G19</f>
        <v>Avenida Independência, Unamar</v>
      </c>
      <c r="G63" t="str">
        <f>Sheet_name_3!H19</f>
        <v>180 m²</v>
      </c>
      <c r="H63" t="str">
        <f>Sheet_name_3!I19</f>
        <v>2</v>
      </c>
      <c r="I63" t="str">
        <f>Sheet_name_3!J19</f>
        <v>6</v>
      </c>
      <c r="J63" t="str">
        <f>Sheet_name_3!K19</f>
        <v>3</v>
      </c>
      <c r="K63">
        <f>Sheet_name_3!L19</f>
        <v>0</v>
      </c>
      <c r="L63">
        <f>Sheet_name_3!M19</f>
        <v>0</v>
      </c>
      <c r="M63">
        <f>Sheet_name_3!N19</f>
        <v>0</v>
      </c>
      <c r="N63">
        <f>Sheet_name_3!O19</f>
        <v>0</v>
      </c>
      <c r="O63">
        <f>Sheet_name_3!P19</f>
        <v>0</v>
      </c>
      <c r="P63">
        <f>Sheet_name_3!Q19</f>
        <v>0</v>
      </c>
    </row>
    <row r="64" spans="2:16" x14ac:dyDescent="0.3">
      <c r="B64" t="str">
        <f>Sheet_name_3!C20</f>
        <v>destaque</v>
      </c>
      <c r="C64" t="str">
        <f>Sheet_name_3!D20</f>
        <v>R$ 410.000</v>
      </c>
      <c r="D64" t="str">
        <f>Sheet_name_3!E20</f>
        <v>CÓDIGO DO ANÚNCIO : CA0117</v>
      </c>
      <c r="E64">
        <f>Sheet_name_3!F20</f>
        <v>0</v>
      </c>
      <c r="F64" t="str">
        <f>Sheet_name_3!G20</f>
        <v>Aceita Financiamento Bancário</v>
      </c>
      <c r="G64">
        <f>Sheet_name_3!H20</f>
        <v>0</v>
      </c>
      <c r="H64" t="str">
        <f>Sheet_name_3!I20</f>
        <v>IMOBILIÁRIA MAGDALA FURTADO VENDE:</v>
      </c>
      <c r="I64">
        <f>Sheet_name_3!J20</f>
        <v>0</v>
      </c>
      <c r="J64" t="str">
        <f>Sheet_name_3!K20</f>
        <v>Casa com 3 quartos, sendo 1 suíte com closet, 2 salas, sala externa...</v>
      </c>
      <c r="K64" t="str">
        <f>Sheet_name_3!L20</f>
        <v>mais</v>
      </c>
      <c r="L64" t="str">
        <f>Sheet_name_3!M20</f>
        <v>Verao Vermelho Tamoios, Cabo Frio</v>
      </c>
      <c r="M64" t="str">
        <f>Sheet_name_3!N20</f>
        <v>632 m²</v>
      </c>
      <c r="N64" t="str">
        <f>Sheet_name_3!O20</f>
        <v>3</v>
      </c>
      <c r="O64" t="str">
        <f>Sheet_name_3!P20</f>
        <v>4</v>
      </c>
      <c r="P64" t="str">
        <f>Sheet_name_3!Q20</f>
        <v>2</v>
      </c>
    </row>
    <row r="65" spans="2:16" x14ac:dyDescent="0.3">
      <c r="B65" t="str">
        <f>Sheet_name_3!C21</f>
        <v>destaque</v>
      </c>
      <c r="C65" t="str">
        <f>Sheet_name_3!D21</f>
        <v>R$ 1.050.000</v>
      </c>
      <c r="D65" t="str">
        <f>Sheet_name_3!E21</f>
        <v>condomínio R$ 600 IPTU R$ 800</v>
      </c>
      <c r="E65" t="str">
        <f>Sheet_name_3!F21</f>
        <v>contem ainda uma suite de serviço.</v>
      </c>
      <c r="F65" t="str">
        <f>Sheet_name_3!G21</f>
        <v>Rua Tulipas, Algodoal</v>
      </c>
      <c r="G65" t="str">
        <f>Sheet_name_3!H21</f>
        <v>180 m²</v>
      </c>
      <c r="H65" t="str">
        <f>Sheet_name_3!I21</f>
        <v>3</v>
      </c>
      <c r="I65" t="str">
        <f>Sheet_name_3!J21</f>
        <v>1</v>
      </c>
      <c r="J65" t="str">
        <f>Sheet_name_3!K21</f>
        <v>3</v>
      </c>
      <c r="K65">
        <f>Sheet_name_3!L21</f>
        <v>0</v>
      </c>
      <c r="L65">
        <f>Sheet_name_3!M21</f>
        <v>0</v>
      </c>
      <c r="M65">
        <f>Sheet_name_3!N21</f>
        <v>0</v>
      </c>
      <c r="N65">
        <f>Sheet_name_3!O21</f>
        <v>0</v>
      </c>
      <c r="O65">
        <f>Sheet_name_3!P21</f>
        <v>0</v>
      </c>
      <c r="P65">
        <f>Sheet_name_3!Q21</f>
        <v>0</v>
      </c>
    </row>
    <row r="66" spans="2:16" x14ac:dyDescent="0.3">
      <c r="B66" t="str">
        <f>Sheet_name_3!C22</f>
        <v>destaque</v>
      </c>
      <c r="C66" t="str">
        <f>Sheet_name_3!D22</f>
        <v>R$ 440.000</v>
      </c>
      <c r="D66" t="str">
        <f>Sheet_name_3!E22</f>
        <v>condomínio R$ 623</v>
      </c>
      <c r="E66" t="str">
        <f>Sheet_name_3!F22</f>
        <v>Casa em condomínio fechado no Braga com: 2 Quartos sendo 1 Suíte- Sala- Cozinha- Banheiro Social- Área de Serviço- Varanda- 2 Vagas de Garagem coberta.</v>
      </c>
      <c r="F66" t="str">
        <f>Sheet_name_3!G22</f>
        <v>Condomínio com Piscina- S...</v>
      </c>
      <c r="G66" t="str">
        <f>Sheet_name_3!H22</f>
        <v>mais</v>
      </c>
      <c r="H66" t="str">
        <f>Sheet_name_3!I22</f>
        <v>Braga, Cabo Frio</v>
      </c>
      <c r="I66" t="str">
        <f>Sheet_name_3!J22</f>
        <v>90 m²</v>
      </c>
      <c r="J66" t="str">
        <f>Sheet_name_3!K22</f>
        <v>2</v>
      </c>
      <c r="K66" t="str">
        <f>Sheet_name_3!L22</f>
        <v>1</v>
      </c>
      <c r="L66" t="str">
        <f>Sheet_name_3!M22</f>
        <v>1</v>
      </c>
      <c r="M66">
        <f>Sheet_name_3!N22</f>
        <v>0</v>
      </c>
      <c r="N66">
        <f>Sheet_name_3!O22</f>
        <v>0</v>
      </c>
      <c r="O66">
        <f>Sheet_name_3!P22</f>
        <v>0</v>
      </c>
      <c r="P66">
        <f>Sheet_name_3!Q22</f>
        <v>0</v>
      </c>
    </row>
    <row r="67" spans="2:16" x14ac:dyDescent="0.3">
      <c r="B67" t="str">
        <f>Sheet_name_3!C23</f>
        <v>destaque</v>
      </c>
      <c r="C67" t="str">
        <f>Sheet_name_3!D23</f>
        <v>R$ 160.000</v>
      </c>
      <c r="D67" t="str">
        <f>Sheet_name_3!E23</f>
        <v>Realize o sonho da sua casa da praia com a Jéssica Marques Corretora de Imóveis</v>
      </c>
      <c r="E67" t="str">
        <f>Sheet_name_3!F23</f>
        <v>CRECI/RJ: 075.292</v>
      </c>
      <c r="F67">
        <f>Sheet_name_3!G23</f>
        <v>0</v>
      </c>
      <c r="G67" t="str">
        <f>Sheet_name_3!H23</f>
        <v>Cód: JMC-035-4</v>
      </c>
      <c r="H67">
        <f>Sheet_name_3!I23</f>
        <v>0</v>
      </c>
      <c r="I67" t="str">
        <f>Sheet_name_3!J23</f>
        <v>CASA COM 2 QUARTOS SENDO 1 SUÍTE, SALA COM COZINHA...</v>
      </c>
      <c r="J67" t="str">
        <f>Sheet_name_3!K23</f>
        <v>mais</v>
      </c>
      <c r="K67" t="str">
        <f>Sheet_name_3!L23</f>
        <v>Avenida Independência, Unamar</v>
      </c>
      <c r="L67" t="str">
        <f>Sheet_name_3!M23</f>
        <v>71 m²</v>
      </c>
      <c r="M67" t="str">
        <f>Sheet_name_3!N23</f>
        <v>2</v>
      </c>
      <c r="N67" t="str">
        <f>Sheet_name_3!O23</f>
        <v>3</v>
      </c>
      <c r="O67" t="str">
        <f>Sheet_name_3!P23</f>
        <v>3</v>
      </c>
      <c r="P67">
        <f>Sheet_name_3!Q23</f>
        <v>0</v>
      </c>
    </row>
    <row r="68" spans="2:16" x14ac:dyDescent="0.3">
      <c r="B68" t="str">
        <f>Sheet_name_4!C2</f>
        <v>Localização privilegiada de verdade. Com tudo perto, supermercado, shopping, farmácias, escolas, bares e restaurante...</v>
      </c>
      <c r="C68" t="str">
        <f>Sheet_name_4!D2</f>
        <v>mais</v>
      </c>
      <c r="D68" t="str">
        <f>Sheet_name_4!E2</f>
        <v>Rua Theófilo Costa, Jardim Camburi</v>
      </c>
      <c r="E68" t="str">
        <f>Sheet_name_4!F2</f>
        <v>34 - 92 m²</v>
      </c>
      <c r="F68" t="str">
        <f>Sheet_name_4!G2</f>
        <v>1 - 3</v>
      </c>
      <c r="G68" t="str">
        <f>Sheet_name_4!H2</f>
        <v>1 - 2</v>
      </c>
      <c r="H68">
        <f>Sheet_name_4!I2</f>
        <v>0</v>
      </c>
      <c r="I68">
        <f>Sheet_name_4!J2</f>
        <v>0</v>
      </c>
      <c r="J68">
        <f>Sheet_name_4!K2</f>
        <v>0</v>
      </c>
      <c r="K68">
        <f>Sheet_name_4!L2</f>
        <v>0</v>
      </c>
      <c r="L68">
        <f>Sheet_name_4!M2</f>
        <v>0</v>
      </c>
      <c r="M68">
        <f>Sheet_name_4!N2</f>
        <v>0</v>
      </c>
      <c r="N68">
        <f>Sheet_name_4!O2</f>
        <v>0</v>
      </c>
      <c r="O68">
        <f>Sheet_name_4!P2</f>
        <v>0</v>
      </c>
      <c r="P68">
        <f>Sheet_name_4!Q2</f>
        <v>0</v>
      </c>
    </row>
    <row r="69" spans="2:16" x14ac:dyDescent="0.3">
      <c r="B69" t="str">
        <f>Sheet_name_4!C3</f>
        <v>super destaque</v>
      </c>
      <c r="C69" t="str">
        <f>Sheet_name_4!D3</f>
        <v>R$ 2.800.000</v>
      </c>
      <c r="D69" t="str">
        <f>Sheet_name_4!E3</f>
        <v>Imóvel de alto padrão de frente para o mar no foguete em Cabo Frio</v>
      </c>
      <c r="E69" t="str">
        <f>Sheet_name_4!F3</f>
        <v>Imóvel espetacular triplex com 5 suítes!</v>
      </c>
      <c r="F69" t="str">
        <f>Sheet_name_4!G3</f>
        <v>Terreno com mais de 1300m2 e 1000 de área construída.</v>
      </c>
      <c r="G69" t="str">
        <f>Sheet_name_4!H3</f>
        <v>No prime...</v>
      </c>
      <c r="H69" t="str">
        <f>Sheet_name_4!I3</f>
        <v>mais</v>
      </c>
      <c r="I69" t="str">
        <f>Sheet_name_4!J3</f>
        <v>Foguete, Cabo Frio</v>
      </c>
      <c r="J69" t="str">
        <f>Sheet_name_4!K3</f>
        <v>1000 m²</v>
      </c>
      <c r="K69" t="str">
        <f>Sheet_name_4!L3</f>
        <v>5</v>
      </c>
      <c r="L69" t="str">
        <f>Sheet_name_4!M3</f>
        <v>6</v>
      </c>
      <c r="M69" t="str">
        <f>Sheet_name_4!N3</f>
        <v>2</v>
      </c>
      <c r="N69">
        <f>Sheet_name_4!O3</f>
        <v>0</v>
      </c>
      <c r="O69">
        <f>Sheet_name_4!P3</f>
        <v>0</v>
      </c>
      <c r="P69">
        <f>Sheet_name_4!Q3</f>
        <v>0</v>
      </c>
    </row>
    <row r="70" spans="2:16" x14ac:dyDescent="0.3">
      <c r="B70" t="str">
        <f>Sheet_name_4!C4</f>
        <v>super destaque</v>
      </c>
      <c r="C70" t="str">
        <f>Sheet_name_4!D4</f>
        <v>R$ 95.000</v>
      </c>
      <c r="D70" t="str">
        <f>Sheet_name_4!E4</f>
        <v>Excelente casa de 2 quartos proximo à rodovia em Unamar, Tamoios - Cabo Frio - RJ</v>
      </c>
      <c r="E70">
        <f>Sheet_name_4!F4</f>
        <v>0</v>
      </c>
      <c r="F70" t="str">
        <f>Sheet_name_4!G4</f>
        <v>Realize o sonho da casa própria com A.J. Sant?anna Corretor de Imóveis</v>
      </c>
      <c r="G70" t="str">
        <f>Sheet_name_4!H4</f>
        <v>CRECI/RJ: 01 074....</v>
      </c>
      <c r="H70" t="str">
        <f>Sheet_name_4!I4</f>
        <v>mais</v>
      </c>
      <c r="I70" t="str">
        <f>Sheet_name_4!J4</f>
        <v>Unamar, Cabo Frio</v>
      </c>
      <c r="J70" t="str">
        <f>Sheet_name_4!K4</f>
        <v>61 m²</v>
      </c>
      <c r="K70" t="str">
        <f>Sheet_name_4!L4</f>
        <v>2</v>
      </c>
      <c r="L70" t="str">
        <f>Sheet_name_4!M4</f>
        <v>2</v>
      </c>
      <c r="M70" t="str">
        <f>Sheet_name_4!N4</f>
        <v>1</v>
      </c>
      <c r="N70">
        <f>Sheet_name_4!O4</f>
        <v>0</v>
      </c>
      <c r="O70">
        <f>Sheet_name_4!P4</f>
        <v>0</v>
      </c>
      <c r="P70">
        <f>Sheet_name_4!Q4</f>
        <v>0</v>
      </c>
    </row>
    <row r="71" spans="2:16" x14ac:dyDescent="0.3">
      <c r="B71" t="str">
        <f>Sheet_name_4!C5</f>
        <v>super destaque</v>
      </c>
      <c r="C71" t="str">
        <f>Sheet_name_4!D5</f>
        <v>R$ 120.000</v>
      </c>
      <c r="D71" t="str">
        <f>Sheet_name_4!E5</f>
        <v>Excelente casa de 2 quartos e área gourmet em Unamar, Tamoios - Cabo Frio - RJ</v>
      </c>
      <c r="E71">
        <f>Sheet_name_4!F5</f>
        <v>0</v>
      </c>
      <c r="F71" t="str">
        <f>Sheet_name_4!G5</f>
        <v>Realize o sonho da casa própria com A.J. Sant?anna Corretor de Imóveis</v>
      </c>
      <c r="G71" t="str">
        <f>Sheet_name_4!H5</f>
        <v>CRECI/RJ: 01 074.516...</v>
      </c>
      <c r="H71" t="str">
        <f>Sheet_name_4!I5</f>
        <v>mais</v>
      </c>
      <c r="I71" t="str">
        <f>Sheet_name_4!J5</f>
        <v>Unamar, Cabo Frio</v>
      </c>
      <c r="J71" t="str">
        <f>Sheet_name_4!K5</f>
        <v>60 m²</v>
      </c>
      <c r="K71" t="str">
        <f>Sheet_name_4!L5</f>
        <v>2</v>
      </c>
      <c r="L71" t="str">
        <f>Sheet_name_4!M5</f>
        <v>1</v>
      </c>
      <c r="M71" t="str">
        <f>Sheet_name_4!N5</f>
        <v>2</v>
      </c>
      <c r="N71">
        <f>Sheet_name_4!O5</f>
        <v>0</v>
      </c>
      <c r="O71">
        <f>Sheet_name_4!P5</f>
        <v>0</v>
      </c>
      <c r="P71">
        <f>Sheet_name_4!Q5</f>
        <v>0</v>
      </c>
    </row>
    <row r="72" spans="2:16" x14ac:dyDescent="0.3">
      <c r="B72" t="str">
        <f>Sheet_name_4!C6</f>
        <v>destaque</v>
      </c>
      <c r="C72" t="str">
        <f>Sheet_name_4!D6</f>
        <v>R$ 149.990</v>
      </c>
      <c r="D72" t="str">
        <f>Sheet_name_4!E6</f>
        <v>Realize o sonho da casa própria com a Jéssica Marques Corretora de Imóveis</v>
      </c>
      <c r="E72" t="str">
        <f>Sheet_name_4!F6</f>
        <v>CRECI/RJ: 075.292</v>
      </c>
      <c r="F72">
        <f>Sheet_name_4!G6</f>
        <v>0</v>
      </c>
      <c r="G72" t="str">
        <f>Sheet_name_4!H6</f>
        <v>Cód: JMC-004</v>
      </c>
      <c r="H72">
        <f>Sheet_name_4!I6</f>
        <v>0</v>
      </c>
      <c r="I72" t="str">
        <f>Sheet_name_4!J6</f>
        <v>CASA LINEAR COMPOSTA POR 3 QUARTOS, SENDO 1 SUÍTE, SALA C...</v>
      </c>
      <c r="J72" t="str">
        <f>Sheet_name_4!K6</f>
        <v>mais</v>
      </c>
      <c r="K72" t="str">
        <f>Sheet_name_4!L6</f>
        <v>Avenida Independência, Unamar</v>
      </c>
      <c r="L72" t="str">
        <f>Sheet_name_4!M6</f>
        <v>85 m²</v>
      </c>
      <c r="M72" t="str">
        <f>Sheet_name_4!N6</f>
        <v>3</v>
      </c>
      <c r="N72" t="str">
        <f>Sheet_name_4!O6</f>
        <v>3</v>
      </c>
      <c r="O72" t="str">
        <f>Sheet_name_4!P6</f>
        <v>3</v>
      </c>
      <c r="P72">
        <f>Sheet_name_4!Q6</f>
        <v>0</v>
      </c>
    </row>
    <row r="73" spans="2:16" x14ac:dyDescent="0.3">
      <c r="B73" t="str">
        <f>Sheet_name_4!C7</f>
        <v>destaque</v>
      </c>
      <c r="C73" t="str">
        <f>Sheet_name_4!D7</f>
        <v>R$ 400.000</v>
      </c>
      <c r="D73" t="str">
        <f>Sheet_name_4!E7</f>
        <v>Duplex na Rodoviária Amaral Peixoto</v>
      </c>
      <c r="E73" t="str">
        <f>Sheet_name_4!F7</f>
        <v>Unamar - Cabo Frio</v>
      </c>
      <c r="F73">
        <f>Sheet_name_4!G7</f>
        <v>0</v>
      </c>
      <c r="G73" t="str">
        <f>Sheet_name_4!H7</f>
        <v>* 3 Quartos (sendo 1 suíte com closet)</v>
      </c>
      <c r="H73" t="str">
        <f>Sheet_name_4!I7</f>
        <v>* Sala de estar, Sala de Jantar</v>
      </c>
      <c r="I73" t="str">
        <f>Sheet_name_4!J7</f>
        <v>* Cozinha e Copa</v>
      </c>
      <c r="J73" t="str">
        <f>Sheet_name_4!K7</f>
        <v>* 4 banheiros</v>
      </c>
      <c r="K73" t="str">
        <f>Sheet_name_4!L7</f>
        <v>*...</v>
      </c>
      <c r="L73" t="str">
        <f>Sheet_name_4!M7</f>
        <v>mais</v>
      </c>
      <c r="M73" t="str">
        <f>Sheet_name_4!N7</f>
        <v>Unamar, Cabo Frio</v>
      </c>
      <c r="N73" t="str">
        <f>Sheet_name_4!O7</f>
        <v>400 m²</v>
      </c>
      <c r="O73" t="str">
        <f>Sheet_name_4!P7</f>
        <v>3</v>
      </c>
      <c r="P73" t="str">
        <f>Sheet_name_4!Q7</f>
        <v>3</v>
      </c>
    </row>
    <row r="74" spans="2:16" x14ac:dyDescent="0.3">
      <c r="B74" t="str">
        <f>Sheet_name_4!C8</f>
        <v>destaque</v>
      </c>
      <c r="C74" t="str">
        <f>Sheet_name_4!D8</f>
        <v>R$ 390.000</v>
      </c>
      <c r="D74" t="str">
        <f>Sheet_name_4!E8</f>
        <v>IPTU R$ 480</v>
      </c>
      <c r="E74" t="str">
        <f>Sheet_name_4!F8</f>
        <v>Ótimo imóvel bem localizado junto ao centro comercial entre Buzius e Rio das ostras com casa principal e mais casa de hóspedes ,ambas mobiliada ,com churrasqueira ,quintal arboriza...</v>
      </c>
      <c r="F74" t="str">
        <f>Sheet_name_4!G8</f>
        <v>mais</v>
      </c>
      <c r="G74" t="str">
        <f>Sheet_name_4!H8</f>
        <v>Rua Pôr do Sol, Aquariús</v>
      </c>
      <c r="H74" t="str">
        <f>Sheet_name_4!I8</f>
        <v>250 m²</v>
      </c>
      <c r="I74" t="str">
        <f>Sheet_name_4!J8</f>
        <v>4</v>
      </c>
      <c r="J74" t="str">
        <f>Sheet_name_4!K8</f>
        <v>3</v>
      </c>
      <c r="K74" t="str">
        <f>Sheet_name_4!L8</f>
        <v>5</v>
      </c>
      <c r="L74">
        <f>Sheet_name_4!M8</f>
        <v>0</v>
      </c>
      <c r="M74">
        <f>Sheet_name_4!N8</f>
        <v>0</v>
      </c>
      <c r="N74">
        <f>Sheet_name_4!O8</f>
        <v>0</v>
      </c>
      <c r="O74">
        <f>Sheet_name_4!P8</f>
        <v>0</v>
      </c>
      <c r="P74">
        <f>Sheet_name_4!Q8</f>
        <v>0</v>
      </c>
    </row>
    <row r="75" spans="2:16" x14ac:dyDescent="0.3">
      <c r="B75" t="str">
        <f>Sheet_name_4!C9</f>
        <v>R$ 270.000</v>
      </c>
      <c r="C75" t="str">
        <f>Sheet_name_4!D9</f>
        <v>Casa independente no Jardim Peró, terreno com 360m², possui 2 quartos, sala, cozinha, banheiro com blindex. Amplo quintal com área gourmet, vaga para 4 carros, jardim e hidromassag...</v>
      </c>
      <c r="D75" t="str">
        <f>Sheet_name_4!E9</f>
        <v>mais</v>
      </c>
      <c r="E75" t="str">
        <f>Sheet_name_4!F9</f>
        <v>Rua Praia da Ferradura, Caminho de Buzios</v>
      </c>
      <c r="F75" t="str">
        <f>Sheet_name_4!G9</f>
        <v>55 m²</v>
      </c>
      <c r="G75" t="str">
        <f>Sheet_name_4!H9</f>
        <v>2</v>
      </c>
      <c r="H75" t="str">
        <f>Sheet_name_4!I9</f>
        <v>4</v>
      </c>
      <c r="I75" t="str">
        <f>Sheet_name_4!J9</f>
        <v>2</v>
      </c>
      <c r="J75">
        <f>Sheet_name_4!K9</f>
        <v>0</v>
      </c>
      <c r="K75">
        <f>Sheet_name_4!L9</f>
        <v>0</v>
      </c>
      <c r="L75">
        <f>Sheet_name_4!M9</f>
        <v>0</v>
      </c>
      <c r="M75">
        <f>Sheet_name_4!N9</f>
        <v>0</v>
      </c>
      <c r="N75">
        <f>Sheet_name_4!O9</f>
        <v>0</v>
      </c>
      <c r="O75">
        <f>Sheet_name_4!P9</f>
        <v>0</v>
      </c>
      <c r="P75">
        <f>Sheet_name_4!Q9</f>
        <v>0</v>
      </c>
    </row>
    <row r="76" spans="2:16" x14ac:dyDescent="0.3">
      <c r="B76" t="str">
        <f>Sheet_name_4!C10</f>
        <v>destaque</v>
      </c>
      <c r="C76" t="str">
        <f>Sheet_name_4!D10</f>
        <v>R$ 280.000</v>
      </c>
      <c r="D76" t="str">
        <f>Sheet_name_4!E10</f>
        <v>Casa localizada no Condomínio Sta. Margarida, composta por:</v>
      </c>
      <c r="E76" t="str">
        <f>Sheet_name_4!F10</f>
        <v>✅2 Suítes</v>
      </c>
      <c r="F76" t="str">
        <f>Sheet_name_4!G10</f>
        <v>✅banheiro social</v>
      </c>
      <c r="G76" t="str">
        <f>Sheet_name_4!H10</f>
        <v>✅sala</v>
      </c>
      <c r="H76" t="str">
        <f>Sheet_name_4!I10</f>
        <v>✅cozinha</v>
      </c>
      <c r="I76" t="str">
        <f>Sheet_name_4!J10</f>
        <v>✅área de serviço</v>
      </c>
      <c r="J76" t="str">
        <f>Sheet_name_4!K10</f>
        <v>medindo90m² , Local seguro e tranquilo .</v>
      </c>
      <c r="K76" t="str">
        <f>Sheet_name_4!L10</f>
        <v>mais</v>
      </c>
      <c r="L76" t="str">
        <f>Sheet_name_4!M10</f>
        <v>Rua Mergulhão, Santa Margarida II Tamoios</v>
      </c>
      <c r="M76" t="str">
        <f>Sheet_name_4!N10</f>
        <v>90 m²</v>
      </c>
      <c r="N76" t="str">
        <f>Sheet_name_4!O10</f>
        <v>2</v>
      </c>
      <c r="O76" t="str">
        <f>Sheet_name_4!P10</f>
        <v>1</v>
      </c>
      <c r="P76" t="str">
        <f>Sheet_name_4!Q10</f>
        <v>2</v>
      </c>
    </row>
    <row r="77" spans="2:16" x14ac:dyDescent="0.3">
      <c r="B77" t="str">
        <f>Sheet_name_4!C11</f>
        <v>R$ 250.000</v>
      </c>
      <c r="C77" t="str">
        <f>Sheet_name_4!D11</f>
        <v>Casa com fino acabamento, localizado no condomínio Vivamar.</v>
      </c>
      <c r="D77" t="str">
        <f>Sheet_name_4!E11</f>
        <v>Composta por:</v>
      </c>
      <c r="E77" t="str">
        <f>Sheet_name_4!F11</f>
        <v>✅ 2 quartos, sendo 1 suíte</v>
      </c>
      <c r="F77" t="str">
        <f>Sheet_name_4!G11</f>
        <v>✅sala</v>
      </c>
      <c r="G77" t="str">
        <f>Sheet_name_4!H11</f>
        <v>✅cozinha americana</v>
      </c>
      <c r="H77" t="str">
        <f>Sheet_name_4!I11</f>
        <v>✅banheiro social</v>
      </c>
      <c r="I77" t="str">
        <f>Sheet_name_4!J11</f>
        <v>✅área gourmet com c...</v>
      </c>
      <c r="J77" t="str">
        <f>Sheet_name_4!K11</f>
        <v>mais</v>
      </c>
      <c r="K77" t="str">
        <f>Sheet_name_4!L11</f>
        <v>Rua Cherne, Vivamar Tamoios</v>
      </c>
      <c r="L77" t="str">
        <f>Sheet_name_4!M11</f>
        <v>150 m²</v>
      </c>
      <c r="M77" t="str">
        <f>Sheet_name_4!N11</f>
        <v>2</v>
      </c>
      <c r="N77" t="str">
        <f>Sheet_name_4!O11</f>
        <v>1</v>
      </c>
      <c r="O77" t="str">
        <f>Sheet_name_4!P11</f>
        <v>2</v>
      </c>
      <c r="P77">
        <f>Sheet_name_4!Q11</f>
        <v>0</v>
      </c>
    </row>
    <row r="78" spans="2:16" x14ac:dyDescent="0.3">
      <c r="B78" t="str">
        <f>Sheet_name_4!C12</f>
        <v>destaque</v>
      </c>
      <c r="C78" t="str">
        <f>Sheet_name_4!D12</f>
        <v>R$ 400.000</v>
      </c>
      <c r="D78" t="str">
        <f>Sheet_name_4!E12</f>
        <v>IPTU R$ 250</v>
      </c>
      <c r="E78" t="str">
        <f>Sheet_name_4!F12</f>
        <v>Excelente casa no Jardim Caiçara, Px ao comércio, bancos e mercado.</v>
      </c>
      <c r="F78" t="str">
        <f>Sheet_name_4!G12</f>
        <v>1° andar: Salão, sala de jantar, banheiro, cozinha planejada, área de serviço, garagem para 3 carros, churras...</v>
      </c>
      <c r="G78" t="str">
        <f>Sheet_name_4!H12</f>
        <v>mais</v>
      </c>
      <c r="H78" t="str">
        <f>Sheet_name_4!I12</f>
        <v>Rua Espanha, Jardim Caiçara</v>
      </c>
      <c r="I78" t="str">
        <f>Sheet_name_4!J12</f>
        <v>150 m²</v>
      </c>
      <c r="J78" t="str">
        <f>Sheet_name_4!K12</f>
        <v>3</v>
      </c>
      <c r="K78" t="str">
        <f>Sheet_name_4!L12</f>
        <v>3</v>
      </c>
      <c r="L78" t="str">
        <f>Sheet_name_4!M12</f>
        <v>4</v>
      </c>
      <c r="M78">
        <f>Sheet_name_4!N12</f>
        <v>0</v>
      </c>
      <c r="N78">
        <f>Sheet_name_4!O12</f>
        <v>0</v>
      </c>
      <c r="O78">
        <f>Sheet_name_4!P12</f>
        <v>0</v>
      </c>
      <c r="P78">
        <f>Sheet_name_4!Q12</f>
        <v>0</v>
      </c>
    </row>
    <row r="79" spans="2:16" x14ac:dyDescent="0.3">
      <c r="B79" t="str">
        <f>Sheet_name_4!C13</f>
        <v>R$ 105.000</v>
      </c>
      <c r="C79" t="str">
        <f>Sheet_name_4!D13</f>
        <v>FAÇA JÁ SUA SIMULAÇÃO E NÃO PERCA ESSA OPORTUNIDADE!!!</v>
      </c>
      <c r="D79" t="str">
        <f>Sheet_name_4!E13</f>
        <v>FINANCIAMENTO DIRETO COM A CONSTRUTORA.</v>
      </c>
      <c r="E79">
        <f>Sheet_name_4!F13</f>
        <v>0</v>
      </c>
      <c r="F79" t="str">
        <f>Sheet_name_4!G13</f>
        <v>ENTRADA+PARCELAS.</v>
      </c>
      <c r="G79">
        <f>Sheet_name_4!H13</f>
        <v>0</v>
      </c>
      <c r="H79" t="str">
        <f>Sheet_name_4!I13</f>
        <v>Casa de 2 quartos; sala; cozinha; banheiro social...</v>
      </c>
      <c r="I79" t="str">
        <f>Sheet_name_4!J13</f>
        <v>mais</v>
      </c>
      <c r="J79" t="str">
        <f>Sheet_name_4!K13</f>
        <v>Unamar, Cabo Frio</v>
      </c>
      <c r="K79" t="str">
        <f>Sheet_name_4!L13</f>
        <v>150 m²</v>
      </c>
      <c r="L79" t="str">
        <f>Sheet_name_4!M13</f>
        <v>2</v>
      </c>
      <c r="M79" t="str">
        <f>Sheet_name_4!N13</f>
        <v>1</v>
      </c>
      <c r="N79" t="str">
        <f>Sheet_name_4!O13</f>
        <v>1</v>
      </c>
      <c r="O79">
        <f>Sheet_name_4!P13</f>
        <v>0</v>
      </c>
      <c r="P79">
        <f>Sheet_name_4!Q13</f>
        <v>0</v>
      </c>
    </row>
    <row r="80" spans="2:16" x14ac:dyDescent="0.3">
      <c r="B80" t="str">
        <f>Sheet_name_4!C14</f>
        <v>destaque</v>
      </c>
      <c r="C80" t="str">
        <f>Sheet_name_4!D14</f>
        <v>R$ 300.000</v>
      </c>
      <c r="D80" t="str">
        <f>Sheet_name_4!E14</f>
        <v>IPTU R$ 200</v>
      </c>
      <c r="E80" t="str">
        <f>Sheet_name_4!F14</f>
        <v>COD: BRM0200</v>
      </c>
      <c r="F80">
        <f>Sheet_name_4!G14</f>
        <v>0</v>
      </c>
      <c r="G80" t="str">
        <f>Sheet_name_4!H14</f>
        <v>CASA COMPOSTA POR 3 QUARTOS SENDO 1 SUÍTE, SALA, COZINHA, BANHEIRO SOCIAL, POÇO ARTESIANO, ÁREA DE SERVIÇO E VAGA PARA CARRO. ESTRUTURA PARA MAIS UM ANDAR, TERR...</v>
      </c>
      <c r="H80" t="str">
        <f>Sheet_name_4!I14</f>
        <v>mais</v>
      </c>
      <c r="I80" t="str">
        <f>Sheet_name_4!J14</f>
        <v>Avenida Independência, Unamar</v>
      </c>
      <c r="J80" t="str">
        <f>Sheet_name_4!K14</f>
        <v>98 m²</v>
      </c>
      <c r="K80" t="str">
        <f>Sheet_name_4!L14</f>
        <v>3</v>
      </c>
      <c r="L80" t="str">
        <f>Sheet_name_4!M14</f>
        <v>4</v>
      </c>
      <c r="M80" t="str">
        <f>Sheet_name_4!N14</f>
        <v>2</v>
      </c>
      <c r="N80">
        <f>Sheet_name_4!O14</f>
        <v>0</v>
      </c>
      <c r="O80">
        <f>Sheet_name_4!P14</f>
        <v>0</v>
      </c>
      <c r="P80">
        <f>Sheet_name_4!Q14</f>
        <v>0</v>
      </c>
    </row>
    <row r="81" spans="2:19" x14ac:dyDescent="0.3">
      <c r="B81" t="str">
        <f>Sheet_name_4!C15</f>
        <v>destaque</v>
      </c>
      <c r="C81" t="str">
        <f>Sheet_name_4!D15</f>
        <v>R$ 400.000</v>
      </c>
      <c r="D81" t="str">
        <f>Sheet_name_4!E15</f>
        <v>A casa triplex está localizado no bairro Unamar (Tamoios) possui 200 metros quadrados com 3 quartos sendo 2 suites e 4 banheiros Já tem os móveis incluídos de frente para praia.</v>
      </c>
      <c r="E81" t="str">
        <f>Sheet_name_4!F15</f>
        <v>mais</v>
      </c>
      <c r="F81" t="str">
        <f>Sheet_name_4!G15</f>
        <v>Avenida Independência, Unamar</v>
      </c>
      <c r="G81" t="str">
        <f>Sheet_name_4!H15</f>
        <v>200 m²</v>
      </c>
      <c r="H81" t="str">
        <f>Sheet_name_4!I15</f>
        <v>3</v>
      </c>
      <c r="I81" t="str">
        <f>Sheet_name_4!J15</f>
        <v>1</v>
      </c>
      <c r="J81" t="str">
        <f>Sheet_name_4!K15</f>
        <v>4</v>
      </c>
      <c r="K81">
        <f>Sheet_name_4!L15</f>
        <v>0</v>
      </c>
      <c r="L81">
        <f>Sheet_name_4!M15</f>
        <v>0</v>
      </c>
      <c r="M81">
        <f>Sheet_name_4!N15</f>
        <v>0</v>
      </c>
      <c r="N81">
        <f>Sheet_name_4!O15</f>
        <v>0</v>
      </c>
      <c r="O81">
        <f>Sheet_name_4!P15</f>
        <v>0</v>
      </c>
      <c r="P81">
        <f>Sheet_name_4!Q15</f>
        <v>0</v>
      </c>
    </row>
    <row r="82" spans="2:19" x14ac:dyDescent="0.3">
      <c r="B82" t="str">
        <f>Sheet_name_4!C16</f>
        <v>destaque</v>
      </c>
      <c r="C82" t="str">
        <f>Sheet_name_4!D16</f>
        <v>R$ 400.000</v>
      </c>
      <c r="D82" t="str">
        <f>Sheet_name_4!E16</f>
        <v>Realize o sonho da sua casa da praia com a Jéssica Marques Corretora de Imóveis</v>
      </c>
      <c r="E82" t="str">
        <f>Sheet_name_4!F16</f>
        <v>CRECI/RJ: 075.292</v>
      </c>
      <c r="F82">
        <f>Sheet_name_4!G16</f>
        <v>0</v>
      </c>
      <c r="G82" t="str">
        <f>Sheet_name_4!H16</f>
        <v>Cód: JMC-031-1</v>
      </c>
      <c r="H82">
        <f>Sheet_name_4!I16</f>
        <v>0</v>
      </c>
      <c r="I82" t="str">
        <f>Sheet_name_4!J16</f>
        <v>CASA LINEAR COMPOSTA POR 3 QUARTOS SENDO 1 SUÍTE,...</v>
      </c>
      <c r="J82" t="str">
        <f>Sheet_name_4!K16</f>
        <v>mais</v>
      </c>
      <c r="K82" t="str">
        <f>Sheet_name_4!L16</f>
        <v>Avenida Independência, Unamar</v>
      </c>
      <c r="L82" t="str">
        <f>Sheet_name_4!M16</f>
        <v>200 m²</v>
      </c>
      <c r="M82" t="str">
        <f>Sheet_name_4!N16</f>
        <v>3</v>
      </c>
      <c r="N82" t="str">
        <f>Sheet_name_4!O16</f>
        <v>4</v>
      </c>
      <c r="O82" t="str">
        <f>Sheet_name_4!P16</f>
        <v>3</v>
      </c>
      <c r="P82">
        <f>Sheet_name_4!Q16</f>
        <v>0</v>
      </c>
    </row>
    <row r="83" spans="2:19" x14ac:dyDescent="0.3">
      <c r="B83" t="str">
        <f>Sheet_name_4!C17</f>
        <v>destaque</v>
      </c>
      <c r="C83" t="str">
        <f>Sheet_name_4!D17</f>
        <v>R$ 300.000</v>
      </c>
      <c r="D83" t="str">
        <f>Sheet_name_4!E17</f>
        <v>M.Carvalho Imoveis vende</v>
      </c>
      <c r="E83" t="str">
        <f>Sheet_name_4!F17</f>
        <v>Imovel Grande, prox.de Praia e comercios.</v>
      </c>
      <c r="F83" t="str">
        <f>Sheet_name_4!G17</f>
        <v>perto do shopping, e da area de eventos, escolas, bancos e hospital.</v>
      </c>
      <c r="G83">
        <f>Sheet_name_4!H17</f>
        <v>0</v>
      </c>
      <c r="H83" t="str">
        <f>Sheet_name_4!I17</f>
        <v>Sendo: 03 quartos / 03 suítes /...</v>
      </c>
      <c r="I83" t="str">
        <f>Sheet_name_4!J17</f>
        <v>mais</v>
      </c>
      <c r="J83" t="str">
        <f>Sheet_name_4!K17</f>
        <v>Avenida Independência, Unamar</v>
      </c>
      <c r="K83" t="str">
        <f>Sheet_name_4!L17</f>
        <v>200 m²</v>
      </c>
      <c r="L83" t="str">
        <f>Sheet_name_4!M17</f>
        <v>3</v>
      </c>
      <c r="M83" t="str">
        <f>Sheet_name_4!N17</f>
        <v>4</v>
      </c>
      <c r="N83" t="str">
        <f>Sheet_name_4!O17</f>
        <v>2</v>
      </c>
      <c r="O83">
        <f>Sheet_name_4!P17</f>
        <v>0</v>
      </c>
      <c r="P83">
        <f>Sheet_name_4!Q17</f>
        <v>0</v>
      </c>
    </row>
    <row r="84" spans="2:19" x14ac:dyDescent="0.3">
      <c r="B84" t="str">
        <f>Sheet_name_4!C18</f>
        <v>destaque</v>
      </c>
      <c r="C84" t="str">
        <f>Sheet_name_4!D18</f>
        <v>R$ 400.000</v>
      </c>
      <c r="D84" t="str">
        <f>Sheet_name_4!E18</f>
        <v>Realize o sonho da sua casa da praia com a Jéssica Marques Corretora de Imóveis</v>
      </c>
      <c r="E84" t="str">
        <f>Sheet_name_4!F18</f>
        <v>CRECI/RJ: 075.292</v>
      </c>
      <c r="F84">
        <f>Sheet_name_4!G18</f>
        <v>0</v>
      </c>
      <c r="G84" t="str">
        <f>Sheet_name_4!H18</f>
        <v>Cód: JMC-031</v>
      </c>
      <c r="H84">
        <f>Sheet_name_4!I18</f>
        <v>0</v>
      </c>
      <c r="I84" t="str">
        <f>Sheet_name_4!J18</f>
        <v>CASA LINEAR COMPOSTA POR 3 QUARTOS SENDO 1 SUÍTE, SA...</v>
      </c>
      <c r="J84" t="str">
        <f>Sheet_name_4!K18</f>
        <v>mais</v>
      </c>
      <c r="K84" t="str">
        <f>Sheet_name_4!L18</f>
        <v>Avenida Independência, Unamar</v>
      </c>
      <c r="L84" t="str">
        <f>Sheet_name_4!M18</f>
        <v>200 m²</v>
      </c>
      <c r="M84" t="str">
        <f>Sheet_name_4!N18</f>
        <v>3</v>
      </c>
      <c r="N84" t="str">
        <f>Sheet_name_4!O18</f>
        <v>4</v>
      </c>
      <c r="O84" t="str">
        <f>Sheet_name_4!P18</f>
        <v>3</v>
      </c>
      <c r="P84">
        <f>Sheet_name_4!Q18</f>
        <v>0</v>
      </c>
      <c r="R84" t="s">
        <v>1</v>
      </c>
      <c r="S84" t="s">
        <v>1</v>
      </c>
    </row>
    <row r="85" spans="2:19" x14ac:dyDescent="0.3">
      <c r="B85" t="str">
        <f>Sheet_name_4!C19</f>
        <v>destaque</v>
      </c>
      <c r="C85" t="str">
        <f>Sheet_name_4!D19</f>
        <v>R$ 177.999</v>
      </c>
      <c r="D85" t="str">
        <f>Sheet_name_4!E19</f>
        <v>Linda casa 2 quartos com área gourmet e piscina em Unamar, Tamoios - Cabo Frio - RJ</v>
      </c>
      <c r="E85">
        <f>Sheet_name_4!F19</f>
        <v>0</v>
      </c>
      <c r="F85" t="str">
        <f>Sheet_name_4!G19</f>
        <v>Realize o sonho da sua casa da praia com a Jéssica Marques Corretora de Imóveis</v>
      </c>
      <c r="G85" t="str">
        <f>Sheet_name_4!H19</f>
        <v>CRECI/...</v>
      </c>
      <c r="H85" t="str">
        <f>Sheet_name_4!I19</f>
        <v>mais</v>
      </c>
      <c r="I85" t="str">
        <f>Sheet_name_4!J19</f>
        <v>Avenida Independência, Unamar</v>
      </c>
      <c r="J85" t="str">
        <f>Sheet_name_4!K19</f>
        <v>67 m²</v>
      </c>
      <c r="K85" t="str">
        <f>Sheet_name_4!L19</f>
        <v>2</v>
      </c>
      <c r="L85" t="str">
        <f>Sheet_name_4!M19</f>
        <v>4</v>
      </c>
      <c r="M85" t="str">
        <f>Sheet_name_4!N19</f>
        <v>3</v>
      </c>
      <c r="N85">
        <f>Sheet_name_4!O19</f>
        <v>0</v>
      </c>
      <c r="O85">
        <f>Sheet_name_4!P19</f>
        <v>0</v>
      </c>
      <c r="P85">
        <f>Sheet_name_4!Q19</f>
        <v>0</v>
      </c>
    </row>
    <row r="86" spans="2:19" x14ac:dyDescent="0.3">
      <c r="B86" t="str">
        <f>Sheet_name_4!C20</f>
        <v>destaque</v>
      </c>
      <c r="C86" t="str">
        <f>Sheet_name_4!D20</f>
        <v>R$ 220.000</v>
      </c>
      <c r="D86" t="str">
        <f>Sheet_name_4!E20</f>
        <v>Maravilhosa casa com 3 quartos com piscina e área gourmet em Unamar, Tamoios - Cabo Frio - RJ</v>
      </c>
      <c r="E86">
        <f>Sheet_name_4!F20</f>
        <v>0</v>
      </c>
      <c r="F86" t="str">
        <f>Sheet_name_4!G20</f>
        <v>Realize o sonho da sua casa da praia com a Jéssica Marques Corretora de Imóveis...</v>
      </c>
      <c r="G86" t="str">
        <f>Sheet_name_4!H20</f>
        <v>mais</v>
      </c>
      <c r="H86" t="str">
        <f>Sheet_name_4!I20</f>
        <v>Avenida Independência, Unamar</v>
      </c>
      <c r="I86" t="str">
        <f>Sheet_name_4!J20</f>
        <v>164 m²</v>
      </c>
      <c r="J86" t="str">
        <f>Sheet_name_4!K20</f>
        <v>3</v>
      </c>
      <c r="K86" t="str">
        <f>Sheet_name_4!L20</f>
        <v>4</v>
      </c>
      <c r="L86" t="str">
        <f>Sheet_name_4!M20</f>
        <v>3</v>
      </c>
      <c r="M86">
        <f>Sheet_name_4!N20</f>
        <v>0</v>
      </c>
      <c r="N86">
        <f>Sheet_name_4!O20</f>
        <v>0</v>
      </c>
      <c r="O86">
        <f>Sheet_name_4!P20</f>
        <v>0</v>
      </c>
      <c r="P86">
        <f>Sheet_name_4!Q20</f>
        <v>0</v>
      </c>
    </row>
    <row r="87" spans="2:19" x14ac:dyDescent="0.3">
      <c r="B87" t="str">
        <f>Sheet_name_4!C21</f>
        <v>destaque</v>
      </c>
      <c r="C87" t="str">
        <f>Sheet_name_4!D21</f>
        <v>R$ 480.000</v>
      </c>
      <c r="D87" t="str">
        <f>Sheet_name_4!E21</f>
        <v>condomínio R$ 556</v>
      </c>
      <c r="E87" t="str">
        <f>Sheet_name_4!F21</f>
        <v>Apartamento modernizado com Varanda, Sala 2 ambientes, piso porcelanato, 2 quartos sendo 1 suite, ambos com armários planejados, 2 banheiros com bancada em granito e blindex, coxin...</v>
      </c>
      <c r="F87" t="str">
        <f>Sheet_name_4!G21</f>
        <v>mais</v>
      </c>
      <c r="G87" t="str">
        <f>Sheet_name_4!H21</f>
        <v>Avenida Júlia Kubitschek, Centro</v>
      </c>
      <c r="H87" t="str">
        <f>Sheet_name_4!I21</f>
        <v>97 m²</v>
      </c>
      <c r="I87" t="str">
        <f>Sheet_name_4!J21</f>
        <v>2</v>
      </c>
      <c r="J87" t="str">
        <f>Sheet_name_4!K21</f>
        <v>1</v>
      </c>
      <c r="K87" t="str">
        <f>Sheet_name_4!L21</f>
        <v>2</v>
      </c>
      <c r="L87">
        <f>Sheet_name_4!M21</f>
        <v>0</v>
      </c>
      <c r="M87">
        <f>Sheet_name_4!N21</f>
        <v>0</v>
      </c>
      <c r="N87">
        <f>Sheet_name_4!O21</f>
        <v>0</v>
      </c>
      <c r="O87">
        <f>Sheet_name_4!P21</f>
        <v>0</v>
      </c>
      <c r="P87">
        <f>Sheet_name_4!Q21</f>
        <v>0</v>
      </c>
    </row>
    <row r="88" spans="2:19" x14ac:dyDescent="0.3">
      <c r="B88" t="str">
        <f>Sheet_name_4!C22</f>
        <v>destaque</v>
      </c>
      <c r="C88" t="str">
        <f>Sheet_name_4!D22</f>
        <v>R$ 178.000</v>
      </c>
      <c r="D88" t="str">
        <f>Sheet_name_4!E22</f>
        <v>Linda casa 2 quartos com área gourmet e piscina em Unamar, Tamoios - Cabo Frio - RJ</v>
      </c>
      <c r="E88">
        <f>Sheet_name_4!F22</f>
        <v>0</v>
      </c>
      <c r="F88" t="str">
        <f>Sheet_name_4!G22</f>
        <v>Realize o sonho da sua casa da praia com a Jéssica Marques Corretora de Imóveis</v>
      </c>
      <c r="G88" t="str">
        <f>Sheet_name_4!H22</f>
        <v>CRECI/...</v>
      </c>
      <c r="H88" t="str">
        <f>Sheet_name_4!I22</f>
        <v>mais</v>
      </c>
      <c r="I88" t="str">
        <f>Sheet_name_4!J22</f>
        <v>Avenida Independência, Unamar</v>
      </c>
      <c r="J88" t="str">
        <f>Sheet_name_4!K22</f>
        <v>71 m²</v>
      </c>
      <c r="K88" t="str">
        <f>Sheet_name_4!L22</f>
        <v>2</v>
      </c>
      <c r="L88" t="str">
        <f>Sheet_name_4!M22</f>
        <v>3</v>
      </c>
      <c r="M88" t="str">
        <f>Sheet_name_4!N22</f>
        <v>3</v>
      </c>
      <c r="N88">
        <f>Sheet_name_4!O22</f>
        <v>0</v>
      </c>
      <c r="O88">
        <f>Sheet_name_4!P22</f>
        <v>0</v>
      </c>
      <c r="P88">
        <f>Sheet_name_4!Q22</f>
        <v>0</v>
      </c>
    </row>
    <row r="89" spans="2:19" x14ac:dyDescent="0.3">
      <c r="B89" t="str">
        <f>Sheet_name_4!C23</f>
        <v>destaque</v>
      </c>
      <c r="C89" t="str">
        <f>Sheet_name_4!D23</f>
        <v>R$ 185.000</v>
      </c>
      <c r="D89" t="str">
        <f>Sheet_name_4!E23</f>
        <v>Maravilhosa casa com 2 quartos sendo 1 suíte com piscina e área gourmet em Unamar - Cabo Frio - RJ</v>
      </c>
      <c r="E89">
        <f>Sheet_name_4!F23</f>
        <v>0</v>
      </c>
      <c r="F89" t="str">
        <f>Sheet_name_4!G23</f>
        <v>Realize o sonho da sua casa da praia com a Jéssica Marques Corretora de Im...</v>
      </c>
      <c r="G89" t="str">
        <f>Sheet_name_4!H23</f>
        <v>mais</v>
      </c>
      <c r="H89" t="str">
        <f>Sheet_name_4!I23</f>
        <v>Avenida Independência, Unamar</v>
      </c>
      <c r="I89" t="str">
        <f>Sheet_name_4!J23</f>
        <v>69 m²</v>
      </c>
      <c r="J89" t="str">
        <f>Sheet_name_4!K23</f>
        <v>2</v>
      </c>
      <c r="K89" t="str">
        <f>Sheet_name_4!L23</f>
        <v>4</v>
      </c>
      <c r="L89" t="str">
        <f>Sheet_name_4!M23</f>
        <v>3</v>
      </c>
      <c r="M89">
        <f>Sheet_name_4!N23</f>
        <v>0</v>
      </c>
      <c r="N89">
        <f>Sheet_name_4!O23</f>
        <v>0</v>
      </c>
      <c r="O89">
        <f>Sheet_name_4!P23</f>
        <v>0</v>
      </c>
      <c r="P89">
        <f>Sheet_name_4!Q23</f>
        <v>0</v>
      </c>
    </row>
    <row r="90" spans="2:19" x14ac:dyDescent="0.3">
      <c r="B90" t="str">
        <f>Sheet_name_5!C2</f>
        <v>R$ 1.481.997</v>
      </c>
      <c r="C90" t="str">
        <f>Sheet_name_5!D2</f>
        <v>Um Exclusivo Condomínio Clube para Toda a Família, em um dos Endereços Mais Nobres de Vitória.</v>
      </c>
      <c r="D90">
        <f>Sheet_name_5!E2</f>
        <v>0</v>
      </c>
      <c r="E90" t="str">
        <f>Sheet_name_5!F2</f>
        <v>"Quadra Recreativa Descoberta</v>
      </c>
      <c r="F90" t="str">
        <f>Sheet_name_5!G2</f>
        <v>Salão de Festas Adulto e Infantil</v>
      </c>
      <c r="G90" t="str">
        <f>Sheet_name_5!H2</f>
        <v>Sauna co...</v>
      </c>
      <c r="H90" t="str">
        <f>Sheet_name_5!I2</f>
        <v>mais</v>
      </c>
      <c r="I90" t="str">
        <f>Sheet_name_5!J2</f>
        <v>Avenida Comandante Álvaro Martins, Mata da Praia</v>
      </c>
      <c r="J90" t="str">
        <f>Sheet_name_5!K2</f>
        <v>151 - 158 m²</v>
      </c>
      <c r="K90" t="str">
        <f>Sheet_name_5!L2</f>
        <v>4</v>
      </c>
      <c r="L90" t="str">
        <f>Sheet_name_5!M2</f>
        <v>3 - 4</v>
      </c>
      <c r="M90">
        <f>Sheet_name_5!N2</f>
        <v>0</v>
      </c>
      <c r="N90">
        <f>Sheet_name_5!O2</f>
        <v>0</v>
      </c>
      <c r="O90">
        <f>Sheet_name_5!P2</f>
        <v>0</v>
      </c>
      <c r="P90">
        <f>Sheet_name_5!Q2</f>
        <v>0</v>
      </c>
    </row>
    <row r="91" spans="2:19" x14ac:dyDescent="0.3">
      <c r="B91" t="str">
        <f>Sheet_name_5!C3</f>
        <v>super destaque</v>
      </c>
      <c r="C91" t="str">
        <f>Sheet_name_5!D3</f>
        <v>R$ 450.000</v>
      </c>
      <c r="D91" t="str">
        <f>Sheet_name_5!E3</f>
        <v>condomínio R$ 533 IPTU R$ 1.200</v>
      </c>
      <c r="E91" t="str">
        <f>Sheet_name_5!F3</f>
        <v>Braga, apartamento todo avarandado com sala em 2 ambientes, 2 quartos sendo 1 suíte, cozinha com área de serviço e banheiro social. Imóvel claro e arejado. Vista livre. 2 vagas de...</v>
      </c>
      <c r="F91" t="str">
        <f>Sheet_name_5!G3</f>
        <v>mais</v>
      </c>
      <c r="G91" t="str">
        <f>Sheet_name_5!H3</f>
        <v>Braga, Cabo Frio</v>
      </c>
      <c r="H91" t="str">
        <f>Sheet_name_5!I3</f>
        <v>85 m²</v>
      </c>
      <c r="I91" t="str">
        <f>Sheet_name_5!J3</f>
        <v>2</v>
      </c>
      <c r="J91" t="str">
        <f>Sheet_name_5!K3</f>
        <v>2</v>
      </c>
      <c r="K91" t="str">
        <f>Sheet_name_5!L3</f>
        <v>2</v>
      </c>
      <c r="L91">
        <f>Sheet_name_5!M3</f>
        <v>0</v>
      </c>
      <c r="M91">
        <f>Sheet_name_5!N3</f>
        <v>0</v>
      </c>
      <c r="N91">
        <f>Sheet_name_5!O3</f>
        <v>0</v>
      </c>
      <c r="O91">
        <f>Sheet_name_5!P3</f>
        <v>0</v>
      </c>
      <c r="P91">
        <f>Sheet_name_5!Q3</f>
        <v>0</v>
      </c>
    </row>
    <row r="92" spans="2:19" x14ac:dyDescent="0.3">
      <c r="B92" t="str">
        <f>Sheet_name_5!C4</f>
        <v>super destaque</v>
      </c>
      <c r="C92" t="str">
        <f>Sheet_name_5!D4</f>
        <v>R$ 2.900.000</v>
      </c>
      <c r="D92" t="str">
        <f>Sheet_name_5!E4</f>
        <v>condomínio R$ 1.860 IPTU R$ 4.950</v>
      </c>
      <c r="E92" t="str">
        <f>Sheet_name_5!F4</f>
        <v>Imagine poder se encantar todos os dias com a beleza de uma das praias mais lindas do país, a Praia do Forte, cartão postal de Cabo Frio. Que maravilha hein! Melhor ainda, se for d...</v>
      </c>
      <c r="F92" t="str">
        <f>Sheet_name_5!G4</f>
        <v>mais</v>
      </c>
      <c r="G92" t="str">
        <f>Sheet_name_5!H4</f>
        <v>Praia do Forte, Cabo Frio</v>
      </c>
      <c r="H92" t="str">
        <f>Sheet_name_5!I4</f>
        <v>250 m²</v>
      </c>
      <c r="I92" t="str">
        <f>Sheet_name_5!J4</f>
        <v>4</v>
      </c>
      <c r="J92" t="str">
        <f>Sheet_name_5!K4</f>
        <v>2</v>
      </c>
      <c r="K92" t="str">
        <f>Sheet_name_5!L4</f>
        <v>3</v>
      </c>
      <c r="L92">
        <f>Sheet_name_5!M4</f>
        <v>0</v>
      </c>
      <c r="M92">
        <f>Sheet_name_5!N4</f>
        <v>0</v>
      </c>
      <c r="N92">
        <f>Sheet_name_5!O4</f>
        <v>0</v>
      </c>
      <c r="O92">
        <f>Sheet_name_5!P4</f>
        <v>0</v>
      </c>
      <c r="P92">
        <f>Sheet_name_5!Q4</f>
        <v>0</v>
      </c>
    </row>
    <row r="93" spans="2:19" x14ac:dyDescent="0.3">
      <c r="B93" t="str">
        <f>Sheet_name_5!C5</f>
        <v>super destaque</v>
      </c>
      <c r="C93" t="str">
        <f>Sheet_name_5!D5</f>
        <v>R$ 229.999</v>
      </c>
      <c r="D93" t="str">
        <f>Sheet_name_5!E5</f>
        <v>Realize o sonho da sua casa da praia com a Jéssica Marques Corretora de Imóveis</v>
      </c>
      <c r="E93" t="str">
        <f>Sheet_name_5!F5</f>
        <v>CRECI/RJ: 075.292</v>
      </c>
      <c r="F93">
        <f>Sheet_name_5!G5</f>
        <v>0</v>
      </c>
      <c r="G93" t="str">
        <f>Sheet_name_5!H5</f>
        <v>código do imóvel : JMP-039</v>
      </c>
      <c r="H93">
        <f>Sheet_name_5!I5</f>
        <v>0</v>
      </c>
      <c r="I93" t="str">
        <f>Sheet_name_5!J5</f>
        <v>2 quartos sendo 1 suíte</v>
      </c>
      <c r="J93" t="str">
        <f>Sheet_name_5!K5</f>
        <v>sala, cozin...</v>
      </c>
      <c r="K93" t="str">
        <f>Sheet_name_5!L5</f>
        <v>mais</v>
      </c>
      <c r="L93" t="str">
        <f>Sheet_name_5!M5</f>
        <v>Avenida Independência, Unamar</v>
      </c>
      <c r="M93" t="str">
        <f>Sheet_name_5!N5</f>
        <v>74 m²</v>
      </c>
      <c r="N93" t="str">
        <f>Sheet_name_5!O5</f>
        <v>2</v>
      </c>
      <c r="O93" t="str">
        <f>Sheet_name_5!P5</f>
        <v>3</v>
      </c>
      <c r="P93" t="str">
        <f>Sheet_name_5!Q5</f>
        <v>2</v>
      </c>
    </row>
    <row r="94" spans="2:19" x14ac:dyDescent="0.3">
      <c r="B94" t="str">
        <f>Sheet_name_5!C6</f>
        <v>R$ 215.000</v>
      </c>
      <c r="C94" t="str">
        <f>Sheet_name_5!D6</f>
        <v>IPTU R$ 45</v>
      </c>
      <c r="D94" t="str">
        <f>Sheet_name_5!E6</f>
        <v>oportunidade , 2 casas a venda no mesmo quintal , com 290 m2 de terreno com espaço pra garagem ate 4 carros! piscina de plástico podendo ser feita uma área gourmet com churrasqueir...</v>
      </c>
      <c r="E94" t="str">
        <f>Sheet_name_5!F6</f>
        <v>mais</v>
      </c>
      <c r="F94" t="str">
        <f>Sheet_name_5!G6</f>
        <v>Estrada Monte Alegre, Monte Alegre</v>
      </c>
      <c r="G94" t="str">
        <f>Sheet_name_5!H6</f>
        <v>150 m²</v>
      </c>
      <c r="H94" t="str">
        <f>Sheet_name_5!I6</f>
        <v>3</v>
      </c>
      <c r="I94" t="str">
        <f>Sheet_name_5!J6</f>
        <v>3</v>
      </c>
      <c r="J94" t="str">
        <f>Sheet_name_5!K6</f>
        <v>3</v>
      </c>
      <c r="K94">
        <f>Sheet_name_5!L6</f>
        <v>0</v>
      </c>
      <c r="L94">
        <f>Sheet_name_5!M6</f>
        <v>0</v>
      </c>
      <c r="M94">
        <f>Sheet_name_5!N6</f>
        <v>0</v>
      </c>
      <c r="N94">
        <f>Sheet_name_5!O6</f>
        <v>0</v>
      </c>
      <c r="O94">
        <f>Sheet_name_5!P6</f>
        <v>0</v>
      </c>
      <c r="P94">
        <f>Sheet_name_5!Q6</f>
        <v>0</v>
      </c>
    </row>
    <row r="95" spans="2:19" x14ac:dyDescent="0.3">
      <c r="B95" t="str">
        <f>Sheet_name_5!C7</f>
        <v>R$ 380.000</v>
      </c>
      <c r="C95" t="str">
        <f>Sheet_name_5!D7</f>
        <v>IPTU R$ 300</v>
      </c>
      <c r="D95" t="str">
        <f>Sheet_name_5!E7</f>
        <v>Casa duplex em Cabo Frio, 3 quartos, 1 suíte, dois banheiros, sala de jantar e sala de estar, área gormet com churrasqueira, fogão a lenha, sauna e piscina. Portão automático, quin...</v>
      </c>
      <c r="E95" t="str">
        <f>Sheet_name_5!F7</f>
        <v>mais</v>
      </c>
      <c r="F95" t="str">
        <f>Sheet_name_5!G7</f>
        <v>Rua Ezequiel Pereira, Jardim Esperanca</v>
      </c>
      <c r="G95" t="str">
        <f>Sheet_name_5!H7</f>
        <v>250 m²</v>
      </c>
      <c r="H95" t="str">
        <f>Sheet_name_5!I7</f>
        <v>3</v>
      </c>
      <c r="I95" t="str">
        <f>Sheet_name_5!J7</f>
        <v>3</v>
      </c>
      <c r="J95" t="str">
        <f>Sheet_name_5!K7</f>
        <v>2</v>
      </c>
      <c r="K95">
        <f>Sheet_name_5!L7</f>
        <v>0</v>
      </c>
      <c r="L95">
        <f>Sheet_name_5!M7</f>
        <v>0</v>
      </c>
      <c r="M95">
        <f>Sheet_name_5!N7</f>
        <v>0</v>
      </c>
      <c r="N95">
        <f>Sheet_name_5!O7</f>
        <v>0</v>
      </c>
      <c r="O95">
        <f>Sheet_name_5!P7</f>
        <v>0</v>
      </c>
      <c r="P95">
        <f>Sheet_name_5!Q7</f>
        <v>0</v>
      </c>
    </row>
    <row r="96" spans="2:19" x14ac:dyDescent="0.3">
      <c r="B96" t="str">
        <f>Sheet_name_5!C8</f>
        <v>destaque</v>
      </c>
      <c r="C96" t="str">
        <f>Sheet_name_5!D8</f>
        <v>R$ 204.999</v>
      </c>
      <c r="D96" t="str">
        <f>Sheet_name_5!E8</f>
        <v>Realize o sonho da sua casa da praia com a Jéssica Marques Corretora de Imóveis</v>
      </c>
      <c r="E96" t="str">
        <f>Sheet_name_5!F8</f>
        <v>CRECI/RJ: 075.292</v>
      </c>
      <c r="F96">
        <f>Sheet_name_5!G8</f>
        <v>0</v>
      </c>
      <c r="G96" t="str">
        <f>Sheet_name_5!H8</f>
        <v>Cód: JMC-018-5</v>
      </c>
      <c r="H96">
        <f>Sheet_name_5!I8</f>
        <v>0</v>
      </c>
      <c r="I96" t="str">
        <f>Sheet_name_5!J8</f>
        <v>CASA DE 2 QUARTOS SENDO UMA SUÍTE, SALA COZINHA AM...</v>
      </c>
      <c r="J96" t="str">
        <f>Sheet_name_5!K8</f>
        <v>mais</v>
      </c>
      <c r="K96" t="str">
        <f>Sheet_name_5!L8</f>
        <v>Avenida Independência, Unamar</v>
      </c>
      <c r="L96" t="str">
        <f>Sheet_name_5!M8</f>
        <v>69 m²</v>
      </c>
      <c r="M96" t="str">
        <f>Sheet_name_5!N8</f>
        <v>2</v>
      </c>
      <c r="N96" t="str">
        <f>Sheet_name_5!O8</f>
        <v>4</v>
      </c>
      <c r="O96" t="str">
        <f>Sheet_name_5!P8</f>
        <v>3</v>
      </c>
      <c r="P96">
        <f>Sheet_name_5!Q8</f>
        <v>0</v>
      </c>
    </row>
    <row r="97" spans="2:17" x14ac:dyDescent="0.3">
      <c r="B97" t="str">
        <f>Sheet_name_5!C9</f>
        <v>R$ 370.000</v>
      </c>
      <c r="C97" t="str">
        <f>Sheet_name_5!D9</f>
        <v>CÓDIGO DO ANÚNCIO: CA0551</v>
      </c>
      <c r="D97">
        <f>Sheet_name_5!E9</f>
        <v>0</v>
      </c>
      <c r="E97" t="str">
        <f>Sheet_name_5!F9</f>
        <v>IMOBILIÁRIA MAGDALA FURTADO VENDE:</v>
      </c>
      <c r="F97">
        <f>Sheet_name_5!G9</f>
        <v>0</v>
      </c>
      <c r="G97">
        <f>Sheet_name_5!H9</f>
        <v>0</v>
      </c>
      <c r="H97" t="str">
        <f>Sheet_name_5!I9</f>
        <v>Casa com 3 quartos, sendo 1 suíte, sala, cozinha americana, 3 banheiros, área de serviço, quintal, ár...</v>
      </c>
      <c r="I97" t="str">
        <f>Sheet_name_5!J9</f>
        <v>mais</v>
      </c>
      <c r="J97" t="str">
        <f>Sheet_name_5!K9</f>
        <v>Centro Hipico Tamoios, Cabo Frio</v>
      </c>
      <c r="K97" t="str">
        <f>Sheet_name_5!L9</f>
        <v>215 m²</v>
      </c>
      <c r="L97" t="str">
        <f>Sheet_name_5!M9</f>
        <v>3</v>
      </c>
      <c r="M97" t="str">
        <f>Sheet_name_5!N9</f>
        <v>4</v>
      </c>
      <c r="N97" t="str">
        <f>Sheet_name_5!O9</f>
        <v>3</v>
      </c>
      <c r="O97">
        <f>Sheet_name_5!P9</f>
        <v>0</v>
      </c>
      <c r="P97">
        <f>Sheet_name_5!Q9</f>
        <v>0</v>
      </c>
    </row>
    <row r="98" spans="2:17" x14ac:dyDescent="0.3">
      <c r="B98" t="str">
        <f>Sheet_name_5!C10</f>
        <v>destaque</v>
      </c>
      <c r="C98" t="str">
        <f>Sheet_name_5!D10</f>
        <v>R$ 160.000</v>
      </c>
      <c r="D98" t="str">
        <f>Sheet_name_5!E10</f>
        <v>Maravilhosa casa 2 quartos com área gourmet e piscina em Unamar, Tamoios - Cabo Frio - RJ</v>
      </c>
      <c r="E98">
        <f>Sheet_name_5!F10</f>
        <v>0</v>
      </c>
      <c r="F98" t="str">
        <f>Sheet_name_5!G10</f>
        <v>Realize o sonho da sua casa da praia com a Jéssica Marques Corretora de Imóveis</v>
      </c>
      <c r="G98" t="str">
        <f>Sheet_name_5!H10</f>
        <v>...</v>
      </c>
      <c r="H98" t="str">
        <f>Sheet_name_5!I10</f>
        <v>mais</v>
      </c>
      <c r="I98" t="str">
        <f>Sheet_name_5!J10</f>
        <v>Avenida Independência, Unamar</v>
      </c>
      <c r="J98" t="str">
        <f>Sheet_name_5!K10</f>
        <v>71 m²</v>
      </c>
      <c r="K98" t="str">
        <f>Sheet_name_5!L10</f>
        <v>2</v>
      </c>
      <c r="L98" t="str">
        <f>Sheet_name_5!M10</f>
        <v>3</v>
      </c>
      <c r="M98" t="str">
        <f>Sheet_name_5!N10</f>
        <v>3</v>
      </c>
      <c r="N98">
        <f>Sheet_name_5!O10</f>
        <v>0</v>
      </c>
      <c r="O98">
        <f>Sheet_name_5!P10</f>
        <v>0</v>
      </c>
      <c r="P98">
        <f>Sheet_name_5!Q10</f>
        <v>0</v>
      </c>
    </row>
    <row r="99" spans="2:17" x14ac:dyDescent="0.3">
      <c r="B99" t="str">
        <f>Sheet_name_5!C11</f>
        <v>R$ 380.000</v>
      </c>
      <c r="C99" t="str">
        <f>Sheet_name_5!D11</f>
        <v>condomínio R$ 170</v>
      </c>
      <c r="D99" t="str">
        <f>Sheet_name_5!E11</f>
        <v>VENHA REALIZAR O SONHO DA CASA PRÓPRIA. 🏠🥰</v>
      </c>
      <c r="E99">
        <f>Sheet_name_5!F11</f>
        <v>0</v>
      </c>
      <c r="F99" t="str">
        <f>Sheet_name_5!G11</f>
        <v>CASA BELÍSSIMA COM FINO ACABAMENTO.</v>
      </c>
      <c r="G99">
        <f>Sheet_name_5!H11</f>
        <v>0</v>
      </c>
      <c r="H99" t="str">
        <f>Sheet_name_5!I11</f>
        <v>CASA COM 3 QUARTOS, SENDO 2 SUÍTES, BANHEIRO SOCIAL, HIDROMASSAGEM, ÁREA DE SERVIÇO,...</v>
      </c>
      <c r="I99" t="str">
        <f>Sheet_name_5!J11</f>
        <v>mais</v>
      </c>
      <c r="J99" t="str">
        <f>Sheet_name_5!K11</f>
        <v>Aquariús, Cabo Frio</v>
      </c>
      <c r="K99" t="str">
        <f>Sheet_name_5!L11</f>
        <v>160 m²</v>
      </c>
      <c r="L99" t="str">
        <f>Sheet_name_5!M11</f>
        <v>3</v>
      </c>
      <c r="M99" t="str">
        <f>Sheet_name_5!N11</f>
        <v>2</v>
      </c>
      <c r="N99" t="str">
        <f>Sheet_name_5!O11</f>
        <v>4</v>
      </c>
      <c r="O99">
        <f>Sheet_name_5!P11</f>
        <v>0</v>
      </c>
      <c r="P99">
        <f>Sheet_name_5!Q11</f>
        <v>0</v>
      </c>
    </row>
    <row r="100" spans="2:17" x14ac:dyDescent="0.3">
      <c r="B100" t="str">
        <f>Sheet_name_5!C12</f>
        <v>R$ 390.000</v>
      </c>
      <c r="C100" t="str">
        <f>Sheet_name_5!D12</f>
        <v>IPTU R$ 400</v>
      </c>
      <c r="D100" t="str">
        <f>Sheet_name_5!E12</f>
        <v>Casa semi-mobiliada, independente e em boa localização! O imóvel tem 200m² de área construída e terreno de 420m², bairro tranquilo, a 5 minutos da praia do Peró, 10 minutos do cent...</v>
      </c>
      <c r="E100" t="str">
        <f>Sheet_name_5!F12</f>
        <v>mais</v>
      </c>
      <c r="F100" t="str">
        <f>Sheet_name_5!G12</f>
        <v>Guriri, Cabo Frio</v>
      </c>
      <c r="G100" t="str">
        <f>Sheet_name_5!H12</f>
        <v>200 m²</v>
      </c>
      <c r="H100" t="str">
        <f>Sheet_name_5!I12</f>
        <v>3</v>
      </c>
      <c r="I100" t="str">
        <f>Sheet_name_5!J12</f>
        <v>4</v>
      </c>
      <c r="J100" t="str">
        <f>Sheet_name_5!K12</f>
        <v>3</v>
      </c>
      <c r="K100">
        <f>Sheet_name_5!L12</f>
        <v>0</v>
      </c>
      <c r="L100">
        <f>Sheet_name_5!M12</f>
        <v>0</v>
      </c>
      <c r="M100">
        <f>Sheet_name_5!N12</f>
        <v>0</v>
      </c>
      <c r="N100">
        <f>Sheet_name_5!O12</f>
        <v>0</v>
      </c>
      <c r="O100">
        <f>Sheet_name_5!P12</f>
        <v>0</v>
      </c>
      <c r="P100">
        <f>Sheet_name_5!Q12</f>
        <v>0</v>
      </c>
    </row>
    <row r="101" spans="2:17" x14ac:dyDescent="0.3">
      <c r="B101" t="str">
        <f>Sheet_name_5!C13</f>
        <v>destaque</v>
      </c>
      <c r="C101" t="str">
        <f>Sheet_name_5!D13</f>
        <v>R$ 159.999</v>
      </c>
      <c r="D101" t="str">
        <f>Sheet_name_5!E13</f>
        <v>Excelente casa 2 quartos com área gourmet e piscina em Unamar, Tamoios - Cabo Frio - RJ</v>
      </c>
      <c r="E101">
        <f>Sheet_name_5!F13</f>
        <v>0</v>
      </c>
      <c r="F101" t="str">
        <f>Sheet_name_5!G13</f>
        <v>Realize o sonho da sua casa da praia com a Jéssica Marques Corretora de Imóveis</v>
      </c>
      <c r="G101" t="str">
        <f>Sheet_name_5!H13</f>
        <v>CR...</v>
      </c>
      <c r="H101" t="str">
        <f>Sheet_name_5!I13</f>
        <v>mais</v>
      </c>
      <c r="I101" t="str">
        <f>Sheet_name_5!J13</f>
        <v>Avenida Independência, Unamar</v>
      </c>
      <c r="J101" t="str">
        <f>Sheet_name_5!K13</f>
        <v>70 m²</v>
      </c>
      <c r="K101" t="str">
        <f>Sheet_name_5!L13</f>
        <v>2</v>
      </c>
      <c r="L101" t="str">
        <f>Sheet_name_5!M13</f>
        <v>3</v>
      </c>
      <c r="M101" t="str">
        <f>Sheet_name_5!N13</f>
        <v>3</v>
      </c>
      <c r="N101">
        <f>Sheet_name_5!O13</f>
        <v>0</v>
      </c>
      <c r="O101">
        <f>Sheet_name_5!P13</f>
        <v>0</v>
      </c>
      <c r="P101">
        <f>Sheet_name_5!Q13</f>
        <v>0</v>
      </c>
      <c r="Q101" t="s">
        <v>2</v>
      </c>
    </row>
    <row r="102" spans="2:17" x14ac:dyDescent="0.3">
      <c r="B102" t="str">
        <f>Sheet_name_5!C14</f>
        <v>R$ 220.000</v>
      </c>
      <c r="C102" t="str">
        <f>Sheet_name_5!D14</f>
        <v>Tenho o imóvel perfeito para você!!!😍</v>
      </c>
      <c r="D102" t="str">
        <f>Sheet_name_5!E14</f>
        <v>Linda Casa Linear em Unamar.</v>
      </c>
      <c r="E102" t="str">
        <f>Sheet_name_5!F14</f>
        <v>Composta por :</v>
      </c>
      <c r="F102" t="str">
        <f>Sheet_name_5!G14</f>
        <v>✅2 quartos, sendo 1 suíte</v>
      </c>
      <c r="G102" t="str">
        <f>Sheet_name_5!H14</f>
        <v>✅Banheiro social</v>
      </c>
      <c r="H102" t="str">
        <f>Sheet_name_5!I14</f>
        <v>✅Sala</v>
      </c>
      <c r="I102" t="str">
        <f>Sheet_name_5!J14</f>
        <v>✅Cozinha Americana</v>
      </c>
      <c r="J102" t="str">
        <f>Sheet_name_5!K14</f>
        <v>✅Varanda...</v>
      </c>
      <c r="K102" t="str">
        <f>Sheet_name_5!L14</f>
        <v>mais</v>
      </c>
      <c r="L102" t="str">
        <f>Sheet_name_5!M14</f>
        <v>Rua Vênus, Verao Vermelho Tamoios</v>
      </c>
      <c r="M102" t="str">
        <f>Sheet_name_5!N14</f>
        <v>220 m²</v>
      </c>
      <c r="N102" t="str">
        <f>Sheet_name_5!O14</f>
        <v>2</v>
      </c>
      <c r="O102" t="str">
        <f>Sheet_name_5!P14</f>
        <v>1</v>
      </c>
      <c r="P102" t="str">
        <f>Sheet_name_5!Q14</f>
        <v>2</v>
      </c>
    </row>
    <row r="103" spans="2:17" x14ac:dyDescent="0.3">
      <c r="B103" t="str">
        <f>Sheet_name_5!C15</f>
        <v>destaque</v>
      </c>
      <c r="C103" t="str">
        <f>Sheet_name_5!D15</f>
        <v>R$ 550.000</v>
      </c>
      <c r="D103" t="str">
        <f>Sheet_name_5!E15</f>
        <v>condomínio R$ 687 IPTU R$ 111</v>
      </c>
      <c r="E103" t="str">
        <f>Sheet_name_5!F15</f>
        <v>Excelente 2 quartos, apto de frente, sala ampla, cozinha, dependência completa (espaço para uma cama de casal), 2 vagas na garagem, 3 varandas, muito ventilado, 1 quadra da Praia d...</v>
      </c>
      <c r="F103" t="str">
        <f>Sheet_name_5!G15</f>
        <v>mais</v>
      </c>
      <c r="G103" t="str">
        <f>Sheet_name_5!H15</f>
        <v>Avenida do Contorno, Braga</v>
      </c>
      <c r="H103" t="str">
        <f>Sheet_name_5!I15</f>
        <v>108 m²</v>
      </c>
      <c r="I103" t="str">
        <f>Sheet_name_5!J15</f>
        <v>2</v>
      </c>
      <c r="J103" t="str">
        <f>Sheet_name_5!K15</f>
        <v>2</v>
      </c>
      <c r="K103" t="str">
        <f>Sheet_name_5!L15</f>
        <v>2</v>
      </c>
      <c r="L103">
        <f>Sheet_name_5!M15</f>
        <v>0</v>
      </c>
      <c r="M103">
        <f>Sheet_name_5!N15</f>
        <v>0</v>
      </c>
      <c r="N103">
        <f>Sheet_name_5!O15</f>
        <v>0</v>
      </c>
      <c r="O103">
        <f>Sheet_name_5!P15</f>
        <v>0</v>
      </c>
      <c r="P103">
        <f>Sheet_name_5!Q15</f>
        <v>0</v>
      </c>
    </row>
    <row r="104" spans="2:17" x14ac:dyDescent="0.3">
      <c r="B104" t="str">
        <f>Sheet_name_5!C16</f>
        <v>R$ 370.000</v>
      </c>
      <c r="C104" t="str">
        <f>Sheet_name_5!D16</f>
        <v>condomínio R$ 436 IPTU R$ 74</v>
      </c>
      <c r="D104" t="str">
        <f>Sheet_name_5!E16</f>
        <v>Ótimo apartamento disponível para locação e venda, com excelente localização, próximo a praia. Composto de 2 quartos, sendo 1 suíte com varanda, sala em 2 ambientes com varanda, ba...</v>
      </c>
      <c r="E104" t="str">
        <f>Sheet_name_5!F16</f>
        <v>mais</v>
      </c>
      <c r="F104" t="str">
        <f>Sheet_name_5!G16</f>
        <v>Braga, Cabo Frio</v>
      </c>
      <c r="G104" t="str">
        <f>Sheet_name_5!H16</f>
        <v>80 m²</v>
      </c>
      <c r="H104" t="str">
        <f>Sheet_name_5!I16</f>
        <v>2</v>
      </c>
      <c r="I104" t="str">
        <f>Sheet_name_5!J16</f>
        <v>1</v>
      </c>
      <c r="J104" t="str">
        <f>Sheet_name_5!K16</f>
        <v>3</v>
      </c>
      <c r="K104">
        <f>Sheet_name_5!L16</f>
        <v>0</v>
      </c>
      <c r="L104">
        <f>Sheet_name_5!M16</f>
        <v>0</v>
      </c>
      <c r="M104">
        <f>Sheet_name_5!N16</f>
        <v>0</v>
      </c>
      <c r="N104">
        <f>Sheet_name_5!O16</f>
        <v>0</v>
      </c>
      <c r="O104">
        <f>Sheet_name_5!P16</f>
        <v>0</v>
      </c>
      <c r="P104">
        <f>Sheet_name_5!Q16</f>
        <v>0</v>
      </c>
    </row>
    <row r="105" spans="2:17" x14ac:dyDescent="0.3">
      <c r="B105" t="str">
        <f>Sheet_name_5!C17</f>
        <v>destaque</v>
      </c>
      <c r="C105" t="str">
        <f>Sheet_name_5!D17</f>
        <v>R$ 195.000</v>
      </c>
      <c r="D105" t="str">
        <f>Sheet_name_5!E17</f>
        <v>condomínio R$ 139 IPTU R$ 150</v>
      </c>
      <c r="E105" t="str">
        <f>Sheet_name_5!F17</f>
        <v>CASA COMPOSTA POR 2 QUARTOS (SENDO 1 SUÍTE), SALA COM COZINHA AMERICANA, BANHEIRO SOCIAL, ÁREA DE SERVIÇO, ÁREA GOURMET, PISCINA E VAGA PARA 5 CARROS.</v>
      </c>
      <c r="F105">
        <f>Sheet_name_5!G17</f>
        <v>0</v>
      </c>
      <c r="G105" t="str">
        <f>Sheet_name_5!H17</f>
        <v>COM APROXIMADAMENTE 70...</v>
      </c>
      <c r="H105" t="str">
        <f>Sheet_name_5!I17</f>
        <v>mais</v>
      </c>
      <c r="I105" t="str">
        <f>Sheet_name_5!J17</f>
        <v>Avenida Independência, Unamar</v>
      </c>
      <c r="J105" t="str">
        <f>Sheet_name_5!K17</f>
        <v>70 m²</v>
      </c>
      <c r="K105" t="str">
        <f>Sheet_name_5!L17</f>
        <v>2</v>
      </c>
      <c r="L105" t="str">
        <f>Sheet_name_5!M17</f>
        <v>3</v>
      </c>
      <c r="M105" t="str">
        <f>Sheet_name_5!N17</f>
        <v>3</v>
      </c>
      <c r="N105">
        <f>Sheet_name_5!O17</f>
        <v>0</v>
      </c>
      <c r="O105">
        <f>Sheet_name_5!P17</f>
        <v>0</v>
      </c>
      <c r="P105">
        <f>Sheet_name_5!Q17</f>
        <v>0</v>
      </c>
    </row>
    <row r="106" spans="2:17" x14ac:dyDescent="0.3">
      <c r="B106" t="str">
        <f>Sheet_name_5!C18</f>
        <v>destaque</v>
      </c>
      <c r="C106" t="str">
        <f>Sheet_name_5!D18</f>
        <v>R$ 190.000</v>
      </c>
      <c r="D106" t="str">
        <f>Sheet_name_5!E18</f>
        <v>Maravilhosa casa 2 quartos com área gourmet e piscina em Unamar, Tamoios - Cabo Frio - RJ</v>
      </c>
      <c r="E106">
        <f>Sheet_name_5!F18</f>
        <v>0</v>
      </c>
      <c r="F106" t="str">
        <f>Sheet_name_5!G18</f>
        <v>Cód: JMC-018-1</v>
      </c>
      <c r="G106">
        <f>Sheet_name_5!H18</f>
        <v>0</v>
      </c>
      <c r="H106" t="str">
        <f>Sheet_name_5!I18</f>
        <v>CASA DE 2 QUARTOS SENDO UMA SUÍTE SALA COZINHA AMERICANA BANH...</v>
      </c>
      <c r="I106" t="str">
        <f>Sheet_name_5!J18</f>
        <v>mais</v>
      </c>
      <c r="J106" t="str">
        <f>Sheet_name_5!K18</f>
        <v>Avenida Independência, Unamar</v>
      </c>
      <c r="K106" t="str">
        <f>Sheet_name_5!L18</f>
        <v>70 m²</v>
      </c>
      <c r="L106" t="str">
        <f>Sheet_name_5!M18</f>
        <v>2</v>
      </c>
      <c r="M106" t="str">
        <f>Sheet_name_5!N18</f>
        <v>4</v>
      </c>
      <c r="N106" t="str">
        <f>Sheet_name_5!O18</f>
        <v>3</v>
      </c>
      <c r="O106">
        <f>Sheet_name_5!P18</f>
        <v>0</v>
      </c>
      <c r="P106">
        <f>Sheet_name_5!Q18</f>
        <v>0</v>
      </c>
    </row>
    <row r="107" spans="2:17" x14ac:dyDescent="0.3">
      <c r="B107" t="str">
        <f>Sheet_name_5!C19</f>
        <v>R$ 220.000</v>
      </c>
      <c r="C107" t="str">
        <f>Sheet_name_5!D19</f>
        <v>𝐂𝐡𝐞𝐠𝐨𝐮 𝐚 𝐬𝐮𝐚 𝐡𝐨𝐫𝐚 𝐝𝐞 𝐦𝐨𝐫𝐚𝐫 𝐝𝐞 𝐟𝐫𝐞𝐧𝐭𝐞 𝐩𝐚𝐫𝐚 𝐨 𝐦𝐚𝐫 !</v>
      </c>
      <c r="D107">
        <f>Sheet_name_5!E19</f>
        <v>0</v>
      </c>
      <c r="E107" t="str">
        <f>Sheet_name_5!F19</f>
        <v>📍Imóvel localizado em Unamar</v>
      </c>
      <c r="F107" t="str">
        <f>Sheet_name_5!G19</f>
        <v>Composto por:</v>
      </c>
      <c r="G107" t="str">
        <f>Sheet_name_5!H19</f>
        <v>✔️2 quartos, sendo 1 suíte</v>
      </c>
      <c r="H107" t="str">
        <f>Sheet_name_5!I19</f>
        <v>✔️Sal...</v>
      </c>
      <c r="I107" t="str">
        <f>Sheet_name_5!J19</f>
        <v>mais</v>
      </c>
      <c r="J107" t="str">
        <f>Sheet_name_5!K19</f>
        <v>Avenida Beira-mar, Sambura Tamoios</v>
      </c>
      <c r="K107" t="str">
        <f>Sheet_name_5!L19</f>
        <v>100 m²</v>
      </c>
      <c r="L107" t="str">
        <f>Sheet_name_5!M19</f>
        <v>2</v>
      </c>
      <c r="M107" t="str">
        <f>Sheet_name_5!N19</f>
        <v>1</v>
      </c>
      <c r="N107" t="str">
        <f>Sheet_name_5!O19</f>
        <v>3</v>
      </c>
      <c r="O107">
        <f>Sheet_name_5!P19</f>
        <v>0</v>
      </c>
      <c r="P107">
        <f>Sheet_name_5!Q19</f>
        <v>0</v>
      </c>
    </row>
    <row r="108" spans="2:17" x14ac:dyDescent="0.3">
      <c r="B108" t="str">
        <f>Sheet_name_5!C20</f>
        <v>destaque</v>
      </c>
      <c r="C108" t="str">
        <f>Sheet_name_5!D20</f>
        <v>R$ 135.000</v>
      </c>
      <c r="D108" t="str">
        <f>Sheet_name_5!E20</f>
        <v>IPTU R$ 100</v>
      </c>
      <c r="E108" t="str">
        <f>Sheet_name_5!F20</f>
        <v>Casa com 2 dormitório à venda, 56 m² por R$ 135.000 - Unamar - Cabo Frio/RJ</v>
      </c>
      <c r="F108" t="str">
        <f>Sheet_name_5!G20</f>
        <v>Descrição do imóvel:</v>
      </c>
      <c r="G108" t="str">
        <f>Sheet_name_5!H20</f>
        <v>Excelente casa com 2 quarto, sala, cozinha americana, banheiro social,</v>
      </c>
      <c r="H108" t="str">
        <f>Sheet_name_5!I20</f>
        <v>ár...</v>
      </c>
      <c r="I108" t="str">
        <f>Sheet_name_5!J20</f>
        <v>mais</v>
      </c>
      <c r="J108" t="str">
        <f>Sheet_name_5!K20</f>
        <v>Avenida Independência, Unamar</v>
      </c>
      <c r="K108" t="str">
        <f>Sheet_name_5!L20</f>
        <v>56 m²</v>
      </c>
      <c r="L108" t="str">
        <f>Sheet_name_5!M20</f>
        <v>2</v>
      </c>
      <c r="M108" t="str">
        <f>Sheet_name_5!N20</f>
        <v>2</v>
      </c>
      <c r="N108" t="str">
        <f>Sheet_name_5!O20</f>
        <v>2</v>
      </c>
      <c r="O108">
        <f>Sheet_name_5!P20</f>
        <v>0</v>
      </c>
      <c r="P108">
        <f>Sheet_name_5!Q20</f>
        <v>0</v>
      </c>
    </row>
    <row r="109" spans="2:17" x14ac:dyDescent="0.3">
      <c r="B109" t="str">
        <f>Sheet_name_5!C21</f>
        <v>R$ 105.000</v>
      </c>
      <c r="C109" t="str">
        <f>Sheet_name_5!D21</f>
        <v>Entre em contato para mais informações:</v>
      </c>
      <c r="D109">
        <f>Sheet_name_5!E21</f>
        <v>0</v>
      </c>
      <c r="E109" t="str">
        <f>Sheet_name_5!F21</f>
        <v>corretor</v>
      </c>
      <c r="F109" t="str">
        <f>Sheet_name_5!G21</f>
        <v>loja</v>
      </c>
      <c r="G109">
        <f>Sheet_name_5!H21</f>
        <v>0</v>
      </c>
      <c r="H109" t="str">
        <f>Sheet_name_5!I21</f>
        <v>Casa composta por 2 quarto, sala, cozinha americana, banheiro social, varanda, área de serviço e área gourm...</v>
      </c>
      <c r="I109" t="str">
        <f>Sheet_name_5!J21</f>
        <v>mais</v>
      </c>
      <c r="J109" t="str">
        <f>Sheet_name_5!K21</f>
        <v>Avenida Independência, Unamar</v>
      </c>
      <c r="K109" t="str">
        <f>Sheet_name_5!L21</f>
        <v>59 m²</v>
      </c>
      <c r="L109" t="str">
        <f>Sheet_name_5!M21</f>
        <v>2</v>
      </c>
      <c r="M109" t="str">
        <f>Sheet_name_5!N21</f>
        <v>2</v>
      </c>
      <c r="N109" t="str">
        <f>Sheet_name_5!O21</f>
        <v>2</v>
      </c>
      <c r="O109">
        <f>Sheet_name_5!P21</f>
        <v>0</v>
      </c>
      <c r="P109">
        <f>Sheet_name_5!Q21</f>
        <v>0</v>
      </c>
    </row>
    <row r="110" spans="2:17" x14ac:dyDescent="0.3">
      <c r="B110" t="str">
        <f>Sheet_name_5!C22</f>
        <v>destaque</v>
      </c>
      <c r="C110" t="str">
        <f>Sheet_name_5!D22</f>
        <v>R$ 235.000</v>
      </c>
      <c r="D110" t="str">
        <f>Sheet_name_5!E22</f>
        <v>Maravilhosa casa 2 quartos com área gourmet e piscina em Unamar, Tamoios - Cabo Frio - RJ</v>
      </c>
      <c r="E110">
        <f>Sheet_name_5!F22</f>
        <v>0</v>
      </c>
      <c r="F110" t="str">
        <f>Sheet_name_5!G22</f>
        <v>Realize o sonho da sua casa da praia com a Jéssica Marques Corretora de Imóveis</v>
      </c>
      <c r="G110" t="str">
        <f>Sheet_name_5!H22</f>
        <v>...</v>
      </c>
      <c r="H110" t="str">
        <f>Sheet_name_5!I22</f>
        <v>mais</v>
      </c>
      <c r="I110" t="str">
        <f>Sheet_name_5!J22</f>
        <v>Avenida Independência, Unamar</v>
      </c>
      <c r="J110" t="str">
        <f>Sheet_name_5!K22</f>
        <v>70 m²</v>
      </c>
      <c r="K110" t="str">
        <f>Sheet_name_5!L22</f>
        <v>2</v>
      </c>
      <c r="L110" t="str">
        <f>Sheet_name_5!M22</f>
        <v>3</v>
      </c>
      <c r="M110" t="str">
        <f>Sheet_name_5!N22</f>
        <v>3</v>
      </c>
      <c r="N110">
        <f>Sheet_name_5!O22</f>
        <v>0</v>
      </c>
      <c r="O110">
        <f>Sheet_name_5!P22</f>
        <v>0</v>
      </c>
      <c r="P110">
        <f>Sheet_name_5!Q22</f>
        <v>0</v>
      </c>
    </row>
    <row r="111" spans="2:17" x14ac:dyDescent="0.3">
      <c r="B111" t="str">
        <f>Sheet_name_5!C23</f>
        <v>R$ 125.000</v>
      </c>
      <c r="C111" t="str">
        <f>Sheet_name_5!D23</f>
        <v>A casa no bairro Nova Califórnia (Tamoios) com 150 metros quadrados com 2 quartos sendo 1 suite e 2 banheirosFica em um condomínio fechado.</v>
      </c>
      <c r="D111" t="str">
        <f>Sheet_name_5!E23</f>
        <v>mais</v>
      </c>
      <c r="E111" t="str">
        <f>Sheet_name_5!F23</f>
        <v>Avenida Gravatá, Nova California Tamoios</v>
      </c>
      <c r="F111" t="str">
        <f>Sheet_name_5!G23</f>
        <v>150 m²</v>
      </c>
      <c r="G111" t="str">
        <f>Sheet_name_5!H23</f>
        <v>2</v>
      </c>
      <c r="H111" t="str">
        <f>Sheet_name_5!I23</f>
        <v>2</v>
      </c>
      <c r="I111" t="str">
        <f>Sheet_name_5!J23</f>
        <v>2</v>
      </c>
      <c r="J111">
        <f>Sheet_name_5!K23</f>
        <v>0</v>
      </c>
      <c r="K111">
        <f>Sheet_name_5!L23</f>
        <v>0</v>
      </c>
      <c r="L111">
        <f>Sheet_name_5!M23</f>
        <v>0</v>
      </c>
      <c r="M111">
        <f>Sheet_name_5!N23</f>
        <v>0</v>
      </c>
      <c r="N111">
        <f>Sheet_name_5!O23</f>
        <v>0</v>
      </c>
      <c r="O111">
        <f>Sheet_name_5!P23</f>
        <v>0</v>
      </c>
      <c r="P111">
        <f>Sheet_name_5!Q23</f>
        <v>0</v>
      </c>
    </row>
    <row r="112" spans="2:17" x14ac:dyDescent="0.3">
      <c r="B112" t="str">
        <f>Sheet_name_6!C2</f>
        <v>R$ 1.672.051</v>
      </c>
      <c r="C112" t="str">
        <f>Sheet_name_6!D2</f>
        <v>Viva em uma das regiões mais encantadoras e desejadas de Vitória, no coração da cena urbana de Vitória, perto de supermercados, pet shops, shopping e da praia!</v>
      </c>
      <c r="D112">
        <f>Sheet_name_6!E2</f>
        <v>0</v>
      </c>
      <c r="E112" t="str">
        <f>Sheet_name_6!F2</f>
        <v>3 suítes, apa...</v>
      </c>
      <c r="F112" t="str">
        <f>Sheet_name_6!G2</f>
        <v>mais</v>
      </c>
      <c r="G112" t="str">
        <f>Sheet_name_6!H2</f>
        <v>Avenida Rio Branco, Praia do Canto</v>
      </c>
      <c r="H112" t="str">
        <f>Sheet_name_6!I2</f>
        <v>100 - 196 m²</v>
      </c>
      <c r="I112" t="str">
        <f>Sheet_name_6!J2</f>
        <v>3</v>
      </c>
      <c r="J112" t="str">
        <f>Sheet_name_6!K2</f>
        <v>2 - 3</v>
      </c>
      <c r="K112">
        <f>Sheet_name_6!L2</f>
        <v>0</v>
      </c>
      <c r="L112">
        <f>Sheet_name_6!M2</f>
        <v>0</v>
      </c>
      <c r="M112">
        <f>Sheet_name_6!N2</f>
        <v>0</v>
      </c>
      <c r="N112">
        <f>Sheet_name_6!O2</f>
        <v>0</v>
      </c>
      <c r="O112">
        <f>Sheet_name_6!P2</f>
        <v>0</v>
      </c>
      <c r="P112">
        <f>Sheet_name_6!Q2</f>
        <v>0</v>
      </c>
    </row>
    <row r="113" spans="2:18" x14ac:dyDescent="0.3">
      <c r="B113" t="str">
        <f>Sheet_name_6!C3</f>
        <v>super destaque</v>
      </c>
      <c r="C113" t="str">
        <f>Sheet_name_6!D3</f>
        <v>R$ 960.000</v>
      </c>
      <c r="D113" t="str">
        <f>Sheet_name_6!E3</f>
        <v>condomínio R$ 740 IPTU R$ 1.070</v>
      </c>
      <c r="E113" t="str">
        <f>Sheet_name_6!F3</f>
        <v>Sinta a brisa do mar todos os dias nessa casa incrível pertinho da Praia do Forte em seu degradê azul e areia branca fininha. Excelente apartamento com vista para a deslumbrante Pr...</v>
      </c>
      <c r="F113" t="str">
        <f>Sheet_name_6!G3</f>
        <v>mais</v>
      </c>
      <c r="G113" t="str">
        <f>Sheet_name_6!H3</f>
        <v>Praia do Forte, Cabo Frio</v>
      </c>
      <c r="H113" t="str">
        <f>Sheet_name_6!I3</f>
        <v>100 m²</v>
      </c>
      <c r="I113" t="str">
        <f>Sheet_name_6!J3</f>
        <v>3</v>
      </c>
      <c r="J113" t="str">
        <f>Sheet_name_6!K3</f>
        <v>2</v>
      </c>
      <c r="K113" t="str">
        <f>Sheet_name_6!L3</f>
        <v>1</v>
      </c>
      <c r="L113">
        <f>Sheet_name_6!M3</f>
        <v>0</v>
      </c>
      <c r="M113">
        <f>Sheet_name_6!N3</f>
        <v>0</v>
      </c>
      <c r="N113">
        <f>Sheet_name_6!O3</f>
        <v>0</v>
      </c>
      <c r="O113">
        <f>Sheet_name_6!P3</f>
        <v>0</v>
      </c>
      <c r="P113">
        <f>Sheet_name_6!Q3</f>
        <v>0</v>
      </c>
    </row>
    <row r="114" spans="2:18" x14ac:dyDescent="0.3">
      <c r="B114" t="str">
        <f>Sheet_name_6!C4</f>
        <v>super destaque</v>
      </c>
      <c r="C114" t="str">
        <f>Sheet_name_6!D4</f>
        <v>R$ 135.000</v>
      </c>
      <c r="D114" t="str">
        <f>Sheet_name_6!E4</f>
        <v>Linda casa 2 quartos com piscina e área gourmet em Unamar, Tamoios - Cabo Frio - RJ</v>
      </c>
      <c r="E114">
        <f>Sheet_name_6!F4</f>
        <v>0</v>
      </c>
      <c r="F114" t="str">
        <f>Sheet_name_6!G4</f>
        <v>Realize o sonho da sua casa da praia com a Jéssica Marques Corretora de Imóveis</v>
      </c>
      <c r="G114" t="str">
        <f>Sheet_name_6!H4</f>
        <v>CRECI/...</v>
      </c>
      <c r="H114" t="str">
        <f>Sheet_name_6!I4</f>
        <v>mais</v>
      </c>
      <c r="I114" t="str">
        <f>Sheet_name_6!J4</f>
        <v>Avenida Independência, Unamar</v>
      </c>
      <c r="J114" t="str">
        <f>Sheet_name_6!K4</f>
        <v>60 m²</v>
      </c>
      <c r="K114" t="str">
        <f>Sheet_name_6!L4</f>
        <v>2</v>
      </c>
      <c r="L114" t="str">
        <f>Sheet_name_6!M4</f>
        <v>2</v>
      </c>
      <c r="M114" t="str">
        <f>Sheet_name_6!N4</f>
        <v>3</v>
      </c>
      <c r="N114">
        <f>Sheet_name_6!O4</f>
        <v>0</v>
      </c>
      <c r="O114">
        <f>Sheet_name_6!P4</f>
        <v>0</v>
      </c>
      <c r="P114">
        <f>Sheet_name_6!Q4</f>
        <v>0</v>
      </c>
    </row>
    <row r="115" spans="2:18" x14ac:dyDescent="0.3">
      <c r="B115" t="str">
        <f>Sheet_name_6!C5</f>
        <v>super destaque</v>
      </c>
      <c r="C115" t="str">
        <f>Sheet_name_6!D5</f>
        <v>R$ 1.870.000</v>
      </c>
      <c r="D115" t="str">
        <f>Sheet_name_6!E5</f>
        <v>condomínio R$ 760 IPTU R$ 334</v>
      </c>
      <c r="E115" t="str">
        <f>Sheet_name_6!F5</f>
        <v>Linda cobertura a poucos metros da Praia do Forte.</v>
      </c>
      <c r="F115" t="str">
        <f>Sheet_name_6!G5</f>
        <v>Armários pré moldados cozinha e banheiro, acabamento finíssimo.</v>
      </c>
      <c r="G115" t="str">
        <f>Sheet_name_6!H5</f>
        <v>Cobertura com grande espaço, composta por 5 suítes, 1 lavab...</v>
      </c>
      <c r="H115" t="str">
        <f>Sheet_name_6!I5</f>
        <v>mais</v>
      </c>
      <c r="I115" t="str">
        <f>Sheet_name_6!J5</f>
        <v>Centro, Cabo Frio</v>
      </c>
      <c r="J115" t="str">
        <f>Sheet_name_6!K5</f>
        <v>267 m²</v>
      </c>
      <c r="K115" t="str">
        <f>Sheet_name_6!L5</f>
        <v>5</v>
      </c>
      <c r="L115" t="str">
        <f>Sheet_name_6!M5</f>
        <v>2</v>
      </c>
      <c r="M115" t="str">
        <f>Sheet_name_6!N5</f>
        <v>1</v>
      </c>
      <c r="N115">
        <f>Sheet_name_6!O5</f>
        <v>0</v>
      </c>
      <c r="O115">
        <f>Sheet_name_6!P5</f>
        <v>0</v>
      </c>
      <c r="P115">
        <f>Sheet_name_6!Q5</f>
        <v>0</v>
      </c>
    </row>
    <row r="116" spans="2:18" x14ac:dyDescent="0.3">
      <c r="B116" t="str">
        <f>Sheet_name_6!C6</f>
        <v>R$ 200.000</v>
      </c>
      <c r="C116" t="str">
        <f>Sheet_name_6!D6</f>
        <v>Alugo ou vendo apartamento em Cabo Frio, composto por 2 quartos sendo uma suite com closet, sala ampla, cozinha, área de serviço e varanda.</v>
      </c>
      <c r="D116" t="str">
        <f>Sheet_name_6!E6</f>
        <v>Apartamento a 5 minutos do Centro de...</v>
      </c>
      <c r="E116" t="str">
        <f>Sheet_name_6!F6</f>
        <v>mais</v>
      </c>
      <c r="F116" t="str">
        <f>Sheet_name_6!G6</f>
        <v>Estrada de Antenor Cardoso da Fonseca, Jardim Esperanca</v>
      </c>
      <c r="G116" t="str">
        <f>Sheet_name_6!H6</f>
        <v>98 m²</v>
      </c>
      <c r="H116" t="str">
        <f>Sheet_name_6!I6</f>
        <v>2</v>
      </c>
      <c r="I116" t="str">
        <f>Sheet_name_6!J6</f>
        <v>2</v>
      </c>
      <c r="J116">
        <f>Sheet_name_6!K6</f>
        <v>0</v>
      </c>
      <c r="K116">
        <f>Sheet_name_6!L6</f>
        <v>0</v>
      </c>
      <c r="L116">
        <f>Sheet_name_6!M6</f>
        <v>0</v>
      </c>
      <c r="M116">
        <f>Sheet_name_6!N6</f>
        <v>0</v>
      </c>
      <c r="N116">
        <f>Sheet_name_6!O6</f>
        <v>0</v>
      </c>
      <c r="O116">
        <f>Sheet_name_6!P6</f>
        <v>0</v>
      </c>
      <c r="P116">
        <f>Sheet_name_6!Q6</f>
        <v>0</v>
      </c>
      <c r="R116" t="s">
        <v>1</v>
      </c>
    </row>
    <row r="117" spans="2:18" x14ac:dyDescent="0.3">
      <c r="B117" t="str">
        <f>Sheet_name_6!C7</f>
        <v>R$ 159.999</v>
      </c>
      <c r="C117" t="str">
        <f>Sheet_name_6!D7</f>
        <v>Realize o sonho da sua casa da praia com a Jéssica Marques Corretora de Imóveis</v>
      </c>
      <c r="D117" t="str">
        <f>Sheet_name_6!E7</f>
        <v>CRECI/RJ: 075.292</v>
      </c>
      <c r="E117">
        <f>Sheet_name_6!F7</f>
        <v>0</v>
      </c>
      <c r="F117" t="str">
        <f>Sheet_name_6!G7</f>
        <v>Cód: JMC-035-1</v>
      </c>
      <c r="G117">
        <f>Sheet_name_6!H7</f>
        <v>0</v>
      </c>
      <c r="H117" t="str">
        <f>Sheet_name_6!I7</f>
        <v>CASA COM 2 QUARTOS SENDO 1 SUÍTE, SALA COM COZINHA...</v>
      </c>
      <c r="I117" t="str">
        <f>Sheet_name_6!J7</f>
        <v>mais</v>
      </c>
      <c r="J117" t="str">
        <f>Sheet_name_6!K7</f>
        <v>Avenida Independência, Unamar</v>
      </c>
      <c r="K117" t="str">
        <f>Sheet_name_6!L7</f>
        <v>71 m²</v>
      </c>
      <c r="L117" t="str">
        <f>Sheet_name_6!M7</f>
        <v>2</v>
      </c>
      <c r="M117" t="str">
        <f>Sheet_name_6!N7</f>
        <v>2</v>
      </c>
      <c r="N117" t="str">
        <f>Sheet_name_6!O7</f>
        <v>3</v>
      </c>
      <c r="O117">
        <f>Sheet_name_6!P7</f>
        <v>0</v>
      </c>
      <c r="P117">
        <f>Sheet_name_6!Q7</f>
        <v>0</v>
      </c>
    </row>
    <row r="118" spans="2:18" x14ac:dyDescent="0.3">
      <c r="B118" t="str">
        <f>Sheet_name_6!C8</f>
        <v>super destaque</v>
      </c>
      <c r="C118" t="str">
        <f>Sheet_name_6!D8</f>
        <v>R$ 169.999</v>
      </c>
      <c r="D118" t="str">
        <f>Sheet_name_6!E8</f>
        <v>Linda casa de 2 quartos com área gourmet e piscina em Unamar, Tamoios - Cabo Frio - RJ</v>
      </c>
      <c r="E118">
        <f>Sheet_name_6!F8</f>
        <v>0</v>
      </c>
      <c r="F118" t="str">
        <f>Sheet_name_6!G8</f>
        <v>Realize o sonho da sua casa da praia com a Jéssica Marques Corretora de Imóveis</v>
      </c>
      <c r="G118" t="str">
        <f>Sheet_name_6!H8</f>
        <v>CRE...</v>
      </c>
      <c r="H118" t="str">
        <f>Sheet_name_6!I8</f>
        <v>mais</v>
      </c>
      <c r="I118" t="str">
        <f>Sheet_name_6!J8</f>
        <v>Avenida Independência, Unamar</v>
      </c>
      <c r="J118" t="str">
        <f>Sheet_name_6!K8</f>
        <v>71 m²</v>
      </c>
      <c r="K118" t="str">
        <f>Sheet_name_6!L8</f>
        <v>2</v>
      </c>
      <c r="L118" t="str">
        <f>Sheet_name_6!M8</f>
        <v>2</v>
      </c>
      <c r="M118" t="str">
        <f>Sheet_name_6!N8</f>
        <v>3</v>
      </c>
      <c r="N118">
        <f>Sheet_name_6!O8</f>
        <v>0</v>
      </c>
      <c r="O118">
        <f>Sheet_name_6!P8</f>
        <v>0</v>
      </c>
      <c r="P118">
        <f>Sheet_name_6!Q8</f>
        <v>0</v>
      </c>
    </row>
    <row r="119" spans="2:18" x14ac:dyDescent="0.3">
      <c r="B119" t="str">
        <f>Sheet_name_6!C9</f>
        <v>destaque</v>
      </c>
      <c r="C119" t="str">
        <f>Sheet_name_6!D9</f>
        <v>R$ 220.000</v>
      </c>
      <c r="D119" t="str">
        <f>Sheet_name_6!E9</f>
        <v>duas casas Unamar (Tamoios) total 160 metros quadrados com 4 quartos sendo 2 suites e 4 banheiros</v>
      </c>
      <c r="E119" t="str">
        <f>Sheet_name_6!F9</f>
        <v>Vai lhe possibilitar desfrutar de seu próprio quintal, todo o conforto do ar co...</v>
      </c>
      <c r="F119" t="str">
        <f>Sheet_name_6!G9</f>
        <v>mais</v>
      </c>
      <c r="G119" t="str">
        <f>Sheet_name_6!H9</f>
        <v>Rua Francisco Nelson Furtado, Bairro Sinagoga Tamoios</v>
      </c>
      <c r="H119" t="str">
        <f>Sheet_name_6!I9</f>
        <v>160 m²</v>
      </c>
      <c r="I119" t="str">
        <f>Sheet_name_6!J9</f>
        <v>4</v>
      </c>
      <c r="J119" t="str">
        <f>Sheet_name_6!K9</f>
        <v>2</v>
      </c>
      <c r="K119" t="str">
        <f>Sheet_name_6!L9</f>
        <v>4</v>
      </c>
      <c r="L119">
        <f>Sheet_name_6!M9</f>
        <v>0</v>
      </c>
      <c r="M119">
        <f>Sheet_name_6!N9</f>
        <v>0</v>
      </c>
      <c r="N119">
        <f>Sheet_name_6!O9</f>
        <v>0</v>
      </c>
      <c r="O119">
        <f>Sheet_name_6!P9</f>
        <v>0</v>
      </c>
      <c r="P119">
        <f>Sheet_name_6!Q9</f>
        <v>0</v>
      </c>
    </row>
    <row r="120" spans="2:18" x14ac:dyDescent="0.3">
      <c r="B120" t="str">
        <f>Sheet_name_6!C10</f>
        <v>destaque</v>
      </c>
      <c r="C120" t="str">
        <f>Sheet_name_6!D10</f>
        <v>R$ 235.000</v>
      </c>
      <c r="D120" t="str">
        <f>Sheet_name_6!E10</f>
        <v>Realize o sonho da sua casa da praia com a Jéssica Marques Corretora de Imóveis</v>
      </c>
      <c r="E120" t="str">
        <f>Sheet_name_6!F10</f>
        <v>CRECI/RJ: 075.292</v>
      </c>
      <c r="F120">
        <f>Sheet_name_6!G10</f>
        <v>0</v>
      </c>
      <c r="G120" t="str">
        <f>Sheet_name_6!H10</f>
        <v>Cód: JMC-019</v>
      </c>
      <c r="H120">
        <f>Sheet_name_6!I10</f>
        <v>0</v>
      </c>
      <c r="I120" t="str">
        <f>Sheet_name_6!J10</f>
        <v>CASA DE 2 QUARTOS SENDO UMA SUÍTE, SALA, BANHEIRO SO...</v>
      </c>
      <c r="J120" t="str">
        <f>Sheet_name_6!K10</f>
        <v>mais</v>
      </c>
      <c r="K120" t="str">
        <f>Sheet_name_6!L10</f>
        <v>Avenida Independência, Unamar</v>
      </c>
      <c r="L120" t="str">
        <f>Sheet_name_6!M10</f>
        <v>71 m²</v>
      </c>
      <c r="M120" t="str">
        <f>Sheet_name_6!N10</f>
        <v>2</v>
      </c>
      <c r="N120" t="str">
        <f>Sheet_name_6!O10</f>
        <v>2</v>
      </c>
      <c r="O120" t="str">
        <f>Sheet_name_6!P10</f>
        <v>3</v>
      </c>
      <c r="P120">
        <f>Sheet_name_6!Q10</f>
        <v>0</v>
      </c>
    </row>
    <row r="121" spans="2:18" x14ac:dyDescent="0.3">
      <c r="B121" t="str">
        <f>Sheet_name_6!C11</f>
        <v>R$ 280.000</v>
      </c>
      <c r="C121" t="str">
        <f>Sheet_name_6!D11</f>
        <v>Casa Semi Pronta com 3 quartos, sendo 2 suítes e 2 banheiros em Tamoio - Cabo Frio!</v>
      </c>
      <c r="D121">
        <f>Sheet_name_6!E11</f>
        <v>0</v>
      </c>
      <c r="E121" t="str">
        <f>Sheet_name_6!F11</f>
        <v>Casa Composta por :</v>
      </c>
      <c r="F121">
        <f>Sheet_name_6!G11</f>
        <v>0</v>
      </c>
      <c r="G121" t="str">
        <f>Sheet_name_6!H11</f>
        <v>- 1º andar:</v>
      </c>
      <c r="H121">
        <f>Sheet_name_6!I11</f>
        <v>0</v>
      </c>
      <c r="I121" t="str">
        <f>Sheet_name_6!J11</f>
        <v>- 2 quartos, sendo 1 suíte ( Quarto preci...</v>
      </c>
      <c r="J121" t="str">
        <f>Sheet_name_6!K11</f>
        <v>mais</v>
      </c>
      <c r="K121" t="str">
        <f>Sheet_name_6!L11</f>
        <v>Unamar, Cabo Frio</v>
      </c>
      <c r="L121" t="str">
        <f>Sheet_name_6!M11</f>
        <v>150 m²</v>
      </c>
      <c r="M121" t="str">
        <f>Sheet_name_6!N11</f>
        <v>3</v>
      </c>
      <c r="N121" t="str">
        <f>Sheet_name_6!O11</f>
        <v>7</v>
      </c>
      <c r="O121" t="str">
        <f>Sheet_name_6!P11</f>
        <v>2</v>
      </c>
      <c r="P121">
        <f>Sheet_name_6!Q11</f>
        <v>0</v>
      </c>
    </row>
    <row r="122" spans="2:18" x14ac:dyDescent="0.3">
      <c r="B122" t="str">
        <f>Sheet_name_6!C12</f>
        <v>R$ 199.990</v>
      </c>
      <c r="C122" t="str">
        <f>Sheet_name_6!D12</f>
        <v>CÓDIGO DO ANÚNCIO : 3209 / CA0231</v>
      </c>
      <c r="D122">
        <f>Sheet_name_6!E12</f>
        <v>0</v>
      </c>
      <c r="E122" t="str">
        <f>Sheet_name_6!F12</f>
        <v>Condomínio Gravatá 2</v>
      </c>
      <c r="F122">
        <f>Sheet_name_6!G12</f>
        <v>0</v>
      </c>
      <c r="G122">
        <f>Sheet_name_6!H12</f>
        <v>0</v>
      </c>
      <c r="H122">
        <f>Sheet_name_6!I12</f>
        <v>0</v>
      </c>
      <c r="I122" t="str">
        <f>Sheet_name_6!J12</f>
        <v>Casa com 3 quartos, sendo 3 com suítes, sala, cozinha, banheiro social, área de serviço, quartinho para...</v>
      </c>
      <c r="J122" t="str">
        <f>Sheet_name_6!K12</f>
        <v>mais</v>
      </c>
      <c r="K122" t="str">
        <f>Sheet_name_6!L12</f>
        <v>Nova California Tamoios, Cabo Frio</v>
      </c>
      <c r="L122" t="str">
        <f>Sheet_name_6!M12</f>
        <v>191 m²</v>
      </c>
      <c r="M122" t="str">
        <f>Sheet_name_6!N12</f>
        <v>3</v>
      </c>
      <c r="N122" t="str">
        <f>Sheet_name_6!O12</f>
        <v>7</v>
      </c>
      <c r="O122" t="str">
        <f>Sheet_name_6!P12</f>
        <v>4</v>
      </c>
      <c r="P122">
        <f>Sheet_name_6!Q12</f>
        <v>0</v>
      </c>
    </row>
    <row r="123" spans="2:18" x14ac:dyDescent="0.3">
      <c r="B123" t="str">
        <f>Sheet_name_6!C13</f>
        <v>destaque</v>
      </c>
      <c r="C123" t="str">
        <f>Sheet_name_6!D13</f>
        <v>R$ 170.000</v>
      </c>
      <c r="D123" t="str">
        <f>Sheet_name_6!E13</f>
        <v>Excelente casa 2 quartos com área gourmet e piscina em Unamar, Tamoios - Cabo Frio - RJ</v>
      </c>
      <c r="E123">
        <f>Sheet_name_6!F13</f>
        <v>0</v>
      </c>
      <c r="F123" t="str">
        <f>Sheet_name_6!G13</f>
        <v>Realize o sonho da sua casa da praia com a Jéssica Marques Corretora de Imóveis</v>
      </c>
      <c r="G123" t="str">
        <f>Sheet_name_6!H13</f>
        <v>CR...</v>
      </c>
      <c r="H123" t="str">
        <f>Sheet_name_6!I13</f>
        <v>mais</v>
      </c>
      <c r="I123" t="str">
        <f>Sheet_name_6!J13</f>
        <v>Avenida Independência, Unamar</v>
      </c>
      <c r="J123" t="str">
        <f>Sheet_name_6!K13</f>
        <v>70 m²</v>
      </c>
      <c r="K123" t="str">
        <f>Sheet_name_6!L13</f>
        <v>2</v>
      </c>
      <c r="L123" t="str">
        <f>Sheet_name_6!M13</f>
        <v>3</v>
      </c>
      <c r="M123" t="str">
        <f>Sheet_name_6!N13</f>
        <v>3</v>
      </c>
      <c r="N123">
        <f>Sheet_name_6!O13</f>
        <v>0</v>
      </c>
      <c r="O123">
        <f>Sheet_name_6!P13</f>
        <v>0</v>
      </c>
      <c r="P123">
        <f>Sheet_name_6!Q13</f>
        <v>0</v>
      </c>
    </row>
    <row r="124" spans="2:18" x14ac:dyDescent="0.3">
      <c r="B124" t="str">
        <f>Sheet_name_6!C14</f>
        <v>R$ 360.000</v>
      </c>
      <c r="C124" t="str">
        <f>Sheet_name_6!D14</f>
        <v>CÓDIGO DO ANÚNCIO: CA0561 / Placa 528</v>
      </c>
      <c r="D124">
        <f>Sheet_name_6!E14</f>
        <v>0</v>
      </c>
      <c r="E124" t="str">
        <f>Sheet_name_6!F14</f>
        <v>IMOBILIÁRIA MAGDALA FURTADO VENDE:</v>
      </c>
      <c r="F124">
        <f>Sheet_name_6!G14</f>
        <v>0</v>
      </c>
      <c r="G124">
        <f>Sheet_name_6!H14</f>
        <v>0</v>
      </c>
      <c r="H124" t="str">
        <f>Sheet_name_6!I14</f>
        <v>Casa com 3 quartos, sendo 2 suítes, 2 closet, sala, 4 banheiros, 1 lavabo, área de serviç...</v>
      </c>
      <c r="I124" t="str">
        <f>Sheet_name_6!J14</f>
        <v>mais</v>
      </c>
      <c r="J124" t="str">
        <f>Sheet_name_6!K14</f>
        <v>Santa Margarida I Tamoios, Cabo Frio</v>
      </c>
      <c r="K124" t="str">
        <f>Sheet_name_6!L14</f>
        <v>205 m²</v>
      </c>
      <c r="L124" t="str">
        <f>Sheet_name_6!M14</f>
        <v>3</v>
      </c>
      <c r="M124" t="str">
        <f>Sheet_name_6!N14</f>
        <v>3</v>
      </c>
      <c r="N124" t="str">
        <f>Sheet_name_6!O14</f>
        <v>4</v>
      </c>
      <c r="O124">
        <f>Sheet_name_6!P14</f>
        <v>0</v>
      </c>
      <c r="P124">
        <f>Sheet_name_6!Q14</f>
        <v>0</v>
      </c>
    </row>
    <row r="125" spans="2:18" x14ac:dyDescent="0.3">
      <c r="B125" t="str">
        <f>Sheet_name_6!C15</f>
        <v>R$ 220.000</v>
      </c>
      <c r="C125" t="str">
        <f>Sheet_name_6!D15</f>
        <v>Linda casa com 3 quartos com piscina e área gourmet em Unamar, Tamoios - Cabo Frio - RJ</v>
      </c>
      <c r="D125">
        <f>Sheet_name_6!E15</f>
        <v>0</v>
      </c>
      <c r="E125" t="str">
        <f>Sheet_name_6!F15</f>
        <v>Realize o sonho da sua casa da praia com a Jéssica Marques Corretora de Imóveis</v>
      </c>
      <c r="F125" t="str">
        <f>Sheet_name_6!G15</f>
        <v>CR...</v>
      </c>
      <c r="G125" t="str">
        <f>Sheet_name_6!H15</f>
        <v>mais</v>
      </c>
      <c r="H125" t="str">
        <f>Sheet_name_6!I15</f>
        <v>Avenida Independência, Unamar</v>
      </c>
      <c r="I125" t="str">
        <f>Sheet_name_6!J15</f>
        <v>165 m²</v>
      </c>
      <c r="J125" t="str">
        <f>Sheet_name_6!K15</f>
        <v>3</v>
      </c>
      <c r="K125" t="str">
        <f>Sheet_name_6!L15</f>
        <v>4</v>
      </c>
      <c r="L125" t="str">
        <f>Sheet_name_6!M15</f>
        <v>3</v>
      </c>
      <c r="M125">
        <f>Sheet_name_6!N15</f>
        <v>0</v>
      </c>
      <c r="N125">
        <f>Sheet_name_6!O15</f>
        <v>0</v>
      </c>
      <c r="O125">
        <f>Sheet_name_6!P15</f>
        <v>0</v>
      </c>
      <c r="P125">
        <f>Sheet_name_6!Q15</f>
        <v>0</v>
      </c>
    </row>
    <row r="126" spans="2:18" x14ac:dyDescent="0.3">
      <c r="B126" t="str">
        <f>Sheet_name_6!C16</f>
        <v>R$ 380.000</v>
      </c>
      <c r="C126" t="str">
        <f>Sheet_name_6!D16</f>
        <v>Casa com 3 quartos, sendo 1 suíte com , Piscina sala ampla, cozinha tradicional com armários de baixo da pia, cantinho da leitura , jardim, banheiro social, garagem para até 4 carr...</v>
      </c>
      <c r="D126" t="str">
        <f>Sheet_name_6!E16</f>
        <v>mais</v>
      </c>
      <c r="E126" t="str">
        <f>Sheet_name_6!F16</f>
        <v>Rua Cinco, Unamar</v>
      </c>
      <c r="F126" t="str">
        <f>Sheet_name_6!G16</f>
        <v>100 m²</v>
      </c>
      <c r="G126" t="str">
        <f>Sheet_name_6!H16</f>
        <v>3</v>
      </c>
      <c r="H126" t="str">
        <f>Sheet_name_6!I16</f>
        <v>4</v>
      </c>
      <c r="I126" t="str">
        <f>Sheet_name_6!J16</f>
        <v>2</v>
      </c>
      <c r="J126">
        <f>Sheet_name_6!K16</f>
        <v>0</v>
      </c>
      <c r="K126">
        <f>Sheet_name_6!L16</f>
        <v>0</v>
      </c>
      <c r="L126">
        <f>Sheet_name_6!M16</f>
        <v>0</v>
      </c>
      <c r="M126">
        <f>Sheet_name_6!N16</f>
        <v>0</v>
      </c>
      <c r="N126">
        <f>Sheet_name_6!O16</f>
        <v>0</v>
      </c>
      <c r="O126">
        <f>Sheet_name_6!P16</f>
        <v>0</v>
      </c>
      <c r="P126">
        <f>Sheet_name_6!Q16</f>
        <v>0</v>
      </c>
    </row>
    <row r="127" spans="2:18" x14ac:dyDescent="0.3">
      <c r="B127" t="str">
        <f>Sheet_name_6!C17</f>
        <v>R$ 220.000</v>
      </c>
      <c r="C127" t="str">
        <f>Sheet_name_6!D17</f>
        <v>Incrível casa com 3 quartos com piscina e área gourmet em Unamar, Tamoios - Cabo Frio - RJ</v>
      </c>
      <c r="D127">
        <f>Sheet_name_6!E17</f>
        <v>0</v>
      </c>
      <c r="E127" t="str">
        <f>Sheet_name_6!F17</f>
        <v>Realize o sonho da sua casa da praia com a Jéssica Marques Corretora de Imóveis</v>
      </c>
      <c r="F127" t="str">
        <f>Sheet_name_6!G17</f>
        <v>mais</v>
      </c>
      <c r="G127" t="str">
        <f>Sheet_name_6!H17</f>
        <v>Avenida Independência, Unamar</v>
      </c>
      <c r="H127" t="str">
        <f>Sheet_name_6!I17</f>
        <v>164 m²</v>
      </c>
      <c r="I127" t="str">
        <f>Sheet_name_6!J17</f>
        <v>3</v>
      </c>
      <c r="J127" t="str">
        <f>Sheet_name_6!K17</f>
        <v>4</v>
      </c>
      <c r="K127" t="str">
        <f>Sheet_name_6!L17</f>
        <v>3</v>
      </c>
      <c r="L127">
        <f>Sheet_name_6!M17</f>
        <v>0</v>
      </c>
      <c r="M127">
        <f>Sheet_name_6!N17</f>
        <v>0</v>
      </c>
      <c r="N127">
        <f>Sheet_name_6!O17</f>
        <v>0</v>
      </c>
      <c r="O127">
        <f>Sheet_name_6!P17</f>
        <v>0</v>
      </c>
      <c r="P127">
        <f>Sheet_name_6!Q17</f>
        <v>0</v>
      </c>
    </row>
    <row r="128" spans="2:18" x14ac:dyDescent="0.3">
      <c r="B128" t="str">
        <f>Sheet_name_6!C18</f>
        <v>R$ 105.000</v>
      </c>
      <c r="C128" t="str">
        <f>Sheet_name_6!D18</f>
        <v>FAÇA JÁ SUA SIMULAÇÃO E NÃO PERCA ESSA OPORTUNIDADE!!!</v>
      </c>
      <c r="D128" t="str">
        <f>Sheet_name_6!E18</f>
        <v>FINANCIAMENTO DIRETO COM A CONSTRUTORA.</v>
      </c>
      <c r="E128">
        <f>Sheet_name_6!F18</f>
        <v>0</v>
      </c>
      <c r="F128" t="str">
        <f>Sheet_name_6!G18</f>
        <v>ENTRADA+PARCELAS.</v>
      </c>
      <c r="G128">
        <f>Sheet_name_6!H18</f>
        <v>0</v>
      </c>
      <c r="H128" t="str">
        <f>Sheet_name_6!I18</f>
        <v>Casa de 2 quartos; sala; cozinha; banheiro social...</v>
      </c>
      <c r="I128" t="str">
        <f>Sheet_name_6!J18</f>
        <v>mais</v>
      </c>
      <c r="J128" t="str">
        <f>Sheet_name_6!K18</f>
        <v>Unamar, Cabo Frio</v>
      </c>
      <c r="K128" t="str">
        <f>Sheet_name_6!L18</f>
        <v>150 m²</v>
      </c>
      <c r="L128" t="str">
        <f>Sheet_name_6!M18</f>
        <v>2</v>
      </c>
      <c r="M128" t="str">
        <f>Sheet_name_6!N18</f>
        <v>1</v>
      </c>
      <c r="N128" t="str">
        <f>Sheet_name_6!O18</f>
        <v>2</v>
      </c>
      <c r="O128">
        <f>Sheet_name_6!P18</f>
        <v>0</v>
      </c>
      <c r="P128">
        <f>Sheet_name_6!Q18</f>
        <v>0</v>
      </c>
    </row>
    <row r="129" spans="2:16" x14ac:dyDescent="0.3">
      <c r="B129" t="str">
        <f>Sheet_name_6!C19</f>
        <v>R$ 300.000</v>
      </c>
      <c r="C129" t="str">
        <f>Sheet_name_6!D19</f>
        <v>IPTU R$ 230</v>
      </c>
      <c r="D129" t="str">
        <f>Sheet_name_6!E19</f>
        <v>Vendo 2 casas</v>
      </c>
      <c r="E129" t="str">
        <f>Sheet_name_6!F19</f>
        <v>1 composto por 2 quartos sala com 2 ambientes, cozinha, copa, área de serviço, varanda, quintal com arvores frutíferas e espaço para área gourmet e piscina</v>
      </c>
      <c r="F129">
        <f>Sheet_name_6!G19</f>
        <v>0</v>
      </c>
      <c r="G129" t="str">
        <f>Sheet_name_6!H19</f>
        <v>...</v>
      </c>
      <c r="H129" t="str">
        <f>Sheet_name_6!I19</f>
        <v>mais</v>
      </c>
      <c r="I129" t="str">
        <f>Sheet_name_6!J19</f>
        <v>Rua Seis, Reserva do Pero</v>
      </c>
      <c r="J129" t="str">
        <f>Sheet_name_6!K19</f>
        <v>120 m²</v>
      </c>
      <c r="K129" t="str">
        <f>Sheet_name_6!L19</f>
        <v>4</v>
      </c>
      <c r="L129" t="str">
        <f>Sheet_name_6!M19</f>
        <v>6</v>
      </c>
      <c r="M129" t="str">
        <f>Sheet_name_6!N19</f>
        <v>3</v>
      </c>
      <c r="N129">
        <f>Sheet_name_6!O19</f>
        <v>0</v>
      </c>
      <c r="O129">
        <f>Sheet_name_6!P19</f>
        <v>0</v>
      </c>
      <c r="P129">
        <f>Sheet_name_6!Q19</f>
        <v>0</v>
      </c>
    </row>
    <row r="130" spans="2:16" x14ac:dyDescent="0.3">
      <c r="B130" t="str">
        <f>Sheet_name_6!C20</f>
        <v>destaque</v>
      </c>
      <c r="C130" t="str">
        <f>Sheet_name_6!D20</f>
        <v>R$ 270.000</v>
      </c>
      <c r="D130" t="str">
        <f>Sheet_name_6!E20</f>
        <v>IPTU R$ 200</v>
      </c>
      <c r="E130" t="str">
        <f>Sheet_name_6!F20</f>
        <v>CASA LINEAR COMPOSTA POR, 3 QUARTOS, SALA, COZINHA COM MÓVEIS PLANEJADOS, 2 BANHEIROS, LAVABO, ÁREA DE SERVIÇO, ÁREA GOURMET, VARANDA, JARDIM, VAGA PARA 3 CARROS, ACABAMENTO TODO E...</v>
      </c>
      <c r="F130" t="str">
        <f>Sheet_name_6!G20</f>
        <v>mais</v>
      </c>
      <c r="G130" t="str">
        <f>Sheet_name_6!H20</f>
        <v>Avenida Independência, Unamar</v>
      </c>
      <c r="H130" t="str">
        <f>Sheet_name_6!I20</f>
        <v>100 m²</v>
      </c>
      <c r="I130" t="str">
        <f>Sheet_name_6!J20</f>
        <v>3</v>
      </c>
      <c r="J130" t="str">
        <f>Sheet_name_6!K20</f>
        <v>2</v>
      </c>
      <c r="K130" t="str">
        <f>Sheet_name_6!L20</f>
        <v>2</v>
      </c>
      <c r="L130">
        <f>Sheet_name_6!M20</f>
        <v>0</v>
      </c>
      <c r="M130">
        <f>Sheet_name_6!N20</f>
        <v>0</v>
      </c>
      <c r="N130">
        <f>Sheet_name_6!O20</f>
        <v>0</v>
      </c>
      <c r="O130">
        <f>Sheet_name_6!P20</f>
        <v>0</v>
      </c>
      <c r="P130">
        <f>Sheet_name_6!Q20</f>
        <v>0</v>
      </c>
    </row>
    <row r="131" spans="2:16" x14ac:dyDescent="0.3">
      <c r="B131" t="str">
        <f>Sheet_name_6!C21</f>
        <v>R$ 105.000</v>
      </c>
      <c r="C131" t="str">
        <f>Sheet_name_6!D21</f>
        <v>FINANCIAMENTO DIRETO COM A CONSTRUTORA;</v>
      </c>
      <c r="D131">
        <f>Sheet_name_6!E21</f>
        <v>0</v>
      </c>
      <c r="E131" t="str">
        <f>Sheet_name_6!F21</f>
        <v>ENTRADA+PARCELAS</v>
      </c>
      <c r="F131">
        <f>Sheet_name_6!G21</f>
        <v>0</v>
      </c>
      <c r="G131" t="str">
        <f>Sheet_name_6!H21</f>
        <v>ÚLTIMAS UNIDADES, ENTRE EM COM NOSSA EQUIPE E RESERVE JÁ A SUA.</v>
      </c>
      <c r="H131">
        <f>Sheet_name_6!I21</f>
        <v>0</v>
      </c>
      <c r="I131" t="str">
        <f>Sheet_name_6!J21</f>
        <v>Casa com área gourmet, 2 quartos, sal...</v>
      </c>
      <c r="J131" t="str">
        <f>Sheet_name_6!K21</f>
        <v>mais</v>
      </c>
      <c r="K131" t="str">
        <f>Sheet_name_6!L21</f>
        <v>Avenida Independência, Unamar</v>
      </c>
      <c r="L131" t="str">
        <f>Sheet_name_6!M21</f>
        <v>61 m²</v>
      </c>
      <c r="M131" t="str">
        <f>Sheet_name_6!N21</f>
        <v>2</v>
      </c>
      <c r="N131" t="str">
        <f>Sheet_name_6!O21</f>
        <v>1</v>
      </c>
      <c r="O131" t="str">
        <f>Sheet_name_6!P21</f>
        <v>2</v>
      </c>
      <c r="P131">
        <f>Sheet_name_6!Q21</f>
        <v>0</v>
      </c>
    </row>
    <row r="132" spans="2:16" x14ac:dyDescent="0.3">
      <c r="B132" t="str">
        <f>Sheet_name_6!C22</f>
        <v>destaque</v>
      </c>
      <c r="C132" t="str">
        <f>Sheet_name_6!D22</f>
        <v>R$ 380.000</v>
      </c>
      <c r="D132" t="str">
        <f>Sheet_name_6!E22</f>
        <v>condomínio R$ 462 IPTU R$ 800</v>
      </c>
      <c r="E132" t="str">
        <f>Sheet_name_6!F22</f>
        <v>O apartamento no bairro Braga tem 83 metros quadrados com 2 quartos sendo 1 suite e 2 banheiros</v>
      </c>
      <c r="F132" t="str">
        <f>Sheet_name_6!G22</f>
        <v>Possui espaço para festas.Encontra-se em um condomínio protegido por muros.</v>
      </c>
      <c r="G132" t="str">
        <f>Sheet_name_6!H22</f>
        <v>El...</v>
      </c>
      <c r="H132" t="str">
        <f>Sheet_name_6!I22</f>
        <v>mais</v>
      </c>
      <c r="I132" t="str">
        <f>Sheet_name_6!J22</f>
        <v>Avenida Vereador Antônio Ferreira dos Santos, Braga</v>
      </c>
      <c r="J132" t="str">
        <f>Sheet_name_6!K22</f>
        <v>83 m²</v>
      </c>
      <c r="K132" t="str">
        <f>Sheet_name_6!L22</f>
        <v>2</v>
      </c>
      <c r="L132" t="str">
        <f>Sheet_name_6!M22</f>
        <v>1</v>
      </c>
      <c r="M132" t="str">
        <f>Sheet_name_6!N22</f>
        <v>2</v>
      </c>
      <c r="N132">
        <f>Sheet_name_6!O22</f>
        <v>0</v>
      </c>
      <c r="O132">
        <f>Sheet_name_6!P22</f>
        <v>0</v>
      </c>
      <c r="P132">
        <f>Sheet_name_6!Q22</f>
        <v>0</v>
      </c>
    </row>
    <row r="133" spans="2:16" x14ac:dyDescent="0.3">
      <c r="B133" t="str">
        <f>Sheet_name_6!C23</f>
        <v>destaque</v>
      </c>
      <c r="C133" t="str">
        <f>Sheet_name_6!D23</f>
        <v>R$ 295.000</v>
      </c>
      <c r="D133" t="str">
        <f>Sheet_name_6!E23</f>
        <v>Oportunidade!! Terreno com duas casas em rua comercial. Ideal para comércio, mas também já prontas as casas servindo para residências. 288 m2 de terreno. Documentação de posse há m...</v>
      </c>
      <c r="E133" t="str">
        <f>Sheet_name_6!F23</f>
        <v>mais</v>
      </c>
      <c r="F133" t="str">
        <f>Sheet_name_6!G23</f>
        <v>Jardim Excelsior, Cabo Frio</v>
      </c>
      <c r="G133" t="str">
        <f>Sheet_name_6!H23</f>
        <v>288 m²</v>
      </c>
      <c r="H133" t="str">
        <f>Sheet_name_6!I23</f>
        <v>3</v>
      </c>
      <c r="I133" t="str">
        <f>Sheet_name_6!J23</f>
        <v>3</v>
      </c>
      <c r="J133" t="str">
        <f>Sheet_name_6!K23</f>
        <v>2</v>
      </c>
      <c r="K133">
        <f>Sheet_name_6!L23</f>
        <v>0</v>
      </c>
      <c r="L133">
        <f>Sheet_name_6!M23</f>
        <v>0</v>
      </c>
      <c r="M133">
        <f>Sheet_name_6!N23</f>
        <v>0</v>
      </c>
      <c r="N133">
        <f>Sheet_name_6!O23</f>
        <v>0</v>
      </c>
      <c r="O133">
        <f>Sheet_name_6!P23</f>
        <v>0</v>
      </c>
      <c r="P133">
        <f>Sheet_name_6!Q23</f>
        <v>0</v>
      </c>
    </row>
    <row r="134" spans="2:16" x14ac:dyDescent="0.3">
      <c r="B134" t="str">
        <f>Sheet_name_7!C2</f>
        <v>na planta</v>
      </c>
      <c r="C134" t="str">
        <f>Sheet_name_7!D2</f>
        <v>R$ 770.003</v>
      </c>
      <c r="D134" t="str">
        <f>Sheet_name_7!E2</f>
        <v>Localização Estratégica em Santa Lúcia.</v>
      </c>
      <c r="E134">
        <f>Sheet_name_7!F2</f>
        <v>0</v>
      </c>
      <c r="F134" t="str">
        <f>Sheet_name_7!G2</f>
        <v>Salão Multiuso</v>
      </c>
      <c r="G134" t="str">
        <f>Sheet_name_7!H2</f>
        <v>Brinquedoteca</v>
      </c>
      <c r="H134" t="str">
        <f>Sheet_name_7!I2</f>
        <v>Espaço Fitness</v>
      </c>
      <c r="I134" t="str">
        <f>Sheet_name_7!J2</f>
        <v>Sauna com Sala de Repouso</v>
      </c>
      <c r="J134" t="str">
        <f>Sheet_name_7!K2</f>
        <v>Quadra Recreativa Descoberta</v>
      </c>
      <c r="K134" t="str">
        <f>Sheet_name_7!L2</f>
        <v>Churrasqueira</v>
      </c>
      <c r="L134" t="str">
        <f>Sheet_name_7!M2</f>
        <v>Pi...</v>
      </c>
      <c r="M134" t="str">
        <f>Sheet_name_7!N2</f>
        <v>mais</v>
      </c>
      <c r="N134" t="str">
        <f>Sheet_name_7!O2</f>
        <v>Avenida Rio Branco, Santa Lúcia</v>
      </c>
      <c r="O134" t="str">
        <f>Sheet_name_7!P2</f>
        <v>99 - 210 m²</v>
      </c>
      <c r="P134" t="str">
        <f>Sheet_name_7!Q2</f>
        <v>3</v>
      </c>
    </row>
    <row r="135" spans="2:16" x14ac:dyDescent="0.3">
      <c r="B135" t="str">
        <f>Sheet_name_7!C3</f>
        <v>super destaque</v>
      </c>
      <c r="C135" t="str">
        <f>Sheet_name_7!D3</f>
        <v>R$ 730.000</v>
      </c>
      <c r="D135" t="str">
        <f>Sheet_name_7!E3</f>
        <v>condomínio R$ 694 IPTU R$ 1.488</v>
      </c>
      <c r="E135" t="str">
        <f>Sheet_name_7!F3</f>
        <v>Sempre quis morar a poucos passos da Praia do Forte? Esta é a sua chance!!!</v>
      </c>
      <c r="F135">
        <f>Sheet_name_7!G3</f>
        <v>0</v>
      </c>
      <c r="G135" t="str">
        <f>Sheet_name_7!H3</f>
        <v>Apartamento charmoso, muito confortável, bem arejado e à 100m da praia. Ao entrar no imóvel se de...</v>
      </c>
      <c r="H135" t="str">
        <f>Sheet_name_7!I3</f>
        <v>mais</v>
      </c>
      <c r="I135" t="str">
        <f>Sheet_name_7!J3</f>
        <v>Praia do Forte, Cabo Frio</v>
      </c>
      <c r="J135" t="str">
        <f>Sheet_name_7!K3</f>
        <v>97 m²</v>
      </c>
      <c r="K135" t="str">
        <f>Sheet_name_7!L3</f>
        <v>3</v>
      </c>
      <c r="L135" t="str">
        <f>Sheet_name_7!M3</f>
        <v>1</v>
      </c>
      <c r="M135" t="str">
        <f>Sheet_name_7!N3</f>
        <v>3</v>
      </c>
      <c r="N135">
        <f>Sheet_name_7!O3</f>
        <v>0</v>
      </c>
      <c r="O135">
        <f>Sheet_name_7!P3</f>
        <v>0</v>
      </c>
      <c r="P135">
        <f>Sheet_name_7!Q3</f>
        <v>0</v>
      </c>
    </row>
    <row r="136" spans="2:16" x14ac:dyDescent="0.3">
      <c r="B136" t="str">
        <f>Sheet_name_7!C4</f>
        <v>super destaque</v>
      </c>
      <c r="C136" t="str">
        <f>Sheet_name_7!D4</f>
        <v>R$ 76.000</v>
      </c>
      <c r="D136" t="str">
        <f>Sheet_name_7!E4</f>
        <v>Bela casa de 1 quarto em Unamar, Tamoios - Cabo Frio - RJ</v>
      </c>
      <c r="E136">
        <f>Sheet_name_7!F4</f>
        <v>0</v>
      </c>
      <c r="F136" t="str">
        <f>Sheet_name_7!G4</f>
        <v>Realize o sonho da casa própria com A.J. Sant?anna Corretor de Imóveis</v>
      </c>
      <c r="G136" t="str">
        <f>Sheet_name_7!H4</f>
        <v>CRECI/RJ: 01 074.516</v>
      </c>
      <c r="H136">
        <f>Sheet_name_7!I4</f>
        <v>0</v>
      </c>
      <c r="I136" t="str">
        <f>Sheet_name_7!J4</f>
        <v>Para informaç...</v>
      </c>
      <c r="J136" t="str">
        <f>Sheet_name_7!K4</f>
        <v>mais</v>
      </c>
      <c r="K136" t="str">
        <f>Sheet_name_7!L4</f>
        <v>Unamar, Cabo Frio</v>
      </c>
      <c r="L136" t="str">
        <f>Sheet_name_7!M4</f>
        <v>50 m²</v>
      </c>
      <c r="M136" t="str">
        <f>Sheet_name_7!N4</f>
        <v>1</v>
      </c>
      <c r="N136" t="str">
        <f>Sheet_name_7!O4</f>
        <v>1</v>
      </c>
      <c r="O136">
        <f>Sheet_name_7!P4</f>
        <v>0</v>
      </c>
      <c r="P136">
        <f>Sheet_name_7!Q4</f>
        <v>0</v>
      </c>
    </row>
    <row r="137" spans="2:16" x14ac:dyDescent="0.3">
      <c r="B137" t="str">
        <f>Sheet_name_7!C5</f>
        <v>super destaque</v>
      </c>
      <c r="C137" t="str">
        <f>Sheet_name_7!D5</f>
        <v>R$ 80.000</v>
      </c>
      <c r="D137" t="str">
        <f>Sheet_name_7!E5</f>
        <v>Excelente casa de 2 quartos em Unamar, Tamoios - Cabo Frio - RJ</v>
      </c>
      <c r="E137">
        <f>Sheet_name_7!F5</f>
        <v>0</v>
      </c>
      <c r="F137" t="str">
        <f>Sheet_name_7!G5</f>
        <v>Realize o sonho da casa própria com A.J. Sant?anna Corretor de Imóveis</v>
      </c>
      <c r="G137" t="str">
        <f>Sheet_name_7!H5</f>
        <v>CRECI/RJ: 01 074.516</v>
      </c>
      <c r="H137">
        <f>Sheet_name_7!I5</f>
        <v>0</v>
      </c>
      <c r="I137" t="str">
        <f>Sheet_name_7!J5</f>
        <v>Para in...</v>
      </c>
      <c r="J137" t="str">
        <f>Sheet_name_7!K5</f>
        <v>mais</v>
      </c>
      <c r="K137" t="str">
        <f>Sheet_name_7!L5</f>
        <v>Unamar, Cabo Frio</v>
      </c>
      <c r="L137" t="str">
        <f>Sheet_name_7!M5</f>
        <v>50 m²</v>
      </c>
      <c r="M137" t="str">
        <f>Sheet_name_7!N5</f>
        <v>2</v>
      </c>
      <c r="N137" t="str">
        <f>Sheet_name_7!O5</f>
        <v>1</v>
      </c>
      <c r="O137" t="str">
        <f>Sheet_name_7!P5</f>
        <v>1</v>
      </c>
      <c r="P137">
        <f>Sheet_name_7!Q5</f>
        <v>0</v>
      </c>
    </row>
    <row r="138" spans="2:16" x14ac:dyDescent="0.3">
      <c r="B138" t="str">
        <f>Sheet_name_7!C6</f>
        <v>destaque</v>
      </c>
      <c r="C138" t="str">
        <f>Sheet_name_7!D6</f>
        <v>R$ 170.000</v>
      </c>
      <c r="D138" t="str">
        <f>Sheet_name_7!E6</f>
        <v>IPTU R$ 100</v>
      </c>
      <c r="E138" t="str">
        <f>Sheet_name_7!F6</f>
        <v>Venha morar na região dos lagos</v>
      </c>
      <c r="F138" t="str">
        <f>Sheet_name_7!G6</f>
        <v>Ótima Oportunidade pra adquirir seu imóvel.</v>
      </c>
      <c r="G138" t="str">
        <f>Sheet_name_7!H6</f>
        <v>composta por 2 quartos, sala , cozinha americana, banheiro social, área de serviço, quintal com pi...</v>
      </c>
      <c r="H138" t="str">
        <f>Sheet_name_7!I6</f>
        <v>mais</v>
      </c>
      <c r="I138" t="str">
        <f>Sheet_name_7!J6</f>
        <v>Avenida Independência, Unamar</v>
      </c>
      <c r="J138" t="str">
        <f>Sheet_name_7!K6</f>
        <v>60 m²</v>
      </c>
      <c r="K138" t="str">
        <f>Sheet_name_7!L6</f>
        <v>2</v>
      </c>
      <c r="L138" t="str">
        <f>Sheet_name_7!M6</f>
        <v>3</v>
      </c>
      <c r="M138" t="str">
        <f>Sheet_name_7!N6</f>
        <v>2</v>
      </c>
      <c r="N138">
        <f>Sheet_name_7!O6</f>
        <v>0</v>
      </c>
      <c r="O138">
        <f>Sheet_name_7!P6</f>
        <v>0</v>
      </c>
      <c r="P138">
        <f>Sheet_name_7!Q6</f>
        <v>0</v>
      </c>
    </row>
    <row r="139" spans="2:16" x14ac:dyDescent="0.3">
      <c r="B139" t="str">
        <f>Sheet_name_7!C7</f>
        <v>R$ 300.000</v>
      </c>
      <c r="C139" t="str">
        <f>Sheet_name_7!D7</f>
        <v>Dúplex à Venda - Região Dos Lagos -Unamar- Cabo Frio/ RJ</v>
      </c>
      <c r="D139">
        <f>Sheet_name_7!E7</f>
        <v>0</v>
      </c>
      <c r="E139" t="str">
        <f>Sheet_name_7!F7</f>
        <v>Dúplex no Condomínio Long Beach composto por;</v>
      </c>
      <c r="F139" t="str">
        <f>Sheet_name_7!G7</f>
        <v>2 Quartos (sendo 1 suíte com varanda)</v>
      </c>
      <c r="G139" t="str">
        <f>Sheet_name_7!H7</f>
        <v>Sala Ampla</v>
      </c>
      <c r="H139" t="str">
        <f>Sheet_name_7!I7</f>
        <v>Cozinha Amer...</v>
      </c>
      <c r="I139" t="str">
        <f>Sheet_name_7!J7</f>
        <v>mais</v>
      </c>
      <c r="J139" t="str">
        <f>Sheet_name_7!K7</f>
        <v>Rua Dez, Unamar</v>
      </c>
      <c r="K139" t="str">
        <f>Sheet_name_7!L7</f>
        <v>90 m²</v>
      </c>
      <c r="L139" t="str">
        <f>Sheet_name_7!M7</f>
        <v>3</v>
      </c>
      <c r="M139" t="str">
        <f>Sheet_name_7!N7</f>
        <v>2</v>
      </c>
      <c r="N139" t="str">
        <f>Sheet_name_7!O7</f>
        <v>3</v>
      </c>
      <c r="O139">
        <f>Sheet_name_7!P7</f>
        <v>0</v>
      </c>
      <c r="P139">
        <f>Sheet_name_7!Q7</f>
        <v>0</v>
      </c>
    </row>
    <row r="140" spans="2:16" x14ac:dyDescent="0.3">
      <c r="B140" t="str">
        <f>Sheet_name_7!C8</f>
        <v>super destaque</v>
      </c>
      <c r="C140" t="str">
        <f>Sheet_name_7!D8</f>
        <v>R$ 95.000</v>
      </c>
      <c r="D140" t="str">
        <f>Sheet_name_7!E8</f>
        <v>Linda casa com 2 quartos sendo 1 suíte com área gourmet em Unamar, Tamoios - Cabo Frio - RJ</v>
      </c>
      <c r="E140">
        <f>Sheet_name_7!F8</f>
        <v>0</v>
      </c>
      <c r="F140" t="str">
        <f>Sheet_name_7!G8</f>
        <v>PROMOÇÃO! R$95.000,00</v>
      </c>
      <c r="G140">
        <f>Sheet_name_7!H8</f>
        <v>0</v>
      </c>
      <c r="H140" t="str">
        <f>Sheet_name_7!I8</f>
        <v>Realize o sonho da casa própria com a Jéssica Marque...</v>
      </c>
      <c r="I140" t="str">
        <f>Sheet_name_7!J8</f>
        <v>mais</v>
      </c>
      <c r="J140" t="str">
        <f>Sheet_name_7!K8</f>
        <v>Avenida Independência, Unamar</v>
      </c>
      <c r="K140" t="str">
        <f>Sheet_name_7!L8</f>
        <v>132 m²</v>
      </c>
      <c r="L140" t="str">
        <f>Sheet_name_7!M8</f>
        <v>2</v>
      </c>
      <c r="M140" t="str">
        <f>Sheet_name_7!N8</f>
        <v>2</v>
      </c>
      <c r="N140" t="str">
        <f>Sheet_name_7!O8</f>
        <v>2</v>
      </c>
      <c r="O140">
        <f>Sheet_name_7!P8</f>
        <v>0</v>
      </c>
      <c r="P140">
        <f>Sheet_name_7!Q8</f>
        <v>0</v>
      </c>
    </row>
    <row r="141" spans="2:16" x14ac:dyDescent="0.3">
      <c r="B141" t="str">
        <f>Sheet_name_7!C9</f>
        <v>R$ 200.000</v>
      </c>
      <c r="C141" t="str">
        <f>Sheet_name_7!D9</f>
        <v>A casa no bairro Unamar (Tamoios) com 200 metros quadrados com 2 quartos sendo 2 suites e 4 banheiros</v>
      </c>
      <c r="D141" t="str">
        <f>Sheet_name_7!E9</f>
        <v>Possui balcão externo espaçoso.</v>
      </c>
      <c r="E141" t="str">
        <f>Sheet_name_7!F9</f>
        <v>Vai lhe possibilitar aproveitar a vida a...</v>
      </c>
      <c r="F141" t="str">
        <f>Sheet_name_7!G9</f>
        <v>mais</v>
      </c>
      <c r="G141" t="str">
        <f>Sheet_name_7!H9</f>
        <v>Avenida Independência, Unamar</v>
      </c>
      <c r="H141" t="str">
        <f>Sheet_name_7!I9</f>
        <v>200 m²</v>
      </c>
      <c r="I141" t="str">
        <f>Sheet_name_7!J9</f>
        <v>2</v>
      </c>
      <c r="J141" t="str">
        <f>Sheet_name_7!K9</f>
        <v>3</v>
      </c>
      <c r="K141" t="str">
        <f>Sheet_name_7!L9</f>
        <v>4</v>
      </c>
      <c r="L141">
        <f>Sheet_name_7!M9</f>
        <v>0</v>
      </c>
      <c r="M141">
        <f>Sheet_name_7!N9</f>
        <v>0</v>
      </c>
      <c r="N141">
        <f>Sheet_name_7!O9</f>
        <v>0</v>
      </c>
      <c r="O141">
        <f>Sheet_name_7!P9</f>
        <v>0</v>
      </c>
      <c r="P141">
        <f>Sheet_name_7!Q9</f>
        <v>0</v>
      </c>
    </row>
    <row r="142" spans="2:16" x14ac:dyDescent="0.3">
      <c r="B142" t="str">
        <f>Sheet_name_7!C10</f>
        <v>R$ 189.999</v>
      </c>
      <c r="C142" t="str">
        <f>Sheet_name_7!D10</f>
        <v>Excelente casa 2 quartos com área gourmet e piscina em Unamar, Tamoios - Cabo Frio - RJ</v>
      </c>
      <c r="D142">
        <f>Sheet_name_7!E10</f>
        <v>0</v>
      </c>
      <c r="E142" t="str">
        <f>Sheet_name_7!F10</f>
        <v>Realize o sonho da sua casa da praia com a Jéssica Marques Corretora de Imóveis</v>
      </c>
      <c r="F142" t="str">
        <f>Sheet_name_7!G10</f>
        <v>CR...</v>
      </c>
      <c r="G142" t="str">
        <f>Sheet_name_7!H10</f>
        <v>mais</v>
      </c>
      <c r="H142" t="str">
        <f>Sheet_name_7!I10</f>
        <v>Avenida Independência, Unamar</v>
      </c>
      <c r="I142" t="str">
        <f>Sheet_name_7!J10</f>
        <v>70 m²</v>
      </c>
      <c r="J142" t="str">
        <f>Sheet_name_7!K10</f>
        <v>2</v>
      </c>
      <c r="K142" t="str">
        <f>Sheet_name_7!L10</f>
        <v>2</v>
      </c>
      <c r="L142" t="str">
        <f>Sheet_name_7!M10</f>
        <v>3</v>
      </c>
      <c r="M142">
        <f>Sheet_name_7!N10</f>
        <v>0</v>
      </c>
      <c r="N142">
        <f>Sheet_name_7!O10</f>
        <v>0</v>
      </c>
      <c r="O142">
        <f>Sheet_name_7!P10</f>
        <v>0</v>
      </c>
      <c r="P142">
        <f>Sheet_name_7!Q10</f>
        <v>0</v>
      </c>
    </row>
    <row r="143" spans="2:16" x14ac:dyDescent="0.3">
      <c r="B143" t="str">
        <f>Sheet_name_7!C11</f>
        <v>R$ 130.000</v>
      </c>
      <c r="C143" t="str">
        <f>Sheet_name_7!D11</f>
        <v>A casa no bairro Vista Alegre (Tamoios) possui 150 metros quadrados com 2 quartos e 1 banheiro, sala, cozinha americana.</v>
      </c>
      <c r="D143" t="str">
        <f>Sheet_name_7!E11</f>
        <v>mais</v>
      </c>
      <c r="E143" t="str">
        <f>Sheet_name_7!F11</f>
        <v>Rodovia Amaral Peixoto, Vista Alegre Tamoios</v>
      </c>
      <c r="F143" t="str">
        <f>Sheet_name_7!G11</f>
        <v>150 m²</v>
      </c>
      <c r="G143" t="str">
        <f>Sheet_name_7!H11</f>
        <v>2</v>
      </c>
      <c r="H143" t="str">
        <f>Sheet_name_7!I11</f>
        <v>1</v>
      </c>
      <c r="I143" t="str">
        <f>Sheet_name_7!J11</f>
        <v>1</v>
      </c>
      <c r="J143">
        <f>Sheet_name_7!K11</f>
        <v>0</v>
      </c>
      <c r="K143">
        <f>Sheet_name_7!L11</f>
        <v>0</v>
      </c>
      <c r="L143">
        <f>Sheet_name_7!M11</f>
        <v>0</v>
      </c>
      <c r="M143">
        <f>Sheet_name_7!N11</f>
        <v>0</v>
      </c>
      <c r="N143">
        <f>Sheet_name_7!O11</f>
        <v>0</v>
      </c>
      <c r="O143">
        <f>Sheet_name_7!P11</f>
        <v>0</v>
      </c>
      <c r="P143">
        <f>Sheet_name_7!Q11</f>
        <v>0</v>
      </c>
    </row>
    <row r="144" spans="2:16" x14ac:dyDescent="0.3">
      <c r="B144" t="str">
        <f>Sheet_name_7!C12</f>
        <v>R$ 170.000</v>
      </c>
      <c r="C144" t="str">
        <f>Sheet_name_7!D12</f>
        <v>Vende-se Linda Casa localizada no Condomínio Verão Vermelho !!🏠🏖️</v>
      </c>
      <c r="D144" t="str">
        <f>Sheet_name_7!E12</f>
        <v>Composta por:</v>
      </c>
      <c r="E144" t="str">
        <f>Sheet_name_7!F12</f>
        <v>➡️2 Quartos, sendo 1 suíte</v>
      </c>
      <c r="F144" t="str">
        <f>Sheet_name_7!G12</f>
        <v>➡️banheiro Social</v>
      </c>
      <c r="G144" t="str">
        <f>Sheet_name_7!H12</f>
        <v>➡️ Sala ampla</v>
      </c>
      <c r="H144" t="str">
        <f>Sheet_name_7!I12</f>
        <v>➡️ Cozinha americana</v>
      </c>
      <c r="I144" t="str">
        <f>Sheet_name_7!J12</f>
        <v>...</v>
      </c>
      <c r="J144" t="str">
        <f>Sheet_name_7!K12</f>
        <v>mais</v>
      </c>
      <c r="K144" t="str">
        <f>Sheet_name_7!L12</f>
        <v>Rua Vênus, Verao Vermelho Tamoios</v>
      </c>
      <c r="L144" t="str">
        <f>Sheet_name_7!M12</f>
        <v>70 m²</v>
      </c>
      <c r="M144" t="str">
        <f>Sheet_name_7!N12</f>
        <v>2</v>
      </c>
      <c r="N144" t="str">
        <f>Sheet_name_7!O12</f>
        <v>1</v>
      </c>
      <c r="O144" t="str">
        <f>Sheet_name_7!P12</f>
        <v>2</v>
      </c>
      <c r="P144">
        <f>Sheet_name_7!Q12</f>
        <v>0</v>
      </c>
    </row>
    <row r="145" spans="2:16" x14ac:dyDescent="0.3">
      <c r="B145" t="str">
        <f>Sheet_name_7!C13</f>
        <v>R$ 105.000</v>
      </c>
      <c r="C145" t="str">
        <f>Sheet_name_7!D13</f>
        <v>FINANCIAMENTO DIRETO COM A CONSTRUTORA;</v>
      </c>
      <c r="D145">
        <f>Sheet_name_7!E13</f>
        <v>0</v>
      </c>
      <c r="E145" t="str">
        <f>Sheet_name_7!F13</f>
        <v>ENTRADA+PARCELAS</v>
      </c>
      <c r="F145">
        <f>Sheet_name_7!G13</f>
        <v>0</v>
      </c>
      <c r="G145" t="str">
        <f>Sheet_name_7!H13</f>
        <v>ÚLTIMAS UNIDADES, ENTRE EM COM NOSSA EQUIPE E RESERVE JÁ A SUA.</v>
      </c>
      <c r="H145">
        <f>Sheet_name_7!I13</f>
        <v>0</v>
      </c>
      <c r="I145" t="str">
        <f>Sheet_name_7!J13</f>
        <v>Casa com área gourmet, 2 quartos, sal...</v>
      </c>
      <c r="J145" t="str">
        <f>Sheet_name_7!K13</f>
        <v>mais</v>
      </c>
      <c r="K145" t="str">
        <f>Sheet_name_7!L13</f>
        <v>Avenida Independência, Unamar</v>
      </c>
      <c r="L145" t="str">
        <f>Sheet_name_7!M13</f>
        <v>58 m²</v>
      </c>
      <c r="M145" t="str">
        <f>Sheet_name_7!N13</f>
        <v>2</v>
      </c>
      <c r="N145" t="str">
        <f>Sheet_name_7!O13</f>
        <v>1</v>
      </c>
      <c r="O145" t="str">
        <f>Sheet_name_7!P13</f>
        <v>2</v>
      </c>
      <c r="P145">
        <f>Sheet_name_7!Q13</f>
        <v>0</v>
      </c>
    </row>
    <row r="146" spans="2:16" x14ac:dyDescent="0.3">
      <c r="B146" t="str">
        <f>Sheet_name_7!C14</f>
        <v>R$ 105.000</v>
      </c>
      <c r="C146" t="str">
        <f>Sheet_name_7!D14</f>
        <v>Casa com 2 dormitório à venda, 56 m² por R$ 105.000 - Unamar - Cabo Frio/RJ</v>
      </c>
      <c r="D146" t="str">
        <f>Sheet_name_7!E14</f>
        <v>Descrição do imóvel:</v>
      </c>
      <c r="E146" t="str">
        <f>Sheet_name_7!F14</f>
        <v>Excelente casa com 2 quarto, sala, cozinha americana, banheiro social,</v>
      </c>
      <c r="F146" t="str">
        <f>Sheet_name_7!G14</f>
        <v>ár...</v>
      </c>
      <c r="G146" t="str">
        <f>Sheet_name_7!H14</f>
        <v>mais</v>
      </c>
      <c r="H146" t="str">
        <f>Sheet_name_7!I14</f>
        <v>Avenida Independência, Aquariús</v>
      </c>
      <c r="I146" t="str">
        <f>Sheet_name_7!J14</f>
        <v>56 m²</v>
      </c>
      <c r="J146" t="str">
        <f>Sheet_name_7!K14</f>
        <v>2</v>
      </c>
      <c r="K146" t="str">
        <f>Sheet_name_7!L14</f>
        <v>2</v>
      </c>
      <c r="L146" t="str">
        <f>Sheet_name_7!M14</f>
        <v>2</v>
      </c>
      <c r="M146">
        <f>Sheet_name_7!N14</f>
        <v>0</v>
      </c>
      <c r="N146">
        <f>Sheet_name_7!O14</f>
        <v>0</v>
      </c>
      <c r="O146">
        <f>Sheet_name_7!P14</f>
        <v>0</v>
      </c>
      <c r="P146">
        <f>Sheet_name_7!Q14</f>
        <v>0</v>
      </c>
    </row>
    <row r="147" spans="2:16" x14ac:dyDescent="0.3">
      <c r="B147" t="str">
        <f>Sheet_name_7!C15</f>
        <v>R$ 190.000</v>
      </c>
      <c r="C147" t="str">
        <f>Sheet_name_7!D15</f>
        <v>Excelente casa 2 quartos com área gourmet e piscina em Unamar, Tamoios - Cabo Frio - RJ</v>
      </c>
      <c r="D147">
        <f>Sheet_name_7!E15</f>
        <v>0</v>
      </c>
      <c r="E147" t="str">
        <f>Sheet_name_7!F15</f>
        <v>Realize o sonho da sua casa da praia com a Jéssica Marques Corretora de Imóveis</v>
      </c>
      <c r="F147" t="str">
        <f>Sheet_name_7!G15</f>
        <v>CR...</v>
      </c>
      <c r="G147" t="str">
        <f>Sheet_name_7!H15</f>
        <v>mais</v>
      </c>
      <c r="H147" t="str">
        <f>Sheet_name_7!I15</f>
        <v>Avenida Independência, Unamar</v>
      </c>
      <c r="I147" t="str">
        <f>Sheet_name_7!J15</f>
        <v>71 m²</v>
      </c>
      <c r="J147" t="str">
        <f>Sheet_name_7!K15</f>
        <v>2</v>
      </c>
      <c r="K147" t="str">
        <f>Sheet_name_7!L15</f>
        <v>4</v>
      </c>
      <c r="L147" t="str">
        <f>Sheet_name_7!M15</f>
        <v>3</v>
      </c>
      <c r="M147">
        <f>Sheet_name_7!N15</f>
        <v>0</v>
      </c>
      <c r="N147">
        <f>Sheet_name_7!O15</f>
        <v>0</v>
      </c>
      <c r="O147">
        <f>Sheet_name_7!P15</f>
        <v>0</v>
      </c>
      <c r="P147">
        <f>Sheet_name_7!Q15</f>
        <v>0</v>
      </c>
    </row>
    <row r="148" spans="2:16" x14ac:dyDescent="0.3">
      <c r="B148" t="str">
        <f>Sheet_name_7!C16</f>
        <v>R$ 380.000</v>
      </c>
      <c r="C148" t="str">
        <f>Sheet_name_7!D16</f>
        <v>CÓDIGO DO ANÚNCIO: COD: CA0019</v>
      </c>
      <c r="D148">
        <f>Sheet_name_7!E16</f>
        <v>0</v>
      </c>
      <c r="E148" t="str">
        <f>Sheet_name_7!F16</f>
        <v>IMOBILIÁRIA MAGDALA FURTADO VENDE:</v>
      </c>
      <c r="F148">
        <f>Sheet_name_7!G16</f>
        <v>0</v>
      </c>
      <c r="G148" t="str">
        <f>Sheet_name_7!H16</f>
        <v>Casa com 3 quartos, sendo 2 suítes, hidromassagem, sala, cozinha americana, banheiro social quintal...</v>
      </c>
      <c r="H148" t="str">
        <f>Sheet_name_7!I16</f>
        <v>mais</v>
      </c>
      <c r="I148" t="str">
        <f>Sheet_name_7!J16</f>
        <v>Unamar, Cabo Frio</v>
      </c>
      <c r="J148" t="str">
        <f>Sheet_name_7!K16</f>
        <v>190 m²</v>
      </c>
      <c r="K148" t="str">
        <f>Sheet_name_7!L16</f>
        <v>3</v>
      </c>
      <c r="L148" t="str">
        <f>Sheet_name_7!M16</f>
        <v>5</v>
      </c>
      <c r="M148" t="str">
        <f>Sheet_name_7!N16</f>
        <v>4</v>
      </c>
      <c r="N148">
        <f>Sheet_name_7!O16</f>
        <v>0</v>
      </c>
      <c r="O148">
        <f>Sheet_name_7!P16</f>
        <v>0</v>
      </c>
      <c r="P148">
        <f>Sheet_name_7!Q16</f>
        <v>0</v>
      </c>
    </row>
    <row r="149" spans="2:16" x14ac:dyDescent="0.3">
      <c r="B149" t="str">
        <f>Sheet_name_7!C17</f>
        <v>R$ 538.000</v>
      </c>
      <c r="C149" t="str">
        <f>Sheet_name_7!D17</f>
        <v>condomínio R$ 495 IPTU R$ 800</v>
      </c>
      <c r="D149" t="str">
        <f>Sheet_name_7!E17</f>
        <v>Apartamento todo reformado em Cabo Frio a poucos metros da praia do Forte, na quadra da praia. Unidade composta com sala em dois ambientes, cozinha, área de serviço, banheiro socia...</v>
      </c>
      <c r="E149" t="str">
        <f>Sheet_name_7!F17</f>
        <v>mais</v>
      </c>
      <c r="F149" t="str">
        <f>Sheet_name_7!G17</f>
        <v>Vila Nova, Cabo Frio</v>
      </c>
      <c r="G149" t="str">
        <f>Sheet_name_7!H17</f>
        <v>78 m²</v>
      </c>
      <c r="H149" t="str">
        <f>Sheet_name_7!I17</f>
        <v>2</v>
      </c>
      <c r="I149" t="str">
        <f>Sheet_name_7!J17</f>
        <v>1</v>
      </c>
      <c r="J149" t="str">
        <f>Sheet_name_7!K17</f>
        <v>2</v>
      </c>
      <c r="K149">
        <f>Sheet_name_7!L17</f>
        <v>0</v>
      </c>
      <c r="L149">
        <f>Sheet_name_7!M17</f>
        <v>0</v>
      </c>
      <c r="M149">
        <f>Sheet_name_7!N17</f>
        <v>0</v>
      </c>
      <c r="N149">
        <f>Sheet_name_7!O17</f>
        <v>0</v>
      </c>
      <c r="O149">
        <f>Sheet_name_7!P17</f>
        <v>0</v>
      </c>
      <c r="P149">
        <f>Sheet_name_7!Q17</f>
        <v>0</v>
      </c>
    </row>
    <row r="150" spans="2:16" x14ac:dyDescent="0.3">
      <c r="B150" t="str">
        <f>Sheet_name_7!C18</f>
        <v>destaque</v>
      </c>
      <c r="C150" t="str">
        <f>Sheet_name_7!D18</f>
        <v>R$ 150.000</v>
      </c>
      <c r="D150" t="str">
        <f>Sheet_name_7!E18</f>
        <v>IPTU R$ 420</v>
      </c>
      <c r="E150" t="str">
        <f>Sheet_name_7!F18</f>
        <v>Vendo uma casa na praia na avenida beira mar em tamoios Cabo Frio, ótima localização entre a rodovia Amaral Peixoto e a praia, pertinho de tudo, hospital, creche, escolas, mercados...</v>
      </c>
      <c r="F150" t="str">
        <f>Sheet_name_7!G18</f>
        <v>mais</v>
      </c>
      <c r="G150" t="str">
        <f>Sheet_name_7!H18</f>
        <v>Avenida Beira-mar, Aquariús</v>
      </c>
      <c r="H150" t="str">
        <f>Sheet_name_7!I18</f>
        <v>60 m²</v>
      </c>
      <c r="I150" t="str">
        <f>Sheet_name_7!J18</f>
        <v>2</v>
      </c>
      <c r="J150" t="str">
        <f>Sheet_name_7!K18</f>
        <v>2</v>
      </c>
      <c r="K150" t="str">
        <f>Sheet_name_7!L18</f>
        <v>3</v>
      </c>
      <c r="L150">
        <f>Sheet_name_7!M18</f>
        <v>0</v>
      </c>
      <c r="M150">
        <f>Sheet_name_7!N18</f>
        <v>0</v>
      </c>
      <c r="N150">
        <f>Sheet_name_7!O18</f>
        <v>0</v>
      </c>
      <c r="O150">
        <f>Sheet_name_7!P18</f>
        <v>0</v>
      </c>
      <c r="P150">
        <f>Sheet_name_7!Q18</f>
        <v>0</v>
      </c>
    </row>
    <row r="151" spans="2:16" x14ac:dyDescent="0.3">
      <c r="B151" t="str">
        <f>Sheet_name_7!C19</f>
        <v>super destaque</v>
      </c>
      <c r="C151" t="str">
        <f>Sheet_name_7!D19</f>
        <v>R$ 180.000</v>
      </c>
      <c r="D151" t="str">
        <f>Sheet_name_7!E19</f>
        <v>Linda casa moderna de 2 quartos em Unamar - Cabo Frio - RJ</v>
      </c>
      <c r="E151">
        <f>Sheet_name_7!F19</f>
        <v>0</v>
      </c>
      <c r="F151" t="str">
        <f>Sheet_name_7!G19</f>
        <v>Realize o sonho da casa própria com a Jéssica Marques Corretora de Imóveis</v>
      </c>
      <c r="G151" t="str">
        <f>Sheet_name_7!H19</f>
        <v>CRECI/RJ: 075.292</v>
      </c>
      <c r="H151">
        <f>Sheet_name_7!I19</f>
        <v>0</v>
      </c>
      <c r="I151" t="str">
        <f>Sheet_name_7!J19</f>
        <v>Cód: JMC-11...</v>
      </c>
      <c r="J151" t="str">
        <f>Sheet_name_7!K19</f>
        <v>mais</v>
      </c>
      <c r="K151" t="str">
        <f>Sheet_name_7!L19</f>
        <v>Avenida Independência, Unamar</v>
      </c>
      <c r="L151" t="str">
        <f>Sheet_name_7!M19</f>
        <v>99 m²</v>
      </c>
      <c r="M151" t="str">
        <f>Sheet_name_7!N19</f>
        <v>2</v>
      </c>
      <c r="N151" t="str">
        <f>Sheet_name_7!O19</f>
        <v>2</v>
      </c>
      <c r="O151" t="str">
        <f>Sheet_name_7!P19</f>
        <v>2</v>
      </c>
      <c r="P151">
        <f>Sheet_name_7!Q19</f>
        <v>0</v>
      </c>
    </row>
    <row r="152" spans="2:16" x14ac:dyDescent="0.3">
      <c r="B152" t="str">
        <f>Sheet_name_7!C20</f>
        <v>destaque</v>
      </c>
      <c r="C152" t="str">
        <f>Sheet_name_7!D20</f>
        <v>R$ 320.000</v>
      </c>
      <c r="D152" t="str">
        <f>Sheet_name_7!E20</f>
        <v>condomínio R$ 297 IPTU R$ 380</v>
      </c>
      <c r="E152" t="str">
        <f>Sheet_name_7!F20</f>
        <v>Casa em condomínio no Parque Riviera com dois pavimentos.</v>
      </c>
      <c r="F152">
        <f>Sheet_name_7!G20</f>
        <v>0</v>
      </c>
      <c r="G152" t="str">
        <f>Sheet_name_7!H20</f>
        <v>1º: sala em 2 ambientes, cozinha com armários, área de serviço coberta com banheiro e quarto de empregada.</v>
      </c>
      <c r="H152">
        <f>Sheet_name_7!I20</f>
        <v>0</v>
      </c>
      <c r="I152" t="str">
        <f>Sheet_name_7!J20</f>
        <v>...</v>
      </c>
      <c r="J152" t="str">
        <f>Sheet_name_7!K20</f>
        <v>mais</v>
      </c>
      <c r="K152" t="str">
        <f>Sheet_name_7!L20</f>
        <v>Rua Jornalista Pedro Cordeiro de Melo, Vila Blanche</v>
      </c>
      <c r="L152" t="str">
        <f>Sheet_name_7!M20</f>
        <v>669 m²</v>
      </c>
      <c r="M152" t="str">
        <f>Sheet_name_7!N20</f>
        <v>2</v>
      </c>
      <c r="N152" t="str">
        <f>Sheet_name_7!O20</f>
        <v>1</v>
      </c>
      <c r="O152" t="str">
        <f>Sheet_name_7!P20</f>
        <v>2</v>
      </c>
      <c r="P152">
        <f>Sheet_name_7!Q20</f>
        <v>0</v>
      </c>
    </row>
    <row r="153" spans="2:16" x14ac:dyDescent="0.3">
      <c r="B153" t="str">
        <f>Sheet_name_7!C21</f>
        <v>R$ 325.000</v>
      </c>
      <c r="C153" t="str">
        <f>Sheet_name_7!D21</f>
        <v>IPTU R$ 250</v>
      </c>
      <c r="D153" t="str">
        <f>Sheet_name_7!E21</f>
        <v>Ótima casa nas Palmeiras em um charmoso condomínio fechado. Vá à pé ao Shopping Park Lagos ou faça uma bela caminhada na Praia das Palmeiras tudo sem precisar tirar o carro da gara...</v>
      </c>
      <c r="E153" t="str">
        <f>Sheet_name_7!F21</f>
        <v>mais</v>
      </c>
      <c r="F153" t="str">
        <f>Sheet_name_7!G21</f>
        <v>Palmeiras, Cabo Frio</v>
      </c>
      <c r="G153" t="str">
        <f>Sheet_name_7!H21</f>
        <v>70 m²</v>
      </c>
      <c r="H153" t="str">
        <f>Sheet_name_7!I21</f>
        <v>2</v>
      </c>
      <c r="I153" t="str">
        <f>Sheet_name_7!J21</f>
        <v>3</v>
      </c>
      <c r="J153" t="str">
        <f>Sheet_name_7!K21</f>
        <v>2</v>
      </c>
      <c r="K153">
        <f>Sheet_name_7!L21</f>
        <v>0</v>
      </c>
      <c r="L153">
        <f>Sheet_name_7!M21</f>
        <v>0</v>
      </c>
      <c r="M153">
        <f>Sheet_name_7!N21</f>
        <v>0</v>
      </c>
      <c r="N153">
        <f>Sheet_name_7!O21</f>
        <v>0</v>
      </c>
      <c r="O153">
        <f>Sheet_name_7!P21</f>
        <v>0</v>
      </c>
      <c r="P153">
        <f>Sheet_name_7!Q21</f>
        <v>0</v>
      </c>
    </row>
    <row r="154" spans="2:16" x14ac:dyDescent="0.3">
      <c r="B154" t="str">
        <f>Sheet_name_7!C22</f>
        <v>R$ 250.000</v>
      </c>
      <c r="C154" t="str">
        <f>Sheet_name_7!D22</f>
        <v>M.CARVALHO IMOVEIS VENDE</v>
      </c>
      <c r="D154">
        <f>Sheet_name_7!E22</f>
        <v>0</v>
      </c>
      <c r="E154" t="str">
        <f>Sheet_name_7!F22</f>
        <v>SUA OPORTUNIDADE CHEGOU. CASA MARAVILHOSA, BEM LOCALIZADA EM AREA NOBRE, PERTINHO DA PRAIA DO CORAL ,COM COMERCIO PERTINHO, UNAPARK SHOPPING, ESCOLA...</v>
      </c>
      <c r="F154" t="str">
        <f>Sheet_name_7!G22</f>
        <v>mais</v>
      </c>
      <c r="G154" t="str">
        <f>Sheet_name_7!H22</f>
        <v>Avenida Independência, Aquariús</v>
      </c>
      <c r="H154" t="str">
        <f>Sheet_name_7!I22</f>
        <v>130 m²</v>
      </c>
      <c r="I154" t="str">
        <f>Sheet_name_7!J22</f>
        <v>3</v>
      </c>
      <c r="J154" t="str">
        <f>Sheet_name_7!K22</f>
        <v>3</v>
      </c>
      <c r="K154" t="str">
        <f>Sheet_name_7!L22</f>
        <v>2</v>
      </c>
      <c r="L154">
        <f>Sheet_name_7!M22</f>
        <v>0</v>
      </c>
      <c r="M154">
        <f>Sheet_name_7!N22</f>
        <v>0</v>
      </c>
      <c r="N154">
        <f>Sheet_name_7!O22</f>
        <v>0</v>
      </c>
      <c r="O154">
        <f>Sheet_name_7!P22</f>
        <v>0</v>
      </c>
      <c r="P154">
        <f>Sheet_name_7!Q22</f>
        <v>0</v>
      </c>
    </row>
    <row r="155" spans="2:16" x14ac:dyDescent="0.3">
      <c r="B155" t="str">
        <f>Sheet_name_7!C23</f>
        <v>R$ 245.000</v>
      </c>
      <c r="C155" t="str">
        <f>Sheet_name_7!D23</f>
        <v>CÓDIGO DO ANÚNCIO: CA0529</v>
      </c>
      <c r="D155">
        <f>Sheet_name_7!E23</f>
        <v>0</v>
      </c>
      <c r="E155" t="str">
        <f>Sheet_name_7!F23</f>
        <v>IMOBILIÁRIA MAGDALA FURTADO VENDE:</v>
      </c>
      <c r="F155">
        <f>Sheet_name_7!G23</f>
        <v>0</v>
      </c>
      <c r="G155">
        <f>Sheet_name_7!H23</f>
        <v>0</v>
      </c>
      <c r="H155" t="str">
        <f>Sheet_name_7!I23</f>
        <v>Casa com 2 quartos, sendo 1 suíte, sala, 1 banheiro social, cozinha, área de serviço, varanda, quinta...</v>
      </c>
      <c r="I155" t="str">
        <f>Sheet_name_7!J23</f>
        <v>mais</v>
      </c>
      <c r="J155" t="str">
        <f>Sheet_name_7!K23</f>
        <v>Unamar, Cabo Frio</v>
      </c>
      <c r="K155" t="str">
        <f>Sheet_name_7!L23</f>
        <v>300 m²</v>
      </c>
      <c r="L155" t="str">
        <f>Sheet_name_7!M23</f>
        <v>3</v>
      </c>
      <c r="M155" t="str">
        <f>Sheet_name_7!N23</f>
        <v>3</v>
      </c>
      <c r="N155" t="str">
        <f>Sheet_name_7!O23</f>
        <v>3</v>
      </c>
      <c r="O155">
        <f>Sheet_name_7!P23</f>
        <v>0</v>
      </c>
      <c r="P155">
        <f>Sheet_name_7!Q23</f>
        <v>0</v>
      </c>
    </row>
    <row r="156" spans="2:16" x14ac:dyDescent="0.3">
      <c r="B156" t="str">
        <f>Sheet_name_8!C2</f>
        <v>3 quartos co...</v>
      </c>
      <c r="C156" t="str">
        <f>Sheet_name_8!D2</f>
        <v>mais</v>
      </c>
      <c r="D156" t="str">
        <f>Sheet_name_8!E2</f>
        <v>Servidão Francisco Soares de Souza, Bento Ferreira</v>
      </c>
      <c r="E156" t="str">
        <f>Sheet_name_8!F2</f>
        <v>75 m²</v>
      </c>
      <c r="F156" t="str">
        <f>Sheet_name_8!G2</f>
        <v>3</v>
      </c>
      <c r="G156" t="str">
        <f>Sheet_name_8!H2</f>
        <v>1 - 2</v>
      </c>
      <c r="H156" t="str">
        <f>Sheet_name_8!I2</f>
        <v>1</v>
      </c>
      <c r="I156">
        <f>Sheet_name_8!J2</f>
        <v>0</v>
      </c>
      <c r="J156">
        <f>Sheet_name_8!K2</f>
        <v>0</v>
      </c>
      <c r="K156">
        <f>Sheet_name_8!L2</f>
        <v>0</v>
      </c>
      <c r="L156">
        <f>Sheet_name_8!M2</f>
        <v>0</v>
      </c>
      <c r="M156">
        <f>Sheet_name_8!N2</f>
        <v>0</v>
      </c>
      <c r="N156">
        <f>Sheet_name_8!O2</f>
        <v>0</v>
      </c>
      <c r="O156">
        <f>Sheet_name_8!P2</f>
        <v>0</v>
      </c>
      <c r="P156">
        <f>Sheet_name_8!Q2</f>
        <v>0</v>
      </c>
    </row>
    <row r="157" spans="2:16" x14ac:dyDescent="0.3">
      <c r="B157" t="str">
        <f>Sheet_name_8!C3</f>
        <v>super destaque</v>
      </c>
      <c r="C157" t="str">
        <f>Sheet_name_8!D3</f>
        <v>R$ 790.000</v>
      </c>
      <c r="D157" t="str">
        <f>Sheet_name_8!E3</f>
        <v>condomínio R$ 550 IPTU R$ 1.000</v>
      </c>
      <c r="E157" t="str">
        <f>Sheet_name_8!F3</f>
        <v>Lindo apartamento de frente, no Centro de Cabo Frio, a apenas 02 quadras da Praia do Forte. Imóvel totalmente mobiliado, com fino acabamento e de muito bom gosto. Possui espaçosa s...</v>
      </c>
      <c r="F157" t="str">
        <f>Sheet_name_8!G3</f>
        <v>mais</v>
      </c>
      <c r="G157" t="str">
        <f>Sheet_name_8!H3</f>
        <v>Rua Jorge Lossio, Centro</v>
      </c>
      <c r="H157" t="str">
        <f>Sheet_name_8!I3</f>
        <v>90 m²</v>
      </c>
      <c r="I157" t="str">
        <f>Sheet_name_8!J3</f>
        <v>2</v>
      </c>
      <c r="J157" t="str">
        <f>Sheet_name_8!K3</f>
        <v>2</v>
      </c>
      <c r="K157" t="str">
        <f>Sheet_name_8!L3</f>
        <v>1</v>
      </c>
      <c r="L157">
        <f>Sheet_name_8!M3</f>
        <v>0</v>
      </c>
      <c r="M157">
        <f>Sheet_name_8!N3</f>
        <v>0</v>
      </c>
      <c r="N157">
        <f>Sheet_name_8!O3</f>
        <v>0</v>
      </c>
      <c r="O157">
        <f>Sheet_name_8!P3</f>
        <v>0</v>
      </c>
      <c r="P157">
        <f>Sheet_name_8!Q3</f>
        <v>0</v>
      </c>
    </row>
    <row r="158" spans="2:16" x14ac:dyDescent="0.3">
      <c r="B158" t="str">
        <f>Sheet_name_8!C4</f>
        <v>super destaque</v>
      </c>
      <c r="C158" t="str">
        <f>Sheet_name_8!D4</f>
        <v>R$ 99.999</v>
      </c>
      <c r="D158" t="str">
        <f>Sheet_name_8!E4</f>
        <v>Realize o sonho da sua casa da praia com a Jéssica Marques Corretora de Imóveis</v>
      </c>
      <c r="E158" t="str">
        <f>Sheet_name_8!F4</f>
        <v>CRECI/RJ: 075.292</v>
      </c>
      <c r="F158">
        <f>Sheet_name_8!G4</f>
        <v>0</v>
      </c>
      <c r="G158" t="str">
        <f>Sheet_name_8!H4</f>
        <v>Cód: JMC-020</v>
      </c>
      <c r="H158">
        <f>Sheet_name_8!I4</f>
        <v>0</v>
      </c>
      <c r="I158" t="str">
        <f>Sheet_name_8!J4</f>
        <v>CASA COM 2 QUARTOS, SALA, COZINHA CONVENCIONAL, BANH...</v>
      </c>
      <c r="J158" t="str">
        <f>Sheet_name_8!K4</f>
        <v>mais</v>
      </c>
      <c r="K158" t="str">
        <f>Sheet_name_8!L4</f>
        <v>Avenida Independência, Unamar</v>
      </c>
      <c r="L158" t="str">
        <f>Sheet_name_8!M4</f>
        <v>54 m²</v>
      </c>
      <c r="M158" t="str">
        <f>Sheet_name_8!N4</f>
        <v>2</v>
      </c>
      <c r="N158" t="str">
        <f>Sheet_name_8!O4</f>
        <v>2</v>
      </c>
      <c r="O158" t="str">
        <f>Sheet_name_8!P4</f>
        <v>2</v>
      </c>
      <c r="P158">
        <f>Sheet_name_8!Q4</f>
        <v>0</v>
      </c>
    </row>
    <row r="159" spans="2:16" x14ac:dyDescent="0.3">
      <c r="B159" t="str">
        <f>Sheet_name_8!C5</f>
        <v>super destaque</v>
      </c>
      <c r="C159" t="str">
        <f>Sheet_name_8!D5</f>
        <v>R$ 245.000</v>
      </c>
      <c r="D159" t="str">
        <f>Sheet_name_8!E5</f>
        <v>Linda casa de 2 quartos com área gourmet e piscina próximo à praia em Unamar, Tamoios - Cabo Frio - RJ</v>
      </c>
      <c r="E159">
        <f>Sheet_name_8!F5</f>
        <v>0</v>
      </c>
      <c r="F159" t="str">
        <f>Sheet_name_8!G5</f>
        <v>Realize o sonho da casa própria com A.J. Sant?anna Corretor de Imóveis...</v>
      </c>
      <c r="G159" t="str">
        <f>Sheet_name_8!H5</f>
        <v>mais</v>
      </c>
      <c r="H159" t="str">
        <f>Sheet_name_8!I5</f>
        <v>Unamar, Cabo Frio</v>
      </c>
      <c r="I159" t="str">
        <f>Sheet_name_8!J5</f>
        <v>86 m²</v>
      </c>
      <c r="J159" t="str">
        <f>Sheet_name_8!K5</f>
        <v>2</v>
      </c>
      <c r="K159" t="str">
        <f>Sheet_name_8!L5</f>
        <v>1</v>
      </c>
      <c r="L159" t="str">
        <f>Sheet_name_8!M5</f>
        <v>2</v>
      </c>
      <c r="M159">
        <f>Sheet_name_8!N5</f>
        <v>0</v>
      </c>
      <c r="N159">
        <f>Sheet_name_8!O5</f>
        <v>0</v>
      </c>
      <c r="O159">
        <f>Sheet_name_8!P5</f>
        <v>0</v>
      </c>
      <c r="P159">
        <f>Sheet_name_8!Q5</f>
        <v>0</v>
      </c>
    </row>
    <row r="160" spans="2:16" x14ac:dyDescent="0.3">
      <c r="B160" t="str">
        <f>Sheet_name_8!C6</f>
        <v>R$ 360.000</v>
      </c>
      <c r="C160" t="str">
        <f>Sheet_name_8!D6</f>
        <v>A casa no bairro Santa Margarida I (Tamoios) possui 150 metros quadrados com 3 quartos sendo 2 suites e 3 banheiros</v>
      </c>
      <c r="D160" t="str">
        <f>Sheet_name_8!E6</f>
        <v>mais</v>
      </c>
      <c r="E160" t="str">
        <f>Sheet_name_8!F6</f>
        <v>Rua Santos Dumont, Unamar</v>
      </c>
      <c r="F160" t="str">
        <f>Sheet_name_8!G6</f>
        <v>150 m²</v>
      </c>
      <c r="G160" t="str">
        <f>Sheet_name_8!H6</f>
        <v>3</v>
      </c>
      <c r="H160" t="str">
        <f>Sheet_name_8!I6</f>
        <v>2</v>
      </c>
      <c r="I160" t="str">
        <f>Sheet_name_8!J6</f>
        <v>3</v>
      </c>
      <c r="J160">
        <f>Sheet_name_8!K6</f>
        <v>0</v>
      </c>
      <c r="K160">
        <f>Sheet_name_8!L6</f>
        <v>0</v>
      </c>
      <c r="L160">
        <f>Sheet_name_8!M6</f>
        <v>0</v>
      </c>
      <c r="M160">
        <f>Sheet_name_8!N6</f>
        <v>0</v>
      </c>
      <c r="N160">
        <f>Sheet_name_8!O6</f>
        <v>0</v>
      </c>
      <c r="O160">
        <f>Sheet_name_8!P6</f>
        <v>0</v>
      </c>
      <c r="P160">
        <f>Sheet_name_8!Q6</f>
        <v>0</v>
      </c>
    </row>
    <row r="161" spans="2:16" x14ac:dyDescent="0.3">
      <c r="B161" t="str">
        <f>Sheet_name_8!C7</f>
        <v>R$ 105.000</v>
      </c>
      <c r="C161" t="str">
        <f>Sheet_name_8!D7</f>
        <v>IPTU R$ 150</v>
      </c>
      <c r="D161" t="str">
        <f>Sheet_name_8!E7</f>
        <v>Casa para Venda no bairro Unamar (Tamoios), localizado na cidade de Cabo Frio / RJ, região Unamar, ponto de referência rua do DPO.</v>
      </c>
      <c r="E161">
        <f>Sheet_name_8!F7</f>
        <v>0</v>
      </c>
      <c r="F161" t="str">
        <f>Sheet_name_8!G7</f>
        <v>Com 2 dormitórios, sendo 1 suíte, possui 1...</v>
      </c>
      <c r="G161" t="str">
        <f>Sheet_name_8!H7</f>
        <v>mais</v>
      </c>
      <c r="H161" t="str">
        <f>Sheet_name_8!I7</f>
        <v>Rua Orlando Bragança, Unamar</v>
      </c>
      <c r="I161" t="str">
        <f>Sheet_name_8!J7</f>
        <v>60 m²</v>
      </c>
      <c r="J161" t="str">
        <f>Sheet_name_8!K7</f>
        <v>2</v>
      </c>
      <c r="K161" t="str">
        <f>Sheet_name_8!L7</f>
        <v>2</v>
      </c>
      <c r="L161" t="str">
        <f>Sheet_name_8!M7</f>
        <v>1</v>
      </c>
      <c r="M161">
        <f>Sheet_name_8!N7</f>
        <v>0</v>
      </c>
      <c r="N161">
        <f>Sheet_name_8!O7</f>
        <v>0</v>
      </c>
      <c r="O161">
        <f>Sheet_name_8!P7</f>
        <v>0</v>
      </c>
      <c r="P161">
        <f>Sheet_name_8!Q7</f>
        <v>0</v>
      </c>
    </row>
    <row r="162" spans="2:16" x14ac:dyDescent="0.3">
      <c r="B162" t="str">
        <f>Sheet_name_8!C8</f>
        <v>R$ 189.999</v>
      </c>
      <c r="C162" t="str">
        <f>Sheet_name_8!D8</f>
        <v>Casa de 2 quartos com área gourmet e piscina em Unamar, Tamoios - Cabo Frio - RJ</v>
      </c>
      <c r="D162">
        <f>Sheet_name_8!E8</f>
        <v>0</v>
      </c>
      <c r="E162" t="str">
        <f>Sheet_name_8!F8</f>
        <v>Realize o sonho da sua casa da praia com a Jéssica Marques Corretora de Imóveis</v>
      </c>
      <c r="F162" t="str">
        <f>Sheet_name_8!G8</f>
        <v>CRECI/RJ:...</v>
      </c>
      <c r="G162" t="str">
        <f>Sheet_name_8!H8</f>
        <v>mais</v>
      </c>
      <c r="H162" t="str">
        <f>Sheet_name_8!I8</f>
        <v>Avenida Independência, Unamar</v>
      </c>
      <c r="I162" t="str">
        <f>Sheet_name_8!J8</f>
        <v>70 m²</v>
      </c>
      <c r="J162" t="str">
        <f>Sheet_name_8!K8</f>
        <v>2</v>
      </c>
      <c r="K162" t="str">
        <f>Sheet_name_8!L8</f>
        <v>3</v>
      </c>
      <c r="L162" t="str">
        <f>Sheet_name_8!M8</f>
        <v>3</v>
      </c>
      <c r="M162">
        <f>Sheet_name_8!N8</f>
        <v>0</v>
      </c>
      <c r="N162">
        <f>Sheet_name_8!O8</f>
        <v>0</v>
      </c>
      <c r="O162">
        <f>Sheet_name_8!P8</f>
        <v>0</v>
      </c>
      <c r="P162">
        <f>Sheet_name_8!Q8</f>
        <v>0</v>
      </c>
    </row>
    <row r="163" spans="2:16" x14ac:dyDescent="0.3">
      <c r="B163" t="str">
        <f>Sheet_name_8!C9</f>
        <v>R$ 160.000</v>
      </c>
      <c r="C163" t="str">
        <f>Sheet_name_8!D9</f>
        <v>Belíssima Casa com Piscina em Unamar pronta para morar.</v>
      </c>
      <c r="D163">
        <f>Sheet_name_8!E9</f>
        <v>0</v>
      </c>
      <c r="E163" t="str">
        <f>Sheet_name_8!F9</f>
        <v>Casa composta por:</v>
      </c>
      <c r="F163" t="str">
        <f>Sheet_name_8!G9</f>
        <v>▪︎2 quartos, sendo uma suíte.</v>
      </c>
      <c r="G163" t="str">
        <f>Sheet_name_8!H9</f>
        <v>▪︎Área gourmet.</v>
      </c>
      <c r="H163" t="str">
        <f>Sheet_name_8!I9</f>
        <v>▪︎Garagem com portão elétrico.</v>
      </c>
      <c r="I163" t="str">
        <f>Sheet_name_8!J9</f>
        <v>▪︎Cozinh...</v>
      </c>
      <c r="J163" t="str">
        <f>Sheet_name_8!K9</f>
        <v>mais</v>
      </c>
      <c r="K163" t="str">
        <f>Sheet_name_8!L9</f>
        <v>Unamar, Cabo Frio</v>
      </c>
      <c r="L163" t="str">
        <f>Sheet_name_8!M9</f>
        <v>150 m²</v>
      </c>
      <c r="M163" t="str">
        <f>Sheet_name_8!N9</f>
        <v>2</v>
      </c>
      <c r="N163" t="str">
        <f>Sheet_name_8!O9</f>
        <v>2</v>
      </c>
      <c r="O163" t="str">
        <f>Sheet_name_8!P9</f>
        <v>2</v>
      </c>
      <c r="P163">
        <f>Sheet_name_8!Q9</f>
        <v>0</v>
      </c>
    </row>
    <row r="164" spans="2:16" x14ac:dyDescent="0.3">
      <c r="B164" t="str">
        <f>Sheet_name_8!C10</f>
        <v>R$ 280.000</v>
      </c>
      <c r="C164" t="str">
        <f>Sheet_name_8!D10</f>
        <v>Duplex, localizado em Unamar.</v>
      </c>
      <c r="D164" t="str">
        <f>Sheet_name_8!E10</f>
        <v>Composto por 2 quartos, sendo 1 suite, 2 banheiros, sala em 2 ambientes, cozinha americana , lavanderia, área gourmet com piscina.</v>
      </c>
      <c r="E164" t="str">
        <f>Sheet_name_8!F10</f>
        <v>mais</v>
      </c>
      <c r="F164" t="str">
        <f>Sheet_name_8!G10</f>
        <v>Rua Orlando Bragança, Unamar</v>
      </c>
      <c r="G164" t="str">
        <f>Sheet_name_8!H10</f>
        <v>200 m²</v>
      </c>
      <c r="H164" t="str">
        <f>Sheet_name_8!I10</f>
        <v>2</v>
      </c>
      <c r="I164" t="str">
        <f>Sheet_name_8!J10</f>
        <v>1</v>
      </c>
      <c r="J164" t="str">
        <f>Sheet_name_8!K10</f>
        <v>2</v>
      </c>
      <c r="K164">
        <f>Sheet_name_8!L10</f>
        <v>0</v>
      </c>
      <c r="L164">
        <f>Sheet_name_8!M10</f>
        <v>0</v>
      </c>
      <c r="M164">
        <f>Sheet_name_8!N10</f>
        <v>0</v>
      </c>
      <c r="N164">
        <f>Sheet_name_8!O10</f>
        <v>0</v>
      </c>
      <c r="O164">
        <f>Sheet_name_8!P10</f>
        <v>0</v>
      </c>
      <c r="P164">
        <f>Sheet_name_8!Q10</f>
        <v>0</v>
      </c>
    </row>
    <row r="165" spans="2:16" x14ac:dyDescent="0.3">
      <c r="B165" t="str">
        <f>Sheet_name_8!C11</f>
        <v>R$ 249.999</v>
      </c>
      <c r="C165" t="str">
        <f>Sheet_name_8!D11</f>
        <v>M.CARVALHO IMOVEIS VENDE</v>
      </c>
      <c r="D165">
        <f>Sheet_name_8!E11</f>
        <v>0</v>
      </c>
      <c r="E165" t="str">
        <f>Sheet_name_8!F11</f>
        <v>SUA OPORTUNIDADE CHEGOU. CASA MARAVILHOSA, BEM LOCALIZADA EM AREA NOBRE, PERTINHO DA PRAIA DO CORAL ,COM COMERCIO PERTINHO, UNAPARK SHOPPING, ESCOLA...</v>
      </c>
      <c r="F165" t="str">
        <f>Sheet_name_8!G11</f>
        <v>mais</v>
      </c>
      <c r="G165" t="str">
        <f>Sheet_name_8!H11</f>
        <v>Avenida Independência, Unamar</v>
      </c>
      <c r="H165" t="str">
        <f>Sheet_name_8!I11</f>
        <v>130 m²</v>
      </c>
      <c r="I165" t="str">
        <f>Sheet_name_8!J11</f>
        <v>3</v>
      </c>
      <c r="J165" t="str">
        <f>Sheet_name_8!K11</f>
        <v>3</v>
      </c>
      <c r="K165" t="str">
        <f>Sheet_name_8!L11</f>
        <v>2</v>
      </c>
      <c r="L165">
        <f>Sheet_name_8!M11</f>
        <v>0</v>
      </c>
      <c r="M165">
        <f>Sheet_name_8!N11</f>
        <v>0</v>
      </c>
      <c r="N165">
        <f>Sheet_name_8!O11</f>
        <v>0</v>
      </c>
      <c r="O165">
        <f>Sheet_name_8!P11</f>
        <v>0</v>
      </c>
      <c r="P165">
        <f>Sheet_name_8!Q11</f>
        <v>0</v>
      </c>
    </row>
    <row r="166" spans="2:16" x14ac:dyDescent="0.3">
      <c r="B166" t="str">
        <f>Sheet_name_8!C12</f>
        <v>R$ 190.000</v>
      </c>
      <c r="C166" t="str">
        <f>Sheet_name_8!D12</f>
        <v>Linda casa 2 quartos com área gourmet e piscina em Unamar, Tamoios - Cabo Frio - RJ</v>
      </c>
      <c r="D166">
        <f>Sheet_name_8!E12</f>
        <v>0</v>
      </c>
      <c r="E166" t="str">
        <f>Sheet_name_8!F12</f>
        <v>Realize o sonho da sua casa da praia com a Jéssica Marques Corretora de Imóveis</v>
      </c>
      <c r="F166" t="str">
        <f>Sheet_name_8!G12</f>
        <v>CRECI/...</v>
      </c>
      <c r="G166" t="str">
        <f>Sheet_name_8!H12</f>
        <v>mais</v>
      </c>
      <c r="H166" t="str">
        <f>Sheet_name_8!I12</f>
        <v>Avenida Independência, Unamar</v>
      </c>
      <c r="I166" t="str">
        <f>Sheet_name_8!J12</f>
        <v>71 m²</v>
      </c>
      <c r="J166" t="str">
        <f>Sheet_name_8!K12</f>
        <v>2</v>
      </c>
      <c r="K166" t="str">
        <f>Sheet_name_8!L12</f>
        <v>3</v>
      </c>
      <c r="L166" t="str">
        <f>Sheet_name_8!M12</f>
        <v>3</v>
      </c>
      <c r="M166">
        <f>Sheet_name_8!N12</f>
        <v>0</v>
      </c>
      <c r="N166">
        <f>Sheet_name_8!O12</f>
        <v>0</v>
      </c>
      <c r="O166">
        <f>Sheet_name_8!P12</f>
        <v>0</v>
      </c>
      <c r="P166">
        <f>Sheet_name_8!Q12</f>
        <v>0</v>
      </c>
    </row>
    <row r="167" spans="2:16" x14ac:dyDescent="0.3">
      <c r="B167" t="str">
        <f>Sheet_name_8!C13</f>
        <v>R$ 120.000</v>
      </c>
      <c r="C167" t="str">
        <f>Sheet_name_8!D13</f>
        <v>M.CARVALHO IMOVEIS VENDE</v>
      </c>
      <c r="D167">
        <f>Sheet_name_8!E13</f>
        <v>0</v>
      </c>
      <c r="E167" t="str">
        <f>Sheet_name_8!F13</f>
        <v>SUA OPORTUNIDADE CHEGOU. CASA BEM LOCALIZADA PROXIMA A PRAIA DO PONTAL ,COM COMERCIO PERTINHO, ESCOLA, E PROXIMO DA PONTE DE BARRA DE SÃO JOÃO, IDEA...</v>
      </c>
      <c r="F167" t="str">
        <f>Sheet_name_8!G13</f>
        <v>mais</v>
      </c>
      <c r="G167" t="str">
        <f>Sheet_name_8!H13</f>
        <v>Avenida Independência, Unamar</v>
      </c>
      <c r="H167" t="str">
        <f>Sheet_name_8!I13</f>
        <v>70 m²</v>
      </c>
      <c r="I167" t="str">
        <f>Sheet_name_8!J13</f>
        <v>3</v>
      </c>
      <c r="J167" t="str">
        <f>Sheet_name_8!K13</f>
        <v>3</v>
      </c>
      <c r="K167" t="str">
        <f>Sheet_name_8!L13</f>
        <v>1</v>
      </c>
      <c r="L167">
        <f>Sheet_name_8!M13</f>
        <v>0</v>
      </c>
      <c r="M167">
        <f>Sheet_name_8!N13</f>
        <v>0</v>
      </c>
      <c r="N167">
        <f>Sheet_name_8!O13</f>
        <v>0</v>
      </c>
      <c r="O167">
        <f>Sheet_name_8!P13</f>
        <v>0</v>
      </c>
      <c r="P167">
        <f>Sheet_name_8!Q13</f>
        <v>0</v>
      </c>
    </row>
    <row r="168" spans="2:16" x14ac:dyDescent="0.3">
      <c r="B168" t="str">
        <f>Sheet_name_8!C14</f>
        <v>R$ 350.000</v>
      </c>
      <c r="C168" t="str">
        <f>Sheet_name_8!D14</f>
        <v>IPTU R$ 423</v>
      </c>
      <c r="D168" t="str">
        <f>Sheet_name_8!E14</f>
        <v>A casa está localizada a 500 metros da praia do Peró, 5 minutos do shopping Moinho, 10 minutos da Praia das Conchas. Linha de onibus, Supermercado Tucano, farmácias e padaria muito...</v>
      </c>
      <c r="E168" t="str">
        <f>Sheet_name_8!F14</f>
        <v>mais</v>
      </c>
      <c r="F168" t="str">
        <f>Sheet_name_8!G14</f>
        <v>Rua Anequim, Peró</v>
      </c>
      <c r="G168" t="str">
        <f>Sheet_name_8!H14</f>
        <v>59 m²</v>
      </c>
      <c r="H168" t="str">
        <f>Sheet_name_8!I14</f>
        <v>2</v>
      </c>
      <c r="I168" t="str">
        <f>Sheet_name_8!J14</f>
        <v>3</v>
      </c>
      <c r="J168" t="str">
        <f>Sheet_name_8!K14</f>
        <v>2</v>
      </c>
      <c r="K168">
        <f>Sheet_name_8!L14</f>
        <v>0</v>
      </c>
      <c r="L168">
        <f>Sheet_name_8!M14</f>
        <v>0</v>
      </c>
      <c r="M168">
        <f>Sheet_name_8!N14</f>
        <v>0</v>
      </c>
      <c r="N168">
        <f>Sheet_name_8!O14</f>
        <v>0</v>
      </c>
      <c r="O168">
        <f>Sheet_name_8!P14</f>
        <v>0</v>
      </c>
      <c r="P168">
        <f>Sheet_name_8!Q14</f>
        <v>0</v>
      </c>
    </row>
    <row r="169" spans="2:16" x14ac:dyDescent="0.3">
      <c r="B169" t="str">
        <f>Sheet_name_8!C15</f>
        <v>R$ 159.999</v>
      </c>
      <c r="C169" t="str">
        <f>Sheet_name_8!D15</f>
        <v>Realize o sonho da sua casa da praia com a Jéssica Marques Corretora de Imóveis</v>
      </c>
      <c r="D169" t="str">
        <f>Sheet_name_8!E15</f>
        <v>CRECI/RJ: 075.292</v>
      </c>
      <c r="E169">
        <f>Sheet_name_8!F15</f>
        <v>0</v>
      </c>
      <c r="F169" t="str">
        <f>Sheet_name_8!G15</f>
        <v>Cód: JMC-035-2</v>
      </c>
      <c r="G169">
        <f>Sheet_name_8!H15</f>
        <v>0</v>
      </c>
      <c r="H169" t="str">
        <f>Sheet_name_8!I15</f>
        <v>CASA COM 2 QUARTOS SENDO 1 SUÍTE, SALA COM COZINHA...</v>
      </c>
      <c r="I169" t="str">
        <f>Sheet_name_8!J15</f>
        <v>mais</v>
      </c>
      <c r="J169" t="str">
        <f>Sheet_name_8!K15</f>
        <v>Avenida Independência, Unamar</v>
      </c>
      <c r="K169" t="str">
        <f>Sheet_name_8!L15</f>
        <v>71 m²</v>
      </c>
      <c r="L169" t="str">
        <f>Sheet_name_8!M15</f>
        <v>2</v>
      </c>
      <c r="M169" t="str">
        <f>Sheet_name_8!N15</f>
        <v>2</v>
      </c>
      <c r="N169" t="str">
        <f>Sheet_name_8!O15</f>
        <v>3</v>
      </c>
      <c r="O169">
        <f>Sheet_name_8!P15</f>
        <v>0</v>
      </c>
      <c r="P169">
        <f>Sheet_name_8!Q15</f>
        <v>0</v>
      </c>
    </row>
    <row r="170" spans="2:16" x14ac:dyDescent="0.3">
      <c r="B170" t="str">
        <f>Sheet_name_8!C16</f>
        <v>R$ 160.000</v>
      </c>
      <c r="C170" t="str">
        <f>Sheet_name_8!D16</f>
        <v>REALIZE SEU SONHO DA CASA PRÓPRIA ! 🏠😍</v>
      </c>
      <c r="D170" t="str">
        <f>Sheet_name_8!E16</f>
        <v>R$ 160 mil (Unamar)🏝🏖</v>
      </c>
      <c r="E170" t="str">
        <f>Sheet_name_8!F16</f>
        <v>Excelente Duplex, composto por:</v>
      </c>
      <c r="F170" t="str">
        <f>Sheet_name_8!G16</f>
        <v>✅2 amplas suites com sacada</v>
      </c>
      <c r="G170" t="str">
        <f>Sheet_name_8!H16</f>
        <v>✅sala com fino acabamento</v>
      </c>
      <c r="H170" t="str">
        <f>Sheet_name_8!I16</f>
        <v>✅banheiro soc...</v>
      </c>
      <c r="I170" t="str">
        <f>Sheet_name_8!J16</f>
        <v>mais</v>
      </c>
      <c r="J170" t="str">
        <f>Sheet_name_8!K16</f>
        <v>Rua Orlando Bragança, Unamar</v>
      </c>
      <c r="K170" t="str">
        <f>Sheet_name_8!L16</f>
        <v>90 m²</v>
      </c>
      <c r="L170" t="str">
        <f>Sheet_name_8!M16</f>
        <v>2</v>
      </c>
      <c r="M170" t="str">
        <f>Sheet_name_8!N16</f>
        <v>1</v>
      </c>
      <c r="N170" t="str">
        <f>Sheet_name_8!O16</f>
        <v>2</v>
      </c>
      <c r="O170">
        <f>Sheet_name_8!P16</f>
        <v>0</v>
      </c>
      <c r="P170">
        <f>Sheet_name_8!Q16</f>
        <v>0</v>
      </c>
    </row>
    <row r="171" spans="2:16" x14ac:dyDescent="0.3">
      <c r="B171" t="str">
        <f>Sheet_name_8!C17</f>
        <v>R$ 125.000</v>
      </c>
      <c r="C171" t="str">
        <f>Sheet_name_8!D17</f>
        <v>✅𝙶𝚛𝚊𝚗𝚍𝚎 𝚘𝚙𝚘𝚝𝚞𝚗𝚒𝚍𝚊𝚍𝚎 !!✅😱🎉</v>
      </c>
      <c r="D171" t="str">
        <f>Sheet_name_8!E17</f>
        <v>Vende-se , lindas casas localizadas no Condomínio Gravata ll em Unamar.</v>
      </c>
      <c r="E171" t="str">
        <f>Sheet_name_8!F17</f>
        <v>Compostas por:</v>
      </c>
      <c r="F171" t="str">
        <f>Sheet_name_8!G17</f>
        <v>✔ 2 quartos, sendo 1 suíte</v>
      </c>
      <c r="G171" t="str">
        <f>Sheet_name_8!H17</f>
        <v>✔ Sala</v>
      </c>
      <c r="H171" t="str">
        <f>Sheet_name_8!I17</f>
        <v>mais</v>
      </c>
      <c r="I171" t="str">
        <f>Sheet_name_8!J17</f>
        <v>Avenida Gravatá, Nova California Tamoios</v>
      </c>
      <c r="J171" t="str">
        <f>Sheet_name_8!K17</f>
        <v>150 m²</v>
      </c>
      <c r="K171" t="str">
        <f>Sheet_name_8!L17</f>
        <v>2</v>
      </c>
      <c r="L171" t="str">
        <f>Sheet_name_8!M17</f>
        <v>1</v>
      </c>
      <c r="M171" t="str">
        <f>Sheet_name_8!N17</f>
        <v>2</v>
      </c>
      <c r="N171">
        <f>Sheet_name_8!O17</f>
        <v>0</v>
      </c>
      <c r="O171">
        <f>Sheet_name_8!P17</f>
        <v>0</v>
      </c>
      <c r="P171">
        <f>Sheet_name_8!Q17</f>
        <v>0</v>
      </c>
    </row>
    <row r="172" spans="2:16" x14ac:dyDescent="0.3">
      <c r="B172" t="str">
        <f>Sheet_name_8!C18</f>
        <v>R$ 140.000</v>
      </c>
      <c r="C172" t="str">
        <f>Sheet_name_8!D18</f>
        <v>CÓDIGO DO ANÚNCIO: CA0608.</v>
      </c>
      <c r="D172">
        <f>Sheet_name_8!E18</f>
        <v>0</v>
      </c>
      <c r="E172">
        <f>Sheet_name_8!F18</f>
        <v>0</v>
      </c>
      <c r="F172" t="str">
        <f>Sheet_name_8!G18</f>
        <v>MAGDALA FURTADO IMOBILIÁRIA VENDE :</v>
      </c>
      <c r="G172">
        <f>Sheet_name_8!H18</f>
        <v>0</v>
      </c>
      <c r="H172" t="str">
        <f>Sheet_name_8!I18</f>
        <v>Casas com 2 quartos, sala, cozinha, 2 banheiros, área de serviço, varanda, qintal e vaga para 3 car...</v>
      </c>
      <c r="I172" t="str">
        <f>Sheet_name_8!J18</f>
        <v>mais</v>
      </c>
      <c r="J172" t="str">
        <f>Sheet_name_8!K18</f>
        <v>Unamar, Cabo Frio</v>
      </c>
      <c r="K172" t="str">
        <f>Sheet_name_8!L18</f>
        <v>125 m²</v>
      </c>
      <c r="L172" t="str">
        <f>Sheet_name_8!M18</f>
        <v>2</v>
      </c>
      <c r="M172" t="str">
        <f>Sheet_name_8!N18</f>
        <v>3</v>
      </c>
      <c r="N172" t="str">
        <f>Sheet_name_8!O18</f>
        <v>2</v>
      </c>
      <c r="O172">
        <f>Sheet_name_8!P18</f>
        <v>0</v>
      </c>
      <c r="P172">
        <f>Sheet_name_8!Q18</f>
        <v>0</v>
      </c>
    </row>
    <row r="173" spans="2:16" x14ac:dyDescent="0.3">
      <c r="B173" t="str">
        <f>Sheet_name_8!C19</f>
        <v>R$ 115.000</v>
      </c>
      <c r="C173" t="str">
        <f>Sheet_name_8!D19</f>
        <v>Olá Cliente Tudo Bem ? Me chamo MARIANA sou atendente da imobiliária confiança e estou aqui para apresenta alguma das nossa opções de imóvel na região dos lagos - Cabo Frio/RJ.</v>
      </c>
      <c r="D173" t="str">
        <f>Sheet_name_8!E19</f>
        <v>...</v>
      </c>
      <c r="E173" t="str">
        <f>Sheet_name_8!F19</f>
        <v>mais</v>
      </c>
      <c r="F173" t="str">
        <f>Sheet_name_8!G19</f>
        <v>Avenida Independência, Unamar</v>
      </c>
      <c r="G173" t="str">
        <f>Sheet_name_8!H19</f>
        <v>60 m²</v>
      </c>
      <c r="H173" t="str">
        <f>Sheet_name_8!I19</f>
        <v>2</v>
      </c>
      <c r="I173" t="str">
        <f>Sheet_name_8!J19</f>
        <v>2</v>
      </c>
      <c r="J173" t="str">
        <f>Sheet_name_8!K19</f>
        <v>2</v>
      </c>
      <c r="K173">
        <f>Sheet_name_8!L19</f>
        <v>0</v>
      </c>
      <c r="L173">
        <f>Sheet_name_8!M19</f>
        <v>0</v>
      </c>
      <c r="M173">
        <f>Sheet_name_8!N19</f>
        <v>0</v>
      </c>
      <c r="N173">
        <f>Sheet_name_8!O19</f>
        <v>0</v>
      </c>
      <c r="O173">
        <f>Sheet_name_8!P19</f>
        <v>0</v>
      </c>
      <c r="P173">
        <f>Sheet_name_8!Q19</f>
        <v>0</v>
      </c>
    </row>
    <row r="174" spans="2:16" x14ac:dyDescent="0.3">
      <c r="B174" t="str">
        <f>Sheet_name_8!C20</f>
        <v>R$ 360.000</v>
      </c>
      <c r="C174" t="str">
        <f>Sheet_name_8!D20</f>
        <v>IPTU R$ 150</v>
      </c>
      <c r="D174" t="str">
        <f>Sheet_name_8!E20</f>
        <v>💢💢 CONDIÇÕES EXCLUSIVAS!!!💢💢</v>
      </c>
      <c r="E174">
        <f>Sheet_name_8!F20</f>
        <v>0</v>
      </c>
      <c r="F174" t="str">
        <f>Sheet_name_8!G20</f>
        <v>🏠CASA COMPOSTA POR 3 QUARTOS SENDO 2 SUÍTES, SALA COM 2 AMBIENTES, COZINHA, BANHEIRO SOCIAL, ÁREA GOURMET, COPA E VAGA PARA MAIS DE 1 CARRO...</v>
      </c>
      <c r="G174" t="str">
        <f>Sheet_name_8!H20</f>
        <v>mais</v>
      </c>
      <c r="H174" t="str">
        <f>Sheet_name_8!I20</f>
        <v>Avenida Independência, Unamar</v>
      </c>
      <c r="I174" t="str">
        <f>Sheet_name_8!J20</f>
        <v>200 m²</v>
      </c>
      <c r="J174" t="str">
        <f>Sheet_name_8!K20</f>
        <v>3</v>
      </c>
      <c r="K174" t="str">
        <f>Sheet_name_8!L20</f>
        <v>3</v>
      </c>
      <c r="L174" t="str">
        <f>Sheet_name_8!M20</f>
        <v>3</v>
      </c>
      <c r="M174">
        <f>Sheet_name_8!N20</f>
        <v>0</v>
      </c>
      <c r="N174">
        <f>Sheet_name_8!O20</f>
        <v>0</v>
      </c>
      <c r="O174">
        <f>Sheet_name_8!P20</f>
        <v>0</v>
      </c>
      <c r="P174">
        <f>Sheet_name_8!Q20</f>
        <v>0</v>
      </c>
    </row>
    <row r="175" spans="2:16" x14ac:dyDescent="0.3">
      <c r="B175" t="str">
        <f>Sheet_name_8!C21</f>
        <v>R$ 178.000</v>
      </c>
      <c r="C175" t="str">
        <f>Sheet_name_8!D21</f>
        <v>Realize o sonho da sua casa da praia com a Jéssica Marques Corretora de Imóveis</v>
      </c>
      <c r="D175" t="str">
        <f>Sheet_name_8!E21</f>
        <v>CRECI/RJ: 075.292</v>
      </c>
      <c r="E175">
        <f>Sheet_name_8!F21</f>
        <v>0</v>
      </c>
      <c r="F175" t="str">
        <f>Sheet_name_8!G21</f>
        <v>Cód: JMC-016-1</v>
      </c>
      <c r="G175">
        <f>Sheet_name_8!H21</f>
        <v>0</v>
      </c>
      <c r="H175" t="str">
        <f>Sheet_name_8!I21</f>
        <v>CASA DE 2 QUARTOS SENDO 1 SUITE, SALA AMPLA, COZIN...</v>
      </c>
      <c r="I175" t="str">
        <f>Sheet_name_8!J21</f>
        <v>mais</v>
      </c>
      <c r="J175" t="str">
        <f>Sheet_name_8!K21</f>
        <v>Avenida Independência, Unamar</v>
      </c>
      <c r="K175" t="str">
        <f>Sheet_name_8!L21</f>
        <v>70 m²</v>
      </c>
      <c r="L175" t="str">
        <f>Sheet_name_8!M21</f>
        <v>2</v>
      </c>
      <c r="M175" t="str">
        <f>Sheet_name_8!N21</f>
        <v>2</v>
      </c>
      <c r="N175" t="str">
        <f>Sheet_name_8!O21</f>
        <v>3</v>
      </c>
      <c r="O175">
        <f>Sheet_name_8!P21</f>
        <v>0</v>
      </c>
      <c r="P175">
        <f>Sheet_name_8!Q21</f>
        <v>0</v>
      </c>
    </row>
    <row r="176" spans="2:16" x14ac:dyDescent="0.3">
      <c r="B176" t="str">
        <f>Sheet_name_8!C22</f>
        <v>R$ 210.000</v>
      </c>
      <c r="C176" t="str">
        <f>Sheet_name_8!D22</f>
        <v>Entre em contato em meu WhatsApp ou informe seu contato com ddd aqui neste site na opção "Contatar anunciante". Excelente imóveis na região Cabo Frio . A vista R$ 210 mil ou parcel...</v>
      </c>
      <c r="D176" t="str">
        <f>Sheet_name_8!E22</f>
        <v>mais</v>
      </c>
      <c r="E176" t="str">
        <f>Sheet_name_8!F22</f>
        <v>Jardim Esperanca, Cabo Frio</v>
      </c>
      <c r="F176" t="str">
        <f>Sheet_name_8!G22</f>
        <v>200 m²</v>
      </c>
      <c r="G176" t="str">
        <f>Sheet_name_8!H22</f>
        <v>3</v>
      </c>
      <c r="H176" t="str">
        <f>Sheet_name_8!I22</f>
        <v>2</v>
      </c>
      <c r="I176" t="str">
        <f>Sheet_name_8!J22</f>
        <v>2</v>
      </c>
      <c r="J176">
        <f>Sheet_name_8!K22</f>
        <v>0</v>
      </c>
      <c r="K176">
        <f>Sheet_name_8!L22</f>
        <v>0</v>
      </c>
      <c r="L176">
        <f>Sheet_name_8!M22</f>
        <v>0</v>
      </c>
      <c r="M176">
        <f>Sheet_name_8!N22</f>
        <v>0</v>
      </c>
      <c r="N176">
        <f>Sheet_name_8!O22</f>
        <v>0</v>
      </c>
      <c r="O176">
        <f>Sheet_name_8!P22</f>
        <v>0</v>
      </c>
      <c r="P176">
        <f>Sheet_name_8!Q22</f>
        <v>0</v>
      </c>
    </row>
    <row r="177" spans="2:16" x14ac:dyDescent="0.3">
      <c r="B177" t="str">
        <f>Sheet_name_8!C23</f>
        <v>R$ 329.900</v>
      </c>
      <c r="C177" t="str">
        <f>Sheet_name_8!D23</f>
        <v>Dúplex Pronta à Venda - Região Dos Lagos -Unamar- Cabo Frio/ RJ</v>
      </c>
      <c r="D177">
        <f>Sheet_name_8!E23</f>
        <v>0</v>
      </c>
      <c r="E177" t="str">
        <f>Sheet_name_8!F23</f>
        <v>Dúplex no Condomínio Long Beach composto por;</v>
      </c>
      <c r="F177">
        <f>Sheet_name_8!G23</f>
        <v>0</v>
      </c>
      <c r="G177" t="str">
        <f>Sheet_name_8!H23</f>
        <v>3 Quartos (sendo 1 suíte com varanda)</v>
      </c>
      <c r="H177" t="str">
        <f>Sheet_name_8!I23</f>
        <v>Sala Ampla</v>
      </c>
      <c r="I177" t="str">
        <f>Sheet_name_8!J23</f>
        <v>C...</v>
      </c>
      <c r="J177" t="str">
        <f>Sheet_name_8!K23</f>
        <v>mais</v>
      </c>
      <c r="K177" t="str">
        <f>Sheet_name_8!L23</f>
        <v>Rua Dez, Long Beach Tamoios</v>
      </c>
      <c r="L177" t="str">
        <f>Sheet_name_8!M23</f>
        <v>80 m²</v>
      </c>
      <c r="M177" t="str">
        <f>Sheet_name_8!N23</f>
        <v>3</v>
      </c>
      <c r="N177" t="str">
        <f>Sheet_name_8!O23</f>
        <v>1</v>
      </c>
      <c r="O177" t="str">
        <f>Sheet_name_8!P23</f>
        <v>1</v>
      </c>
      <c r="P177">
        <f>Sheet_name_8!Q23</f>
        <v>0</v>
      </c>
    </row>
    <row r="178" spans="2:16" x14ac:dyDescent="0.3">
      <c r="B178" t="str">
        <f>Sheet_name_9!C2</f>
        <v>R$ 298.573</v>
      </c>
      <c r="C178" t="str">
        <f>Sheet_name_9!D2</f>
        <v>Estrutura Comercial Premium, Jamais Vista no Estado.</v>
      </c>
      <c r="D178">
        <f>Sheet_name_9!E2</f>
        <v>0</v>
      </c>
      <c r="E178" t="str">
        <f>Sheet_name_9!F2</f>
        <v>Na Quadra do Mar próximo às Avenidas Champagnat e Gil Veloso</v>
      </c>
      <c r="F178" t="str">
        <f>Sheet_name_9!G2</f>
        <v>Videomonitoramento das Áreas Comuns</v>
      </c>
      <c r="G178" t="str">
        <f>Sheet_name_9!H2</f>
        <v>Controle de Acess...</v>
      </c>
      <c r="H178" t="str">
        <f>Sheet_name_9!I2</f>
        <v>mais</v>
      </c>
      <c r="I178" t="str">
        <f>Sheet_name_9!J2</f>
        <v>Avenida Henrique Moscoso, Praia da Costa</v>
      </c>
      <c r="J178" t="str">
        <f>Sheet_name_9!K2</f>
        <v>34 - 166 m²</v>
      </c>
      <c r="K178" t="str">
        <f>Sheet_name_9!L2</f>
        <v>1 - 2</v>
      </c>
      <c r="L178" t="str">
        <f>Sheet_name_9!M2</f>
        <v>1</v>
      </c>
      <c r="M178">
        <f>Sheet_name_9!N2</f>
        <v>0</v>
      </c>
      <c r="N178">
        <f>Sheet_name_9!O2</f>
        <v>0</v>
      </c>
      <c r="O178">
        <f>Sheet_name_9!P2</f>
        <v>0</v>
      </c>
      <c r="P178">
        <f>Sheet_name_9!Q2</f>
        <v>0</v>
      </c>
    </row>
    <row r="179" spans="2:16" x14ac:dyDescent="0.3">
      <c r="B179" t="str">
        <f>Sheet_name_9!C3</f>
        <v>super destaque</v>
      </c>
      <c r="C179" t="str">
        <f>Sheet_name_9!D3</f>
        <v>R$ 75.000</v>
      </c>
      <c r="D179" t="str">
        <f>Sheet_name_9!E3</f>
        <v>Linda casa de 1 quarto em Unamar, Tamoios - Cabo Frio - RJ</v>
      </c>
      <c r="E179">
        <f>Sheet_name_9!F3</f>
        <v>0</v>
      </c>
      <c r="F179" t="str">
        <f>Sheet_name_9!G3</f>
        <v>Realize o sonho da casa própria com A.J. Sant?anna Corretor de Imóveis</v>
      </c>
      <c r="G179" t="str">
        <f>Sheet_name_9!H3</f>
        <v>CRECI/RJ: 01 074.516</v>
      </c>
      <c r="H179">
        <f>Sheet_name_9!I3</f>
        <v>0</v>
      </c>
      <c r="I179" t="str">
        <f>Sheet_name_9!J3</f>
        <v>Para informa...</v>
      </c>
      <c r="J179" t="str">
        <f>Sheet_name_9!K3</f>
        <v>mais</v>
      </c>
      <c r="K179" t="str">
        <f>Sheet_name_9!L3</f>
        <v>Unamar, Cabo Frio</v>
      </c>
      <c r="L179" t="str">
        <f>Sheet_name_9!M3</f>
        <v>51 m²</v>
      </c>
      <c r="M179" t="str">
        <f>Sheet_name_9!N3</f>
        <v>1</v>
      </c>
      <c r="N179" t="str">
        <f>Sheet_name_9!O3</f>
        <v>1</v>
      </c>
      <c r="O179" t="str">
        <f>Sheet_name_9!P3</f>
        <v>1</v>
      </c>
      <c r="P179">
        <f>Sheet_name_9!Q3</f>
        <v>0</v>
      </c>
    </row>
    <row r="180" spans="2:16" x14ac:dyDescent="0.3">
      <c r="B180" t="str">
        <f>Sheet_name_9!C4</f>
        <v>super destaque</v>
      </c>
      <c r="C180" t="str">
        <f>Sheet_name_9!D4</f>
        <v>R$ 245.000</v>
      </c>
      <c r="D180" t="str">
        <f>Sheet_name_9!E4</f>
        <v>Linda casa de 2 quartos com área gourmet e piscina próximo à praia em Unamar, Tamoios - Cabo Frio - RJ</v>
      </c>
      <c r="E180">
        <f>Sheet_name_9!F4</f>
        <v>0</v>
      </c>
      <c r="F180" t="str">
        <f>Sheet_name_9!G4</f>
        <v>Realize o sonho da casa própria com A.J. Sant?anna Corretor de Imóveis...</v>
      </c>
      <c r="G180" t="str">
        <f>Sheet_name_9!H4</f>
        <v>mais</v>
      </c>
      <c r="H180" t="str">
        <f>Sheet_name_9!I4</f>
        <v>Unamar, Cabo Frio</v>
      </c>
      <c r="I180" t="str">
        <f>Sheet_name_9!J4</f>
        <v>86 m²</v>
      </c>
      <c r="J180" t="str">
        <f>Sheet_name_9!K4</f>
        <v>2</v>
      </c>
      <c r="K180" t="str">
        <f>Sheet_name_9!L4</f>
        <v>1</v>
      </c>
      <c r="L180" t="str">
        <f>Sheet_name_9!M4</f>
        <v>2</v>
      </c>
      <c r="M180">
        <f>Sheet_name_9!N4</f>
        <v>0</v>
      </c>
      <c r="N180">
        <f>Sheet_name_9!O4</f>
        <v>0</v>
      </c>
      <c r="O180">
        <f>Sheet_name_9!P4</f>
        <v>0</v>
      </c>
      <c r="P180">
        <f>Sheet_name_9!Q4</f>
        <v>0</v>
      </c>
    </row>
    <row r="181" spans="2:16" x14ac:dyDescent="0.3">
      <c r="B181" t="str">
        <f>Sheet_name_9!C5</f>
        <v>super destaque</v>
      </c>
      <c r="C181" t="str">
        <f>Sheet_name_9!D5</f>
        <v>R$ 2.800.000</v>
      </c>
      <c r="D181" t="str">
        <f>Sheet_name_9!E5</f>
        <v>Imóvel de alto padrão de frente para o mar no foguete em Cabo Frio</v>
      </c>
      <c r="E181" t="str">
        <f>Sheet_name_9!F5</f>
        <v>Imóvel espetacular triplex com 5 suítes!</v>
      </c>
      <c r="F181" t="str">
        <f>Sheet_name_9!G5</f>
        <v>Terreno com mais de 1300m2 e 1000 de área construída.</v>
      </c>
      <c r="G181" t="str">
        <f>Sheet_name_9!H5</f>
        <v>No prime...</v>
      </c>
      <c r="H181" t="str">
        <f>Sheet_name_9!I5</f>
        <v>mais</v>
      </c>
      <c r="I181" t="str">
        <f>Sheet_name_9!J5</f>
        <v>Foguete, Cabo Frio</v>
      </c>
      <c r="J181" t="str">
        <f>Sheet_name_9!K5</f>
        <v>1000 m²</v>
      </c>
      <c r="K181" t="str">
        <f>Sheet_name_9!L5</f>
        <v>5</v>
      </c>
      <c r="L181" t="str">
        <f>Sheet_name_9!M5</f>
        <v>6</v>
      </c>
      <c r="M181" t="str">
        <f>Sheet_name_9!N5</f>
        <v>2</v>
      </c>
      <c r="N181">
        <f>Sheet_name_9!O5</f>
        <v>0</v>
      </c>
      <c r="O181">
        <f>Sheet_name_9!P5</f>
        <v>0</v>
      </c>
      <c r="P181">
        <f>Sheet_name_9!Q5</f>
        <v>0</v>
      </c>
    </row>
    <row r="182" spans="2:16" x14ac:dyDescent="0.3">
      <c r="B182" t="str">
        <f>Sheet_name_9!C6</f>
        <v>R$ 178.000</v>
      </c>
      <c r="C182" t="str">
        <f>Sheet_name_9!D6</f>
        <v>Realize o sonho da sua casa da praia com a Jéssica Marques Corretora de Imóveis</v>
      </c>
      <c r="D182" t="str">
        <f>Sheet_name_9!E6</f>
        <v>CRECI/RJ: 075.292</v>
      </c>
      <c r="E182">
        <f>Sheet_name_9!F6</f>
        <v>0</v>
      </c>
      <c r="F182" t="str">
        <f>Sheet_name_9!G6</f>
        <v>Cód: JMC-016</v>
      </c>
      <c r="G182">
        <f>Sheet_name_9!H6</f>
        <v>0</v>
      </c>
      <c r="H182" t="str">
        <f>Sheet_name_9!I6</f>
        <v>CASA DE 2 QUARTOS SENDO 1 SUITE, SALA AMPLA, COZINHA...</v>
      </c>
      <c r="I182" t="str">
        <f>Sheet_name_9!J6</f>
        <v>mais</v>
      </c>
      <c r="J182" t="str">
        <f>Sheet_name_9!K6</f>
        <v>Avenida Independência, Unamar</v>
      </c>
      <c r="K182" t="str">
        <f>Sheet_name_9!L6</f>
        <v>70 m²</v>
      </c>
      <c r="L182" t="str">
        <f>Sheet_name_9!M6</f>
        <v>2</v>
      </c>
      <c r="M182" t="str">
        <f>Sheet_name_9!N6</f>
        <v>2</v>
      </c>
      <c r="N182" t="str">
        <f>Sheet_name_9!O6</f>
        <v>3</v>
      </c>
      <c r="O182">
        <f>Sheet_name_9!P6</f>
        <v>0</v>
      </c>
      <c r="P182">
        <f>Sheet_name_9!Q6</f>
        <v>0</v>
      </c>
    </row>
    <row r="183" spans="2:16" x14ac:dyDescent="0.3">
      <c r="B183" t="str">
        <f>Sheet_name_9!C7</f>
        <v>R$ 204.999</v>
      </c>
      <c r="C183" t="str">
        <f>Sheet_name_9!D7</f>
        <v>Excelente casa de 2 quartos com área gourmet e piscina em Unamar, Tamoios - Cabo Frio - RJ</v>
      </c>
      <c r="D183">
        <f>Sheet_name_9!E7</f>
        <v>0</v>
      </c>
      <c r="E183" t="str">
        <f>Sheet_name_9!F7</f>
        <v>Realize o sonho da sua casa da praia com a Jéssica Marques Corretora de Imóveis</v>
      </c>
      <c r="F183" t="str">
        <f>Sheet_name_9!G7</f>
        <v>mais</v>
      </c>
      <c r="G183" t="str">
        <f>Sheet_name_9!H7</f>
        <v>Avenida Independência, Unamar</v>
      </c>
      <c r="H183" t="str">
        <f>Sheet_name_9!I7</f>
        <v>70 m²</v>
      </c>
      <c r="I183" t="str">
        <f>Sheet_name_9!J7</f>
        <v>2</v>
      </c>
      <c r="J183" t="str">
        <f>Sheet_name_9!K7</f>
        <v>4</v>
      </c>
      <c r="K183" t="str">
        <f>Sheet_name_9!L7</f>
        <v>3</v>
      </c>
      <c r="L183">
        <f>Sheet_name_9!M7</f>
        <v>0</v>
      </c>
      <c r="M183">
        <f>Sheet_name_9!N7</f>
        <v>0</v>
      </c>
      <c r="N183">
        <f>Sheet_name_9!O7</f>
        <v>0</v>
      </c>
      <c r="O183">
        <f>Sheet_name_9!P7</f>
        <v>0</v>
      </c>
      <c r="P183">
        <f>Sheet_name_9!Q7</f>
        <v>0</v>
      </c>
    </row>
    <row r="184" spans="2:16" x14ac:dyDescent="0.3">
      <c r="B184" t="str">
        <f>Sheet_name_9!C8</f>
        <v>R$ 170.000</v>
      </c>
      <c r="C184" t="str">
        <f>Sheet_name_9!D8</f>
        <v>CÓDIGO DO ANÚNCIO: CA0462</v>
      </c>
      <c r="D184">
        <f>Sheet_name_9!E8</f>
        <v>0</v>
      </c>
      <c r="E184" t="str">
        <f>Sheet_name_9!F8</f>
        <v>IMOBILIÁRIA MAGDALA FURTADO VENDE:</v>
      </c>
      <c r="F184">
        <f>Sheet_name_9!G8</f>
        <v>0</v>
      </c>
      <c r="G184" t="str">
        <f>Sheet_name_9!H8</f>
        <v>Casa com 3 quartos, sendo 1 suíte, sala, cozinha, 1 banheiro social, 2 varandas, área de serviço, quintal...</v>
      </c>
      <c r="H184" t="str">
        <f>Sheet_name_9!I8</f>
        <v>mais</v>
      </c>
      <c r="I184" t="str">
        <f>Sheet_name_9!J8</f>
        <v>Unamar, Cabo Frio</v>
      </c>
      <c r="J184" t="str">
        <f>Sheet_name_9!K8</f>
        <v>375 m²</v>
      </c>
      <c r="K184" t="str">
        <f>Sheet_name_9!L8</f>
        <v>3</v>
      </c>
      <c r="L184" t="str">
        <f>Sheet_name_9!M8</f>
        <v>4</v>
      </c>
      <c r="M184" t="str">
        <f>Sheet_name_9!N8</f>
        <v>2</v>
      </c>
      <c r="N184">
        <f>Sheet_name_9!O8</f>
        <v>0</v>
      </c>
      <c r="O184">
        <f>Sheet_name_9!P8</f>
        <v>0</v>
      </c>
      <c r="P184">
        <f>Sheet_name_9!Q8</f>
        <v>0</v>
      </c>
    </row>
    <row r="185" spans="2:16" x14ac:dyDescent="0.3">
      <c r="B185" t="str">
        <f>Sheet_name_9!C9</f>
        <v>R$ 250.000</v>
      </c>
      <c r="C185" t="str">
        <f>Sheet_name_9!D9</f>
        <v>condomínio R$ 170 IPTU R$ 400</v>
      </c>
      <c r="D185" t="str">
        <f>Sheet_name_9!E9</f>
        <v>Ampla casa com 500m² de área total com uma área de lazer extremamente confortável. Com 3 quartos, sendo duas suítes para acomodar sua família e amigos, sala ampla que pode ser divi...</v>
      </c>
      <c r="E185" t="str">
        <f>Sheet_name_9!F9</f>
        <v>mais</v>
      </c>
      <c r="F185" t="str">
        <f>Sheet_name_9!G9</f>
        <v>Nova California Tamoios, Cabo Frio</v>
      </c>
      <c r="G185" t="str">
        <f>Sheet_name_9!H9</f>
        <v>110 m²</v>
      </c>
      <c r="H185" t="str">
        <f>Sheet_name_9!I9</f>
        <v>3</v>
      </c>
      <c r="I185" t="str">
        <f>Sheet_name_9!J9</f>
        <v>3</v>
      </c>
      <c r="J185" t="str">
        <f>Sheet_name_9!K9</f>
        <v>5</v>
      </c>
      <c r="K185">
        <f>Sheet_name_9!L9</f>
        <v>0</v>
      </c>
      <c r="L185">
        <f>Sheet_name_9!M9</f>
        <v>0</v>
      </c>
      <c r="M185">
        <f>Sheet_name_9!N9</f>
        <v>0</v>
      </c>
      <c r="N185">
        <f>Sheet_name_9!O9</f>
        <v>0</v>
      </c>
      <c r="O185">
        <f>Sheet_name_9!P9</f>
        <v>0</v>
      </c>
      <c r="P185">
        <f>Sheet_name_9!Q9</f>
        <v>0</v>
      </c>
    </row>
    <row r="186" spans="2:16" x14ac:dyDescent="0.3">
      <c r="B186" t="str">
        <f>Sheet_name_9!C10</f>
        <v>R$ 370.000</v>
      </c>
      <c r="C186" t="str">
        <f>Sheet_name_9!D10</f>
        <v>condomínio R$ 500 IPTU R$ 759</v>
      </c>
      <c r="D186" t="str">
        <f>Sheet_name_9!E10</f>
        <v>Apartamento com ótima localização, próximo a Praia do Peró e Conchas, fármacias, padaria, mercados tudo pertinho, muito verde e tranquilidade. -</v>
      </c>
      <c r="E186" t="str">
        <f>Sheet_name_9!F10</f>
        <v>mais</v>
      </c>
      <c r="F186" t="str">
        <f>Sheet_name_9!G10</f>
        <v>Peró, Cabo Frio</v>
      </c>
      <c r="G186" t="str">
        <f>Sheet_name_9!H10</f>
        <v>100 m²</v>
      </c>
      <c r="H186" t="str">
        <f>Sheet_name_9!I10</f>
        <v>3</v>
      </c>
      <c r="I186" t="str">
        <f>Sheet_name_9!J10</f>
        <v>1</v>
      </c>
      <c r="J186" t="str">
        <f>Sheet_name_9!K10</f>
        <v>2</v>
      </c>
      <c r="K186">
        <f>Sheet_name_9!L10</f>
        <v>0</v>
      </c>
      <c r="L186">
        <f>Sheet_name_9!M10</f>
        <v>0</v>
      </c>
      <c r="M186">
        <f>Sheet_name_9!N10</f>
        <v>0</v>
      </c>
      <c r="N186">
        <f>Sheet_name_9!O10</f>
        <v>0</v>
      </c>
      <c r="O186">
        <f>Sheet_name_9!P10</f>
        <v>0</v>
      </c>
      <c r="P186">
        <f>Sheet_name_9!Q10</f>
        <v>0</v>
      </c>
    </row>
    <row r="187" spans="2:16" x14ac:dyDescent="0.3">
      <c r="B187" t="str">
        <f>Sheet_name_9!C11</f>
        <v>R$ 149.997</v>
      </c>
      <c r="C187" t="str">
        <f>Sheet_name_9!D11</f>
        <v>Bela casa 3 quartos e área gourmet em Unamar - Cabo Frio</v>
      </c>
      <c r="D187">
        <f>Sheet_name_9!E11</f>
        <v>0</v>
      </c>
      <c r="E187" t="str">
        <f>Sheet_name_9!F11</f>
        <v>Realize o sonho da casa própria com a Jéssica Marques Corretora de Imóveis</v>
      </c>
      <c r="F187" t="str">
        <f>Sheet_name_9!G11</f>
        <v>CRECI/RJ: 075.292</v>
      </c>
      <c r="G187">
        <f>Sheet_name_9!H11</f>
        <v>0</v>
      </c>
      <c r="H187" t="str">
        <f>Sheet_name_9!I11</f>
        <v>Cód: JMC-004&lt;...</v>
      </c>
      <c r="I187" t="str">
        <f>Sheet_name_9!J11</f>
        <v>mais</v>
      </c>
      <c r="J187" t="str">
        <f>Sheet_name_9!K11</f>
        <v>Avenida Independência, Unamar</v>
      </c>
      <c r="K187" t="str">
        <f>Sheet_name_9!L11</f>
        <v>86 m²</v>
      </c>
      <c r="L187" t="str">
        <f>Sheet_name_9!M11</f>
        <v>3</v>
      </c>
      <c r="M187" t="str">
        <f>Sheet_name_9!N11</f>
        <v>2</v>
      </c>
      <c r="N187" t="str">
        <f>Sheet_name_9!O11</f>
        <v>3</v>
      </c>
      <c r="O187">
        <f>Sheet_name_9!P11</f>
        <v>0</v>
      </c>
      <c r="P187">
        <f>Sheet_name_9!Q11</f>
        <v>0</v>
      </c>
    </row>
    <row r="188" spans="2:16" x14ac:dyDescent="0.3">
      <c r="B188" t="str">
        <f>Sheet_name_9!C12</f>
        <v>R$ 250.000</v>
      </c>
      <c r="C188" t="str">
        <f>Sheet_name_9!D12</f>
        <v>condomínio R$ 150 IPTU R$ 150</v>
      </c>
      <c r="D188" t="str">
        <f>Sheet_name_9!E12</f>
        <v>CASA LINEAR COMPOSTA POR 2 QUARTOS ENORMES SENDO 1 SUÍTE, SALA AMPLA COM COZINHA AMERICANA, BANHEIRO SOCIAL, ÁREA DE SERVIÇO,TODA EM VARANDA AO REDOR, QUINTAL ENORME, AREA GOURMET...</v>
      </c>
      <c r="E188" t="str">
        <f>Sheet_name_9!F12</f>
        <v>mais</v>
      </c>
      <c r="F188" t="str">
        <f>Sheet_name_9!G12</f>
        <v>Avenida Independência, Unamar</v>
      </c>
      <c r="G188" t="str">
        <f>Sheet_name_9!H12</f>
        <v>130 m²</v>
      </c>
      <c r="H188" t="str">
        <f>Sheet_name_9!I12</f>
        <v>2</v>
      </c>
      <c r="I188" t="str">
        <f>Sheet_name_9!J12</f>
        <v>2</v>
      </c>
      <c r="J188" t="str">
        <f>Sheet_name_9!K12</f>
        <v>2</v>
      </c>
      <c r="K188">
        <f>Sheet_name_9!L12</f>
        <v>0</v>
      </c>
      <c r="L188">
        <f>Sheet_name_9!M12</f>
        <v>0</v>
      </c>
      <c r="M188">
        <f>Sheet_name_9!N12</f>
        <v>0</v>
      </c>
      <c r="N188">
        <f>Sheet_name_9!O12</f>
        <v>0</v>
      </c>
      <c r="O188">
        <f>Sheet_name_9!P12</f>
        <v>0</v>
      </c>
      <c r="P188">
        <f>Sheet_name_9!Q12</f>
        <v>0</v>
      </c>
    </row>
    <row r="189" spans="2:16" x14ac:dyDescent="0.3">
      <c r="B189" t="str">
        <f>Sheet_name_9!C13</f>
        <v>destaque</v>
      </c>
      <c r="C189" t="str">
        <f>Sheet_name_9!D13</f>
        <v>R$ 405.000</v>
      </c>
      <c r="D189" t="str">
        <f>Sheet_name_9!E13</f>
        <v>CABO FRIO-BRAGA-OPORTUNIDADE !- À 3 QUADRAS DA PRAIA- PRÉDIO NOVO-COM 2 ELEVADORES-EXCELENTE APARTAMENTO-2º ANDAR,DE FRENTE ,SOL DA MANHÃ,COM ELEVADOR-AMPLA VARANDA,SALA 2 AMBIENTE...</v>
      </c>
      <c r="E189" t="str">
        <f>Sheet_name_9!F13</f>
        <v>mais</v>
      </c>
      <c r="F189" t="str">
        <f>Sheet_name_9!G13</f>
        <v>Avenida Vereador Antônio Ferreira dos Santos, Braga</v>
      </c>
      <c r="G189" t="str">
        <f>Sheet_name_9!H13</f>
        <v>55 m²</v>
      </c>
      <c r="H189" t="str">
        <f>Sheet_name_9!I13</f>
        <v>1</v>
      </c>
      <c r="I189" t="str">
        <f>Sheet_name_9!J13</f>
        <v>1</v>
      </c>
      <c r="J189" t="str">
        <f>Sheet_name_9!K13</f>
        <v>2</v>
      </c>
      <c r="K189">
        <f>Sheet_name_9!L13</f>
        <v>0</v>
      </c>
      <c r="L189">
        <f>Sheet_name_9!M13</f>
        <v>0</v>
      </c>
      <c r="M189">
        <f>Sheet_name_9!N13</f>
        <v>0</v>
      </c>
      <c r="N189">
        <f>Sheet_name_9!O13</f>
        <v>0</v>
      </c>
      <c r="O189">
        <f>Sheet_name_9!P13</f>
        <v>0</v>
      </c>
      <c r="P189">
        <f>Sheet_name_9!Q13</f>
        <v>0</v>
      </c>
    </row>
    <row r="190" spans="2:16" x14ac:dyDescent="0.3">
      <c r="B190" t="str">
        <f>Sheet_name_9!C14</f>
        <v>R$ 270.000</v>
      </c>
      <c r="C190" t="str">
        <f>Sheet_name_9!D14</f>
        <v>Linda casa pronta para morar com 2 quartos, área gourmet e piscina em Unamar - Cabo Frio - RJ</v>
      </c>
      <c r="D190">
        <f>Sheet_name_9!E14</f>
        <v>0</v>
      </c>
      <c r="E190" t="str">
        <f>Sheet_name_9!F14</f>
        <v>Realize o sonho da sua casa da praia com a Jéssica Marques Corretora de Imóveis...</v>
      </c>
      <c r="F190" t="str">
        <f>Sheet_name_9!G14</f>
        <v>mais</v>
      </c>
      <c r="G190" t="str">
        <f>Sheet_name_9!H14</f>
        <v>Avenida Independência, Unamar</v>
      </c>
      <c r="H190" t="str">
        <f>Sheet_name_9!I14</f>
        <v>155 m²</v>
      </c>
      <c r="I190" t="str">
        <f>Sheet_name_9!J14</f>
        <v>2</v>
      </c>
      <c r="J190" t="str">
        <f>Sheet_name_9!K14</f>
        <v>2</v>
      </c>
      <c r="K190" t="str">
        <f>Sheet_name_9!L14</f>
        <v>2</v>
      </c>
      <c r="L190">
        <f>Sheet_name_9!M14</f>
        <v>0</v>
      </c>
      <c r="M190">
        <f>Sheet_name_9!N14</f>
        <v>0</v>
      </c>
      <c r="N190">
        <f>Sheet_name_9!O14</f>
        <v>0</v>
      </c>
      <c r="O190">
        <f>Sheet_name_9!P14</f>
        <v>0</v>
      </c>
      <c r="P190">
        <f>Sheet_name_9!Q14</f>
        <v>0</v>
      </c>
    </row>
    <row r="191" spans="2:16" x14ac:dyDescent="0.3">
      <c r="B191" t="str">
        <f>Sheet_name_9!C15</f>
        <v>R$ 190.000</v>
      </c>
      <c r="C191" t="str">
        <f>Sheet_name_9!D15</f>
        <v>CÓDIGO DO ANÚNCIO : CA0413 / 3095</v>
      </c>
      <c r="D191">
        <f>Sheet_name_9!E15</f>
        <v>0</v>
      </c>
      <c r="E191">
        <f>Sheet_name_9!F15</f>
        <v>0</v>
      </c>
      <c r="F191">
        <f>Sheet_name_9!G15</f>
        <v>0</v>
      </c>
      <c r="G191">
        <f>Sheet_name_9!H15</f>
        <v>0</v>
      </c>
      <c r="H191" t="str">
        <f>Sheet_name_9!I15</f>
        <v>MAGDALA FURTADO IMOBILIARIA VENDE :</v>
      </c>
      <c r="I191">
        <f>Sheet_name_9!J15</f>
        <v>0</v>
      </c>
      <c r="J191" t="str">
        <f>Sheet_name_9!K15</f>
        <v>Casa Linear</v>
      </c>
      <c r="K191" t="str">
        <f>Sheet_name_9!L15</f>
        <v>Casa composta de: 3 quartos sendo 1 suíte, sala, cozinha, banheiro so...</v>
      </c>
      <c r="L191" t="str">
        <f>Sheet_name_9!M15</f>
        <v>mais</v>
      </c>
      <c r="M191" t="str">
        <f>Sheet_name_9!N15</f>
        <v>Centro Hipico Tamoios, Cabo Frio</v>
      </c>
      <c r="N191" t="str">
        <f>Sheet_name_9!O15</f>
        <v>170 m²</v>
      </c>
      <c r="O191" t="str">
        <f>Sheet_name_9!P15</f>
        <v>3</v>
      </c>
      <c r="P191" t="str">
        <f>Sheet_name_9!Q15</f>
        <v>6</v>
      </c>
    </row>
    <row r="192" spans="2:16" x14ac:dyDescent="0.3">
      <c r="B192" t="str">
        <f>Sheet_name_9!C16</f>
        <v>R$ 198.000</v>
      </c>
      <c r="C192" t="str">
        <f>Sheet_name_9!D16</f>
        <v>condomínio R$ 170</v>
      </c>
      <c r="D192" t="str">
        <f>Sheet_name_9!E16</f>
        <v>Casa localizada em um condomínio tranquilo em Unamar, perto do comércio e a 10 minutos da praia.</v>
      </c>
      <c r="E192" t="str">
        <f>Sheet_name_9!F16</f>
        <v>Com 03 quartos, sendo 02 suítes, banheiro social, sala, cozinha com 02 ambiente...</v>
      </c>
      <c r="F192" t="str">
        <f>Sheet_name_9!G16</f>
        <v>mais</v>
      </c>
      <c r="G192" t="str">
        <f>Sheet_name_9!H16</f>
        <v>Nova California Tamoios, Cabo Frio</v>
      </c>
      <c r="H192" t="str">
        <f>Sheet_name_9!I16</f>
        <v>150 m²</v>
      </c>
      <c r="I192" t="str">
        <f>Sheet_name_9!J16</f>
        <v>3</v>
      </c>
      <c r="J192" t="str">
        <f>Sheet_name_9!K16</f>
        <v>3</v>
      </c>
      <c r="K192" t="str">
        <f>Sheet_name_9!L16</f>
        <v>3</v>
      </c>
      <c r="L192">
        <f>Sheet_name_9!M16</f>
        <v>0</v>
      </c>
      <c r="M192">
        <f>Sheet_name_9!N16</f>
        <v>0</v>
      </c>
      <c r="N192">
        <f>Sheet_name_9!O16</f>
        <v>0</v>
      </c>
      <c r="O192">
        <f>Sheet_name_9!P16</f>
        <v>0</v>
      </c>
      <c r="P192">
        <f>Sheet_name_9!Q16</f>
        <v>0</v>
      </c>
    </row>
    <row r="193" spans="2:18" x14ac:dyDescent="0.3">
      <c r="B193" t="str">
        <f>Sheet_name_9!C17</f>
        <v>R$ 380.000</v>
      </c>
      <c r="C193" t="str">
        <f>Sheet_name_9!D17</f>
        <v>CÓDIGO DO ANÚNCIO : CA0562</v>
      </c>
      <c r="D193">
        <f>Sheet_name_9!E17</f>
        <v>0</v>
      </c>
      <c r="E193" t="str">
        <f>Sheet_name_9!F17</f>
        <v>MAGDALA FURTADO IMOBILIARIA VENDE :</v>
      </c>
      <c r="F193">
        <f>Sheet_name_9!G17</f>
        <v>0</v>
      </c>
      <c r="G193" t="str">
        <f>Sheet_name_9!H17</f>
        <v>Casa com 3 quartos sendo 1 suíte, sala, cozinha ,banheiro, área de serviço, área gourmet, piscina, cani...</v>
      </c>
      <c r="H193" t="str">
        <f>Sheet_name_9!I17</f>
        <v>mais</v>
      </c>
      <c r="I193" t="str">
        <f>Sheet_name_9!J17</f>
        <v>Unamar, Cabo Frio</v>
      </c>
      <c r="J193" t="str">
        <f>Sheet_name_9!K17</f>
        <v>250 m²</v>
      </c>
      <c r="K193" t="str">
        <f>Sheet_name_9!L17</f>
        <v>3</v>
      </c>
      <c r="L193" t="str">
        <f>Sheet_name_9!M17</f>
        <v>3</v>
      </c>
      <c r="M193" t="str">
        <f>Sheet_name_9!N17</f>
        <v>2</v>
      </c>
      <c r="N193">
        <f>Sheet_name_9!O17</f>
        <v>0</v>
      </c>
      <c r="O193">
        <f>Sheet_name_9!P17</f>
        <v>0</v>
      </c>
      <c r="P193">
        <f>Sheet_name_9!Q17</f>
        <v>0</v>
      </c>
    </row>
    <row r="194" spans="2:18" x14ac:dyDescent="0.3">
      <c r="B194" t="str">
        <f>Sheet_name_9!C18</f>
        <v>R$ 175.000</v>
      </c>
      <c r="C194" t="str">
        <f>Sheet_name_9!D18</f>
        <v>IPTU R$ 200</v>
      </c>
      <c r="D194" t="str">
        <f>Sheet_name_9!E18</f>
        <v>COD: BRM0133</v>
      </c>
      <c r="E194">
        <f>Sheet_name_9!F18</f>
        <v>0</v>
      </c>
      <c r="F194" t="str">
        <f>Sheet_name_9!G18</f>
        <v>CASA LINEAR COMPOSTA POR 2 QUARTOS (1 SUÍTE), SALA COM COZINHA AMERICANA, BANHEIRO SOCIAL, ÁREA GOURMET COM BANHEIRO E CHUVEIRÃO, PISCINA, ÁREA DE SERVIÇO E VAG...</v>
      </c>
      <c r="G194" t="str">
        <f>Sheet_name_9!H18</f>
        <v>mais</v>
      </c>
      <c r="H194" t="str">
        <f>Sheet_name_9!I18</f>
        <v>Avenida Independência, Unamar</v>
      </c>
      <c r="I194" t="str">
        <f>Sheet_name_9!J18</f>
        <v>70 m²</v>
      </c>
      <c r="J194" t="str">
        <f>Sheet_name_9!K18</f>
        <v>2</v>
      </c>
      <c r="K194" t="str">
        <f>Sheet_name_9!L18</f>
        <v>2</v>
      </c>
      <c r="L194" t="str">
        <f>Sheet_name_9!M18</f>
        <v>3</v>
      </c>
      <c r="M194">
        <f>Sheet_name_9!N18</f>
        <v>0</v>
      </c>
      <c r="N194">
        <f>Sheet_name_9!O18</f>
        <v>0</v>
      </c>
      <c r="O194">
        <f>Sheet_name_9!P18</f>
        <v>0</v>
      </c>
      <c r="P194">
        <f>Sheet_name_9!Q18</f>
        <v>0</v>
      </c>
    </row>
    <row r="195" spans="2:18" x14ac:dyDescent="0.3">
      <c r="B195" t="str">
        <f>Sheet_name_9!C19</f>
        <v>destaque</v>
      </c>
      <c r="C195" t="str">
        <f>Sheet_name_9!D19</f>
        <v>R$ 195.000</v>
      </c>
      <c r="D195" t="str">
        <f>Sheet_name_9!E19</f>
        <v>condomínio R$ 150 IPTU R$ 380</v>
      </c>
      <c r="E195" t="str">
        <f>Sheet_name_9!F19</f>
        <v>Cabo Frio. Unamar. Condomínio Verão Vermelho. Excelente Casa em condomínio fechado em área residencial de Unamar - Cabo Frio. Praia fica dentro do Condominio. Casa Linear, com 02 a...</v>
      </c>
      <c r="F195" t="str">
        <f>Sheet_name_9!G19</f>
        <v>mais</v>
      </c>
      <c r="G195" t="str">
        <f>Sheet_name_9!H19</f>
        <v>Rua Apolo Dois, Verao Vermelho Tamoios</v>
      </c>
      <c r="H195" t="str">
        <f>Sheet_name_9!I19</f>
        <v>75 m²</v>
      </c>
      <c r="I195" t="str">
        <f>Sheet_name_9!J19</f>
        <v>2</v>
      </c>
      <c r="J195" t="str">
        <f>Sheet_name_9!K19</f>
        <v>2</v>
      </c>
      <c r="K195" t="str">
        <f>Sheet_name_9!L19</f>
        <v>2</v>
      </c>
      <c r="L195">
        <f>Sheet_name_9!M19</f>
        <v>0</v>
      </c>
      <c r="M195">
        <f>Sheet_name_9!N19</f>
        <v>0</v>
      </c>
      <c r="N195">
        <f>Sheet_name_9!O19</f>
        <v>0</v>
      </c>
      <c r="O195">
        <f>Sheet_name_9!P19</f>
        <v>0</v>
      </c>
      <c r="P195">
        <f>Sheet_name_9!Q19</f>
        <v>0</v>
      </c>
      <c r="Q195" t="s">
        <v>3</v>
      </c>
      <c r="R195" t="s">
        <v>2</v>
      </c>
    </row>
    <row r="196" spans="2:18" x14ac:dyDescent="0.3">
      <c r="B196" t="str">
        <f>Sheet_name_9!C20</f>
        <v>R$ 250.000</v>
      </c>
      <c r="C196" t="str">
        <f>Sheet_name_9!D20</f>
        <v>condomínio R$ 150 IPTU R$ 150</v>
      </c>
      <c r="D196" t="str">
        <f>Sheet_name_9!E20</f>
        <v>💢💢 EXCELENTES CONDIÇÕES!!! CASA EM CABO FRIO - UNAMAR!!! 💢💢</v>
      </c>
      <c r="E196">
        <f>Sheet_name_9!F20</f>
        <v>0</v>
      </c>
      <c r="F196" t="str">
        <f>Sheet_name_9!G20</f>
        <v>🏠CASA COMPOSTA POR 2 QUARTOS ENORMES SENDO 1 SUÍTE, SALA AMPLA COM COZINHA AMERICANA, BANHEIRO SOCIAL, ÁREA...</v>
      </c>
      <c r="G196" t="str">
        <f>Sheet_name_9!H20</f>
        <v>mais</v>
      </c>
      <c r="H196" t="str">
        <f>Sheet_name_9!I20</f>
        <v>Avenida Independência, Unamar</v>
      </c>
      <c r="I196" t="str">
        <f>Sheet_name_9!J20</f>
        <v>85 m²</v>
      </c>
      <c r="J196" t="str">
        <f>Sheet_name_9!K20</f>
        <v>2</v>
      </c>
      <c r="K196" t="str">
        <f>Sheet_name_9!L20</f>
        <v>4</v>
      </c>
      <c r="L196" t="str">
        <f>Sheet_name_9!M20</f>
        <v>3</v>
      </c>
      <c r="M196">
        <f>Sheet_name_9!N20</f>
        <v>0</v>
      </c>
      <c r="N196">
        <f>Sheet_name_9!O20</f>
        <v>0</v>
      </c>
      <c r="O196">
        <f>Sheet_name_9!P20</f>
        <v>0</v>
      </c>
      <c r="P196">
        <f>Sheet_name_9!Q20</f>
        <v>0</v>
      </c>
    </row>
    <row r="197" spans="2:18" x14ac:dyDescent="0.3">
      <c r="B197" t="str">
        <f>Sheet_name_9!C21</f>
        <v>R$ 380.000</v>
      </c>
      <c r="C197" t="str">
        <f>Sheet_name_9!D21</f>
        <v>Imóvel no condomínio verão vermelho tem 600 m² com 3 quartos e RGI</v>
      </c>
      <c r="D197">
        <f>Sheet_name_9!E21</f>
        <v>0</v>
      </c>
      <c r="E197" t="str">
        <f>Sheet_name_9!F21</f>
        <v>Venha mora nesse paraíso que é tira o folego!!!</v>
      </c>
      <c r="F197">
        <f>Sheet_name_9!G21</f>
        <v>0</v>
      </c>
      <c r="G197" t="str">
        <f>Sheet_name_9!H21</f>
        <v>Imóvel composto por :</v>
      </c>
      <c r="H197" t="str">
        <f>Sheet_name_9!I21</f>
        <v>3 quartos</v>
      </c>
      <c r="I197" t="str">
        <f>Sheet_name_9!J21</f>
        <v>Sala</v>
      </c>
      <c r="J197" t="str">
        <f>Sheet_name_9!K21</f>
        <v>Cozin...</v>
      </c>
      <c r="K197" t="str">
        <f>Sheet_name_9!L21</f>
        <v>mais</v>
      </c>
      <c r="L197" t="str">
        <f>Sheet_name_9!M21</f>
        <v>Rua Apolo Cinco, Unamar</v>
      </c>
      <c r="M197" t="str">
        <f>Sheet_name_9!N21</f>
        <v>90 m²</v>
      </c>
      <c r="N197" t="str">
        <f>Sheet_name_9!O21</f>
        <v>3</v>
      </c>
      <c r="O197" t="str">
        <f>Sheet_name_9!P21</f>
        <v>3</v>
      </c>
      <c r="P197" t="str">
        <f>Sheet_name_9!Q21</f>
        <v>2</v>
      </c>
    </row>
    <row r="198" spans="2:18" x14ac:dyDescent="0.3">
      <c r="B198" t="str">
        <f>Sheet_name_9!C22</f>
        <v>R$ 300.000</v>
      </c>
      <c r="C198" t="str">
        <f>Sheet_name_9!D22</f>
        <v>OTIMA CASA MOBILIADA PROXIMO A PRAIA DO PONTAL, LOCAL MARAVILHOSO.......</v>
      </c>
      <c r="D198">
        <f>Sheet_name_9!E22</f>
        <v>0</v>
      </c>
      <c r="E198" t="str">
        <f>Sheet_name_9!F22</f>
        <v>SUA OPORTUNIDADE CHEGOU. CASA TODA MOBILIADA,,,,BEM LOCALIZADA PROXIMA DA PRAIA DO PONTAL,,,COM COME...</v>
      </c>
      <c r="F198" t="str">
        <f>Sheet_name_9!G22</f>
        <v>mais</v>
      </c>
      <c r="G198" t="str">
        <f>Sheet_name_9!H22</f>
        <v>Avenida Independência, Aquariús</v>
      </c>
      <c r="H198" t="str">
        <f>Sheet_name_9!I22</f>
        <v>120 m²</v>
      </c>
      <c r="I198" t="str">
        <f>Sheet_name_9!J22</f>
        <v>3</v>
      </c>
      <c r="J198" t="str">
        <f>Sheet_name_9!K22</f>
        <v>3</v>
      </c>
      <c r="K198" t="str">
        <f>Sheet_name_9!L22</f>
        <v>2</v>
      </c>
      <c r="L198">
        <f>Sheet_name_9!M22</f>
        <v>0</v>
      </c>
      <c r="M198">
        <f>Sheet_name_9!N22</f>
        <v>0</v>
      </c>
      <c r="N198">
        <f>Sheet_name_9!O22</f>
        <v>0</v>
      </c>
      <c r="O198">
        <f>Sheet_name_9!P22</f>
        <v>0</v>
      </c>
      <c r="P198">
        <f>Sheet_name_9!Q22</f>
        <v>0</v>
      </c>
    </row>
    <row r="199" spans="2:18" x14ac:dyDescent="0.3">
      <c r="B199" t="str">
        <f>Sheet_name_9!C23</f>
        <v>R$ 219.999</v>
      </c>
      <c r="C199" t="str">
        <f>Sheet_name_9!D23</f>
        <v>Realize o sonho da sua casa da praia com a Jéssica Marques Corretora de Imóveis</v>
      </c>
      <c r="D199" t="str">
        <f>Sheet_name_9!E23</f>
        <v>CRECI/RJ: 075.292</v>
      </c>
      <c r="E199">
        <f>Sheet_name_9!F23</f>
        <v>0</v>
      </c>
      <c r="F199" t="str">
        <f>Sheet_name_9!G23</f>
        <v>Cód: JMC-037</v>
      </c>
      <c r="G199">
        <f>Sheet_name_9!H23</f>
        <v>0</v>
      </c>
      <c r="H199" t="str">
        <f>Sheet_name_9!I23</f>
        <v>CASA COM 2 QUARTO, SENDO 1 SUÍTE, SALA COM COZINHA A...</v>
      </c>
      <c r="I199" t="str">
        <f>Sheet_name_9!J23</f>
        <v>mais</v>
      </c>
      <c r="J199" t="str">
        <f>Sheet_name_9!K23</f>
        <v>Avenida Independência, Unamar</v>
      </c>
      <c r="K199" t="str">
        <f>Sheet_name_9!L23</f>
        <v>100 m²</v>
      </c>
      <c r="L199" t="str">
        <f>Sheet_name_9!M23</f>
        <v>2</v>
      </c>
      <c r="M199" t="str">
        <f>Sheet_name_9!N23</f>
        <v>4</v>
      </c>
      <c r="N199" t="str">
        <f>Sheet_name_9!O23</f>
        <v>3</v>
      </c>
      <c r="O199">
        <f>Sheet_name_9!P23</f>
        <v>0</v>
      </c>
      <c r="P199">
        <f>Sheet_name_9!Q23</f>
        <v>0</v>
      </c>
    </row>
    <row r="200" spans="2:18" x14ac:dyDescent="0.3">
      <c r="B200" t="str">
        <f>Sheet_name_10!C2</f>
        <v>Um condomínio clube completo a 100 metros da Praia de Itapoã, próximo à melhor infraestrutura do bairro: restaurantes, farmácias, supermercados e muito mais. Duas torres exclusivas...</v>
      </c>
      <c r="C200" t="str">
        <f>Sheet_name_10!D2</f>
        <v>mais</v>
      </c>
      <c r="D200" t="str">
        <f>Sheet_name_10!E2</f>
        <v>Avenida da Praia, Praia de Itaparica</v>
      </c>
      <c r="E200" t="str">
        <f>Sheet_name_10!F2</f>
        <v>83 m²</v>
      </c>
      <c r="F200" t="str">
        <f>Sheet_name_10!G2</f>
        <v>2</v>
      </c>
      <c r="G200" t="str">
        <f>Sheet_name_10!H2</f>
        <v>2</v>
      </c>
      <c r="H200" t="str">
        <f>Sheet_name_10!I2</f>
        <v>2</v>
      </c>
      <c r="I200">
        <f>Sheet_name_10!J2</f>
        <v>0</v>
      </c>
      <c r="J200">
        <f>Sheet_name_10!K2</f>
        <v>0</v>
      </c>
      <c r="K200">
        <f>Sheet_name_10!L2</f>
        <v>0</v>
      </c>
      <c r="L200">
        <f>Sheet_name_10!M2</f>
        <v>0</v>
      </c>
      <c r="M200">
        <f>Sheet_name_10!N2</f>
        <v>0</v>
      </c>
      <c r="N200">
        <f>Sheet_name_10!O2</f>
        <v>0</v>
      </c>
      <c r="O200">
        <f>Sheet_name_10!P2</f>
        <v>0</v>
      </c>
      <c r="P200">
        <f>Sheet_name_10!Q2</f>
        <v>0</v>
      </c>
    </row>
    <row r="201" spans="2:18" x14ac:dyDescent="0.3">
      <c r="B201" t="str">
        <f>Sheet_name_10!C3</f>
        <v>super destaque</v>
      </c>
      <c r="C201" t="str">
        <f>Sheet_name_10!D3</f>
        <v>R$ 510.000</v>
      </c>
      <c r="D201" t="str">
        <f>Sheet_name_10!E3</f>
        <v>Excelente lançamento em cabo frio, Edifício com toda infraestrutura, Apartamento residencial para Venda</v>
      </c>
      <c r="E201" t="str">
        <f>Sheet_name_10!F3</f>
        <v>Braga, Cabo Frio</v>
      </c>
      <c r="F201" t="str">
        <f>Sheet_name_10!G3</f>
        <v>2 dormitórios sendo 2 suíte, 1 sala, 2 banheiros, lav...</v>
      </c>
      <c r="G201" t="str">
        <f>Sheet_name_10!H3</f>
        <v>mais</v>
      </c>
      <c r="H201" t="str">
        <f>Sheet_name_10!I3</f>
        <v>Rua Antônio Duarte Guimarães, Braga</v>
      </c>
      <c r="I201" t="str">
        <f>Sheet_name_10!J3</f>
        <v>103 m²</v>
      </c>
      <c r="J201" t="str">
        <f>Sheet_name_10!K3</f>
        <v>2</v>
      </c>
      <c r="K201" t="str">
        <f>Sheet_name_10!L3</f>
        <v>1</v>
      </c>
      <c r="L201" t="str">
        <f>Sheet_name_10!M3</f>
        <v>2</v>
      </c>
      <c r="M201">
        <f>Sheet_name_10!N3</f>
        <v>0</v>
      </c>
      <c r="N201">
        <f>Sheet_name_10!O3</f>
        <v>0</v>
      </c>
      <c r="O201">
        <f>Sheet_name_10!P3</f>
        <v>0</v>
      </c>
      <c r="P201">
        <f>Sheet_name_10!Q3</f>
        <v>0</v>
      </c>
    </row>
    <row r="202" spans="2:18" x14ac:dyDescent="0.3">
      <c r="B202" t="str">
        <f>Sheet_name_10!C4</f>
        <v>super destaque</v>
      </c>
      <c r="C202" t="str">
        <f>Sheet_name_10!D4</f>
        <v>R$ 900.000</v>
      </c>
      <c r="D202" t="str">
        <f>Sheet_name_10!E4</f>
        <v>Casa muito bem localizada, linear com 03 quartos sendo 01 suíte, sala, cozinha, área de serviço, dependência, lindo quintal com jardim, garagem para uns 5 carros - Atualizado em: -</v>
      </c>
      <c r="E202" t="str">
        <f>Sheet_name_10!F4</f>
        <v>mais</v>
      </c>
      <c r="F202" t="str">
        <f>Sheet_name_10!G4</f>
        <v>Braga, Cabo Frio</v>
      </c>
      <c r="G202" t="str">
        <f>Sheet_name_10!H4</f>
        <v>360 m²</v>
      </c>
      <c r="H202" t="str">
        <f>Sheet_name_10!I4</f>
        <v>3</v>
      </c>
      <c r="I202" t="str">
        <f>Sheet_name_10!J4</f>
        <v>5</v>
      </c>
      <c r="J202" t="str">
        <f>Sheet_name_10!K4</f>
        <v>2</v>
      </c>
      <c r="K202">
        <f>Sheet_name_10!L4</f>
        <v>0</v>
      </c>
      <c r="L202">
        <f>Sheet_name_10!M4</f>
        <v>0</v>
      </c>
      <c r="M202">
        <f>Sheet_name_10!N4</f>
        <v>0</v>
      </c>
      <c r="N202">
        <f>Sheet_name_10!O4</f>
        <v>0</v>
      </c>
      <c r="O202">
        <f>Sheet_name_10!P4</f>
        <v>0</v>
      </c>
      <c r="P202">
        <f>Sheet_name_10!Q4</f>
        <v>0</v>
      </c>
    </row>
    <row r="203" spans="2:18" x14ac:dyDescent="0.3">
      <c r="B203" t="str">
        <f>Sheet_name_10!C5</f>
        <v>super destaque</v>
      </c>
      <c r="C203" t="str">
        <f>Sheet_name_10!D5</f>
        <v>R$ 119.999</v>
      </c>
      <c r="D203" t="str">
        <f>Sheet_name_10!E5</f>
        <v>Excelente casa de 2 quartos, piscina e área gourmet em Unamar - Cabo Frio - RJ</v>
      </c>
      <c r="E203">
        <f>Sheet_name_10!F5</f>
        <v>0</v>
      </c>
      <c r="F203" t="str">
        <f>Sheet_name_10!G5</f>
        <v>Realize o sonho da sua casa da praia com a Jéssica Marques Corretora de Imóveis</v>
      </c>
      <c r="G203" t="str">
        <f>Sheet_name_10!H5</f>
        <v>CRECI/RJ: 0...</v>
      </c>
      <c r="H203" t="str">
        <f>Sheet_name_10!I5</f>
        <v>mais</v>
      </c>
      <c r="I203" t="str">
        <f>Sheet_name_10!J5</f>
        <v>Avenida Independência, Unamar</v>
      </c>
      <c r="J203" t="str">
        <f>Sheet_name_10!K5</f>
        <v>61 m²</v>
      </c>
      <c r="K203" t="str">
        <f>Sheet_name_10!L5</f>
        <v>2</v>
      </c>
      <c r="L203" t="str">
        <f>Sheet_name_10!M5</f>
        <v>2</v>
      </c>
      <c r="M203" t="str">
        <f>Sheet_name_10!N5</f>
        <v>1</v>
      </c>
      <c r="N203">
        <f>Sheet_name_10!O5</f>
        <v>0</v>
      </c>
      <c r="O203">
        <f>Sheet_name_10!P5</f>
        <v>0</v>
      </c>
      <c r="P203">
        <f>Sheet_name_10!Q5</f>
        <v>0</v>
      </c>
    </row>
    <row r="204" spans="2:18" x14ac:dyDescent="0.3">
      <c r="B204" t="str">
        <f>Sheet_name_10!C6</f>
        <v>R$ 235.000</v>
      </c>
      <c r="C204" t="str">
        <f>Sheet_name_10!D6</f>
        <v>CÓDIGO DO ANÚNCIO : CA0423 / 29120</v>
      </c>
      <c r="D204">
        <f>Sheet_name_10!E6</f>
        <v>0</v>
      </c>
      <c r="E204">
        <f>Sheet_name_10!F6</f>
        <v>0</v>
      </c>
      <c r="F204" t="str">
        <f>Sheet_name_10!G6</f>
        <v>Condomínio : Gravatá I</v>
      </c>
      <c r="G204">
        <f>Sheet_name_10!H6</f>
        <v>0</v>
      </c>
      <c r="H204" t="str">
        <f>Sheet_name_10!I6</f>
        <v>MAGDALA FURTADO IMOBILIARIA VENDE :</v>
      </c>
      <c r="I204">
        <f>Sheet_name_10!J6</f>
        <v>0</v>
      </c>
      <c r="J204" t="str">
        <f>Sheet_name_10!K6</f>
        <v>composta por: 2 quartos sendo 1 suite, sala , cozinha, banhei...</v>
      </c>
      <c r="K204" t="str">
        <f>Sheet_name_10!L6</f>
        <v>mais</v>
      </c>
      <c r="L204" t="str">
        <f>Sheet_name_10!M6</f>
        <v>Nova California Tamoios, Cabo Frio</v>
      </c>
      <c r="M204" t="str">
        <f>Sheet_name_10!N6</f>
        <v>183 m²</v>
      </c>
      <c r="N204" t="str">
        <f>Sheet_name_10!O6</f>
        <v>2</v>
      </c>
      <c r="O204" t="str">
        <f>Sheet_name_10!P6</f>
        <v>2</v>
      </c>
      <c r="P204" t="str">
        <f>Sheet_name_10!Q6</f>
        <v>2</v>
      </c>
    </row>
    <row r="205" spans="2:18" x14ac:dyDescent="0.3">
      <c r="B205" t="str">
        <f>Sheet_name_10!C7</f>
        <v>R$ 283.000</v>
      </c>
      <c r="C205" t="str">
        <f>Sheet_name_10!D7</f>
        <v>Linda casa pronta para morar com 3 quartos, piscina e área gourmet em Unamar, Tamoios - Cabo Frio - RJ</v>
      </c>
      <c r="D205">
        <f>Sheet_name_10!E7</f>
        <v>0</v>
      </c>
      <c r="E205" t="str">
        <f>Sheet_name_10!F7</f>
        <v>Realize o sonho da sua casa da praia com a Jéssica Marques Corretora d...</v>
      </c>
      <c r="F205" t="str">
        <f>Sheet_name_10!G7</f>
        <v>mais</v>
      </c>
      <c r="G205" t="str">
        <f>Sheet_name_10!H7</f>
        <v>Avenida Independência, Unamar</v>
      </c>
      <c r="H205" t="str">
        <f>Sheet_name_10!I7</f>
        <v>121 m²</v>
      </c>
      <c r="I205" t="str">
        <f>Sheet_name_10!J7</f>
        <v>3</v>
      </c>
      <c r="J205" t="str">
        <f>Sheet_name_10!K7</f>
        <v>3</v>
      </c>
      <c r="K205" t="str">
        <f>Sheet_name_10!L7</f>
        <v>3</v>
      </c>
      <c r="L205">
        <f>Sheet_name_10!M7</f>
        <v>0</v>
      </c>
      <c r="M205">
        <f>Sheet_name_10!N7</f>
        <v>0</v>
      </c>
      <c r="N205">
        <f>Sheet_name_10!O7</f>
        <v>0</v>
      </c>
      <c r="O205">
        <f>Sheet_name_10!P7</f>
        <v>0</v>
      </c>
      <c r="P205">
        <f>Sheet_name_10!Q7</f>
        <v>0</v>
      </c>
      <c r="Q205" t="s">
        <v>2</v>
      </c>
    </row>
    <row r="206" spans="2:18" x14ac:dyDescent="0.3">
      <c r="B206" t="str">
        <f>Sheet_name_10!C8</f>
        <v>R$ 290.000</v>
      </c>
      <c r="C206" t="str">
        <f>Sheet_name_10!D8</f>
        <v>condomínio R$ 150 IPTU R$ 480</v>
      </c>
      <c r="D206" t="str">
        <f>Sheet_name_10!E8</f>
        <v>Leal Imóveis vende:</v>
      </c>
      <c r="E206" t="str">
        <f>Sheet_name_10!F8</f>
        <v>Imóvel em Unamar – Cabo Frio/RJ</v>
      </c>
      <c r="F206" t="str">
        <f>Sheet_name_10!G8</f>
        <v>Código: CA0133</v>
      </c>
      <c r="G206" t="str">
        <f>Sheet_name_10!H8</f>
        <v>Casa composta por 1 sala, 3 quartos sendo 2 suítes, 1 cozinha, 1 banheiro social, área de serviço, varan...</v>
      </c>
      <c r="H206" t="str">
        <f>Sheet_name_10!I8</f>
        <v>mais</v>
      </c>
      <c r="I206" t="str">
        <f>Sheet_name_10!J8</f>
        <v>Rua dos Planetas, Verao Vermelho Tamoios</v>
      </c>
      <c r="J206" t="str">
        <f>Sheet_name_10!K8</f>
        <v>192 m²</v>
      </c>
      <c r="K206" t="str">
        <f>Sheet_name_10!L8</f>
        <v>3</v>
      </c>
      <c r="L206" t="str">
        <f>Sheet_name_10!M8</f>
        <v>2</v>
      </c>
      <c r="M206" t="str">
        <f>Sheet_name_10!N8</f>
        <v>1</v>
      </c>
      <c r="N206">
        <f>Sheet_name_10!O8</f>
        <v>0</v>
      </c>
      <c r="O206">
        <f>Sheet_name_10!P8</f>
        <v>0</v>
      </c>
      <c r="P206">
        <f>Sheet_name_10!Q8</f>
        <v>0</v>
      </c>
    </row>
    <row r="207" spans="2:18" x14ac:dyDescent="0.3">
      <c r="B207" t="str">
        <f>Sheet_name_10!C9</f>
        <v>R$ 174.900</v>
      </c>
      <c r="C207" t="str">
        <f>Sheet_name_10!D9</f>
        <v>M.CARVALHO IMOVEIS VENDE</v>
      </c>
      <c r="D207">
        <f>Sheet_name_10!E9</f>
        <v>0</v>
      </c>
      <c r="E207" t="str">
        <f>Sheet_name_10!F9</f>
        <v>RESIDENCIAL GRAVATÁ, OPORTUNIDADE UNICA......... IMÓVEL LUXO, ALTO PADRÃO, OTIMA LOCALIZAÇÃO A 15 MINUTOS DA PRAIA, COMERCIO PERTINHO, TRANSPORTE,...</v>
      </c>
      <c r="F207" t="str">
        <f>Sheet_name_10!G9</f>
        <v>mais</v>
      </c>
      <c r="G207" t="str">
        <f>Sheet_name_10!H9</f>
        <v>Avenida Independência, Unamar</v>
      </c>
      <c r="H207" t="str">
        <f>Sheet_name_10!I9</f>
        <v>90 m²</v>
      </c>
      <c r="I207" t="str">
        <f>Sheet_name_10!J9</f>
        <v>2</v>
      </c>
      <c r="J207" t="str">
        <f>Sheet_name_10!K9</f>
        <v>3</v>
      </c>
      <c r="K207" t="str">
        <f>Sheet_name_10!L9</f>
        <v>2</v>
      </c>
      <c r="L207">
        <f>Sheet_name_10!M9</f>
        <v>0</v>
      </c>
      <c r="M207">
        <f>Sheet_name_10!N9</f>
        <v>0</v>
      </c>
      <c r="N207">
        <f>Sheet_name_10!O9</f>
        <v>0</v>
      </c>
      <c r="O207">
        <f>Sheet_name_10!P9</f>
        <v>0</v>
      </c>
      <c r="P207">
        <f>Sheet_name_10!Q9</f>
        <v>0</v>
      </c>
    </row>
    <row r="208" spans="2:18" x14ac:dyDescent="0.3">
      <c r="B208" t="str">
        <f>Sheet_name_10!C10</f>
        <v>R$ 399.990</v>
      </c>
      <c r="C208" t="str">
        <f>Sheet_name_10!D10</f>
        <v>Excelente casa de 3 quartos com piscina de alvenaria e área gourmet em Unamar, Tamoios - Cabo Frio - RJ</v>
      </c>
      <c r="D208">
        <f>Sheet_name_10!E10</f>
        <v>0</v>
      </c>
      <c r="E208" t="str">
        <f>Sheet_name_10!F10</f>
        <v>Realize o sonho da sua casa da praia com a Jéssica Marques Corretora...</v>
      </c>
      <c r="F208" t="str">
        <f>Sheet_name_10!G10</f>
        <v>mais</v>
      </c>
      <c r="G208" t="str">
        <f>Sheet_name_10!H10</f>
        <v>Avenida Independência, Unamar</v>
      </c>
      <c r="H208" t="str">
        <f>Sheet_name_10!I10</f>
        <v>201 m²</v>
      </c>
      <c r="I208" t="str">
        <f>Sheet_name_10!J10</f>
        <v>3</v>
      </c>
      <c r="J208" t="str">
        <f>Sheet_name_10!K10</f>
        <v>4</v>
      </c>
      <c r="K208" t="str">
        <f>Sheet_name_10!L10</f>
        <v>3</v>
      </c>
      <c r="L208">
        <f>Sheet_name_10!M10</f>
        <v>0</v>
      </c>
      <c r="M208">
        <f>Sheet_name_10!N10</f>
        <v>0</v>
      </c>
      <c r="N208">
        <f>Sheet_name_10!O10</f>
        <v>0</v>
      </c>
      <c r="O208">
        <f>Sheet_name_10!P10</f>
        <v>0</v>
      </c>
      <c r="P208">
        <f>Sheet_name_10!Q10</f>
        <v>0</v>
      </c>
    </row>
    <row r="209" spans="2:16" x14ac:dyDescent="0.3">
      <c r="B209" t="str">
        <f>Sheet_name_10!C11</f>
        <v>R$ 219.999</v>
      </c>
      <c r="C209" t="str">
        <f>Sheet_name_10!D11</f>
        <v>Maravilhosa casa de 2 quartos sendo 1 suíte, com piscina e área gourmet em Unamar - Cabo Frio - RJ</v>
      </c>
      <c r="D209">
        <f>Sheet_name_10!E11</f>
        <v>0</v>
      </c>
      <c r="E209" t="str">
        <f>Sheet_name_10!F11</f>
        <v>Realize o sonho da sua casa da praia com a Jéssica Marques Corretora de Im...</v>
      </c>
      <c r="F209" t="str">
        <f>Sheet_name_10!G11</f>
        <v>mais</v>
      </c>
      <c r="G209" t="str">
        <f>Sheet_name_10!H11</f>
        <v>Avenida Independência, Unamar</v>
      </c>
      <c r="H209" t="str">
        <f>Sheet_name_10!I11</f>
        <v>100 m²</v>
      </c>
      <c r="I209" t="str">
        <f>Sheet_name_10!J11</f>
        <v>2</v>
      </c>
      <c r="J209" t="str">
        <f>Sheet_name_10!K11</f>
        <v>4</v>
      </c>
      <c r="K209" t="str">
        <f>Sheet_name_10!L11</f>
        <v>3</v>
      </c>
      <c r="L209">
        <f>Sheet_name_10!M11</f>
        <v>0</v>
      </c>
      <c r="M209">
        <f>Sheet_name_10!N11</f>
        <v>0</v>
      </c>
      <c r="N209">
        <f>Sheet_name_10!O11</f>
        <v>0</v>
      </c>
      <c r="O209">
        <f>Sheet_name_10!P11</f>
        <v>0</v>
      </c>
      <c r="P209">
        <f>Sheet_name_10!Q11</f>
        <v>0</v>
      </c>
    </row>
    <row r="210" spans="2:16" x14ac:dyDescent="0.3">
      <c r="B210" t="str">
        <f>Sheet_name_10!C12</f>
        <v>R$ 400.000</v>
      </c>
      <c r="C210" t="str">
        <f>Sheet_name_10!D12</f>
        <v>Linda casa de 3 quartos com piscina de alvenaria e área gourmet em Unamar, Tamoios - Cabo Frio - RJ</v>
      </c>
      <c r="D210">
        <f>Sheet_name_10!E12</f>
        <v>0</v>
      </c>
      <c r="E210" t="str">
        <f>Sheet_name_10!F12</f>
        <v>Realize o sonho da sua casa da praia com a Jéssica Marques Corretora de I...</v>
      </c>
      <c r="F210" t="str">
        <f>Sheet_name_10!G12</f>
        <v>mais</v>
      </c>
      <c r="G210" t="str">
        <f>Sheet_name_10!H12</f>
        <v>Avenida Independência, Unamar</v>
      </c>
      <c r="H210" t="str">
        <f>Sheet_name_10!I12</f>
        <v>200 m²</v>
      </c>
      <c r="I210" t="str">
        <f>Sheet_name_10!J12</f>
        <v>3</v>
      </c>
      <c r="J210" t="str">
        <f>Sheet_name_10!K12</f>
        <v>4</v>
      </c>
      <c r="K210" t="str">
        <f>Sheet_name_10!L12</f>
        <v>3</v>
      </c>
      <c r="L210">
        <f>Sheet_name_10!M12</f>
        <v>0</v>
      </c>
      <c r="M210">
        <f>Sheet_name_10!N12</f>
        <v>0</v>
      </c>
      <c r="N210">
        <f>Sheet_name_10!O12</f>
        <v>0</v>
      </c>
      <c r="O210">
        <f>Sheet_name_10!P12</f>
        <v>0</v>
      </c>
      <c r="P210">
        <f>Sheet_name_10!Q12</f>
        <v>0</v>
      </c>
    </row>
    <row r="211" spans="2:16" x14ac:dyDescent="0.3">
      <c r="B211" t="str">
        <f>Sheet_name_10!C13</f>
        <v>R$ 120.000</v>
      </c>
      <c r="C211" t="str">
        <f>Sheet_name_10!D13</f>
        <v>M.CARVALHO IMÓVEIS VENDE</v>
      </c>
      <c r="D211">
        <f>Sheet_name_10!E13</f>
        <v>0</v>
      </c>
      <c r="E211" t="str">
        <f>Sheet_name_10!F13</f>
        <v>RESIDENCIAL GRAVATÁ, EXCELENTE IMOVEL BEM LOCALIZADO EM AREA NOBRE DE UNAMAR,,,,PERTINHO DA PRAIA DO CORAL , COMERCIO, SHOPPING, HOSPITAL DE TAMOIOS...</v>
      </c>
      <c r="F211" t="str">
        <f>Sheet_name_10!G13</f>
        <v>mais</v>
      </c>
      <c r="G211" t="str">
        <f>Sheet_name_10!H13</f>
        <v>Avenida Independência, Unamar</v>
      </c>
      <c r="H211" t="str">
        <f>Sheet_name_10!I13</f>
        <v>85 m²</v>
      </c>
      <c r="I211" t="str">
        <f>Sheet_name_10!J13</f>
        <v>2</v>
      </c>
      <c r="J211" t="str">
        <f>Sheet_name_10!K13</f>
        <v>3</v>
      </c>
      <c r="K211" t="str">
        <f>Sheet_name_10!L13</f>
        <v>2</v>
      </c>
      <c r="L211">
        <f>Sheet_name_10!M13</f>
        <v>0</v>
      </c>
      <c r="M211">
        <f>Sheet_name_10!N13</f>
        <v>0</v>
      </c>
      <c r="N211">
        <f>Sheet_name_10!O13</f>
        <v>0</v>
      </c>
      <c r="O211">
        <f>Sheet_name_10!P13</f>
        <v>0</v>
      </c>
      <c r="P211">
        <f>Sheet_name_10!Q13</f>
        <v>0</v>
      </c>
    </row>
    <row r="212" spans="2:16" x14ac:dyDescent="0.3">
      <c r="B212" t="str">
        <f>Sheet_name_10!C14</f>
        <v>R$ 160.000</v>
      </c>
      <c r="C212" t="str">
        <f>Sheet_name_10!D14</f>
        <v>Excelente imóvel na rua tubarão em Unamar / Cabo Frio- RJ</v>
      </c>
      <c r="D212">
        <f>Sheet_name_10!E14</f>
        <v>0</v>
      </c>
      <c r="E212" t="str">
        <f>Sheet_name_10!F14</f>
        <v>Que bom que chegou até aqui, estava te esperando para lhe apresentar uma das melhores oportunidades de Imóvel na r...</v>
      </c>
      <c r="F212" t="str">
        <f>Sheet_name_10!G14</f>
        <v>mais</v>
      </c>
      <c r="G212" t="str">
        <f>Sheet_name_10!H14</f>
        <v>Travessa Ana Maria Machado, Unamar</v>
      </c>
      <c r="H212" t="str">
        <f>Sheet_name_10!I14</f>
        <v>60 m²</v>
      </c>
      <c r="I212" t="str">
        <f>Sheet_name_10!J14</f>
        <v>2</v>
      </c>
      <c r="J212" t="str">
        <f>Sheet_name_10!K14</f>
        <v>2</v>
      </c>
      <c r="K212" t="str">
        <f>Sheet_name_10!L14</f>
        <v>2</v>
      </c>
      <c r="L212">
        <f>Sheet_name_10!M14</f>
        <v>0</v>
      </c>
      <c r="M212">
        <f>Sheet_name_10!N14</f>
        <v>0</v>
      </c>
      <c r="N212">
        <f>Sheet_name_10!O14</f>
        <v>0</v>
      </c>
      <c r="O212">
        <f>Sheet_name_10!P14</f>
        <v>0</v>
      </c>
      <c r="P212">
        <f>Sheet_name_10!Q14</f>
        <v>0</v>
      </c>
    </row>
    <row r="213" spans="2:16" x14ac:dyDescent="0.3">
      <c r="B213" t="str">
        <f>Sheet_name_10!C15</f>
        <v>R$ 685.000</v>
      </c>
      <c r="C213" t="str">
        <f>Sheet_name_10!D15</f>
        <v>condomínio R$ 730 IPTU R$ 1.248</v>
      </c>
      <c r="D213" t="str">
        <f>Sheet_name_10!E15</f>
        <v>vendo Excelente Apartamento na Praia do forte em Cabo Frio:</v>
      </c>
      <c r="E213">
        <f>Sheet_name_10!F15</f>
        <v>0</v>
      </c>
      <c r="F213" t="str">
        <f>Sheet_name_10!G15</f>
        <v>Apartamento com 86m² cabo Frio, composta de 02 quartos, sendo 01 suíte, sala ampla com 02 ambientes com rebaixame...</v>
      </c>
      <c r="G213" t="str">
        <f>Sheet_name_10!H15</f>
        <v>mais</v>
      </c>
      <c r="H213" t="str">
        <f>Sheet_name_10!I15</f>
        <v>Rua Barão do Rio Branco, Passagem</v>
      </c>
      <c r="I213" t="str">
        <f>Sheet_name_10!J15</f>
        <v>86 m²</v>
      </c>
      <c r="J213" t="str">
        <f>Sheet_name_10!K15</f>
        <v>2</v>
      </c>
      <c r="K213" t="str">
        <f>Sheet_name_10!L15</f>
        <v>1</v>
      </c>
      <c r="L213" t="str">
        <f>Sheet_name_10!M15</f>
        <v>3</v>
      </c>
      <c r="M213">
        <f>Sheet_name_10!N15</f>
        <v>0</v>
      </c>
      <c r="N213">
        <f>Sheet_name_10!O15</f>
        <v>0</v>
      </c>
      <c r="O213">
        <f>Sheet_name_10!P15</f>
        <v>0</v>
      </c>
      <c r="P213">
        <f>Sheet_name_10!Q15</f>
        <v>0</v>
      </c>
    </row>
    <row r="214" spans="2:16" x14ac:dyDescent="0.3">
      <c r="B214" t="str">
        <f>Sheet_name_10!C16</f>
        <v>R$ 160.000</v>
      </c>
      <c r="C214" t="str">
        <f>Sheet_name_10!D16</f>
        <v>Entre em contato no meu zap (21) 98021.1259 ou informe seu contato com ddd aqui neste site na opção "Contatar anunciante". Excelente imóveis na região Jacaré . A vista R$ 160 mil o...</v>
      </c>
      <c r="D214" t="str">
        <f>Sheet_name_10!E16</f>
        <v>mais</v>
      </c>
      <c r="E214" t="str">
        <f>Sheet_name_10!F16</f>
        <v>Jacare, Cabo Frio</v>
      </c>
      <c r="F214" t="str">
        <f>Sheet_name_10!G16</f>
        <v>200 m²</v>
      </c>
      <c r="G214" t="str">
        <f>Sheet_name_10!H16</f>
        <v>3</v>
      </c>
      <c r="H214" t="str">
        <f>Sheet_name_10!I16</f>
        <v>2</v>
      </c>
      <c r="I214" t="str">
        <f>Sheet_name_10!J16</f>
        <v>2</v>
      </c>
      <c r="J214">
        <f>Sheet_name_10!K16</f>
        <v>0</v>
      </c>
      <c r="K214">
        <f>Sheet_name_10!L16</f>
        <v>0</v>
      </c>
      <c r="L214">
        <f>Sheet_name_10!M16</f>
        <v>0</v>
      </c>
      <c r="M214">
        <f>Sheet_name_10!N16</f>
        <v>0</v>
      </c>
      <c r="N214">
        <f>Sheet_name_10!O16</f>
        <v>0</v>
      </c>
      <c r="O214">
        <f>Sheet_name_10!P16</f>
        <v>0</v>
      </c>
      <c r="P214">
        <f>Sheet_name_10!Q16</f>
        <v>0</v>
      </c>
    </row>
    <row r="215" spans="2:16" x14ac:dyDescent="0.3">
      <c r="B215" t="str">
        <f>Sheet_name_10!C17</f>
        <v>R$ 170.000</v>
      </c>
      <c r="C215" t="str">
        <f>Sheet_name_10!D17</f>
        <v>Linda casa pronta para morar com 2 quartos sendo 1 suíte em Unamar, Tamoios - Cabo Frio - RJ</v>
      </c>
      <c r="D215">
        <f>Sheet_name_10!E17</f>
        <v>0</v>
      </c>
      <c r="E215" t="str">
        <f>Sheet_name_10!F17</f>
        <v>Realize o sonho da sua casa da praia com a Jéssica Marques Corretora de Imóveis&lt;...</v>
      </c>
      <c r="F215" t="str">
        <f>Sheet_name_10!G17</f>
        <v>mais</v>
      </c>
      <c r="G215" t="str">
        <f>Sheet_name_10!H17</f>
        <v>Avenida Independência, Unamar</v>
      </c>
      <c r="H215" t="str">
        <f>Sheet_name_10!I17</f>
        <v>70 m²</v>
      </c>
      <c r="I215" t="str">
        <f>Sheet_name_10!J17</f>
        <v>2</v>
      </c>
      <c r="J215" t="str">
        <f>Sheet_name_10!K17</f>
        <v>2</v>
      </c>
      <c r="K215" t="str">
        <f>Sheet_name_10!L17</f>
        <v>2</v>
      </c>
      <c r="L215">
        <f>Sheet_name_10!M17</f>
        <v>0</v>
      </c>
      <c r="M215">
        <f>Sheet_name_10!N17</f>
        <v>0</v>
      </c>
      <c r="N215">
        <f>Sheet_name_10!O17</f>
        <v>0</v>
      </c>
      <c r="O215">
        <f>Sheet_name_10!P17</f>
        <v>0</v>
      </c>
      <c r="P215">
        <f>Sheet_name_10!Q17</f>
        <v>0</v>
      </c>
    </row>
    <row r="216" spans="2:16" x14ac:dyDescent="0.3">
      <c r="B216" t="str">
        <f>Sheet_name_10!C18</f>
        <v>R$ 299.999</v>
      </c>
      <c r="C216" t="str">
        <f>Sheet_name_10!D18</f>
        <v>M.Carvalho Imoveis vende</v>
      </c>
      <c r="D216" t="str">
        <f>Sheet_name_10!E18</f>
        <v>Imovel Grande, prox.de Praia e comercios.</v>
      </c>
      <c r="E216" t="str">
        <f>Sheet_name_10!F18</f>
        <v>perto do shopping, e da area de eventos, escolas, bancos e hospital.</v>
      </c>
      <c r="F216">
        <f>Sheet_name_10!G18</f>
        <v>0</v>
      </c>
      <c r="G216" t="str">
        <f>Sheet_name_10!H18</f>
        <v>Sendo: 03 quartos / 03 suítes /...</v>
      </c>
      <c r="H216" t="str">
        <f>Sheet_name_10!I18</f>
        <v>mais</v>
      </c>
      <c r="I216" t="str">
        <f>Sheet_name_10!J18</f>
        <v>Avenida Independência, Unamar</v>
      </c>
      <c r="J216" t="str">
        <f>Sheet_name_10!K18</f>
        <v>200 m²</v>
      </c>
      <c r="K216" t="str">
        <f>Sheet_name_10!L18</f>
        <v>3</v>
      </c>
      <c r="L216" t="str">
        <f>Sheet_name_10!M18</f>
        <v>4</v>
      </c>
      <c r="M216" t="str">
        <f>Sheet_name_10!N18</f>
        <v>2</v>
      </c>
      <c r="N216">
        <f>Sheet_name_10!O18</f>
        <v>0</v>
      </c>
      <c r="O216">
        <f>Sheet_name_10!P18</f>
        <v>0</v>
      </c>
      <c r="P216">
        <f>Sheet_name_10!Q18</f>
        <v>0</v>
      </c>
    </row>
    <row r="217" spans="2:16" x14ac:dyDescent="0.3">
      <c r="B217" t="str">
        <f>Sheet_name_10!C19</f>
        <v>R$ 240.000</v>
      </c>
      <c r="C217" t="str">
        <f>Sheet_name_10!D19</f>
        <v>A casa no bairro Unamar (Tamoios) com 210 metros quadrados com 3 quartos sendo 1 suite e 3 banheiros</v>
      </c>
      <c r="D217" t="str">
        <f>Sheet_name_10!E19</f>
        <v>mais</v>
      </c>
      <c r="E217" t="str">
        <f>Sheet_name_10!F19</f>
        <v>Rua Orlando Bragança, Unamar</v>
      </c>
      <c r="F217" t="str">
        <f>Sheet_name_10!G19</f>
        <v>210 m²</v>
      </c>
      <c r="G217" t="str">
        <f>Sheet_name_10!H19</f>
        <v>3</v>
      </c>
      <c r="H217" t="str">
        <f>Sheet_name_10!I19</f>
        <v>2</v>
      </c>
      <c r="I217" t="str">
        <f>Sheet_name_10!J19</f>
        <v>3</v>
      </c>
      <c r="J217">
        <f>Sheet_name_10!K19</f>
        <v>0</v>
      </c>
      <c r="K217">
        <f>Sheet_name_10!L19</f>
        <v>0</v>
      </c>
      <c r="L217">
        <f>Sheet_name_10!M19</f>
        <v>0</v>
      </c>
      <c r="M217">
        <f>Sheet_name_10!N19</f>
        <v>0</v>
      </c>
      <c r="N217">
        <f>Sheet_name_10!O19</f>
        <v>0</v>
      </c>
      <c r="O217">
        <f>Sheet_name_10!P19</f>
        <v>0</v>
      </c>
      <c r="P217">
        <f>Sheet_name_10!Q19</f>
        <v>0</v>
      </c>
    </row>
    <row r="218" spans="2:16" x14ac:dyDescent="0.3">
      <c r="B218" t="str">
        <f>Sheet_name_10!C20</f>
        <v>R$ 220.000</v>
      </c>
      <c r="C218" t="str">
        <f>Sheet_name_10!D20</f>
        <v>Linda casa com 3 quartos com piscina e área gourmet em Unamar, Tamoios - Cabo Frio - RJ</v>
      </c>
      <c r="D218">
        <f>Sheet_name_10!E20</f>
        <v>0</v>
      </c>
      <c r="E218" t="str">
        <f>Sheet_name_10!F20</f>
        <v>Realize o sonho da sua casa da praia com a Jéssica Marques Corretora de Imóveis</v>
      </c>
      <c r="F218" t="str">
        <f>Sheet_name_10!G20</f>
        <v>CR...</v>
      </c>
      <c r="G218" t="str">
        <f>Sheet_name_10!H20</f>
        <v>mais</v>
      </c>
      <c r="H218" t="str">
        <f>Sheet_name_10!I20</f>
        <v>Avenida Independência, Unamar</v>
      </c>
      <c r="I218" t="str">
        <f>Sheet_name_10!J20</f>
        <v>164 m²</v>
      </c>
      <c r="J218" t="str">
        <f>Sheet_name_10!K20</f>
        <v>3</v>
      </c>
      <c r="K218" t="str">
        <f>Sheet_name_10!L20</f>
        <v>4</v>
      </c>
      <c r="L218" t="str">
        <f>Sheet_name_10!M20</f>
        <v>3</v>
      </c>
      <c r="M218">
        <f>Sheet_name_10!N20</f>
        <v>0</v>
      </c>
      <c r="N218">
        <f>Sheet_name_10!O20</f>
        <v>0</v>
      </c>
      <c r="O218">
        <f>Sheet_name_10!P20</f>
        <v>0</v>
      </c>
      <c r="P218">
        <f>Sheet_name_10!Q20</f>
        <v>0</v>
      </c>
    </row>
    <row r="219" spans="2:16" x14ac:dyDescent="0.3">
      <c r="B219" t="str">
        <f>Sheet_name_10!C21</f>
        <v>R$ 220.000</v>
      </c>
      <c r="C219" t="str">
        <f>Sheet_name_10!D21</f>
        <v>condomínio R$ 160</v>
      </c>
      <c r="D219" t="str">
        <f>Sheet_name_10!E21</f>
        <v>A casa no bairro Nova Califórnia (Tamoios) tem 120 metros quadrados com 2 quartos sendo 1 suite e 3 banheiros</v>
      </c>
      <c r="E219" t="str">
        <f>Sheet_name_10!F21</f>
        <v>mais</v>
      </c>
      <c r="F219" t="str">
        <f>Sheet_name_10!G21</f>
        <v>Unamar, Cabo Frio</v>
      </c>
      <c r="G219" t="str">
        <f>Sheet_name_10!H21</f>
        <v>120 m²</v>
      </c>
      <c r="H219" t="str">
        <f>Sheet_name_10!I21</f>
        <v>2</v>
      </c>
      <c r="I219" t="str">
        <f>Sheet_name_10!J21</f>
        <v>5</v>
      </c>
      <c r="J219" t="str">
        <f>Sheet_name_10!K21</f>
        <v>3</v>
      </c>
      <c r="K219">
        <f>Sheet_name_10!L21</f>
        <v>0</v>
      </c>
      <c r="L219">
        <f>Sheet_name_10!M21</f>
        <v>0</v>
      </c>
      <c r="M219">
        <f>Sheet_name_10!N21</f>
        <v>0</v>
      </c>
      <c r="N219">
        <f>Sheet_name_10!O21</f>
        <v>0</v>
      </c>
      <c r="O219">
        <f>Sheet_name_10!P21</f>
        <v>0</v>
      </c>
      <c r="P219">
        <f>Sheet_name_10!Q21</f>
        <v>0</v>
      </c>
    </row>
    <row r="220" spans="2:16" x14ac:dyDescent="0.3">
      <c r="B220" t="str">
        <f>Sheet_name_10!C22</f>
        <v>R$ 220.000</v>
      </c>
      <c r="C220" t="str">
        <f>Sheet_name_10!D22</f>
        <v>Maravilhosa casa de 2 quartos sendo 1 suíte, com piscina e área gourmet em Unamar, Tamoios - Cabo Frio - RJ</v>
      </c>
      <c r="D220">
        <f>Sheet_name_10!E22</f>
        <v>0</v>
      </c>
      <c r="E220" t="str">
        <f>Sheet_name_10!F22</f>
        <v>Realize o sonho da sua casa da praia com a Jéssica Marques Corret...</v>
      </c>
      <c r="F220" t="str">
        <f>Sheet_name_10!G22</f>
        <v>mais</v>
      </c>
      <c r="G220" t="str">
        <f>Sheet_name_10!H22</f>
        <v>Avenida Independência, Unamar</v>
      </c>
      <c r="H220" t="str">
        <f>Sheet_name_10!I22</f>
        <v>101 m²</v>
      </c>
      <c r="I220" t="str">
        <f>Sheet_name_10!J22</f>
        <v>2</v>
      </c>
      <c r="J220" t="str">
        <f>Sheet_name_10!K22</f>
        <v>4</v>
      </c>
      <c r="K220" t="str">
        <f>Sheet_name_10!L22</f>
        <v>3</v>
      </c>
      <c r="L220">
        <f>Sheet_name_10!M22</f>
        <v>0</v>
      </c>
      <c r="M220">
        <f>Sheet_name_10!N22</f>
        <v>0</v>
      </c>
      <c r="N220">
        <f>Sheet_name_10!O22</f>
        <v>0</v>
      </c>
      <c r="O220">
        <f>Sheet_name_10!P22</f>
        <v>0</v>
      </c>
      <c r="P220">
        <f>Sheet_name_10!Q22</f>
        <v>0</v>
      </c>
    </row>
    <row r="221" spans="2:16" x14ac:dyDescent="0.3">
      <c r="B221" t="str">
        <f>Sheet_name_10!C23</f>
        <v>destaque</v>
      </c>
      <c r="C221" t="str">
        <f>Sheet_name_10!D23</f>
        <v>R$ 150.000</v>
      </c>
      <c r="D221" t="str">
        <f>Sheet_name_10!E23</f>
        <v>IPTU R$ 420</v>
      </c>
      <c r="E221" t="str">
        <f>Sheet_name_10!F23</f>
        <v>Vendo uma casa na praia na rua Cabo Frio em tamoios Cabo Frio ,ótima localização a 10 minutos ape da rodovia Amaral Peixoto e a praia, pertinho de tudo, hospital, creche, escolas,...</v>
      </c>
      <c r="F221" t="str">
        <f>Sheet_name_10!G23</f>
        <v>mais</v>
      </c>
      <c r="G221" t="str">
        <f>Sheet_name_10!H23</f>
        <v>Rua Cabo Frio, Aquariús</v>
      </c>
      <c r="H221" t="str">
        <f>Sheet_name_10!I23</f>
        <v>60 m²</v>
      </c>
      <c r="I221" t="str">
        <f>Sheet_name_10!J23</f>
        <v>2</v>
      </c>
      <c r="J221" t="str">
        <f>Sheet_name_10!K23</f>
        <v>2</v>
      </c>
      <c r="K221" t="str">
        <f>Sheet_name_10!L23</f>
        <v>2</v>
      </c>
      <c r="L221">
        <f>Sheet_name_10!M23</f>
        <v>0</v>
      </c>
      <c r="M221">
        <f>Sheet_name_10!N23</f>
        <v>0</v>
      </c>
      <c r="N221">
        <f>Sheet_name_10!O23</f>
        <v>0</v>
      </c>
      <c r="O221">
        <f>Sheet_name_10!P23</f>
        <v>0</v>
      </c>
      <c r="P221">
        <f>Sheet_name_10!Q23</f>
        <v>0</v>
      </c>
    </row>
  </sheetData>
  <autoFilter ref="B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H280"/>
  <sheetViews>
    <sheetView workbookViewId="0">
      <selection activeCell="AA8" sqref="AA8"/>
    </sheetView>
  </sheetViews>
  <sheetFormatPr defaultRowHeight="14.4" x14ac:dyDescent="0.3"/>
  <cols>
    <col min="2" max="6" width="13.88671875" customWidth="1"/>
    <col min="7" max="26" width="13.88671875" hidden="1" customWidth="1"/>
    <col min="27" max="27" width="13.88671875" style="2" customWidth="1"/>
    <col min="28" max="31" width="13.88671875" customWidth="1"/>
    <col min="32" max="32" width="52.109375" bestFit="1" customWidth="1"/>
    <col min="33" max="33" width="13.88671875" customWidth="1"/>
    <col min="34" max="34" width="15.33203125" bestFit="1" customWidth="1"/>
  </cols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>
        <v>12</v>
      </c>
      <c r="O1">
        <v>13</v>
      </c>
      <c r="P1">
        <v>14</v>
      </c>
      <c r="Q1">
        <v>15</v>
      </c>
      <c r="R1">
        <v>16</v>
      </c>
      <c r="AA1" s="3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4" t="s">
        <v>9</v>
      </c>
      <c r="AG1" s="4" t="s">
        <v>10</v>
      </c>
      <c r="AH1" s="4" t="s">
        <v>11</v>
      </c>
    </row>
    <row r="2" spans="1:34" hidden="1" x14ac:dyDescent="0.3">
      <c r="A2" s="1">
        <v>0</v>
      </c>
      <c r="B2" t="str">
        <f>IF(OR(ISNUMBER(FIND(Configurações!$B$8,Base!B2)),ISNUMBER(FIND(Configurações!$B$9,Base!B2)),ISNUMBER(FIND(Configurações!$B$10,Base!B2)),ISNUMBER(FIND(Configurações!$B$11,Base!B2)))=TRUE,Base!B2,0)</f>
        <v>em construção</v>
      </c>
      <c r="C2" t="str">
        <f>SUBSTITUTE(SUBSTITUTE(IF(ISNUMBER(FIND("R$",Base!B2))=TRUE,Base!B2,IF(OR(ISNUMBER(FIND("condo",Base!C2)),ISNUMBER(FIND("IPTU",Base!C2)))=TRUE,Base!B2,Base!C2)),"R$",""),".","")</f>
        <v>Sob consulta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2" t="str">
        <f t="array" ref="F2">INDEX(Base!2:2,MATCH(MAX(LEN(Base!2:2)),LEN(Base!2:2),0))</f>
        <v>A sua chance de conseguir o seu lote no Flora Park II com o melhor preço da cidade.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/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/>
      </c>
      <c r="O2" t="str">
        <f>TRIM((IF(OR(ISNUMBER(FIND("Avenida",Base!G2)),ISNUMBER(FIND("Rua",Base!G2)),ISNUMBER(FIND("Estrada",Base!G2)),ISNUMBER(FIND(",",Base!G2)))=TRUE,Base!G2,"")))</f>
        <v>Tv. Quatro, 3 - Rúbia, Nova Venécia - ES, 29830-000</v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>, Nova Venécia</v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2" t="str">
        <f t="array" ref="AA2">LOOKUP(2,1/(F2:Z2&lt;&gt;""),F2:Z2)</f>
        <v>, Nova Venécia</v>
      </c>
      <c r="AB2" t="str">
        <f t="array" ref="AB2">IFERROR(IF(LEN(TRIM(SUBSTITUTE(INDEX(Base!2:2,0,MATCH(Output!$AA2,Base!2:2,0)+1),"m²",""))&gt;5),LEFT(TRIM(SUBSTITUTE(INDEX(Base!2:2,0,MATCH(Output!$AA2,Base!2:2,0)+1),"m²","")),3),TRIM(SUBSTITUTE(INDEX(Base!2:2,0,MATCH(Output!$AA2,Base!2:2,0)+1),"m²",""))),0)</f>
        <v>180</v>
      </c>
      <c r="AC2">
        <f t="array" ref="AC2">IFERROR(IF(LEN(INDEX(Base!2:2,0,MATCH(Output!$AA2,Base!2:2,0)+2))&gt;2,LEFT(INDEX(Base!2:2,0,MATCH(Output!$AA2,Base!2:2,0)+2),1),INDEX(Base!2:2,0,MATCH(Output!$AA2,Base!2:2,0)+2)),0)</f>
        <v>0</v>
      </c>
      <c r="AD2">
        <f t="array" ref="AD2">IFERROR(IF(LEN(INDEX(Base!2:2,0,MATCH(Output!$AA2,Base!2:2,0)+3))&gt;2,LEFT(INDEX(Base!2:2,0,MATCH(Output!$AA2,Base!2:2,0)+3),1),INDEX(Base!2:2,0,MATCH(Output!$AA2,Base!2:2,0)+3)),0)</f>
        <v>0</v>
      </c>
      <c r="AE2">
        <f t="array" ref="AE2">IFERROR(IF(LEN(INDEX(Base!2:2,0,MATCH(Output!$AA2,Base!2:2,0)+4))&gt;2,LEFT(INDEX(Base!2:2,0,MATCH(Output!$AA2,Base!2:2,0)+4),1),INDEX(Base!2:2,0,MATCH(Output!$AA2,Base!2:2,0)+4)),0)</f>
        <v>0</v>
      </c>
      <c r="AF2" t="str">
        <f>AA2&amp;", "&amp;Configurações!$C$4&amp;", "&amp;Configurações!$C$5&amp;", Brazil"</f>
        <v>, Nova Venécia, Cabo Frio, RJ, Brazil</v>
      </c>
      <c r="AG2" t="str">
        <f>RIGHT(AA2,LEN(AA2)-FIND(",",AA2,1)-1)&amp;", "&amp;Configurações!$C$4&amp;", "&amp;Configurações!$C$5</f>
        <v>Nova Venécia, Cabo Frio, RJ</v>
      </c>
      <c r="AH2" s="5">
        <f>Configurações!$C$6</f>
        <v>44386</v>
      </c>
    </row>
    <row r="3" spans="1:34" x14ac:dyDescent="0.3">
      <c r="A3" s="1">
        <v>1</v>
      </c>
      <c r="B3" t="str">
        <f>IF(OR(ISNUMBER(FIND(Configurações!$B$8,Base!B3)),ISNUMBER(FIND(Configurações!$B$9,Base!B3)),ISNUMBER(FIND(Configurações!$B$10,Base!B3)),ISNUMBER(FIND(Configurações!$B$11,Base!B3)))=TRUE,Base!B3,0)</f>
        <v>super destaque</v>
      </c>
      <c r="C3" t="str">
        <f>SUBSTITUTE(SUBSTITUTE(IF(ISNUMBER(FIND("R$",Base!B3))=TRUE,Base!B3,IF(OR(ISNUMBER(FIND("condo",Base!C3)),ISNUMBER(FIND("IPTU",Base!C3)))=TRUE,Base!B3,Base!C3)),"R$",""),".","")</f>
        <v xml:space="preserve"> 420000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200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28</v>
      </c>
      <c r="F3" s="2" t="str">
        <f t="array" ref="F3">INDEX(Base!3:3,MATCH(MAX(LEN(Base!3:3)),LEN(Base!3:3),0))</f>
        <v>Cabo Frio- Jardim Flamboyant-Linda casa planejada e decorada, pronta para morar ! - PAVIMENTO TÉRREO: Varanda, Sala, 1 Escritório aproveitando o vão sob a escada, 1 banheiro social...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/>
      </c>
      <c r="M3" t="str">
        <f>TRIM((IF(OR(ISNUMBER(FIND("Avenida",Base!E3)),ISNUMBER(FIND("Rua",Base!E3)),ISNUMBER(FIND("Estrada",Base!E3)),ISNUMBER(FIND(",",Base!E3)))=TRUE,Base!E3,"")))</f>
        <v>Cabo Frio- Jardim Flamboyant-Linda casa planejada e decorada, pronta para morar ! - PAVIMENTO TÉRREO: Varanda, Sala, 1 Escritório aproveitando o vão sob a escada, 1 banheiro social...</v>
      </c>
      <c r="N3" t="str">
        <f>TRIM((IF(OR(ISNUMBER(FIND("Avenida",Base!F3)),ISNUMBER(FIND("Rua",Base!F3)),ISNUMBER(FIND("Estrada",Base!F3)),ISNUMBER(FIND(",",Base!F3)))=TRUE,Base!F3,"")))</f>
        <v/>
      </c>
      <c r="O3" t="str">
        <f>TRIM((IF(OR(ISNUMBER(FIND("Avenida",Base!G3)),ISNUMBER(FIND("Rua",Base!G3)),ISNUMBER(FIND("Estrada",Base!G3)),ISNUMBER(FIND(",",Base!G3)))=TRUE,Base!G3,"")))</f>
        <v>Rua Antônio de Oliveira Gama, Jardim Flamboyant</v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2" t="str">
        <f t="array" ref="AA3">LOOKUP(2,1/(F3:Z3&lt;&gt;""),F3:Z3)</f>
        <v>Rua Antônio de Oliveira Gama, Jardim Flamboyant</v>
      </c>
      <c r="AB3" t="str">
        <f t="array" ref="AB3">IFERROR(IF(LEN(TRIM(SUBSTITUTE(INDEX(Base!3:3,0,MATCH(Output!$AA3,Base!3:3,0)+1),"m²",""))&gt;5),LEFT(TRIM(SUBSTITUTE(INDEX(Base!3:3,0,MATCH(Output!$AA3,Base!3:3,0)+1),"m²","")),3),TRIM(SUBSTITUTE(INDEX(Base!3:3,0,MATCH(Output!$AA3,Base!3:3,0)+1),"m²",""))),0)</f>
        <v>82</v>
      </c>
      <c r="AC3" t="str">
        <f t="array" ref="AC3">IFERROR(IF(LEN(INDEX(Base!3:3,0,MATCH(Output!$AA3,Base!3:3,0)+2))&gt;2,LEFT(INDEX(Base!3:3,0,MATCH(Output!$AA3,Base!3:3,0)+2),1),INDEX(Base!3:3,0,MATCH(Output!$AA3,Base!3:3,0)+2)),0)</f>
        <v>2</v>
      </c>
      <c r="AD3" t="str">
        <f t="array" ref="AD3">IFERROR(IF(LEN(INDEX(Base!3:3,0,MATCH(Output!$AA3,Base!3:3,0)+3))&gt;2,LEFT(INDEX(Base!3:3,0,MATCH(Output!$AA3,Base!3:3,0)+3),1),INDEX(Base!3:3,0,MATCH(Output!$AA3,Base!3:3,0)+3)),0)</f>
        <v>1</v>
      </c>
      <c r="AE3" t="str">
        <f t="array" ref="AE3">IFERROR(IF(LEN(INDEX(Base!3:3,0,MATCH(Output!$AA3,Base!3:3,0)+4))&gt;2,LEFT(INDEX(Base!3:3,0,MATCH(Output!$AA3,Base!3:3,0)+4),1),INDEX(Base!3:3,0,MATCH(Output!$AA3,Base!3:3,0)+4)),0)</f>
        <v>2</v>
      </c>
      <c r="AF3" t="str">
        <f>AA3&amp;", "&amp;Configurações!$C$4&amp;", "&amp;Configurações!$C$5&amp;", Brazil"</f>
        <v>Rua Antônio de Oliveira Gama, Jardim Flamboyant, Cabo Frio, RJ, Brazil</v>
      </c>
      <c r="AG3" t="str">
        <f>RIGHT(AA3,LEN(AA3)-FIND(",",AA3,1)-1)&amp;", "&amp;Configurações!$C$4&amp;", "&amp;Configurações!$C$5</f>
        <v>Jardim Flamboyant, Cabo Frio, RJ</v>
      </c>
      <c r="AH3" s="5">
        <f>Configurações!$C$6</f>
        <v>44386</v>
      </c>
    </row>
    <row r="4" spans="1:34" x14ac:dyDescent="0.3">
      <c r="A4" s="1">
        <v>2</v>
      </c>
      <c r="B4" t="str">
        <f>IF(OR(ISNUMBER(FIND(Configurações!$B$8,Base!B4)),ISNUMBER(FIND(Configurações!$B$9,Base!B4)),ISNUMBER(FIND(Configurações!$B$10,Base!B4)),ISNUMBER(FIND(Configurações!$B$11,Base!B4)))=TRUE,Base!B4,0)</f>
        <v>super destaque</v>
      </c>
      <c r="C4" t="str">
        <f>SUBSTITUTE(SUBSTITUTE(IF(ISNUMBER(FIND("R$",Base!B4))=TRUE,Base!B4,IF(OR(ISNUMBER(FIND("condo",Base!C4)),ISNUMBER(FIND("IPTU",Base!C4)))=TRUE,Base!B4,Base!C4)),"R$",""),".","")</f>
        <v xml:space="preserve"> 125000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0</v>
      </c>
      <c r="F4" s="2" t="str">
        <f t="array" ref="F4">INDEX(Base!4:4,MATCH(MAX(LEN(Base!4:4)),LEN(Base!4:4),0))</f>
        <v>Linda casa de 2 quartos, com piscina em Unamar, Tamoios - Cabo Frio - RJ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Linda casa de 2 quartos, com piscina em Unamar, Tamoios - Cabo Frio - RJ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/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>Unamar, Cabo Frio</v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2" t="str">
        <f t="array" ref="AA4">LOOKUP(2,1/(F4:Z4&lt;&gt;""),F4:Z4)</f>
        <v>Unamar, Cabo Frio</v>
      </c>
      <c r="AB4" t="str">
        <f t="array" ref="AB4">IFERROR(IF(LEN(TRIM(SUBSTITUTE(INDEX(Base!4:4,0,MATCH(Output!$AA4,Base!4:4,0)+1),"m²",""))&gt;5),LEFT(TRIM(SUBSTITUTE(INDEX(Base!4:4,0,MATCH(Output!$AA4,Base!4:4,0)+1),"m²","")),3),TRIM(SUBSTITUTE(INDEX(Base!4:4,0,MATCH(Output!$AA4,Base!4:4,0)+1),"m²",""))),0)</f>
        <v>60</v>
      </c>
      <c r="AC4" t="str">
        <f t="array" ref="AC4">IFERROR(IF(LEN(INDEX(Base!4:4,0,MATCH(Output!$AA4,Base!4:4,0)+2))&gt;2,LEFT(INDEX(Base!4:4,0,MATCH(Output!$AA4,Base!4:4,0)+2),1),INDEX(Base!4:4,0,MATCH(Output!$AA4,Base!4:4,0)+2)),0)</f>
        <v>2</v>
      </c>
      <c r="AD4" t="str">
        <f t="array" ref="AD4">IFERROR(IF(LEN(INDEX(Base!4:4,0,MATCH(Output!$AA4,Base!4:4,0)+3))&gt;2,LEFT(INDEX(Base!4:4,0,MATCH(Output!$AA4,Base!4:4,0)+3),1),INDEX(Base!4:4,0,MATCH(Output!$AA4,Base!4:4,0)+3)),0)</f>
        <v>1</v>
      </c>
      <c r="AE4" t="str">
        <f t="array" ref="AE4">IFERROR(IF(LEN(INDEX(Base!4:4,0,MATCH(Output!$AA4,Base!4:4,0)+4))&gt;2,LEFT(INDEX(Base!4:4,0,MATCH(Output!$AA4,Base!4:4,0)+4),1),INDEX(Base!4:4,0,MATCH(Output!$AA4,Base!4:4,0)+4)),0)</f>
        <v>2</v>
      </c>
      <c r="AF4" t="str">
        <f>AA4&amp;", "&amp;Configurações!$C$4&amp;", "&amp;Configurações!$C$5&amp;", Brazil"</f>
        <v>Unamar, Cabo Frio, Cabo Frio, RJ, Brazil</v>
      </c>
      <c r="AG4" t="str">
        <f>RIGHT(AA4,LEN(AA4)-FIND(",",AA4,1)-1)&amp;", "&amp;Configurações!$C$4&amp;", "&amp;Configurações!$C$5</f>
        <v>Cabo Frio, Cabo Frio, RJ</v>
      </c>
      <c r="AH4" s="5">
        <f>Configurações!$C$6</f>
        <v>44386</v>
      </c>
    </row>
    <row r="5" spans="1:34" x14ac:dyDescent="0.3">
      <c r="A5" s="1">
        <v>3</v>
      </c>
      <c r="B5" t="str">
        <f>IF(OR(ISNUMBER(FIND(Configurações!$B$8,Base!B5)),ISNUMBER(FIND(Configurações!$B$9,Base!B5)),ISNUMBER(FIND(Configurações!$B$10,Base!B5)),ISNUMBER(FIND(Configurações!$B$11,Base!B5)))=TRUE,Base!B5,0)</f>
        <v>super destaque</v>
      </c>
      <c r="C5" t="str">
        <f>SUBSTITUTE(SUBSTITUTE(IF(ISNUMBER(FIND("R$",Base!B5))=TRUE,Base!B5,IF(OR(ISNUMBER(FIND("condo",Base!C5)),ISNUMBER(FIND("IPTU",Base!C5)))=TRUE,Base!B5,Base!C5)),"R$",""),".","")</f>
        <v xml:space="preserve"> 1200000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750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3519</v>
      </c>
      <c r="F5" s="2" t="str">
        <f t="array" ref="F5">INDEX(Base!5:5,MATCH(MAX(LEN(Base!5:5)),LEN(Base!5:5),0))</f>
        <v>Ampla cobertura duplex, composta de duas salas, cozinha, banheiro, três quartos sendo duas suítes, uma no andar superior e outra no inferior, espaço gourmet com churrasqueira, jacu...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/>
      </c>
      <c r="M5" t="str">
        <f>TRIM((IF(OR(ISNUMBER(FIND("Avenida",Base!E5)),ISNUMBER(FIND("Rua",Base!E5)),ISNUMBER(FIND("Estrada",Base!E5)),ISNUMBER(FIND(",",Base!E5)))=TRUE,Base!E5,"")))</f>
        <v>Ampla cobertura duplex, composta de duas salas, cozinha, banheiro, três quartos sendo duas suítes, uma no andar superior e outra no inferior, espaço gourmet com churrasqueira, jacu...</v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>Rua Jorge Lossio, Centro</v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2" t="str">
        <f t="array" ref="AA5">LOOKUP(2,1/(F5:Z5&lt;&gt;""),F5:Z5)</f>
        <v>Rua Jorge Lossio, Centro</v>
      </c>
      <c r="AB5" t="str">
        <f t="array" ref="AB5">IFERROR(IF(LEN(TRIM(SUBSTITUTE(INDEX(Base!5:5,0,MATCH(Output!$AA5,Base!5:5,0)+1),"m²",""))&gt;5),LEFT(TRIM(SUBSTITUTE(INDEX(Base!5:5,0,MATCH(Output!$AA5,Base!5:5,0)+1),"m²","")),3),TRIM(SUBSTITUTE(INDEX(Base!5:5,0,MATCH(Output!$AA5,Base!5:5,0)+1),"m²",""))),0)</f>
        <v>192</v>
      </c>
      <c r="AC5" t="str">
        <f t="array" ref="AC5">IFERROR(IF(LEN(INDEX(Base!5:5,0,MATCH(Output!$AA5,Base!5:5,0)+2))&gt;2,LEFT(INDEX(Base!5:5,0,MATCH(Output!$AA5,Base!5:5,0)+2),1),INDEX(Base!5:5,0,MATCH(Output!$AA5,Base!5:5,0)+2)),0)</f>
        <v>3</v>
      </c>
      <c r="AD5" t="str">
        <f t="array" ref="AD5">IFERROR(IF(LEN(INDEX(Base!5:5,0,MATCH(Output!$AA5,Base!5:5,0)+3))&gt;2,LEFT(INDEX(Base!5:5,0,MATCH(Output!$AA5,Base!5:5,0)+3),1),INDEX(Base!5:5,0,MATCH(Output!$AA5,Base!5:5,0)+3)),0)</f>
        <v>2</v>
      </c>
      <c r="AE5" t="str">
        <f t="array" ref="AE5">IFERROR(IF(LEN(INDEX(Base!5:5,0,MATCH(Output!$AA5,Base!5:5,0)+4))&gt;2,LEFT(INDEX(Base!5:5,0,MATCH(Output!$AA5,Base!5:5,0)+4),1),INDEX(Base!5:5,0,MATCH(Output!$AA5,Base!5:5,0)+4)),0)</f>
        <v>4</v>
      </c>
      <c r="AF5" t="str">
        <f>AA5&amp;", "&amp;Configurações!$C$4&amp;", "&amp;Configurações!$C$5&amp;", Brazil"</f>
        <v>Rua Jorge Lossio, Centro, Cabo Frio, RJ, Brazil</v>
      </c>
      <c r="AG5" t="str">
        <f>RIGHT(AA5,LEN(AA5)-FIND(",",AA5,1)-1)&amp;", "&amp;Configurações!$C$4&amp;", "&amp;Configurações!$C$5</f>
        <v>Centro, Cabo Frio, RJ</v>
      </c>
      <c r="AH5" s="5">
        <f>Configurações!$C$6</f>
        <v>44386</v>
      </c>
    </row>
    <row r="6" spans="1:34" x14ac:dyDescent="0.3">
      <c r="A6" s="1">
        <v>4</v>
      </c>
      <c r="B6" t="str">
        <f>IF(OR(ISNUMBER(FIND(Configurações!$B$8,Base!B6)),ISNUMBER(FIND(Configurações!$B$9,Base!B6)),ISNUMBER(FIND(Configurações!$B$10,Base!B6)),ISNUMBER(FIND(Configurações!$B$11,Base!B6)))=TRUE,Base!B6,0)</f>
        <v>destaque</v>
      </c>
      <c r="C6" t="str">
        <f>SUBSTITUTE(SUBSTITUTE(IF(ISNUMBER(FIND("R$",Base!B6))=TRUE,Base!B6,IF(OR(ISNUMBER(FIND("condo",Base!C6)),ISNUMBER(FIND("IPTU",Base!C6)))=TRUE,Base!B6,Base!C6)),"R$",""),".","")</f>
        <v xml:space="preserve"> 430000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620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800</v>
      </c>
      <c r="F6" s="2" t="str">
        <f t="array" ref="F6">INDEX(Base!6:6,MATCH(MAX(LEN(Base!6:6)),LEN(Base!6:6),0))</f>
        <v>Prédio com piscina e churrasqueira de frente para o mar na Praia das Dunas, Cabo Frio-RJ. Próximo ao antigo hotel Acapulco e à estrada de acesso a Arraial do Cabo. Portaria, parte...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>Prédio com piscina e churrasqueira de frente para o mar na Praia das Dunas, Cabo Frio-RJ. Próximo ao antigo hotel Acapulco e à estrada de acesso a Arraial do Cabo. Portaria, parte...</v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João Antônio Rocha, Braga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2" t="str">
        <f t="array" ref="AA6">LOOKUP(2,1/(F6:Z6&lt;&gt;""),F6:Z6)</f>
        <v>Rua João Antônio Rocha, Braga</v>
      </c>
      <c r="AB6" t="str">
        <f t="array" ref="AB6">IFERROR(IF(LEN(TRIM(SUBSTITUTE(INDEX(Base!6:6,0,MATCH(Output!$AA6,Base!6:6,0)+1),"m²",""))&gt;5),LEFT(TRIM(SUBSTITUTE(INDEX(Base!6:6,0,MATCH(Output!$AA6,Base!6:6,0)+1),"m²","")),3),TRIM(SUBSTITUTE(INDEX(Base!6:6,0,MATCH(Output!$AA6,Base!6:6,0)+1),"m²",""))),0)</f>
        <v>80</v>
      </c>
      <c r="AC6" t="str">
        <f t="array" ref="AC6">IFERROR(IF(LEN(INDEX(Base!6:6,0,MATCH(Output!$AA6,Base!6:6,0)+2))&gt;2,LEFT(INDEX(Base!6:6,0,MATCH(Output!$AA6,Base!6:6,0)+2),1),INDEX(Base!6:6,0,MATCH(Output!$AA6,Base!6:6,0)+2)),0)</f>
        <v>3</v>
      </c>
      <c r="AD6" t="str">
        <f t="array" ref="AD6">IFERROR(IF(LEN(INDEX(Base!6:6,0,MATCH(Output!$AA6,Base!6:6,0)+3))&gt;2,LEFT(INDEX(Base!6:6,0,MATCH(Output!$AA6,Base!6:6,0)+3),1),INDEX(Base!6:6,0,MATCH(Output!$AA6,Base!6:6,0)+3)),0)</f>
        <v>1</v>
      </c>
      <c r="AE6" t="str">
        <f t="array" ref="AE6">IFERROR(IF(LEN(INDEX(Base!6:6,0,MATCH(Output!$AA6,Base!6:6,0)+4))&gt;2,LEFT(INDEX(Base!6:6,0,MATCH(Output!$AA6,Base!6:6,0)+4),1),INDEX(Base!6:6,0,MATCH(Output!$AA6,Base!6:6,0)+4)),0)</f>
        <v>2</v>
      </c>
      <c r="AF6" t="str">
        <f>AA6&amp;", "&amp;Configurações!$C$4&amp;", "&amp;Configurações!$C$5&amp;", Brazil"</f>
        <v>Rua João Antônio Rocha, Braga, Cabo Frio, RJ, Brazil</v>
      </c>
      <c r="AG6" t="str">
        <f>RIGHT(AA6,LEN(AA6)-FIND(",",AA6,1)-1)&amp;", "&amp;Configurações!$C$4&amp;", "&amp;Configurações!$C$5</f>
        <v>Braga, Cabo Frio, RJ</v>
      </c>
      <c r="AH6" s="5">
        <f>Configurações!$C$6</f>
        <v>44386</v>
      </c>
    </row>
    <row r="7" spans="1:34" x14ac:dyDescent="0.3">
      <c r="A7" s="1">
        <v>5</v>
      </c>
      <c r="B7" t="str">
        <f>IF(OR(ISNUMBER(FIND(Configurações!$B$8,Base!B7)),ISNUMBER(FIND(Configurações!$B$9,Base!B7)),ISNUMBER(FIND(Configurações!$B$10,Base!B7)),ISNUMBER(FIND(Configurações!$B$11,Base!B7)))=TRUE,Base!B7,0)</f>
        <v>destaque</v>
      </c>
      <c r="C7" t="str">
        <f>SUBSTITUTE(SUBSTITUTE(IF(ISNUMBER(FIND("R$",Base!B7))=TRUE,Base!B7,IF(OR(ISNUMBER(FIND("condo",Base!C7)),ISNUMBER(FIND("IPTU",Base!C7)))=TRUE,Base!B7,Base!C7)),"R$",""),".","")</f>
        <v xml:space="preserve"> 475000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495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1400</v>
      </c>
      <c r="F7" s="2" t="str">
        <f t="array" ref="F7">INDEX(Base!7:7,MATCH(MAX(LEN(Base!7:7)),LEN(Base!7:7),0))</f>
        <v>- Sala em dois ambientes, com varanda, rebaixamento com iluminação indireta em LED, ar condicionado split quente/frio inv...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/>
      </c>
      <c r="N7" t="str">
        <f>TRIM((IF(OR(ISNUMBER(FIND("Avenida",Base!F7)),ISNUMBER(FIND("Rua",Base!F7)),ISNUMBER(FIND("Estrada",Base!F7)),ISNUMBER(FIND(",",Base!F7)))=TRUE,Base!F7,"")))</f>
        <v>- Sala em dois ambientes, com varanda, rebaixamento com iluminação indireta em LED, ar condicionado split quente/frio inv...</v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>Braga, Cabo Frio</v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/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2" t="str">
        <f t="array" ref="AA7">LOOKUP(2,1/(F7:Z7&lt;&gt;""),F7:Z7)</f>
        <v>Braga, Cabo Frio</v>
      </c>
      <c r="AB7" t="str">
        <f t="array" ref="AB7">IFERROR(IF(LEN(TRIM(SUBSTITUTE(INDEX(Base!7:7,0,MATCH(Output!$AA7,Base!7:7,0)+1),"m²",""))&gt;5),LEFT(TRIM(SUBSTITUTE(INDEX(Base!7:7,0,MATCH(Output!$AA7,Base!7:7,0)+1),"m²","")),3),TRIM(SUBSTITUTE(INDEX(Base!7:7,0,MATCH(Output!$AA7,Base!7:7,0)+1),"m²",""))),0)</f>
        <v>101</v>
      </c>
      <c r="AC7" t="str">
        <f t="array" ref="AC7">IFERROR(IF(LEN(INDEX(Base!7:7,0,MATCH(Output!$AA7,Base!7:7,0)+2))&gt;2,LEFT(INDEX(Base!7:7,0,MATCH(Output!$AA7,Base!7:7,0)+2),1),INDEX(Base!7:7,0,MATCH(Output!$AA7,Base!7:7,0)+2)),0)</f>
        <v>2</v>
      </c>
      <c r="AD7" t="str">
        <f t="array" ref="AD7">IFERROR(IF(LEN(INDEX(Base!7:7,0,MATCH(Output!$AA7,Base!7:7,0)+3))&gt;2,LEFT(INDEX(Base!7:7,0,MATCH(Output!$AA7,Base!7:7,0)+3),1),INDEX(Base!7:7,0,MATCH(Output!$AA7,Base!7:7,0)+3)),0)</f>
        <v>1</v>
      </c>
      <c r="AE7" t="str">
        <f t="array" ref="AE7">IFERROR(IF(LEN(INDEX(Base!7:7,0,MATCH(Output!$AA7,Base!7:7,0)+4))&gt;2,LEFT(INDEX(Base!7:7,0,MATCH(Output!$AA7,Base!7:7,0)+4),1),INDEX(Base!7:7,0,MATCH(Output!$AA7,Base!7:7,0)+4)),0)</f>
        <v>2</v>
      </c>
      <c r="AF7" t="str">
        <f>AA7&amp;", "&amp;Configurações!$C$4&amp;", "&amp;Configurações!$C$5&amp;", Brazil"</f>
        <v>Braga, Cabo Frio, Cabo Frio, RJ, Brazil</v>
      </c>
      <c r="AG7" t="str">
        <f>RIGHT(AA7,LEN(AA7)-FIND(",",AA7,1)-1)&amp;", "&amp;Configurações!$C$4&amp;", "&amp;Configurações!$C$5</f>
        <v>Cabo Frio, Cabo Frio, RJ</v>
      </c>
      <c r="AH7" s="5">
        <f>Configurações!$C$6</f>
        <v>44386</v>
      </c>
    </row>
    <row r="8" spans="1:34" x14ac:dyDescent="0.3">
      <c r="A8" s="1">
        <v>6</v>
      </c>
      <c r="B8" t="str">
        <f>IF(OR(ISNUMBER(FIND(Configurações!$B$8,Base!B8)),ISNUMBER(FIND(Configurações!$B$9,Base!B8)),ISNUMBER(FIND(Configurações!$B$10,Base!B8)),ISNUMBER(FIND(Configurações!$B$11,Base!B8)))=TRUE,Base!B8,0)</f>
        <v>destaque</v>
      </c>
      <c r="C8" t="str">
        <f>SUBSTITUTE(SUBSTITUTE(IF(ISNUMBER(FIND("R$",Base!B8))=TRUE,Base!B8,IF(OR(ISNUMBER(FIND("condo",Base!C8)),ISNUMBER(FIND("IPTU",Base!C8)))=TRUE,Base!B8,Base!C8)),"R$",""),".","")</f>
        <v xml:space="preserve"> 610000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516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755</v>
      </c>
      <c r="F8" s="2" t="str">
        <f t="array" ref="F8">INDEX(Base!8:8,MATCH(MAX(LEN(Base!8:8)),LEN(Base!8:8),0))</f>
        <v>Apto com belíssima vista da praia, em posição privilegiada, frente p/ o sol da manhã, 3º andar, super ventilado, claro e sómente um vizinho latera...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/>
      </c>
      <c r="N8" t="str">
        <f>TRIM((IF(OR(ISNUMBER(FIND("Avenida",Base!F8)),ISNUMBER(FIND("Rua",Base!F8)),ISNUMBER(FIND("Estrada",Base!F8)),ISNUMBER(FIND(",",Base!F8)))=TRUE,Base!F8,"")))</f>
        <v>Apto com belíssima vista da praia, em posição privilegiada, frente p/ o sol da manhã, 3º andar, super ventilado, claro e sómente um vizinho latera...</v>
      </c>
      <c r="O8" t="str">
        <f>TRIM((IF(OR(ISNUMBER(FIND("Avenida",Base!G8)),ISNUMBER(FIND("Rua",Base!G8)),ISNUMBER(FIND("Estrada",Base!G8)),ISNUMBER(FIND(",",Base!G8)))=TRUE,Base!G8,"")))</f>
        <v/>
      </c>
      <c r="P8" t="str">
        <f>TRIM((IF(OR(ISNUMBER(FIND("Avenida",Base!H8)),ISNUMBER(FIND("Rua",Base!H8)),ISNUMBER(FIND("Estrada",Base!H8)),ISNUMBER(FIND(",",Base!H8)))=TRUE,Base!H8,"")))</f>
        <v>Rua Ramon Pereló Filho, Braga</v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2" t="str">
        <f t="array" ref="AA8">LOOKUP(2,1/(F8:Z8&lt;&gt;""),F8:Z8)</f>
        <v>Rua Ramon Pereló Filho, Braga</v>
      </c>
      <c r="AB8" t="str">
        <f t="array" ref="AB8">IFERROR(IF(LEN(TRIM(SUBSTITUTE(INDEX(Base!8:8,0,MATCH(Output!$AA8,Base!8:8,0)+1),"m²",""))&gt;5),LEFT(TRIM(SUBSTITUTE(INDEX(Base!8:8,0,MATCH(Output!$AA8,Base!8:8,0)+1),"m²","")),3),TRIM(SUBSTITUTE(INDEX(Base!8:8,0,MATCH(Output!$AA8,Base!8:8,0)+1),"m²",""))),0)</f>
        <v>86</v>
      </c>
      <c r="AC8" t="str">
        <f t="array" ref="AC8">IFERROR(IF(LEN(INDEX(Base!8:8,0,MATCH(Output!$AA8,Base!8:8,0)+2))&gt;2,LEFT(INDEX(Base!8:8,0,MATCH(Output!$AA8,Base!8:8,0)+2),1),INDEX(Base!8:8,0,MATCH(Output!$AA8,Base!8:8,0)+2)),0)</f>
        <v>2</v>
      </c>
      <c r="AD8" t="str">
        <f t="array" ref="AD8">IFERROR(IF(LEN(INDEX(Base!8:8,0,MATCH(Output!$AA8,Base!8:8,0)+3))&gt;2,LEFT(INDEX(Base!8:8,0,MATCH(Output!$AA8,Base!8:8,0)+3),1),INDEX(Base!8:8,0,MATCH(Output!$AA8,Base!8:8,0)+3)),0)</f>
        <v>1</v>
      </c>
      <c r="AE8" t="str">
        <f t="array" ref="AE8">IFERROR(IF(LEN(INDEX(Base!8:8,0,MATCH(Output!$AA8,Base!8:8,0)+4))&gt;2,LEFT(INDEX(Base!8:8,0,MATCH(Output!$AA8,Base!8:8,0)+4),1),INDEX(Base!8:8,0,MATCH(Output!$AA8,Base!8:8,0)+4)),0)</f>
        <v>2</v>
      </c>
      <c r="AF8" t="str">
        <f>AA8&amp;", "&amp;Configurações!$C$4&amp;", "&amp;Configurações!$C$5&amp;", Brazil"</f>
        <v>Rua Ramon Pereló Filho, Braga, Cabo Frio, RJ, Brazil</v>
      </c>
      <c r="AG8" t="str">
        <f>RIGHT(AA8,LEN(AA8)-FIND(",",AA8,1)-1)&amp;", "&amp;Configurações!$C$4&amp;", "&amp;Configurações!$C$5</f>
        <v>Braga, Cabo Frio, RJ</v>
      </c>
      <c r="AH8" s="5">
        <f>Configurações!$C$6</f>
        <v>44386</v>
      </c>
    </row>
    <row r="9" spans="1:34" x14ac:dyDescent="0.3">
      <c r="A9" s="1">
        <v>7</v>
      </c>
      <c r="B9" t="str">
        <f>IF(OR(ISNUMBER(FIND(Configurações!$B$8,Base!B9)),ISNUMBER(FIND(Configurações!$B$9,Base!B9)),ISNUMBER(FIND(Configurações!$B$10,Base!B9)),ISNUMBER(FIND(Configurações!$B$11,Base!B9)))=TRUE,Base!B9,0)</f>
        <v>destaque</v>
      </c>
      <c r="C9" t="str">
        <f>SUBSTITUTE(SUBSTITUTE(IF(ISNUMBER(FIND("R$",Base!B9))=TRUE,Base!B9,IF(OR(ISNUMBER(FIND("condo",Base!C9)),ISNUMBER(FIND("IPTU",Base!C9)))=TRUE,Base!B9,Base!C9)),"R$",""),".","")</f>
        <v xml:space="preserve"> 590000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0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0</v>
      </c>
      <c r="F9" s="2" t="str">
        <f t="array" ref="F9">INDEX(Base!9:9,MATCH(MAX(LEN(Base!9:9)),LEN(Base!9:9),0))</f>
        <v>Apartamento de 3 quartos, sendo 1 suíte, no Bairro da Passagem, em Cabo Frio. Imóvel com sala de televisão, sala de jantar, cozinha área serviço com área externa, banheiro de servi...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>Apartamento de 3 quartos, sendo 1 suíte, no Bairro da Passagem, em Cabo Frio. Imóvel com sala de televisão, sala de jantar, cozinha área serviço com área externa, banheiro de servi...</v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Antônio Feliciano de Almeida, Passagem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2" t="str">
        <f t="array" ref="AA9">LOOKUP(2,1/(F9:Z9&lt;&gt;""),F9:Z9)</f>
        <v>Rua Antônio Feliciano de Almeida, Passagem</v>
      </c>
      <c r="AB9" t="str">
        <f t="array" ref="AB9">IFERROR(IF(LEN(TRIM(SUBSTITUTE(INDEX(Base!9:9,0,MATCH(Output!$AA9,Base!9:9,0)+1),"m²",""))&gt;5),LEFT(TRIM(SUBSTITUTE(INDEX(Base!9:9,0,MATCH(Output!$AA9,Base!9:9,0)+1),"m²","")),3),TRIM(SUBSTITUTE(INDEX(Base!9:9,0,MATCH(Output!$AA9,Base!9:9,0)+1),"m²",""))),0)</f>
        <v>116</v>
      </c>
      <c r="AC9" t="str">
        <f t="array" ref="AC9">IFERROR(IF(LEN(INDEX(Base!9:9,0,MATCH(Output!$AA9,Base!9:9,0)+2))&gt;2,LEFT(INDEX(Base!9:9,0,MATCH(Output!$AA9,Base!9:9,0)+2),1),INDEX(Base!9:9,0,MATCH(Output!$AA9,Base!9:9,0)+2)),0)</f>
        <v>3</v>
      </c>
      <c r="AD9" t="str">
        <f t="array" ref="AD9">IFERROR(IF(LEN(INDEX(Base!9:9,0,MATCH(Output!$AA9,Base!9:9,0)+3))&gt;2,LEFT(INDEX(Base!9:9,0,MATCH(Output!$AA9,Base!9:9,0)+3),1),INDEX(Base!9:9,0,MATCH(Output!$AA9,Base!9:9,0)+3)),0)</f>
        <v>2</v>
      </c>
      <c r="AE9" t="str">
        <f t="array" ref="AE9">IFERROR(IF(LEN(INDEX(Base!9:9,0,MATCH(Output!$AA9,Base!9:9,0)+4))&gt;2,LEFT(INDEX(Base!9:9,0,MATCH(Output!$AA9,Base!9:9,0)+4),1),INDEX(Base!9:9,0,MATCH(Output!$AA9,Base!9:9,0)+4)),0)</f>
        <v>3</v>
      </c>
      <c r="AF9" t="str">
        <f>AA9&amp;", "&amp;Configurações!$C$4&amp;", "&amp;Configurações!$C$5&amp;", Brazil"</f>
        <v>Rua Antônio Feliciano de Almeida, Passagem, Cabo Frio, RJ, Brazil</v>
      </c>
      <c r="AG9" t="str">
        <f>RIGHT(AA9,LEN(AA9)-FIND(",",AA9,1)-1)&amp;", "&amp;Configurações!$C$4&amp;", "&amp;Configurações!$C$5</f>
        <v>Passagem, Cabo Frio, RJ</v>
      </c>
      <c r="AH9" s="5">
        <f>Configurações!$C$6</f>
        <v>44386</v>
      </c>
    </row>
    <row r="10" spans="1:34" x14ac:dyDescent="0.3">
      <c r="A10" s="1">
        <v>8</v>
      </c>
      <c r="B10" t="str">
        <f>IF(OR(ISNUMBER(FIND(Configurações!$B$8,Base!B10)),ISNUMBER(FIND(Configurações!$B$9,Base!B10)),ISNUMBER(FIND(Configurações!$B$10,Base!B10)),ISNUMBER(FIND(Configurações!$B$11,Base!B10)))=TRUE,Base!B10,0)</f>
        <v>destaque</v>
      </c>
      <c r="C10" t="str">
        <f>SUBSTITUTE(SUBSTITUTE(IF(ISNUMBER(FIND("R$",Base!B10))=TRUE,Base!B10,IF(OR(ISNUMBER(FIND("condo",Base!C10)),ISNUMBER(FIND("IPTU",Base!C10)))=TRUE,Base!B10,Base!C10)),"R$",""),".","")</f>
        <v xml:space="preserve"> 450000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0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0</v>
      </c>
      <c r="F10" s="2" t="str">
        <f t="array" ref="F10">INDEX(Base!10:10,MATCH(MAX(LEN(Base!10:10)),LEN(Base!10:10),0))</f>
        <v>Casa em condominio fechado com segurança total!! Otima localização ,próximo a comercio e com muita tranquilidade espaço com 3 Suites grandes, copa, cozinha e área de serviço e sala...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>Casa em condominio fechado com segurança total!! Otima localização ,próximo a comercio e com muita tranquilidade espaço com 3 Suites grandes, copa, cozinha e área de serviço e sala...</v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>Rua Salvador, Palmeiras</v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2" t="str">
        <f t="array" ref="AA10">LOOKUP(2,1/(F10:Z10&lt;&gt;""),F10:Z10)</f>
        <v>Rua Salvador, Palmeiras</v>
      </c>
      <c r="AB10" t="str">
        <f t="array" ref="AB10">IFERROR(IF(LEN(TRIM(SUBSTITUTE(INDEX(Base!10:10,0,MATCH(Output!$AA10,Base!10:10,0)+1),"m²",""))&gt;5),LEFT(TRIM(SUBSTITUTE(INDEX(Base!10:10,0,MATCH(Output!$AA10,Base!10:10,0)+1),"m²","")),3),TRIM(SUBSTITUTE(INDEX(Base!10:10,0,MATCH(Output!$AA10,Base!10:10,0)+1),"m²",""))),0)</f>
        <v>100</v>
      </c>
      <c r="AC10" t="str">
        <f t="array" ref="AC10">IFERROR(IF(LEN(INDEX(Base!10:10,0,MATCH(Output!$AA10,Base!10:10,0)+2))&gt;2,LEFT(INDEX(Base!10:10,0,MATCH(Output!$AA10,Base!10:10,0)+2),1),INDEX(Base!10:10,0,MATCH(Output!$AA10,Base!10:10,0)+2)),0)</f>
        <v>3</v>
      </c>
      <c r="AD10" t="str">
        <f t="array" ref="AD10">IFERROR(IF(LEN(INDEX(Base!10:10,0,MATCH(Output!$AA10,Base!10:10,0)+3))&gt;2,LEFT(INDEX(Base!10:10,0,MATCH(Output!$AA10,Base!10:10,0)+3),1),INDEX(Base!10:10,0,MATCH(Output!$AA10,Base!10:10,0)+3)),0)</f>
        <v>2</v>
      </c>
      <c r="AE10" t="str">
        <f t="array" ref="AE10">IFERROR(IF(LEN(INDEX(Base!10:10,0,MATCH(Output!$AA10,Base!10:10,0)+4))&gt;2,LEFT(INDEX(Base!10:10,0,MATCH(Output!$AA10,Base!10:10,0)+4),1),INDEX(Base!10:10,0,MATCH(Output!$AA10,Base!10:10,0)+4)),0)</f>
        <v>3</v>
      </c>
      <c r="AF10" t="str">
        <f>AA10&amp;", "&amp;Configurações!$C$4&amp;", "&amp;Configurações!$C$5&amp;", Brazil"</f>
        <v>Rua Salvador, Palmeiras, Cabo Frio, RJ, Brazil</v>
      </c>
      <c r="AG10" t="str">
        <f>RIGHT(AA10,LEN(AA10)-FIND(",",AA10,1)-1)&amp;", "&amp;Configurações!$C$4&amp;", "&amp;Configurações!$C$5</f>
        <v>Palmeiras, Cabo Frio, RJ</v>
      </c>
      <c r="AH10" s="5">
        <f>Configurações!$C$6</f>
        <v>44386</v>
      </c>
    </row>
    <row r="11" spans="1:34" x14ac:dyDescent="0.3">
      <c r="A11" s="1">
        <v>9</v>
      </c>
      <c r="B11" t="str">
        <f>IF(OR(ISNUMBER(FIND(Configurações!$B$8,Base!B11)),ISNUMBER(FIND(Configurações!$B$9,Base!B11)),ISNUMBER(FIND(Configurações!$B$10,Base!B11)),ISNUMBER(FIND(Configurações!$B$11,Base!B11)))=TRUE,Base!B11,0)</f>
        <v>destaque</v>
      </c>
      <c r="C11" t="str">
        <f>SUBSTITUTE(SUBSTITUTE(IF(ISNUMBER(FIND("R$",Base!B11))=TRUE,Base!B11,IF(OR(ISNUMBER(FIND("condo",Base!C11)),ISNUMBER(FIND("IPTU",Base!C11)))=TRUE,Base!B11,Base!C11)),"R$",""),".","")</f>
        <v xml:space="preserve"> 490000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640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725</v>
      </c>
      <c r="F11" s="2" t="str">
        <f t="array" ref="F11">INDEX(Base!11:11,MATCH(MAX(LEN(Base!11:11)),LEN(Base!11:11),0))</f>
        <v>3 quartos, 2 vagas, mobiliado, tudo novo, casa pintada, condominio com 9 casas apenas. A 100m do shopping do Pero. Entre em contato agora.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>3 quartos, 2 vagas, mobiliado, tudo novo, casa pintada, condominio com 9 casas apenas. A 100m do shopping do Pero. Entre em contato agora.</v>
      </c>
      <c r="N11" t="str">
        <f>TRIM((IF(OR(ISNUMBER(FIND("Avenida",Base!F11)),ISNUMBER(FIND("Rua",Base!F11)),ISNUMBER(FIND("Estrada",Base!F11)),ISNUMBER(FIND(",",Base!F11)))=TRUE,Base!F11,"")))</f>
        <v/>
      </c>
      <c r="O11" t="str">
        <f>TRIM((IF(OR(ISNUMBER(FIND("Avenida",Base!G11)),ISNUMBER(FIND("Rua",Base!G11)),ISNUMBER(FIND("Estrada",Base!G11)),ISNUMBER(FIND(",",Base!G11)))=TRUE,Base!G11,"")))</f>
        <v>Avenida dos Pescadores, Peró</v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2" t="str">
        <f t="array" ref="AA11">LOOKUP(2,1/(F11:Z11&lt;&gt;""),F11:Z11)</f>
        <v>Avenida dos Pescadores, Peró</v>
      </c>
      <c r="AB11" t="str">
        <f t="array" ref="AB11">IFERROR(IF(LEN(TRIM(SUBSTITUTE(INDEX(Base!11:11,0,MATCH(Output!$AA11,Base!11:11,0)+1),"m²",""))&gt;5),LEFT(TRIM(SUBSTITUTE(INDEX(Base!11:11,0,MATCH(Output!$AA11,Base!11:11,0)+1),"m²","")),3),TRIM(SUBSTITUTE(INDEX(Base!11:11,0,MATCH(Output!$AA11,Base!11:11,0)+1),"m²",""))),0)</f>
        <v>150</v>
      </c>
      <c r="AC11" t="str">
        <f t="array" ref="AC11">IFERROR(IF(LEN(INDEX(Base!11:11,0,MATCH(Output!$AA11,Base!11:11,0)+2))&gt;2,LEFT(INDEX(Base!11:11,0,MATCH(Output!$AA11,Base!11:11,0)+2),1),INDEX(Base!11:11,0,MATCH(Output!$AA11,Base!11:11,0)+2)),0)</f>
        <v>3</v>
      </c>
      <c r="AD11" t="str">
        <f t="array" ref="AD11">IFERROR(IF(LEN(INDEX(Base!11:11,0,MATCH(Output!$AA11,Base!11:11,0)+3))&gt;2,LEFT(INDEX(Base!11:11,0,MATCH(Output!$AA11,Base!11:11,0)+3),1),INDEX(Base!11:11,0,MATCH(Output!$AA11,Base!11:11,0)+3)),0)</f>
        <v>2</v>
      </c>
      <c r="AE11" t="str">
        <f t="array" ref="AE11">IFERROR(IF(LEN(INDEX(Base!11:11,0,MATCH(Output!$AA11,Base!11:11,0)+4))&gt;2,LEFT(INDEX(Base!11:11,0,MATCH(Output!$AA11,Base!11:11,0)+4),1),INDEX(Base!11:11,0,MATCH(Output!$AA11,Base!11:11,0)+4)),0)</f>
        <v>2</v>
      </c>
      <c r="AF11" t="str">
        <f>AA11&amp;", "&amp;Configurações!$C$4&amp;", "&amp;Configurações!$C$5&amp;", Brazil"</f>
        <v>Avenida dos Pescadores, Peró, Cabo Frio, RJ, Brazil</v>
      </c>
      <c r="AG11" t="str">
        <f>RIGHT(AA11,LEN(AA11)-FIND(",",AA11,1)-1)&amp;", "&amp;Configurações!$C$4&amp;", "&amp;Configurações!$C$5</f>
        <v>Peró, Cabo Frio, RJ</v>
      </c>
      <c r="AH11" s="5">
        <f>Configurações!$C$6</f>
        <v>44386</v>
      </c>
    </row>
    <row r="12" spans="1:34" x14ac:dyDescent="0.3">
      <c r="A12" s="1">
        <v>10</v>
      </c>
      <c r="B12" t="str">
        <f>IF(OR(ISNUMBER(FIND(Configurações!$B$8,Base!B12)),ISNUMBER(FIND(Configurações!$B$9,Base!B12)),ISNUMBER(FIND(Configurações!$B$10,Base!B12)),ISNUMBER(FIND(Configurações!$B$11,Base!B12)))=TRUE,Base!B12,0)</f>
        <v>destaque</v>
      </c>
      <c r="C12" t="str">
        <f>SUBSTITUTE(SUBSTITUTE(IF(ISNUMBER(FIND("R$",Base!B12))=TRUE,Base!B12,IF(OR(ISNUMBER(FIND("condo",Base!C12)),ISNUMBER(FIND("IPTU",Base!C12)))=TRUE,Base!B12,Base!C12)),"R$",""),".","")</f>
        <v xml:space="preserve"> 500000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0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0</v>
      </c>
      <c r="F12" s="2" t="str">
        <f t="array" ref="F12">INDEX(Base!12:12,MATCH(MAX(LEN(Base!12:12)),LEN(Base!12:12),0))</f>
        <v>Vendo ótima casa em lugar tranquilo e próximo do mar. A poucos metros da praia e perto de comércios. Construção em terreno de 360 m2. Local conhecido como Long Beach, localizado no...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Vendo ótima casa em lugar tranquilo e próximo do mar. A poucos metros da praia e perto de comércios. Construção em terreno de 360 m2. Local conhecido como Long Beach, localizado no...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Um, Long Beach Tamoios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2" t="str">
        <f t="array" ref="AA12">LOOKUP(2,1/(F12:Z12&lt;&gt;""),F12:Z12)</f>
        <v>Rua Um, Long Beach Tamoios</v>
      </c>
      <c r="AB12" t="str">
        <f t="array" ref="AB12">IFERROR(IF(LEN(TRIM(SUBSTITUTE(INDEX(Base!12:12,0,MATCH(Output!$AA12,Base!12:12,0)+1),"m²",""))&gt;5),LEFT(TRIM(SUBSTITUTE(INDEX(Base!12:12,0,MATCH(Output!$AA12,Base!12:12,0)+1),"m²","")),3),TRIM(SUBSTITUTE(INDEX(Base!12:12,0,MATCH(Output!$AA12,Base!12:12,0)+1),"m²",""))),0)</f>
        <v>97</v>
      </c>
      <c r="AC12" t="str">
        <f t="array" ref="AC12">IFERROR(IF(LEN(INDEX(Base!12:12,0,MATCH(Output!$AA12,Base!12:12,0)+2))&gt;2,LEFT(INDEX(Base!12:12,0,MATCH(Output!$AA12,Base!12:12,0)+2),1),INDEX(Base!12:12,0,MATCH(Output!$AA12,Base!12:12,0)+2)),0)</f>
        <v>2</v>
      </c>
      <c r="AD12" t="str">
        <f t="array" ref="AD12">IFERROR(IF(LEN(INDEX(Base!12:12,0,MATCH(Output!$AA12,Base!12:12,0)+3))&gt;2,LEFT(INDEX(Base!12:12,0,MATCH(Output!$AA12,Base!12:12,0)+3),1),INDEX(Base!12:12,0,MATCH(Output!$AA12,Base!12:12,0)+3)),0)</f>
        <v>2</v>
      </c>
      <c r="AE12">
        <f t="array" ref="AE12">IFERROR(IF(LEN(INDEX(Base!12:12,0,MATCH(Output!$AA12,Base!12:12,0)+4))&gt;2,LEFT(INDEX(Base!12:12,0,MATCH(Output!$AA12,Base!12:12,0)+4),1),INDEX(Base!12:12,0,MATCH(Output!$AA12,Base!12:12,0)+4)),0)</f>
        <v>0</v>
      </c>
      <c r="AF12" t="str">
        <f>AA12&amp;", "&amp;Configurações!$C$4&amp;", "&amp;Configurações!$C$5&amp;", Brazil"</f>
        <v>Rua Um, Long Beach Tamoios, Cabo Frio, RJ, Brazil</v>
      </c>
      <c r="AG12" t="str">
        <f>RIGHT(AA12,LEN(AA12)-FIND(",",AA12,1)-1)&amp;", "&amp;Configurações!$C$4&amp;", "&amp;Configurações!$C$5</f>
        <v>Long Beach Tamoios, Cabo Frio, RJ</v>
      </c>
      <c r="AH12" s="5">
        <f>Configurações!$C$6</f>
        <v>44386</v>
      </c>
    </row>
    <row r="13" spans="1:34" x14ac:dyDescent="0.3">
      <c r="A13" s="1">
        <v>11</v>
      </c>
      <c r="B13" t="str">
        <f>IF(OR(ISNUMBER(FIND(Configurações!$B$8,Base!B13)),ISNUMBER(FIND(Configurações!$B$9,Base!B13)),ISNUMBER(FIND(Configurações!$B$10,Base!B13)),ISNUMBER(FIND(Configurações!$B$11,Base!B13)))=TRUE,Base!B13,0)</f>
        <v>destaque</v>
      </c>
      <c r="C13" t="str">
        <f>SUBSTITUTE(SUBSTITUTE(IF(ISNUMBER(FIND("R$",Base!B13))=TRUE,Base!B13,IF(OR(ISNUMBER(FIND("condo",Base!C13)),ISNUMBER(FIND("IPTU",Base!C13)))=TRUE,Base!B13,Base!C13)),"R$",""),".","")</f>
        <v xml:space="preserve"> 220000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240</v>
      </c>
      <c r="F13" s="2" t="str">
        <f t="array" ref="F13">INDEX(Base!13:13,MATCH(MAX(LEN(Base!13:13)),LEN(Base!13:13),0))</f>
        <v>A casa possui 2 quartos (1suíte), sala, cozinha americana, 2 banheiros, área de serviço,...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>Casa independente, com RGI, direto com proprietário!</v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>A casa possui 2 quartos (1suíte), sala, cozinha americana, 2 banheiros, área de serviço,...</v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>Rua do Guriri, Peró</v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2" t="str">
        <f t="array" ref="AA13">LOOKUP(2,1/(F13:Z13&lt;&gt;""),F13:Z13)</f>
        <v>Rua do Guriri, Peró</v>
      </c>
      <c r="AB13" t="str">
        <f t="array" ref="AB13">IFERROR(IF(LEN(TRIM(SUBSTITUTE(INDEX(Base!13:13,0,MATCH(Output!$AA13,Base!13:13,0)+1),"m²",""))&gt;5),LEFT(TRIM(SUBSTITUTE(INDEX(Base!13:13,0,MATCH(Output!$AA13,Base!13:13,0)+1),"m²","")),3),TRIM(SUBSTITUTE(INDEX(Base!13:13,0,MATCH(Output!$AA13,Base!13:13,0)+1),"m²",""))),0)</f>
        <v>70</v>
      </c>
      <c r="AC13" t="str">
        <f t="array" ref="AC13">IFERROR(IF(LEN(INDEX(Base!13:13,0,MATCH(Output!$AA13,Base!13:13,0)+2))&gt;2,LEFT(INDEX(Base!13:13,0,MATCH(Output!$AA13,Base!13:13,0)+2),1),INDEX(Base!13:13,0,MATCH(Output!$AA13,Base!13:13,0)+2)),0)</f>
        <v>2</v>
      </c>
      <c r="AD13" t="str">
        <f t="array" ref="AD13">IFERROR(IF(LEN(INDEX(Base!13:13,0,MATCH(Output!$AA13,Base!13:13,0)+3))&gt;2,LEFT(INDEX(Base!13:13,0,MATCH(Output!$AA13,Base!13:13,0)+3),1),INDEX(Base!13:13,0,MATCH(Output!$AA13,Base!13:13,0)+3)),0)</f>
        <v>2</v>
      </c>
      <c r="AE13" t="str">
        <f t="array" ref="AE13">IFERROR(IF(LEN(INDEX(Base!13:13,0,MATCH(Output!$AA13,Base!13:13,0)+4))&gt;2,LEFT(INDEX(Base!13:13,0,MATCH(Output!$AA13,Base!13:13,0)+4),1),INDEX(Base!13:13,0,MATCH(Output!$AA13,Base!13:13,0)+4)),0)</f>
        <v>2</v>
      </c>
      <c r="AF13" t="str">
        <f>AA13&amp;", "&amp;Configurações!$C$4&amp;", "&amp;Configurações!$C$5&amp;", Brazil"</f>
        <v>Rua do Guriri, Peró, Cabo Frio, RJ, Brazil</v>
      </c>
      <c r="AG13" t="str">
        <f>RIGHT(AA13,LEN(AA13)-FIND(",",AA13,1)-1)&amp;", "&amp;Configurações!$C$4&amp;", "&amp;Configurações!$C$5</f>
        <v>Peró, Cabo Frio, RJ</v>
      </c>
      <c r="AH13" s="5">
        <f>Configurações!$C$6</f>
        <v>44386</v>
      </c>
    </row>
    <row r="14" spans="1:34" x14ac:dyDescent="0.3">
      <c r="A14" s="1">
        <v>12</v>
      </c>
      <c r="B14" t="str">
        <f>IF(OR(ISNUMBER(FIND(Configurações!$B$8,Base!B14)),ISNUMBER(FIND(Configurações!$B$9,Base!B14)),ISNUMBER(FIND(Configurações!$B$10,Base!B14)),ISNUMBER(FIND(Configurações!$B$11,Base!B14)))=TRUE,Base!B14,0)</f>
        <v>destaque</v>
      </c>
      <c r="C14" t="str">
        <f>SUBSTITUTE(SUBSTITUTE(IF(ISNUMBER(FIND("R$",Base!B14))=TRUE,Base!B14,IF(OR(ISNUMBER(FIND("condo",Base!C14)),ISNUMBER(FIND("IPTU",Base!C14)))=TRUE,Base!B14,Base!C14)),"R$",""),".","")</f>
        <v xml:space="preserve"> 530000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600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1100</v>
      </c>
      <c r="F14" s="2" t="str">
        <f t="array" ref="F14">INDEX(Base!14:14,MATCH(MAX(LEN(Base!14:14)),LEN(Base!14:14),0))</f>
        <v>Vendo excelente apto no Braga , para pessoas de bom gosto ; sala 2 ambientes 2 qtos sendo uma suíte ambos com armários embutidos ,Banheiro social, varandão, cozinha altamente monta...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Vendo excelente apto no Braga , para pessoas de bom gosto ; sala 2 ambientes 2 qtos sendo uma suíte ambos com armários embutidos ,Banheiro social, varandão, cozinha altamente monta...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Avenida Vereador Antônio Ferreira dos Santos, Braga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2" t="str">
        <f t="array" ref="AA14">LOOKUP(2,1/(F14:Z14&lt;&gt;""),F14:Z14)</f>
        <v>Avenida Vereador Antônio Ferreira dos Santos, Braga</v>
      </c>
      <c r="AB14" t="str">
        <f t="array" ref="AB14">IFERROR(IF(LEN(TRIM(SUBSTITUTE(INDEX(Base!14:14,0,MATCH(Output!$AA14,Base!14:14,0)+1),"m²",""))&gt;5),LEFT(TRIM(SUBSTITUTE(INDEX(Base!14:14,0,MATCH(Output!$AA14,Base!14:14,0)+1),"m²","")),3),TRIM(SUBSTITUTE(INDEX(Base!14:14,0,MATCH(Output!$AA14,Base!14:14,0)+1),"m²",""))),0)</f>
        <v>92</v>
      </c>
      <c r="AC14" t="str">
        <f t="array" ref="AC14">IFERROR(IF(LEN(INDEX(Base!14:14,0,MATCH(Output!$AA14,Base!14:14,0)+2))&gt;2,LEFT(INDEX(Base!14:14,0,MATCH(Output!$AA14,Base!14:14,0)+2),1),INDEX(Base!14:14,0,MATCH(Output!$AA14,Base!14:14,0)+2)),0)</f>
        <v>2</v>
      </c>
      <c r="AD14" t="str">
        <f t="array" ref="AD14">IFERROR(IF(LEN(INDEX(Base!14:14,0,MATCH(Output!$AA14,Base!14:14,0)+3))&gt;2,LEFT(INDEX(Base!14:14,0,MATCH(Output!$AA14,Base!14:14,0)+3),1),INDEX(Base!14:14,0,MATCH(Output!$AA14,Base!14:14,0)+3)),0)</f>
        <v>1</v>
      </c>
      <c r="AE14" t="str">
        <f t="array" ref="AE14">IFERROR(IF(LEN(INDEX(Base!14:14,0,MATCH(Output!$AA14,Base!14:14,0)+4))&gt;2,LEFT(INDEX(Base!14:14,0,MATCH(Output!$AA14,Base!14:14,0)+4),1),INDEX(Base!14:14,0,MATCH(Output!$AA14,Base!14:14,0)+4)),0)</f>
        <v>3</v>
      </c>
      <c r="AF14" t="str">
        <f>AA14&amp;", "&amp;Configurações!$C$4&amp;", "&amp;Configurações!$C$5&amp;", Brazil"</f>
        <v>Avenida Vereador Antônio Ferreira dos Santos, Braga, Cabo Frio, RJ, Brazil</v>
      </c>
      <c r="AG14" t="str">
        <f>RIGHT(AA14,LEN(AA14)-FIND(",",AA14,1)-1)&amp;", "&amp;Configurações!$C$4&amp;", "&amp;Configurações!$C$5</f>
        <v>Braga, Cabo Frio, RJ</v>
      </c>
      <c r="AH14" s="5">
        <f>Configurações!$C$6</f>
        <v>44386</v>
      </c>
    </row>
    <row r="15" spans="1:34" x14ac:dyDescent="0.3">
      <c r="A15" s="1">
        <v>13</v>
      </c>
      <c r="B15" t="str">
        <f>IF(OR(ISNUMBER(FIND(Configurações!$B$8,Base!B15)),ISNUMBER(FIND(Configurações!$B$9,Base!B15)),ISNUMBER(FIND(Configurações!$B$10,Base!B15)),ISNUMBER(FIND(Configurações!$B$11,Base!B15)))=TRUE,Base!B15,0)</f>
        <v>destaque</v>
      </c>
      <c r="C15" t="str">
        <f>SUBSTITUTE(SUBSTITUTE(IF(ISNUMBER(FIND("R$",Base!B15))=TRUE,Base!B15,IF(OR(ISNUMBER(FIND("condo",Base!C15)),ISNUMBER(FIND("IPTU",Base!C15)))=TRUE,Base!B15,Base!C15)),"R$",""),".","")</f>
        <v xml:space="preserve"> 380000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415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30</v>
      </c>
      <c r="F15" s="2" t="str">
        <f t="array" ref="F15">INDEX(Base!15:15,MATCH(MAX(LEN(Base!15:15)),LEN(Base!15:15),0))</f>
        <v>EXCELENTE OPORTUNIDADE !!!! MORE NO PARAÍSO- Ogiva , Bairro Nobre de Cabo Frio/RJ . Condomínio com excelente área de Lazer - Piscina - Sauna - Churrasqueira Coberta. Casa Duplex co...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>EXCELENTE OPORTUNIDADE !!!! MORE NO PARAÍSO- Ogiva , Bairro Nobre de Cabo Frio/RJ . Condomínio com excelente área de Lazer - Piscina - Sauna - Churrasqueira Coberta. Casa Duplex co...</v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>Avenida Marimbas, Ogiva</v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/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2" t="str">
        <f t="array" ref="AA15">LOOKUP(2,1/(F15:Z15&lt;&gt;""),F15:Z15)</f>
        <v>Avenida Marimbas, Ogiva</v>
      </c>
      <c r="AB15" t="str">
        <f t="array" ref="AB15">IFERROR(IF(LEN(TRIM(SUBSTITUTE(INDEX(Base!15:15,0,MATCH(Output!$AA15,Base!15:15,0)+1),"m²",""))&gt;5),LEFT(TRIM(SUBSTITUTE(INDEX(Base!15:15,0,MATCH(Output!$AA15,Base!15:15,0)+1),"m²","")),3),TRIM(SUBSTITUTE(INDEX(Base!15:15,0,MATCH(Output!$AA15,Base!15:15,0)+1),"m²",""))),0)</f>
        <v>73</v>
      </c>
      <c r="AC15" t="str">
        <f t="array" ref="AC15">IFERROR(IF(LEN(INDEX(Base!15:15,0,MATCH(Output!$AA15,Base!15:15,0)+2))&gt;2,LEFT(INDEX(Base!15:15,0,MATCH(Output!$AA15,Base!15:15,0)+2),1),INDEX(Base!15:15,0,MATCH(Output!$AA15,Base!15:15,0)+2)),0)</f>
        <v>2</v>
      </c>
      <c r="AD15" t="str">
        <f t="array" ref="AD15">IFERROR(IF(LEN(INDEX(Base!15:15,0,MATCH(Output!$AA15,Base!15:15,0)+3))&gt;2,LEFT(INDEX(Base!15:15,0,MATCH(Output!$AA15,Base!15:15,0)+3),1),INDEX(Base!15:15,0,MATCH(Output!$AA15,Base!15:15,0)+3)),0)</f>
        <v>1</v>
      </c>
      <c r="AE15" t="str">
        <f t="array" ref="AE15">IFERROR(IF(LEN(INDEX(Base!15:15,0,MATCH(Output!$AA15,Base!15:15,0)+4))&gt;2,LEFT(INDEX(Base!15:15,0,MATCH(Output!$AA15,Base!15:15,0)+4),1),INDEX(Base!15:15,0,MATCH(Output!$AA15,Base!15:15,0)+4)),0)</f>
        <v>3</v>
      </c>
      <c r="AF15" t="str">
        <f>AA15&amp;", "&amp;Configurações!$C$4&amp;", "&amp;Configurações!$C$5&amp;", Brazil"</f>
        <v>Avenida Marimbas, Ogiva, Cabo Frio, RJ, Brazil</v>
      </c>
      <c r="AG15" t="str">
        <f>RIGHT(AA15,LEN(AA15)-FIND(",",AA15,1)-1)&amp;", "&amp;Configurações!$C$4&amp;", "&amp;Configurações!$C$5</f>
        <v>Ogiva, Cabo Frio, RJ</v>
      </c>
      <c r="AH15" s="5">
        <f>Configurações!$C$6</f>
        <v>44386</v>
      </c>
    </row>
    <row r="16" spans="1:34" x14ac:dyDescent="0.3">
      <c r="A16" s="1">
        <v>14</v>
      </c>
      <c r="B16" t="str">
        <f>IF(OR(ISNUMBER(FIND(Configurações!$B$8,Base!B16)),ISNUMBER(FIND(Configurações!$B$9,Base!B16)),ISNUMBER(FIND(Configurações!$B$10,Base!B16)),ISNUMBER(FIND(Configurações!$B$11,Base!B16)))=TRUE,Base!B16,0)</f>
        <v>destaque</v>
      </c>
      <c r="C16" t="str">
        <f>SUBSTITUTE(SUBSTITUTE(IF(ISNUMBER(FIND("R$",Base!B16))=TRUE,Base!B16,IF(OR(ISNUMBER(FIND("condo",Base!C16)),ISNUMBER(FIND("IPTU",Base!C16)))=TRUE,Base!B16,Base!C16)),"R$",""),".","")</f>
        <v xml:space="preserve"> 125000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0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0</v>
      </c>
      <c r="F16" s="2" t="str">
        <f t="array" ref="F16">INDEX(Base!16:16,MATCH(MAX(LEN(Base!16:16)),LEN(Base!16:16),0))</f>
        <v>CASA SUPER N OVA, 1A. LOCAÇÃO,LINDA, PERTINHO DA PRAIA, PODENDO IR Á PÉ, NO CONDOMÍNIO RESIDENCIAL UNAMAR, SEGURANÇA 24 HORAS, COM 3 PISCINAS, PARQUINHO INFANTIL, ÁREA DE LAZER. FA...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CASA SUPER N OVA, 1A. LOCAÇÃO,LINDA, PERTINHO DA PRAIA, PODENDO IR Á PÉ, NO CONDOMÍNIO RESIDENCIAL UNAMAR, SEGURANÇA 24 HORAS, COM 3 PISCINAS, PARQUINHO INFANTIL, ÁREA DE LAZER. FA...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Orlando Bragança, Unamar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2" t="str">
        <f t="array" ref="AA16">LOOKUP(2,1/(F16:Z16&lt;&gt;""),F16:Z16)</f>
        <v>Rua Orlando Bragança, Unamar</v>
      </c>
      <c r="AB16" t="str">
        <f t="array" ref="AB16">IFERROR(IF(LEN(TRIM(SUBSTITUTE(INDEX(Base!16:16,0,MATCH(Output!$AA16,Base!16:16,0)+1),"m²",""))&gt;5),LEFT(TRIM(SUBSTITUTE(INDEX(Base!16:16,0,MATCH(Output!$AA16,Base!16:16,0)+1),"m²","")),3),TRIM(SUBSTITUTE(INDEX(Base!16:16,0,MATCH(Output!$AA16,Base!16:16,0)+1),"m²",""))),0)</f>
        <v>95</v>
      </c>
      <c r="AC16" t="str">
        <f t="array" ref="AC16">IFERROR(IF(LEN(INDEX(Base!16:16,0,MATCH(Output!$AA16,Base!16:16,0)+2))&gt;2,LEFT(INDEX(Base!16:16,0,MATCH(Output!$AA16,Base!16:16,0)+2),1),INDEX(Base!16:16,0,MATCH(Output!$AA16,Base!16:16,0)+2)),0)</f>
        <v>2</v>
      </c>
      <c r="AD16" t="str">
        <f t="array" ref="AD16">IFERROR(IF(LEN(INDEX(Base!16:16,0,MATCH(Output!$AA16,Base!16:16,0)+3))&gt;2,LEFT(INDEX(Base!16:16,0,MATCH(Output!$AA16,Base!16:16,0)+3),1),INDEX(Base!16:16,0,MATCH(Output!$AA16,Base!16:16,0)+3)),0)</f>
        <v>1</v>
      </c>
      <c r="AE16" t="str">
        <f t="array" ref="AE16">IFERROR(IF(LEN(INDEX(Base!16:16,0,MATCH(Output!$AA16,Base!16:16,0)+4))&gt;2,LEFT(INDEX(Base!16:16,0,MATCH(Output!$AA16,Base!16:16,0)+4),1),INDEX(Base!16:16,0,MATCH(Output!$AA16,Base!16:16,0)+4)),0)</f>
        <v>2</v>
      </c>
      <c r="AF16" t="str">
        <f>AA16&amp;", "&amp;Configurações!$C$4&amp;", "&amp;Configurações!$C$5&amp;", Brazil"</f>
        <v>Rua Orlando Bragança, Unamar, Cabo Frio, RJ, Brazil</v>
      </c>
      <c r="AG16" t="str">
        <f>RIGHT(AA16,LEN(AA16)-FIND(",",AA16,1)-1)&amp;", "&amp;Configurações!$C$4&amp;", "&amp;Configurações!$C$5</f>
        <v>Unamar, Cabo Frio, RJ</v>
      </c>
      <c r="AH16" s="5">
        <f>Configurações!$C$6</f>
        <v>44386</v>
      </c>
    </row>
    <row r="17" spans="1:34" x14ac:dyDescent="0.3">
      <c r="A17" s="1">
        <v>15</v>
      </c>
      <c r="B17" t="str">
        <f>IF(OR(ISNUMBER(FIND(Configurações!$B$8,Base!B17)),ISNUMBER(FIND(Configurações!$B$9,Base!B17)),ISNUMBER(FIND(Configurações!$B$10,Base!B17)),ISNUMBER(FIND(Configurações!$B$11,Base!B17)))=TRUE,Base!B17,0)</f>
        <v>destaque</v>
      </c>
      <c r="C17" t="str">
        <f>SUBSTITUTE(SUBSTITUTE(IF(ISNUMBER(FIND("R$",Base!B17))=TRUE,Base!B17,IF(OR(ISNUMBER(FIND("condo",Base!C17)),ISNUMBER(FIND("IPTU",Base!C17)))=TRUE,Base!B17,Base!C17)),"R$",""),".","")</f>
        <v xml:space="preserve"> 650000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700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1400</v>
      </c>
      <c r="F17" s="2" t="str">
        <f t="array" ref="F17">INDEX(Base!17:17,MATCH(MAX(LEN(Base!17:17)),LEN(Base!17:17),0))</f>
        <v>Cobertura Duplex 1 piso - sala de estar com varanda, sala de jantar, cozinha com lavabo, quarto de serviço e 1 suíte. 2 piso - 3 quartos sendo 1 suíte com banheira, varandão com ch...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Cobertura Duplex 1 piso - sala de estar com varanda, sala de jantar, cozinha com lavabo, quarto de serviço e 1 suíte. 2 piso - 3 quartos sendo 1 suíte com banheira, varandão com ch...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Avenida Vereador Antônio Ferreira dos Santos, Braga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2" t="str">
        <f t="array" ref="AA17">LOOKUP(2,1/(F17:Z17&lt;&gt;""),F17:Z17)</f>
        <v>Avenida Vereador Antônio Ferreira dos Santos, Braga</v>
      </c>
      <c r="AB17" t="str">
        <f t="array" ref="AB17">IFERROR(IF(LEN(TRIM(SUBSTITUTE(INDEX(Base!17:17,0,MATCH(Output!$AA17,Base!17:17,0)+1),"m²",""))&gt;5),LEFT(TRIM(SUBSTITUTE(INDEX(Base!17:17,0,MATCH(Output!$AA17,Base!17:17,0)+1),"m²","")),3),TRIM(SUBSTITUTE(INDEX(Base!17:17,0,MATCH(Output!$AA17,Base!17:17,0)+1),"m²",""))),0)</f>
        <v>143</v>
      </c>
      <c r="AC17" t="str">
        <f t="array" ref="AC17">IFERROR(IF(LEN(INDEX(Base!17:17,0,MATCH(Output!$AA17,Base!17:17,0)+2))&gt;2,LEFT(INDEX(Base!17:17,0,MATCH(Output!$AA17,Base!17:17,0)+2),1),INDEX(Base!17:17,0,MATCH(Output!$AA17,Base!17:17,0)+2)),0)</f>
        <v>4</v>
      </c>
      <c r="AD17" t="str">
        <f t="array" ref="AD17">IFERROR(IF(LEN(INDEX(Base!17:17,0,MATCH(Output!$AA17,Base!17:17,0)+3))&gt;2,LEFT(INDEX(Base!17:17,0,MATCH(Output!$AA17,Base!17:17,0)+3),1),INDEX(Base!17:17,0,MATCH(Output!$AA17,Base!17:17,0)+3)),0)</f>
        <v>1</v>
      </c>
      <c r="AE17" t="str">
        <f t="array" ref="AE17">IFERROR(IF(LEN(INDEX(Base!17:17,0,MATCH(Output!$AA17,Base!17:17,0)+4))&gt;2,LEFT(INDEX(Base!17:17,0,MATCH(Output!$AA17,Base!17:17,0)+4),1),INDEX(Base!17:17,0,MATCH(Output!$AA17,Base!17:17,0)+4)),0)</f>
        <v>4</v>
      </c>
      <c r="AF17" t="str">
        <f>AA17&amp;", "&amp;Configurações!$C$4&amp;", "&amp;Configurações!$C$5&amp;", Brazil"</f>
        <v>Avenida Vereador Antônio Ferreira dos Santos, Braga, Cabo Frio, RJ, Brazil</v>
      </c>
      <c r="AG17" t="str">
        <f>RIGHT(AA17,LEN(AA17)-FIND(",",AA17,1)-1)&amp;", "&amp;Configurações!$C$4&amp;", "&amp;Configurações!$C$5</f>
        <v>Braga, Cabo Frio, RJ</v>
      </c>
      <c r="AH17" s="5">
        <f>Configurações!$C$6</f>
        <v>44386</v>
      </c>
    </row>
    <row r="18" spans="1:34" x14ac:dyDescent="0.3">
      <c r="A18" s="1">
        <v>16</v>
      </c>
      <c r="B18" t="str">
        <f>IF(OR(ISNUMBER(FIND(Configurações!$B$8,Base!B18)),ISNUMBER(FIND(Configurações!$B$9,Base!B18)),ISNUMBER(FIND(Configurações!$B$10,Base!B18)),ISNUMBER(FIND(Configurações!$B$11,Base!B18)))=TRUE,Base!B18,0)</f>
        <v>destaque</v>
      </c>
      <c r="C18" t="str">
        <f>SUBSTITUTE(SUBSTITUTE(IF(ISNUMBER(FIND("R$",Base!B18))=TRUE,Base!B18,IF(OR(ISNUMBER(FIND("condo",Base!C18)),ISNUMBER(FIND("IPTU",Base!C18)))=TRUE,Base!B18,Base!C18)),"R$",""),".","")</f>
        <v xml:space="preserve"> 645000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500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900</v>
      </c>
      <c r="F18" s="2" t="str">
        <f t="array" ref="F18">INDEX(Base!18:18,MATCH(MAX(LEN(Base!18:18)),LEN(Base!18:18),0))</f>
        <v>Excelente apartamento na quadra da Praia do Forte, sol da manhã e tarde e com vista livre. Distribuído em 2 dormitórios amplos (sendo 1 suíte ) ambos com varanda, sala em 2 ambient...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>Excelente apartamento na quadra da Praia do Forte, sol da manhã e tarde e com vista livre. Distribuído em 2 dormitórios amplos (sendo 1 suíte ) ambos com varanda, sala em 2 ambient...</v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>Vila Nova, Cabo Frio</v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2" t="str">
        <f t="array" ref="AA18">LOOKUP(2,1/(F18:Z18&lt;&gt;""),F18:Z18)</f>
        <v>Vila Nova, Cabo Frio</v>
      </c>
      <c r="AB18" t="str">
        <f t="array" ref="AB18">IFERROR(IF(LEN(TRIM(SUBSTITUTE(INDEX(Base!18:18,0,MATCH(Output!$AA18,Base!18:18,0)+1),"m²",""))&gt;5),LEFT(TRIM(SUBSTITUTE(INDEX(Base!18:18,0,MATCH(Output!$AA18,Base!18:18,0)+1),"m²","")),3),TRIM(SUBSTITUTE(INDEX(Base!18:18,0,MATCH(Output!$AA18,Base!18:18,0)+1),"m²",""))),0)</f>
        <v>64</v>
      </c>
      <c r="AC18" t="str">
        <f t="array" ref="AC18">IFERROR(IF(LEN(INDEX(Base!18:18,0,MATCH(Output!$AA18,Base!18:18,0)+2))&gt;2,LEFT(INDEX(Base!18:18,0,MATCH(Output!$AA18,Base!18:18,0)+2),1),INDEX(Base!18:18,0,MATCH(Output!$AA18,Base!18:18,0)+2)),0)</f>
        <v>2</v>
      </c>
      <c r="AD18" t="str">
        <f t="array" ref="AD18">IFERROR(IF(LEN(INDEX(Base!18:18,0,MATCH(Output!$AA18,Base!18:18,0)+3))&gt;2,LEFT(INDEX(Base!18:18,0,MATCH(Output!$AA18,Base!18:18,0)+3),1),INDEX(Base!18:18,0,MATCH(Output!$AA18,Base!18:18,0)+3)),0)</f>
        <v>1</v>
      </c>
      <c r="AE18" t="str">
        <f t="array" ref="AE18">IFERROR(IF(LEN(INDEX(Base!18:18,0,MATCH(Output!$AA18,Base!18:18,0)+4))&gt;2,LEFT(INDEX(Base!18:18,0,MATCH(Output!$AA18,Base!18:18,0)+4),1),INDEX(Base!18:18,0,MATCH(Output!$AA18,Base!18:18,0)+4)),0)</f>
        <v>2</v>
      </c>
      <c r="AF18" t="str">
        <f>AA18&amp;", "&amp;Configurações!$C$4&amp;", "&amp;Configurações!$C$5&amp;", Brazil"</f>
        <v>Vila Nova, Cabo Frio, Cabo Frio, RJ, Brazil</v>
      </c>
      <c r="AG18" t="str">
        <f>RIGHT(AA18,LEN(AA18)-FIND(",",AA18,1)-1)&amp;", "&amp;Configurações!$C$4&amp;", "&amp;Configurações!$C$5</f>
        <v>Cabo Frio, Cabo Frio, RJ</v>
      </c>
      <c r="AH18" s="5">
        <f>Configurações!$C$6</f>
        <v>44386</v>
      </c>
    </row>
    <row r="19" spans="1:34" x14ac:dyDescent="0.3">
      <c r="A19" s="1">
        <v>17</v>
      </c>
      <c r="B19" t="str">
        <f>IF(OR(ISNUMBER(FIND(Configurações!$B$8,Base!B19)),ISNUMBER(FIND(Configurações!$B$9,Base!B19)),ISNUMBER(FIND(Configurações!$B$10,Base!B19)),ISNUMBER(FIND(Configurações!$B$11,Base!B19)))=TRUE,Base!B19,0)</f>
        <v>destaque</v>
      </c>
      <c r="C19" t="str">
        <f>SUBSTITUTE(SUBSTITUTE(IF(ISNUMBER(FIND("R$",Base!B19))=TRUE,Base!B19,IF(OR(ISNUMBER(FIND("condo",Base!C19)),ISNUMBER(FIND("IPTU",Base!C19)))=TRUE,Base!B19,Base!C19)),"R$",""),".","")</f>
        <v xml:space="preserve"> 720000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600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700</v>
      </c>
      <c r="F19" s="2" t="str">
        <f t="array" ref="F19">INDEX(Base!19:19,MATCH(MAX(LEN(Base!19:19)),LEN(Base!19:19),0))</f>
        <v>Cobertura Duplex na região mais valorizada de Cabo Frio a Passagem ao lado do centro e da praia do forte, a 200 metros da areia da praia, vista parcial indevassável para o canal e...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>Cobertura Duplex na região mais valorizada de Cabo Frio a Passagem ao lado do centro e da praia do forte, a 200 metros da areia da praia, vista parcial indevassável para o canal e...</v>
      </c>
      <c r="N19" t="str">
        <f>TRIM((IF(OR(ISNUMBER(FIND("Avenida",Base!F19)),ISNUMBER(FIND("Rua",Base!F19)),ISNUMBER(FIND("Estrada",Base!F19)),ISNUMBER(FIND(",",Base!F19)))=TRUE,Base!F19,"")))</f>
        <v/>
      </c>
      <c r="O19" t="str">
        <f>TRIM((IF(OR(ISNUMBER(FIND("Avenida",Base!G19)),ISNUMBER(FIND("Rua",Base!G19)),ISNUMBER(FIND("Estrada",Base!G19)),ISNUMBER(FIND(",",Base!G19)))=TRUE,Base!G19,"")))</f>
        <v>Rua Mestre Vivim, Centro</v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2" t="str">
        <f t="array" ref="AA19">LOOKUP(2,1/(F19:Z19&lt;&gt;""),F19:Z19)</f>
        <v>Rua Mestre Vivim, Centro</v>
      </c>
      <c r="AB19" t="str">
        <f t="array" ref="AB19">IFERROR(IF(LEN(TRIM(SUBSTITUTE(INDEX(Base!19:19,0,MATCH(Output!$AA19,Base!19:19,0)+1),"m²",""))&gt;5),LEFT(TRIM(SUBSTITUTE(INDEX(Base!19:19,0,MATCH(Output!$AA19,Base!19:19,0)+1),"m²","")),3),TRIM(SUBSTITUTE(INDEX(Base!19:19,0,MATCH(Output!$AA19,Base!19:19,0)+1),"m²",""))),0)</f>
        <v>140</v>
      </c>
      <c r="AC19" t="str">
        <f t="array" ref="AC19">IFERROR(IF(LEN(INDEX(Base!19:19,0,MATCH(Output!$AA19,Base!19:19,0)+2))&gt;2,LEFT(INDEX(Base!19:19,0,MATCH(Output!$AA19,Base!19:19,0)+2),1),INDEX(Base!19:19,0,MATCH(Output!$AA19,Base!19:19,0)+2)),0)</f>
        <v>3</v>
      </c>
      <c r="AD19" t="str">
        <f t="array" ref="AD19">IFERROR(IF(LEN(INDEX(Base!19:19,0,MATCH(Output!$AA19,Base!19:19,0)+3))&gt;2,LEFT(INDEX(Base!19:19,0,MATCH(Output!$AA19,Base!19:19,0)+3),1),INDEX(Base!19:19,0,MATCH(Output!$AA19,Base!19:19,0)+3)),0)</f>
        <v>1</v>
      </c>
      <c r="AE19" t="str">
        <f t="array" ref="AE19">IFERROR(IF(LEN(INDEX(Base!19:19,0,MATCH(Output!$AA19,Base!19:19,0)+4))&gt;2,LEFT(INDEX(Base!19:19,0,MATCH(Output!$AA19,Base!19:19,0)+4),1),INDEX(Base!19:19,0,MATCH(Output!$AA19,Base!19:19,0)+4)),0)</f>
        <v>3</v>
      </c>
      <c r="AF19" t="str">
        <f>AA19&amp;", "&amp;Configurações!$C$4&amp;", "&amp;Configurações!$C$5&amp;", Brazil"</f>
        <v>Rua Mestre Vivim, Centro, Cabo Frio, RJ, Brazil</v>
      </c>
      <c r="AG19" t="str">
        <f>RIGHT(AA19,LEN(AA19)-FIND(",",AA19,1)-1)&amp;", "&amp;Configurações!$C$4&amp;", "&amp;Configurações!$C$5</f>
        <v>Centro, Cabo Frio, RJ</v>
      </c>
      <c r="AH19" s="5">
        <f>Configurações!$C$6</f>
        <v>44386</v>
      </c>
    </row>
    <row r="20" spans="1:34" x14ac:dyDescent="0.3">
      <c r="A20" s="1">
        <v>18</v>
      </c>
      <c r="B20" t="str">
        <f>IF(OR(ISNUMBER(FIND(Configurações!$B$8,Base!B20)),ISNUMBER(FIND(Configurações!$B$9,Base!B20)),ISNUMBER(FIND(Configurações!$B$10,Base!B20)),ISNUMBER(FIND(Configurações!$B$11,Base!B20)))=TRUE,Base!B20,0)</f>
        <v>destaque</v>
      </c>
      <c r="C20" t="str">
        <f>SUBSTITUTE(SUBSTITUTE(IF(ISNUMBER(FIND("R$",Base!B20))=TRUE,Base!B20,IF(OR(ISNUMBER(FIND("condo",Base!C20)),ISNUMBER(FIND("IPTU",Base!C20)))=TRUE,Base!B20,Base!C20)),"R$",""),".","")</f>
        <v xml:space="preserve"> 200000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0</v>
      </c>
      <c r="F20" s="2" t="str">
        <f t="array" ref="F20">INDEX(Base!20:20,MATCH(MAX(LEN(Base!20:20)),LEN(Base!20:20),0))</f>
        <v>Casa com 2 quartos, sendo 1 suíte, sala, cozinha americana, banheiro social, área de...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/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>Casa com 2 quartos, sendo 1 suíte, sala, cozinha americana, banheiro social, área de...</v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>Nova California Tamoios, Cabo Frio</v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2" t="str">
        <f t="array" ref="AA20">LOOKUP(2,1/(F20:Z20&lt;&gt;""),F20:Z20)</f>
        <v>Nova California Tamoios, Cabo Frio</v>
      </c>
      <c r="AB20" t="str">
        <f t="array" ref="AB20">IFERROR(IF(LEN(TRIM(SUBSTITUTE(INDEX(Base!20:20,0,MATCH(Output!$AA20,Base!20:20,0)+1),"m²",""))&gt;5),LEFT(TRIM(SUBSTITUTE(INDEX(Base!20:20,0,MATCH(Output!$AA20,Base!20:20,0)+1),"m²","")),3),TRIM(SUBSTITUTE(INDEX(Base!20:20,0,MATCH(Output!$AA20,Base!20:20,0)+1),"m²",""))),0)</f>
        <v>420</v>
      </c>
      <c r="AC20" t="str">
        <f t="array" ref="AC20">IFERROR(IF(LEN(INDEX(Base!20:20,0,MATCH(Output!$AA20,Base!20:20,0)+2))&gt;2,LEFT(INDEX(Base!20:20,0,MATCH(Output!$AA20,Base!20:20,0)+2),1),INDEX(Base!20:20,0,MATCH(Output!$AA20,Base!20:20,0)+2)),0)</f>
        <v>2</v>
      </c>
      <c r="AD20" t="str">
        <f t="array" ref="AD20">IFERROR(IF(LEN(INDEX(Base!20:20,0,MATCH(Output!$AA20,Base!20:20,0)+3))&gt;2,LEFT(INDEX(Base!20:20,0,MATCH(Output!$AA20,Base!20:20,0)+3),1),INDEX(Base!20:20,0,MATCH(Output!$AA20,Base!20:20,0)+3)),0)</f>
        <v>8</v>
      </c>
      <c r="AE20" t="str">
        <f t="array" ref="AE20">IFERROR(IF(LEN(INDEX(Base!20:20,0,MATCH(Output!$AA20,Base!20:20,0)+4))&gt;2,LEFT(INDEX(Base!20:20,0,MATCH(Output!$AA20,Base!20:20,0)+4),1),INDEX(Base!20:20,0,MATCH(Output!$AA20,Base!20:20,0)+4)),0)</f>
        <v>2</v>
      </c>
      <c r="AF20" t="str">
        <f>AA20&amp;", "&amp;Configurações!$C$4&amp;", "&amp;Configurações!$C$5&amp;", Brazil"</f>
        <v>Nova California Tamoios, Cabo Frio, Cabo Frio, RJ, Brazil</v>
      </c>
      <c r="AG20" t="str">
        <f>RIGHT(AA20,LEN(AA20)-FIND(",",AA20,1)-1)&amp;", "&amp;Configurações!$C$4&amp;", "&amp;Configurações!$C$5</f>
        <v>Cabo Frio, Cabo Frio, RJ</v>
      </c>
      <c r="AH20" s="5">
        <f>Configurações!$C$6</f>
        <v>44386</v>
      </c>
    </row>
    <row r="21" spans="1:34" x14ac:dyDescent="0.3">
      <c r="A21" s="1">
        <v>19</v>
      </c>
      <c r="B21" t="str">
        <f>IF(OR(ISNUMBER(FIND(Configurações!$B$8,Base!B21)),ISNUMBER(FIND(Configurações!$B$9,Base!B21)),ISNUMBER(FIND(Configurações!$B$10,Base!B21)),ISNUMBER(FIND(Configurações!$B$11,Base!B21)))=TRUE,Base!B21,0)</f>
        <v>destaque</v>
      </c>
      <c r="C21" t="str">
        <f>SUBSTITUTE(SUBSTITUTE(IF(ISNUMBER(FIND("R$",Base!B21))=TRUE,Base!B21,IF(OR(ISNUMBER(FIND("condo",Base!C21)),ISNUMBER(FIND("IPTU",Base!C21)))=TRUE,Base!B21,Base!C21)),"R$",""),".","")</f>
        <v xml:space="preserve"> 730000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0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0</v>
      </c>
      <c r="F21" s="2" t="str">
        <f t="array" ref="F21">INDEX(Base!21:21,MATCH(MAX(LEN(Base!21:21)),LEN(Base!21:21),0))</f>
        <v>Vendo R$75000,00 ACEITO PROPOSTAS! Alugo (R$ 2200 com taxas incluídas - condomínio e IPTU) Ou faço permuta Ótima casa em condomínio, com terreno 186,38 m² e área construída de 167,...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Vendo R$75000,00 ACEITO PROPOSTAS! Alugo (R$ 2200 com taxas incluídas - condomínio e IPTU) Ou faço permuta Ótima casa em condomínio, com terreno 186,38 m² e área construída de 167,...</v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>Rua Belo Horizonte, Palmeiras</v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2" t="str">
        <f t="array" ref="AA21">LOOKUP(2,1/(F21:Z21&lt;&gt;""),F21:Z21)</f>
        <v>Rua Belo Horizonte, Palmeiras</v>
      </c>
      <c r="AB21" t="str">
        <f t="array" ref="AB21">IFERROR(IF(LEN(TRIM(SUBSTITUTE(INDEX(Base!21:21,0,MATCH(Output!$AA21,Base!21:21,0)+1),"m²",""))&gt;5),LEFT(TRIM(SUBSTITUTE(INDEX(Base!21:21,0,MATCH(Output!$AA21,Base!21:21,0)+1),"m²","")),3),TRIM(SUBSTITUTE(INDEX(Base!21:21,0,MATCH(Output!$AA21,Base!21:21,0)+1),"m²",""))),0)</f>
        <v>167</v>
      </c>
      <c r="AC21" t="str">
        <f t="array" ref="AC21">IFERROR(IF(LEN(INDEX(Base!21:21,0,MATCH(Output!$AA21,Base!21:21,0)+2))&gt;2,LEFT(INDEX(Base!21:21,0,MATCH(Output!$AA21,Base!21:21,0)+2),1),INDEX(Base!21:21,0,MATCH(Output!$AA21,Base!21:21,0)+2)),0)</f>
        <v>4</v>
      </c>
      <c r="AD21" t="str">
        <f t="array" ref="AD21">IFERROR(IF(LEN(INDEX(Base!21:21,0,MATCH(Output!$AA21,Base!21:21,0)+3))&gt;2,LEFT(INDEX(Base!21:21,0,MATCH(Output!$AA21,Base!21:21,0)+3),1),INDEX(Base!21:21,0,MATCH(Output!$AA21,Base!21:21,0)+3)),0)</f>
        <v>2</v>
      </c>
      <c r="AE21" t="str">
        <f t="array" ref="AE21">IFERROR(IF(LEN(INDEX(Base!21:21,0,MATCH(Output!$AA21,Base!21:21,0)+4))&gt;2,LEFT(INDEX(Base!21:21,0,MATCH(Output!$AA21,Base!21:21,0)+4),1),INDEX(Base!21:21,0,MATCH(Output!$AA21,Base!21:21,0)+4)),0)</f>
        <v>4</v>
      </c>
      <c r="AF21" t="str">
        <f>AA21&amp;", "&amp;Configurações!$C$4&amp;", "&amp;Configurações!$C$5&amp;", Brazil"</f>
        <v>Rua Belo Horizonte, Palmeiras, Cabo Frio, RJ, Brazil</v>
      </c>
      <c r="AG21" t="str">
        <f>RIGHT(AA21,LEN(AA21)-FIND(",",AA21,1)-1)&amp;", "&amp;Configurações!$C$4&amp;", "&amp;Configurações!$C$5</f>
        <v>Palmeiras, Cabo Frio, RJ</v>
      </c>
      <c r="AH21" s="5">
        <f>Configurações!$C$6</f>
        <v>44386</v>
      </c>
    </row>
    <row r="22" spans="1:34" x14ac:dyDescent="0.3">
      <c r="A22" s="1">
        <v>20</v>
      </c>
      <c r="B22" t="str">
        <f>IF(OR(ISNUMBER(FIND(Configurações!$B$8,Base!B22)),ISNUMBER(FIND(Configurações!$B$9,Base!B22)),ISNUMBER(FIND(Configurações!$B$10,Base!B22)),ISNUMBER(FIND(Configurações!$B$11,Base!B22)))=TRUE,Base!B22,0)</f>
        <v>destaque</v>
      </c>
      <c r="C22" t="str">
        <f>SUBSTITUTE(SUBSTITUTE(IF(ISNUMBER(FIND("R$",Base!B22))=TRUE,Base!B22,IF(OR(ISNUMBER(FIND("condo",Base!C22)),ISNUMBER(FIND("IPTU",Base!C22)))=TRUE,Base!B22,Base!C22)),"R$",""),".","")</f>
        <v xml:space="preserve"> 380000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0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0</v>
      </c>
      <c r="F22" s="2" t="str">
        <f t="array" ref="F22">INDEX(Base!22:22,MATCH(MAX(LEN(Base!22:22)),LEN(Base!22:22),0))</f>
        <v>Você que está pensando em adquirir seu imóvel aproveite a oportunidade da imobiliária Confiança , estamos com cond...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/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>Você que está pensando em adquirir seu imóvel aproveite a oportunidade da imobiliária Confiança , estamos com cond...</v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>Unamar, Cabo Frio</v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2" t="str">
        <f t="array" ref="AA22">LOOKUP(2,1/(F22:Z22&lt;&gt;""),F22:Z22)</f>
        <v>Unamar, Cabo Frio</v>
      </c>
      <c r="AB22" t="str">
        <f t="array" ref="AB22">IFERROR(IF(LEN(TRIM(SUBSTITUTE(INDEX(Base!22:22,0,MATCH(Output!$AA22,Base!22:22,0)+1),"m²",""))&gt;5),LEFT(TRIM(SUBSTITUTE(INDEX(Base!22:22,0,MATCH(Output!$AA22,Base!22:22,0)+1),"m²","")),3),TRIM(SUBSTITUTE(INDEX(Base!22:22,0,MATCH(Output!$AA22,Base!22:22,0)+1),"m²",""))),0)</f>
        <v>610</v>
      </c>
      <c r="AC22" t="str">
        <f t="array" ref="AC22">IFERROR(IF(LEN(INDEX(Base!22:22,0,MATCH(Output!$AA22,Base!22:22,0)+2))&gt;2,LEFT(INDEX(Base!22:22,0,MATCH(Output!$AA22,Base!22:22,0)+2),1),INDEX(Base!22:22,0,MATCH(Output!$AA22,Base!22:22,0)+2)),0)</f>
        <v>3</v>
      </c>
      <c r="AD22" t="str">
        <f t="array" ref="AD22">IFERROR(IF(LEN(INDEX(Base!22:22,0,MATCH(Output!$AA22,Base!22:22,0)+3))&gt;2,LEFT(INDEX(Base!22:22,0,MATCH(Output!$AA22,Base!22:22,0)+3),1),INDEX(Base!22:22,0,MATCH(Output!$AA22,Base!22:22,0)+3)),0)</f>
        <v>7</v>
      </c>
      <c r="AE22" t="str">
        <f t="array" ref="AE22">IFERROR(IF(LEN(INDEX(Base!22:22,0,MATCH(Output!$AA22,Base!22:22,0)+4))&gt;2,LEFT(INDEX(Base!22:22,0,MATCH(Output!$AA22,Base!22:22,0)+4),1),INDEX(Base!22:22,0,MATCH(Output!$AA22,Base!22:22,0)+4)),0)</f>
        <v>3</v>
      </c>
      <c r="AF22" t="str">
        <f>AA22&amp;", "&amp;Configurações!$C$4&amp;", "&amp;Configurações!$C$5&amp;", Brazil"</f>
        <v>Unamar, Cabo Frio, Cabo Frio, RJ, Brazil</v>
      </c>
      <c r="AG22" t="str">
        <f>RIGHT(AA22,LEN(AA22)-FIND(",",AA22,1)-1)&amp;", "&amp;Configurações!$C$4&amp;", "&amp;Configurações!$C$5</f>
        <v>Cabo Frio, Cabo Frio, RJ</v>
      </c>
      <c r="AH22" s="5">
        <f>Configurações!$C$6</f>
        <v>44386</v>
      </c>
    </row>
    <row r="23" spans="1:34" x14ac:dyDescent="0.3">
      <c r="A23" s="1">
        <v>21</v>
      </c>
      <c r="B23" t="str">
        <f>IF(OR(ISNUMBER(FIND(Configurações!$B$8,Base!B23)),ISNUMBER(FIND(Configurações!$B$9,Base!B23)),ISNUMBER(FIND(Configurações!$B$10,Base!B23)),ISNUMBER(FIND(Configurações!$B$11,Base!B23)))=TRUE,Base!B23,0)</f>
        <v>destaque</v>
      </c>
      <c r="C23" t="str">
        <f>SUBSTITUTE(SUBSTITUTE(IF(ISNUMBER(FIND("R$",Base!B23))=TRUE,Base!B23,IF(OR(ISNUMBER(FIND("condo",Base!C23)),ISNUMBER(FIND("IPTU",Base!C23)))=TRUE,Base!B23,Base!C23)),"R$",""),".","")</f>
        <v xml:space="preserve"> 379999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435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370</v>
      </c>
      <c r="F23" s="2" t="str">
        <f t="array" ref="F23">INDEX(Base!23:23,MATCH(MAX(LEN(Base!23:23)),LEN(Base!23:23),0))</f>
        <v>Excelente casa linear individual no Condomínio Bosque do Peró. Terreno de 200m2 plano na melhor localização do condomínio (primeira quadra).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/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/>
      </c>
      <c r="P23" t="str">
        <f>TRIM((IF(OR(ISNUMBER(FIND("Avenida",Base!H23)),ISNUMBER(FIND("Rua",Base!H23)),ISNUMBER(FIND("Estrada",Base!H23)),ISNUMBER(FIND(",",Base!H23)))=TRUE,Base!H23,"")))</f>
        <v>Rua do Guriri, Peró</v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2" t="str">
        <f t="array" ref="AA23">LOOKUP(2,1/(F23:Z23&lt;&gt;""),F23:Z23)</f>
        <v>Rua do Guriri, Peró</v>
      </c>
      <c r="AB23" t="str">
        <f t="array" ref="AB23">IFERROR(IF(LEN(TRIM(SUBSTITUTE(INDEX(Base!23:23,0,MATCH(Output!$AA23,Base!23:23,0)+1),"m²",""))&gt;5),LEFT(TRIM(SUBSTITUTE(INDEX(Base!23:23,0,MATCH(Output!$AA23,Base!23:23,0)+1),"m²","")),3),TRIM(SUBSTITUTE(INDEX(Base!23:23,0,MATCH(Output!$AA23,Base!23:23,0)+1),"m²",""))),0)</f>
        <v>120</v>
      </c>
      <c r="AC23" t="str">
        <f t="array" ref="AC23">IFERROR(IF(LEN(INDEX(Base!23:23,0,MATCH(Output!$AA23,Base!23:23,0)+2))&gt;2,LEFT(INDEX(Base!23:23,0,MATCH(Output!$AA23,Base!23:23,0)+2),1),INDEX(Base!23:23,0,MATCH(Output!$AA23,Base!23:23,0)+2)),0)</f>
        <v>2</v>
      </c>
      <c r="AD23" t="str">
        <f t="array" ref="AD23">IFERROR(IF(LEN(INDEX(Base!23:23,0,MATCH(Output!$AA23,Base!23:23,0)+3))&gt;2,LEFT(INDEX(Base!23:23,0,MATCH(Output!$AA23,Base!23:23,0)+3),1),INDEX(Base!23:23,0,MATCH(Output!$AA23,Base!23:23,0)+3)),0)</f>
        <v>1</v>
      </c>
      <c r="AE23" t="str">
        <f t="array" ref="AE23">IFERROR(IF(LEN(INDEX(Base!23:23,0,MATCH(Output!$AA23,Base!23:23,0)+4))&gt;2,LEFT(INDEX(Base!23:23,0,MATCH(Output!$AA23,Base!23:23,0)+4),1),INDEX(Base!23:23,0,MATCH(Output!$AA23,Base!23:23,0)+4)),0)</f>
        <v>3</v>
      </c>
      <c r="AF23" t="str">
        <f>AA23&amp;", "&amp;Configurações!$C$4&amp;", "&amp;Configurações!$C$5&amp;", Brazil"</f>
        <v>Rua do Guriri, Peró, Cabo Frio, RJ, Brazil</v>
      </c>
      <c r="AG23" t="str">
        <f>RIGHT(AA23,LEN(AA23)-FIND(",",AA23,1)-1)&amp;", "&amp;Configurações!$C$4&amp;", "&amp;Configurações!$C$5</f>
        <v>Peró, Cabo Frio, RJ</v>
      </c>
      <c r="AH23" s="5">
        <f>Configurações!$C$6</f>
        <v>44386</v>
      </c>
    </row>
    <row r="24" spans="1:34" x14ac:dyDescent="0.3">
      <c r="A24" s="1">
        <v>22</v>
      </c>
      <c r="B24">
        <f>IF(OR(ISNUMBER(FIND(Configurações!$B$8,Base!B24)),ISNUMBER(FIND(Configurações!$B$9,Base!B24)),ISNUMBER(FIND(Configurações!$B$10,Base!B24)),ISNUMBER(FIND(Configurações!$B$11,Base!B24)))=TRUE,Base!B24,0)</f>
        <v>0</v>
      </c>
      <c r="C24" t="str">
        <f>SUBSTITUTE(SUBSTITUTE(IF(ISNUMBER(FIND("R$",Base!B24))=TRUE,Base!B24,IF(OR(ISNUMBER(FIND("condo",Base!C24)),ISNUMBER(FIND("IPTU",Base!C24)))=TRUE,Base!B24,Base!C24)),"R$",""),".","")</f>
        <v>1 - 2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0</v>
      </c>
      <c r="F24" s="2" t="str">
        <f t="array" ref="F24">INDEX(Base!24:24,MATCH(MAX(LEN(Base!24:24)),LEN(Base!24:24),0))</f>
        <v>33 - 42 m²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/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/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2" t="str">
        <f t="array" ref="AA24">LOOKUP(2,1/(F24:Z24&lt;&gt;""),F24:Z24)</f>
        <v>33 - 42 m²</v>
      </c>
      <c r="AB24" t="str">
        <f t="array" ref="AB24">IFERROR(IF(LEN(TRIM(SUBSTITUTE(INDEX(Base!24:24,0,MATCH(Output!$AA24,Base!24:24,0)+1),"m²",""))&gt;5),LEFT(TRIM(SUBSTITUTE(INDEX(Base!24:24,0,MATCH(Output!$AA24,Base!24:24,0)+1),"m²","")),3),TRIM(SUBSTITUTE(INDEX(Base!24:24,0,MATCH(Output!$AA24,Base!24:24,0)+1),"m²",""))),0)</f>
        <v>1 -</v>
      </c>
      <c r="AC24" t="str">
        <f t="array" ref="AC24">IFERROR(IF(LEN(INDEX(Base!24:24,0,MATCH(Output!$AA24,Base!24:24,0)+2))&gt;2,LEFT(INDEX(Base!24:24,0,MATCH(Output!$AA24,Base!24:24,0)+2),1),INDEX(Base!24:24,0,MATCH(Output!$AA24,Base!24:24,0)+2)),0)</f>
        <v>1</v>
      </c>
      <c r="AD24">
        <f t="array" ref="AD24">IFERROR(IF(LEN(INDEX(Base!24:24,0,MATCH(Output!$AA24,Base!24:24,0)+3))&gt;2,LEFT(INDEX(Base!24:24,0,MATCH(Output!$AA24,Base!24:24,0)+3),1),INDEX(Base!24:24,0,MATCH(Output!$AA24,Base!24:24,0)+3)),0)</f>
        <v>0</v>
      </c>
      <c r="AE24">
        <f t="array" ref="AE24">IFERROR(IF(LEN(INDEX(Base!24:24,0,MATCH(Output!$AA24,Base!24:24,0)+4))&gt;2,LEFT(INDEX(Base!24:24,0,MATCH(Output!$AA24,Base!24:24,0)+4),1),INDEX(Base!24:24,0,MATCH(Output!$AA24,Base!24:24,0)+4)),0)</f>
        <v>0</v>
      </c>
      <c r="AF24" t="str">
        <f>AA24&amp;", "&amp;Configurações!$C$4&amp;", "&amp;Configurações!$C$5&amp;", Brazil"</f>
        <v>33 - 42 m², Cabo Frio, RJ, Brazil</v>
      </c>
      <c r="AG24" t="e">
        <f>RIGHT(AA24,LEN(AA24)-FIND(",",AA24,1)-1)&amp;", "&amp;Configurações!$C$4&amp;", "&amp;Configurações!$C$5</f>
        <v>#VALUE!</v>
      </c>
      <c r="AH24" s="5">
        <f>Configurações!$C$6</f>
        <v>44386</v>
      </c>
    </row>
    <row r="25" spans="1:34" x14ac:dyDescent="0.3">
      <c r="A25" s="1">
        <v>23</v>
      </c>
      <c r="B25" t="str">
        <f>IF(OR(ISNUMBER(FIND(Configurações!$B$8,Base!B25)),ISNUMBER(FIND(Configurações!$B$9,Base!B25)),ISNUMBER(FIND(Configurações!$B$10,Base!B25)),ISNUMBER(FIND(Configurações!$B$11,Base!B25)))=TRUE,Base!B25,0)</f>
        <v>super destaque</v>
      </c>
      <c r="C25" t="str">
        <f>SUBSTITUTE(SUBSTITUTE(IF(ISNUMBER(FIND("R$",Base!B25))=TRUE,Base!B25,IF(OR(ISNUMBER(FIND("condo",Base!C25)),ISNUMBER(FIND("IPTU",Base!C25)))=TRUE,Base!B25,Base!C25)),"R$",""),".","")</f>
        <v xml:space="preserve"> 100000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0</v>
      </c>
      <c r="F25" s="2" t="str">
        <f t="array" ref="F25">INDEX(Base!25:25,MATCH(MAX(LEN(Base!25:25)),LEN(Base!25:25),0))</f>
        <v>Realize o sonho da casa própria com A.J. Sant?anna Corretor de Imóveis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>Linda casa com 2 quartos em Unamar, Tamoios - Cabo Frio - RJ</v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>Unamar, Cabo Frio</v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2" t="str">
        <f t="array" ref="AA25">LOOKUP(2,1/(F25:Z25&lt;&gt;""),F25:Z25)</f>
        <v>Unamar, Cabo Frio</v>
      </c>
      <c r="AB25" t="str">
        <f t="array" ref="AB25">IFERROR(IF(LEN(TRIM(SUBSTITUTE(INDEX(Base!25:25,0,MATCH(Output!$AA25,Base!25:25,0)+1),"m²",""))&gt;5),LEFT(TRIM(SUBSTITUTE(INDEX(Base!25:25,0,MATCH(Output!$AA25,Base!25:25,0)+1),"m²","")),3),TRIM(SUBSTITUTE(INDEX(Base!25:25,0,MATCH(Output!$AA25,Base!25:25,0)+1),"m²",""))),0)</f>
        <v>120</v>
      </c>
      <c r="AC25" t="str">
        <f t="array" ref="AC25">IFERROR(IF(LEN(INDEX(Base!25:25,0,MATCH(Output!$AA25,Base!25:25,0)+2))&gt;2,LEFT(INDEX(Base!25:25,0,MATCH(Output!$AA25,Base!25:25,0)+2),1),INDEX(Base!25:25,0,MATCH(Output!$AA25,Base!25:25,0)+2)),0)</f>
        <v>2</v>
      </c>
      <c r="AD25" t="str">
        <f t="array" ref="AD25">IFERROR(IF(LEN(INDEX(Base!25:25,0,MATCH(Output!$AA25,Base!25:25,0)+3))&gt;2,LEFT(INDEX(Base!25:25,0,MATCH(Output!$AA25,Base!25:25,0)+3),1),INDEX(Base!25:25,0,MATCH(Output!$AA25,Base!25:25,0)+3)),0)</f>
        <v>1</v>
      </c>
      <c r="AE25" t="str">
        <f t="array" ref="AE25">IFERROR(IF(LEN(INDEX(Base!25:25,0,MATCH(Output!$AA25,Base!25:25,0)+4))&gt;2,LEFT(INDEX(Base!25:25,0,MATCH(Output!$AA25,Base!25:25,0)+4),1),INDEX(Base!25:25,0,MATCH(Output!$AA25,Base!25:25,0)+4)),0)</f>
        <v>1</v>
      </c>
      <c r="AF25" t="str">
        <f>AA25&amp;", "&amp;Configurações!$C$4&amp;", "&amp;Configurações!$C$5&amp;", Brazil"</f>
        <v>Unamar, Cabo Frio, Cabo Frio, RJ, Brazil</v>
      </c>
      <c r="AG25" t="str">
        <f>RIGHT(AA25,LEN(AA25)-FIND(",",AA25,1)-1)&amp;", "&amp;Configurações!$C$4&amp;", "&amp;Configurações!$C$5</f>
        <v>Cabo Frio, Cabo Frio, RJ</v>
      </c>
      <c r="AH25" s="5">
        <f>Configurações!$C$6</f>
        <v>44386</v>
      </c>
    </row>
    <row r="26" spans="1:34" x14ac:dyDescent="0.3">
      <c r="B26" t="str">
        <f>IF(OR(ISNUMBER(FIND(Configurações!$B$8,Base!B26)),ISNUMBER(FIND(Configurações!$B$9,Base!B26)),ISNUMBER(FIND(Configurações!$B$10,Base!B26)),ISNUMBER(FIND(Configurações!$B$11,Base!B26)))=TRUE,Base!B26,0)</f>
        <v>super destaque</v>
      </c>
      <c r="C26" t="str">
        <f>SUBSTITUTE(SUBSTITUTE(IF(ISNUMBER(FIND("R$",Base!B26))=TRUE,Base!B26,IF(OR(ISNUMBER(FIND("condo",Base!C26)),ISNUMBER(FIND("IPTU",Base!C26)))=TRUE,Base!B26,Base!C26)),"R$",""),".","")</f>
        <v xml:space="preserve"> 600000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0</v>
      </c>
      <c r="F26" s="2" t="str">
        <f t="array" ref="F26">INDEX(Base!26:26,MATCH(MAX(LEN(Base!26:26)),LEN(Base!26:26),0))</f>
        <v>Casa de alto padrão com 5 quartos, área gourmet, piscina, próximo à praia em Unamar, Tamoios - Cabo Frio - RJ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>Casa de alto padrão com 5 quartos, área gourmet, piscina, próximo à praia em Unamar, Tamoios - Cabo Frio - RJ</v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/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>Unamar, Cabo Frio</v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2" t="str">
        <f t="array" ref="AA26">LOOKUP(2,1/(F26:Z26&lt;&gt;""),F26:Z26)</f>
        <v>Unamar, Cabo Frio</v>
      </c>
      <c r="AB26" t="str">
        <f t="array" ref="AB26">IFERROR(IF(LEN(TRIM(SUBSTITUTE(INDEX(Base!26:26,0,MATCH(Output!$AA26,Base!26:26,0)+1),"m²",""))&gt;5),LEFT(TRIM(SUBSTITUTE(INDEX(Base!26:26,0,MATCH(Output!$AA26,Base!26:26,0)+1),"m²","")),3),TRIM(SUBSTITUTE(INDEX(Base!26:26,0,MATCH(Output!$AA26,Base!26:26,0)+1),"m²",""))),0)</f>
        <v>260</v>
      </c>
      <c r="AC26" t="str">
        <f t="array" ref="AC26">IFERROR(IF(LEN(INDEX(Base!26:26,0,MATCH(Output!$AA26,Base!26:26,0)+2))&gt;2,LEFT(INDEX(Base!26:26,0,MATCH(Output!$AA26,Base!26:26,0)+2),1),INDEX(Base!26:26,0,MATCH(Output!$AA26,Base!26:26,0)+2)),0)</f>
        <v>5</v>
      </c>
      <c r="AD26" t="str">
        <f t="array" ref="AD26">IFERROR(IF(LEN(INDEX(Base!26:26,0,MATCH(Output!$AA26,Base!26:26,0)+3))&gt;2,LEFT(INDEX(Base!26:26,0,MATCH(Output!$AA26,Base!26:26,0)+3),1),INDEX(Base!26:26,0,MATCH(Output!$AA26,Base!26:26,0)+3)),0)</f>
        <v>2</v>
      </c>
      <c r="AE26" t="str">
        <f t="array" ref="AE26">IFERROR(IF(LEN(INDEX(Base!26:26,0,MATCH(Output!$AA26,Base!26:26,0)+4))&gt;2,LEFT(INDEX(Base!26:26,0,MATCH(Output!$AA26,Base!26:26,0)+4),1),INDEX(Base!26:26,0,MATCH(Output!$AA26,Base!26:26,0)+4)),0)</f>
        <v>5</v>
      </c>
      <c r="AF26" t="str">
        <f>AA26&amp;", "&amp;Configurações!$C$4&amp;", "&amp;Configurações!$C$5&amp;", Brazil"</f>
        <v>Unamar, Cabo Frio, Cabo Frio, RJ, Brazil</v>
      </c>
      <c r="AG26" t="str">
        <f>RIGHT(AA26,LEN(AA26)-FIND(",",AA26,1)-1)&amp;", "&amp;Configurações!$C$4&amp;", "&amp;Configurações!$C$5</f>
        <v>Cabo Frio, Cabo Frio, RJ</v>
      </c>
      <c r="AH26" s="5">
        <f>Configurações!$C$6</f>
        <v>44386</v>
      </c>
    </row>
    <row r="27" spans="1:34" x14ac:dyDescent="0.3">
      <c r="B27" t="str">
        <f>IF(OR(ISNUMBER(FIND(Configurações!$B$8,Base!B27)),ISNUMBER(FIND(Configurações!$B$9,Base!B27)),ISNUMBER(FIND(Configurações!$B$10,Base!B27)),ISNUMBER(FIND(Configurações!$B$11,Base!B27)))=TRUE,Base!B27,0)</f>
        <v>super destaque</v>
      </c>
      <c r="C27" t="str">
        <f>SUBSTITUTE(SUBSTITUTE(IF(ISNUMBER(FIND("R$",Base!B27))=TRUE,Base!B27,IF(OR(ISNUMBER(FIND("condo",Base!C27)),ISNUMBER(FIND("IPTU",Base!C27)))=TRUE,Base!B27,Base!C27)),"R$",""),".","")</f>
        <v xml:space="preserve"> 600000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680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2000</v>
      </c>
      <c r="F27" s="2" t="str">
        <f t="array" ref="F27">INDEX(Base!27:27,MATCH(MAX(LEN(Base!27:27)),LEN(Base!27:27),0))</f>
        <v>2 quartos amplos,sala 2 ambientes,cozinha e dependência completa de empregada,área de serviço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>Lindo apartamento recém reformado,localizado no melhor ponto da praia do forte.</v>
      </c>
      <c r="N27" t="str">
        <f>TRIM((IF(OR(ISNUMBER(FIND("Avenida",Base!F27)),ISNUMBER(FIND("Rua",Base!F27)),ISNUMBER(FIND("Estrada",Base!F27)),ISNUMBER(FIND(",",Base!F27)))=TRUE,Base!F27,"")))</f>
        <v>2 quartos amplos,sala 2 ambientes,cozinha e dependência completa de empregada,área de serviço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>Praia do Forte, Cabo Frio</v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2" t="str">
        <f t="array" ref="AA27">LOOKUP(2,1/(F27:Z27&lt;&gt;""),F27:Z27)</f>
        <v>Praia do Forte, Cabo Frio</v>
      </c>
      <c r="AB27" t="str">
        <f t="array" ref="AB27">IFERROR(IF(LEN(TRIM(SUBSTITUTE(INDEX(Base!27:27,0,MATCH(Output!$AA27,Base!27:27,0)+1),"m²",""))&gt;5),LEFT(TRIM(SUBSTITUTE(INDEX(Base!27:27,0,MATCH(Output!$AA27,Base!27:27,0)+1),"m²","")),3),TRIM(SUBSTITUTE(INDEX(Base!27:27,0,MATCH(Output!$AA27,Base!27:27,0)+1),"m²",""))),0)</f>
        <v>95</v>
      </c>
      <c r="AC27" t="str">
        <f t="array" ref="AC27">IFERROR(IF(LEN(INDEX(Base!27:27,0,MATCH(Output!$AA27,Base!27:27,0)+2))&gt;2,LEFT(INDEX(Base!27:27,0,MATCH(Output!$AA27,Base!27:27,0)+2),1),INDEX(Base!27:27,0,MATCH(Output!$AA27,Base!27:27,0)+2)),0)</f>
        <v>2</v>
      </c>
      <c r="AD27" t="str">
        <f t="array" ref="AD27">IFERROR(IF(LEN(INDEX(Base!27:27,0,MATCH(Output!$AA27,Base!27:27,0)+3))&gt;2,LEFT(INDEX(Base!27:27,0,MATCH(Output!$AA27,Base!27:27,0)+3),1),INDEX(Base!27:27,0,MATCH(Output!$AA27,Base!27:27,0)+3)),0)</f>
        <v>1</v>
      </c>
      <c r="AE27" t="str">
        <f t="array" ref="AE27">IFERROR(IF(LEN(INDEX(Base!27:27,0,MATCH(Output!$AA27,Base!27:27,0)+4))&gt;2,LEFT(INDEX(Base!27:27,0,MATCH(Output!$AA27,Base!27:27,0)+4),1),INDEX(Base!27:27,0,MATCH(Output!$AA27,Base!27:27,0)+4)),0)</f>
        <v>2</v>
      </c>
      <c r="AF27" t="str">
        <f>AA27&amp;", "&amp;Configurações!$C$4&amp;", "&amp;Configurações!$C$5&amp;", Brazil"</f>
        <v>Praia do Forte, Cabo Frio, Cabo Frio, RJ, Brazil</v>
      </c>
      <c r="AG27" t="str">
        <f>RIGHT(AA27,LEN(AA27)-FIND(",",AA27,1)-1)&amp;", "&amp;Configurações!$C$4&amp;", "&amp;Configurações!$C$5</f>
        <v>Cabo Frio, Cabo Frio, RJ</v>
      </c>
      <c r="AH27" s="5">
        <f>Configurações!$C$6</f>
        <v>44386</v>
      </c>
    </row>
    <row r="28" spans="1:34" x14ac:dyDescent="0.3">
      <c r="B28" t="str">
        <f>IF(OR(ISNUMBER(FIND(Configurações!$B$8,Base!B28)),ISNUMBER(FIND(Configurações!$B$9,Base!B28)),ISNUMBER(FIND(Configurações!$B$10,Base!B28)),ISNUMBER(FIND(Configurações!$B$11,Base!B28)))=TRUE,Base!B28,0)</f>
        <v>destaque</v>
      </c>
      <c r="C28" t="str">
        <f>SUBSTITUTE(SUBSTITUTE(IF(ISNUMBER(FIND("R$",Base!B28))=TRUE,Base!B28,IF(OR(ISNUMBER(FIND("condo",Base!C28)),ISNUMBER(FIND("IPTU",Base!C28)))=TRUE,Base!B28,Base!C28)),"R$",""),".","")</f>
        <v xml:space="preserve"> 175000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0</v>
      </c>
      <c r="F28" s="2" t="str">
        <f t="array" ref="F28">INDEX(Base!28:28,MATCH(MAX(LEN(Base!28:28)),LEN(Base!28:28),0))</f>
        <v>CONDOMINIO GRAVATÁ....EXCELENTE IMÓVEL, LOCALIZAÇÃO PRIVILEGIADA PELA NATUREZA COM MUITAS ARVORES, 5 MINUTOS DAS PRAIAS......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>CONDOMINIO GRAVATÁ....EXCELENTE IMÓVEL, LOCALIZAÇÃO PRIVILEGIADA PELA NATUREZA COM MUITAS ARVORES, 5 MINUTOS DAS PRAIAS......</v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>Avenida Independência, Unamar</v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2" t="str">
        <f t="array" ref="AA28">LOOKUP(2,1/(F28:Z28&lt;&gt;""),F28:Z28)</f>
        <v>Avenida Independência, Unamar</v>
      </c>
      <c r="AB28" t="str">
        <f t="array" ref="AB28">IFERROR(IF(LEN(TRIM(SUBSTITUTE(INDEX(Base!28:28,0,MATCH(Output!$AA28,Base!28:28,0)+1),"m²",""))&gt;5),LEFT(TRIM(SUBSTITUTE(INDEX(Base!28:28,0,MATCH(Output!$AA28,Base!28:28,0)+1),"m²","")),3),TRIM(SUBSTITUTE(INDEX(Base!28:28,0,MATCH(Output!$AA28,Base!28:28,0)+1),"m²",""))),0)</f>
        <v>100</v>
      </c>
      <c r="AC28" t="str">
        <f t="array" ref="AC28">IFERROR(IF(LEN(INDEX(Base!28:28,0,MATCH(Output!$AA28,Base!28:28,0)+2))&gt;2,LEFT(INDEX(Base!28:28,0,MATCH(Output!$AA28,Base!28:28,0)+2),1),INDEX(Base!28:28,0,MATCH(Output!$AA28,Base!28:28,0)+2)),0)</f>
        <v>2</v>
      </c>
      <c r="AD28" t="str">
        <f t="array" ref="AD28">IFERROR(IF(LEN(INDEX(Base!28:28,0,MATCH(Output!$AA28,Base!28:28,0)+3))&gt;2,LEFT(INDEX(Base!28:28,0,MATCH(Output!$AA28,Base!28:28,0)+3),1),INDEX(Base!28:28,0,MATCH(Output!$AA28,Base!28:28,0)+3)),0)</f>
        <v>3</v>
      </c>
      <c r="AE28" t="str">
        <f t="array" ref="AE28">IFERROR(IF(LEN(INDEX(Base!28:28,0,MATCH(Output!$AA28,Base!28:28,0)+4))&gt;2,LEFT(INDEX(Base!28:28,0,MATCH(Output!$AA28,Base!28:28,0)+4),1),INDEX(Base!28:28,0,MATCH(Output!$AA28,Base!28:28,0)+4)),0)</f>
        <v>2</v>
      </c>
      <c r="AF28" t="str">
        <f>AA28&amp;", "&amp;Configurações!$C$4&amp;", "&amp;Configurações!$C$5&amp;", Brazil"</f>
        <v>Avenida Independência, Unamar, Cabo Frio, RJ, Brazil</v>
      </c>
      <c r="AG28" t="str">
        <f>RIGHT(AA28,LEN(AA28)-FIND(",",AA28,1)-1)&amp;", "&amp;Configurações!$C$4&amp;", "&amp;Configurações!$C$5</f>
        <v>Unamar, Cabo Frio, RJ</v>
      </c>
      <c r="AH28" s="5">
        <f>Configurações!$C$6</f>
        <v>44386</v>
      </c>
    </row>
    <row r="29" spans="1:34" x14ac:dyDescent="0.3">
      <c r="B29" t="str">
        <f>IF(OR(ISNUMBER(FIND(Configurações!$B$8,Base!B29)),ISNUMBER(FIND(Configurações!$B$9,Base!B29)),ISNUMBER(FIND(Configurações!$B$10,Base!B29)),ISNUMBER(FIND(Configurações!$B$11,Base!B29)))=TRUE,Base!B29,0)</f>
        <v>destaque</v>
      </c>
      <c r="C29" t="str">
        <f>SUBSTITUTE(SUBSTITUTE(IF(ISNUMBER(FIND("R$",Base!B29))=TRUE,Base!B29,IF(OR(ISNUMBER(FIND("condo",Base!C29)),ISNUMBER(FIND("IPTU",Base!C29)))=TRUE,Base!B29,Base!C29)),"R$",""),".","")</f>
        <v xml:space="preserve"> 550000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520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1024</v>
      </c>
      <c r="F29" s="2" t="str">
        <f t="array" ref="F29">INDEX(Base!29:29,MATCH(MAX(LEN(Base!29:29)),LEN(Base!29:29),0))</f>
        <v>Excelente apartamento no bairro Braga, com 95 m2 composto por duas suítes, quarto, banheiro social, sala ampla com dois ambientes, cozinha, área de serviços, varanda e uma ótima ga...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Excelente apartamento no bairro Braga, com 95 m2 composto por duas suítes, quarto, banheiro social, sala ampla com dois ambientes, cozinha, área de serviços, varanda e uma ótima ga...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Juscelino Kubitschek, Braga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2" t="str">
        <f t="array" ref="AA29">LOOKUP(2,1/(F29:Z29&lt;&gt;""),F29:Z29)</f>
        <v>Rua Juscelino Kubitschek, Braga</v>
      </c>
      <c r="AB29" t="str">
        <f t="array" ref="AB29">IFERROR(IF(LEN(TRIM(SUBSTITUTE(INDEX(Base!29:29,0,MATCH(Output!$AA29,Base!29:29,0)+1),"m²",""))&gt;5),LEFT(TRIM(SUBSTITUTE(INDEX(Base!29:29,0,MATCH(Output!$AA29,Base!29:29,0)+1),"m²","")),3),TRIM(SUBSTITUTE(INDEX(Base!29:29,0,MATCH(Output!$AA29,Base!29:29,0)+1),"m²",""))),0)</f>
        <v>95</v>
      </c>
      <c r="AC29" t="str">
        <f t="array" ref="AC29">IFERROR(IF(LEN(INDEX(Base!29:29,0,MATCH(Output!$AA29,Base!29:29,0)+2))&gt;2,LEFT(INDEX(Base!29:29,0,MATCH(Output!$AA29,Base!29:29,0)+2),1),INDEX(Base!29:29,0,MATCH(Output!$AA29,Base!29:29,0)+2)),0)</f>
        <v>3</v>
      </c>
      <c r="AD29" t="str">
        <f t="array" ref="AD29">IFERROR(IF(LEN(INDEX(Base!29:29,0,MATCH(Output!$AA29,Base!29:29,0)+3))&gt;2,LEFT(INDEX(Base!29:29,0,MATCH(Output!$AA29,Base!29:29,0)+3),1),INDEX(Base!29:29,0,MATCH(Output!$AA29,Base!29:29,0)+3)),0)</f>
        <v>1</v>
      </c>
      <c r="AE29" t="str">
        <f t="array" ref="AE29">IFERROR(IF(LEN(INDEX(Base!29:29,0,MATCH(Output!$AA29,Base!29:29,0)+4))&gt;2,LEFT(INDEX(Base!29:29,0,MATCH(Output!$AA29,Base!29:29,0)+4),1),INDEX(Base!29:29,0,MATCH(Output!$AA29,Base!29:29,0)+4)),0)</f>
        <v>3</v>
      </c>
      <c r="AF29" t="str">
        <f>AA29&amp;", "&amp;Configurações!$C$4&amp;", "&amp;Configurações!$C$5&amp;", Brazil"</f>
        <v>Rua Juscelino Kubitschek, Braga, Cabo Frio, RJ, Brazil</v>
      </c>
      <c r="AG29" t="str">
        <f>RIGHT(AA29,LEN(AA29)-FIND(",",AA29,1)-1)&amp;", "&amp;Configurações!$C$4&amp;", "&amp;Configurações!$C$5</f>
        <v>Braga, Cabo Frio, RJ</v>
      </c>
      <c r="AH29" s="5">
        <f>Configurações!$C$6</f>
        <v>44386</v>
      </c>
    </row>
    <row r="30" spans="1:34" x14ac:dyDescent="0.3">
      <c r="B30" t="str">
        <f>IF(OR(ISNUMBER(FIND(Configurações!$B$8,Base!B30)),ISNUMBER(FIND(Configurações!$B$9,Base!B30)),ISNUMBER(FIND(Configurações!$B$10,Base!B30)),ISNUMBER(FIND(Configurações!$B$11,Base!B30)))=TRUE,Base!B30,0)</f>
        <v>destaque</v>
      </c>
      <c r="C30" t="str">
        <f>SUBSTITUTE(SUBSTITUTE(IF(ISNUMBER(FIND("R$",Base!B30))=TRUE,Base!B30,IF(OR(ISNUMBER(FIND("condo",Base!C30)),ISNUMBER(FIND("IPTU",Base!C30)))=TRUE,Base!B30,Base!C30)),"R$",""),".","")</f>
        <v xml:space="preserve"> 420000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700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450</v>
      </c>
      <c r="F30" s="2" t="str">
        <f t="array" ref="F30">INDEX(Base!30:30,MATCH(MAX(LEN(Base!30:30)),LEN(Base!30:30),0))</f>
        <v>Totalmente reformado, próximo do calçadão e de todo o comércio.. Documentação ok. Compartimento na área externa para guardar coisas, a 100 metros da Praia do Forte. Aceito permuta...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Totalmente reformado, próximo do calçadão e de todo o comércio.. Documentação ok. Compartimento na área externa para guardar coisas, a 100 metros da Praia do Forte. Aceito permuta...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Antônio Feliciano de Almeida, Passagem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2" t="str">
        <f t="array" ref="AA30">LOOKUP(2,1/(F30:Z30&lt;&gt;""),F30:Z30)</f>
        <v>Rua Antônio Feliciano de Almeida, Passagem</v>
      </c>
      <c r="AB30" t="str">
        <f t="array" ref="AB30">IFERROR(IF(LEN(TRIM(SUBSTITUTE(INDEX(Base!30:30,0,MATCH(Output!$AA30,Base!30:30,0)+1),"m²",""))&gt;5),LEFT(TRIM(SUBSTITUTE(INDEX(Base!30:30,0,MATCH(Output!$AA30,Base!30:30,0)+1),"m²","")),3),TRIM(SUBSTITUTE(INDEX(Base!30:30,0,MATCH(Output!$AA30,Base!30:30,0)+1),"m²",""))),0)</f>
        <v>84</v>
      </c>
      <c r="AC30" t="str">
        <f t="array" ref="AC30">IFERROR(IF(LEN(INDEX(Base!30:30,0,MATCH(Output!$AA30,Base!30:30,0)+2))&gt;2,LEFT(INDEX(Base!30:30,0,MATCH(Output!$AA30,Base!30:30,0)+2),1),INDEX(Base!30:30,0,MATCH(Output!$AA30,Base!30:30,0)+2)),0)</f>
        <v>3</v>
      </c>
      <c r="AD30" t="str">
        <f t="array" ref="AD30">IFERROR(IF(LEN(INDEX(Base!30:30,0,MATCH(Output!$AA30,Base!30:30,0)+3))&gt;2,LEFT(INDEX(Base!30:30,0,MATCH(Output!$AA30,Base!30:30,0)+3),1),INDEX(Base!30:30,0,MATCH(Output!$AA30,Base!30:30,0)+3)),0)</f>
        <v>1</v>
      </c>
      <c r="AE30" t="str">
        <f t="array" ref="AE30">IFERROR(IF(LEN(INDEX(Base!30:30,0,MATCH(Output!$AA30,Base!30:30,0)+4))&gt;2,LEFT(INDEX(Base!30:30,0,MATCH(Output!$AA30,Base!30:30,0)+4),1),INDEX(Base!30:30,0,MATCH(Output!$AA30,Base!30:30,0)+4)),0)</f>
        <v>2</v>
      </c>
      <c r="AF30" t="str">
        <f>AA30&amp;", "&amp;Configurações!$C$4&amp;", "&amp;Configurações!$C$5&amp;", Brazil"</f>
        <v>Rua Antônio Feliciano de Almeida, Passagem, Cabo Frio, RJ, Brazil</v>
      </c>
      <c r="AG30" t="str">
        <f>RIGHT(AA30,LEN(AA30)-FIND(",",AA30,1)-1)&amp;", "&amp;Configurações!$C$4&amp;", "&amp;Configurações!$C$5</f>
        <v>Passagem, Cabo Frio, RJ</v>
      </c>
      <c r="AH30" s="5">
        <f>Configurações!$C$6</f>
        <v>44386</v>
      </c>
    </row>
    <row r="31" spans="1:34" x14ac:dyDescent="0.3">
      <c r="B31" t="str">
        <f>IF(OR(ISNUMBER(FIND(Configurações!$B$8,Base!B31)),ISNUMBER(FIND(Configurações!$B$9,Base!B31)),ISNUMBER(FIND(Configurações!$B$10,Base!B31)),ISNUMBER(FIND(Configurações!$B$11,Base!B31)))=TRUE,Base!B31,0)</f>
        <v>destaque</v>
      </c>
      <c r="C31" t="str">
        <f>SUBSTITUTE(SUBSTITUTE(IF(ISNUMBER(FIND("R$",Base!B31))=TRUE,Base!B31,IF(OR(ISNUMBER(FIND("condo",Base!C31)),ISNUMBER(FIND("IPTU",Base!C31)))=TRUE,Base!B31,Base!C31)),"R$",""),".","")</f>
        <v xml:space="preserve"> 340000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0</v>
      </c>
      <c r="F31" s="2" t="str">
        <f t="array" ref="F31">INDEX(Base!31:31,MATCH(MAX(LEN(Base!31:31)),LEN(Base!31:31),0))</f>
        <v>A casa de condomínio no bairro Verão Vermelho (Tamoios) com 205 metros quadrados com 4 quartos sendo 1 suite e 3 banheiros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/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/>
      </c>
      <c r="P31" t="str">
        <f>TRIM((IF(OR(ISNUMBER(FIND("Avenida",Base!H31)),ISNUMBER(FIND("Rua",Base!H31)),ISNUMBER(FIND("Estrada",Base!H31)),ISNUMBER(FIND(",",Base!H31)))=TRUE,Base!H31,"")))</f>
        <v>Unamar, Cabo Frio</v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2" t="str">
        <f t="array" ref="AA31">LOOKUP(2,1/(F31:Z31&lt;&gt;""),F31:Z31)</f>
        <v>Unamar, Cabo Frio</v>
      </c>
      <c r="AB31" t="str">
        <f t="array" ref="AB31">IFERROR(IF(LEN(TRIM(SUBSTITUTE(INDEX(Base!31:31,0,MATCH(Output!$AA31,Base!31:31,0)+1),"m²",""))&gt;5),LEFT(TRIM(SUBSTITUTE(INDEX(Base!31:31,0,MATCH(Output!$AA31,Base!31:31,0)+1),"m²","")),3),TRIM(SUBSTITUTE(INDEX(Base!31:31,0,MATCH(Output!$AA31,Base!31:31,0)+1),"m²",""))),0)</f>
        <v>600</v>
      </c>
      <c r="AC31" t="str">
        <f t="array" ref="AC31">IFERROR(IF(LEN(INDEX(Base!31:31,0,MATCH(Output!$AA31,Base!31:31,0)+2))&gt;2,LEFT(INDEX(Base!31:31,0,MATCH(Output!$AA31,Base!31:31,0)+2),1),INDEX(Base!31:31,0,MATCH(Output!$AA31,Base!31:31,0)+2)),0)</f>
        <v>4</v>
      </c>
      <c r="AD31" t="str">
        <f t="array" ref="AD31">IFERROR(IF(LEN(INDEX(Base!31:31,0,MATCH(Output!$AA31,Base!31:31,0)+3))&gt;2,LEFT(INDEX(Base!31:31,0,MATCH(Output!$AA31,Base!31:31,0)+3),1),INDEX(Base!31:31,0,MATCH(Output!$AA31,Base!31:31,0)+3)),0)</f>
        <v>3</v>
      </c>
      <c r="AE31" t="str">
        <f t="array" ref="AE31">IFERROR(IF(LEN(INDEX(Base!31:31,0,MATCH(Output!$AA31,Base!31:31,0)+4))&gt;2,LEFT(INDEX(Base!31:31,0,MATCH(Output!$AA31,Base!31:31,0)+4),1),INDEX(Base!31:31,0,MATCH(Output!$AA31,Base!31:31,0)+4)),0)</f>
        <v>3</v>
      </c>
      <c r="AF31" t="str">
        <f>AA31&amp;", "&amp;Configurações!$C$4&amp;", "&amp;Configurações!$C$5&amp;", Brazil"</f>
        <v>Unamar, Cabo Frio, Cabo Frio, RJ, Brazil</v>
      </c>
      <c r="AG31" t="str">
        <f>RIGHT(AA31,LEN(AA31)-FIND(",",AA31,1)-1)&amp;", "&amp;Configurações!$C$4&amp;", "&amp;Configurações!$C$5</f>
        <v>Cabo Frio, Cabo Frio, RJ</v>
      </c>
      <c r="AH31" s="5">
        <f>Configurações!$C$6</f>
        <v>44386</v>
      </c>
    </row>
    <row r="32" spans="1:34" x14ac:dyDescent="0.3">
      <c r="B32" t="str">
        <f>IF(OR(ISNUMBER(FIND(Configurações!$B$8,Base!B32)),ISNUMBER(FIND(Configurações!$B$9,Base!B32)),ISNUMBER(FIND(Configurações!$B$10,Base!B32)),ISNUMBER(FIND(Configurações!$B$11,Base!B32)))=TRUE,Base!B32,0)</f>
        <v>destaque</v>
      </c>
      <c r="C32" t="str">
        <f>SUBSTITUTE(SUBSTITUTE(IF(ISNUMBER(FIND("R$",Base!B32))=TRUE,Base!B32,IF(OR(ISNUMBER(FIND("condo",Base!C32)),ISNUMBER(FIND("IPTU",Base!C32)))=TRUE,Base!B32,Base!C32)),"R$",""),".","")</f>
        <v xml:space="preserve"> 349999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0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0</v>
      </c>
      <c r="F32" s="2" t="str">
        <f t="array" ref="F32">INDEX(Base!32:32,MATCH(MAX(LEN(Base!32:32)),LEN(Base!32:32),0))</f>
        <v>Excelente casa pronta para morar com 3 quartos, piscina e área gourmet em Unamar - Cabo Frio - RJ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>Excelente casa pronta para morar com 3 quartos, piscina e área gourmet em Unamar - Cabo Frio - RJ</v>
      </c>
      <c r="M32" t="str">
        <f>TRIM((IF(OR(ISNUMBER(FIND("Avenida",Base!E32)),ISNUMBER(FIND("Rua",Base!E32)),ISNUMBER(FIND("Estrada",Base!E32)),ISNUMBER(FIND(",",Base!E32)))=TRUE,Base!E32,"")))</f>
        <v/>
      </c>
      <c r="N32" t="str">
        <f>TRIM((IF(OR(ISNUMBER(FIND("Avenida",Base!F32)),ISNUMBER(FIND("Rua",Base!F32)),ISNUMBER(FIND("Estrada",Base!F32)),ISNUMBER(FIND(",",Base!F32)))=TRUE,Base!F32,"")))</f>
        <v/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Avenida Independência, Unamar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2" t="str">
        <f t="array" ref="AA32">LOOKUP(2,1/(F32:Z32&lt;&gt;""),F32:Z32)</f>
        <v>Avenida Independência, Unamar</v>
      </c>
      <c r="AB32" t="str">
        <f t="array" ref="AB32">IFERROR(IF(LEN(TRIM(SUBSTITUTE(INDEX(Base!32:32,0,MATCH(Output!$AA32,Base!32:32,0)+1),"m²",""))&gt;5),LEFT(TRIM(SUBSTITUTE(INDEX(Base!32:32,0,MATCH(Output!$AA32,Base!32:32,0)+1),"m²","")),3),TRIM(SUBSTITUTE(INDEX(Base!32:32,0,MATCH(Output!$AA32,Base!32:32,0)+1),"m²",""))),0)</f>
        <v>420</v>
      </c>
      <c r="AC32" t="str">
        <f t="array" ref="AC32">IFERROR(IF(LEN(INDEX(Base!32:32,0,MATCH(Output!$AA32,Base!32:32,0)+2))&gt;2,LEFT(INDEX(Base!32:32,0,MATCH(Output!$AA32,Base!32:32,0)+2),1),INDEX(Base!32:32,0,MATCH(Output!$AA32,Base!32:32,0)+2)),0)</f>
        <v>3</v>
      </c>
      <c r="AD32" t="str">
        <f t="array" ref="AD32">IFERROR(IF(LEN(INDEX(Base!32:32,0,MATCH(Output!$AA32,Base!32:32,0)+3))&gt;2,LEFT(INDEX(Base!32:32,0,MATCH(Output!$AA32,Base!32:32,0)+3),1),INDEX(Base!32:32,0,MATCH(Output!$AA32,Base!32:32,0)+3)),0)</f>
        <v>4</v>
      </c>
      <c r="AE32" t="str">
        <f t="array" ref="AE32">IFERROR(IF(LEN(INDEX(Base!32:32,0,MATCH(Output!$AA32,Base!32:32,0)+4))&gt;2,LEFT(INDEX(Base!32:32,0,MATCH(Output!$AA32,Base!32:32,0)+4),1),INDEX(Base!32:32,0,MATCH(Output!$AA32,Base!32:32,0)+4)),0)</f>
        <v>3</v>
      </c>
      <c r="AF32" t="str">
        <f>AA32&amp;", "&amp;Configurações!$C$4&amp;", "&amp;Configurações!$C$5&amp;", Brazil"</f>
        <v>Avenida Independência, Unamar, Cabo Frio, RJ, Brazil</v>
      </c>
      <c r="AG32" t="str">
        <f>RIGHT(AA32,LEN(AA32)-FIND(",",AA32,1)-1)&amp;", "&amp;Configurações!$C$4&amp;", "&amp;Configurações!$C$5</f>
        <v>Unamar, Cabo Frio, RJ</v>
      </c>
      <c r="AH32" s="5">
        <f>Configurações!$C$6</f>
        <v>44386</v>
      </c>
    </row>
    <row r="33" spans="2:34" x14ac:dyDescent="0.3">
      <c r="B33" t="str">
        <f>IF(OR(ISNUMBER(FIND(Configurações!$B$8,Base!B33)),ISNUMBER(FIND(Configurações!$B$9,Base!B33)),ISNUMBER(FIND(Configurações!$B$10,Base!B33)),ISNUMBER(FIND(Configurações!$B$11,Base!B33)))=TRUE,Base!B33,0)</f>
        <v>destaque</v>
      </c>
      <c r="C33" t="str">
        <f>SUBSTITUTE(SUBSTITUTE(IF(ISNUMBER(FIND("R$",Base!B33))=TRUE,Base!B33,IF(OR(ISNUMBER(FIND("condo",Base!C33)),ISNUMBER(FIND("IPTU",Base!C33)))=TRUE,Base!B33,Base!C33)),"R$",""),".","")</f>
        <v xml:space="preserve"> 189999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0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0</v>
      </c>
      <c r="F33" s="2" t="str">
        <f t="array" ref="F33">INDEX(Base!33:33,MATCH(MAX(LEN(Base!33:33)),LEN(Base!33:33),0))</f>
        <v>Excelente casa 2 quartos com área gourmet e piscina em Unamar, Tamoios - Cabo Frio - RJ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>Excelente casa 2 quartos com área gourmet e piscina em Unamar, Tamoios - Cabo Frio - RJ</v>
      </c>
      <c r="M33" t="str">
        <f>TRIM((IF(OR(ISNUMBER(FIND("Avenida",Base!E33)),ISNUMBER(FIND("Rua",Base!E33)),ISNUMBER(FIND("Estrada",Base!E33)),ISNUMBER(FIND(",",Base!E33)))=TRUE,Base!E33,"")))</f>
        <v/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/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>Avenida Independência, Unamar</v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2" t="str">
        <f t="array" ref="AA33">LOOKUP(2,1/(F33:Z33&lt;&gt;""),F33:Z33)</f>
        <v>Avenida Independência, Unamar</v>
      </c>
      <c r="AB33" t="str">
        <f t="array" ref="AB33">IFERROR(IF(LEN(TRIM(SUBSTITUTE(INDEX(Base!33:33,0,MATCH(Output!$AA33,Base!33:33,0)+1),"m²",""))&gt;5),LEFT(TRIM(SUBSTITUTE(INDEX(Base!33:33,0,MATCH(Output!$AA33,Base!33:33,0)+1),"m²","")),3),TRIM(SUBSTITUTE(INDEX(Base!33:33,0,MATCH(Output!$AA33,Base!33:33,0)+1),"m²",""))),0)</f>
        <v>71</v>
      </c>
      <c r="AC33" t="str">
        <f t="array" ref="AC33">IFERROR(IF(LEN(INDEX(Base!33:33,0,MATCH(Output!$AA33,Base!33:33,0)+2))&gt;2,LEFT(INDEX(Base!33:33,0,MATCH(Output!$AA33,Base!33:33,0)+2),1),INDEX(Base!33:33,0,MATCH(Output!$AA33,Base!33:33,0)+2)),0)</f>
        <v>2</v>
      </c>
      <c r="AD33" t="str">
        <f t="array" ref="AD33">IFERROR(IF(LEN(INDEX(Base!33:33,0,MATCH(Output!$AA33,Base!33:33,0)+3))&gt;2,LEFT(INDEX(Base!33:33,0,MATCH(Output!$AA33,Base!33:33,0)+3),1),INDEX(Base!33:33,0,MATCH(Output!$AA33,Base!33:33,0)+3)),0)</f>
        <v>3</v>
      </c>
      <c r="AE33" t="str">
        <f t="array" ref="AE33">IFERROR(IF(LEN(INDEX(Base!33:33,0,MATCH(Output!$AA33,Base!33:33,0)+4))&gt;2,LEFT(INDEX(Base!33:33,0,MATCH(Output!$AA33,Base!33:33,0)+4),1),INDEX(Base!33:33,0,MATCH(Output!$AA33,Base!33:33,0)+4)),0)</f>
        <v>2</v>
      </c>
      <c r="AF33" t="str">
        <f>AA33&amp;", "&amp;Configurações!$C$4&amp;", "&amp;Configurações!$C$5&amp;", Brazil"</f>
        <v>Avenida Independência, Unamar, Cabo Frio, RJ, Brazil</v>
      </c>
      <c r="AG33" t="str">
        <f>RIGHT(AA33,LEN(AA33)-FIND(",",AA33,1)-1)&amp;", "&amp;Configurações!$C$4&amp;", "&amp;Configurações!$C$5</f>
        <v>Unamar, Cabo Frio, RJ</v>
      </c>
      <c r="AH33" s="5">
        <f>Configurações!$C$6</f>
        <v>44386</v>
      </c>
    </row>
    <row r="34" spans="2:34" x14ac:dyDescent="0.3">
      <c r="B34" t="str">
        <f>IF(OR(ISNUMBER(FIND(Configurações!$B$8,Base!B34)),ISNUMBER(FIND(Configurações!$B$9,Base!B34)),ISNUMBER(FIND(Configurações!$B$10,Base!B34)),ISNUMBER(FIND(Configurações!$B$11,Base!B34)))=TRUE,Base!B34,0)</f>
        <v>destaque</v>
      </c>
      <c r="C34" t="str">
        <f>SUBSTITUTE(SUBSTITUTE(IF(ISNUMBER(FIND("R$",Base!B34))=TRUE,Base!B34,IF(OR(ISNUMBER(FIND("condo",Base!C34)),ISNUMBER(FIND("IPTU",Base!C34)))=TRUE,Base!B34,Base!C34)),"R$",""),".","")</f>
        <v xml:space="preserve"> 580000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380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760</v>
      </c>
      <c r="F34" s="2" t="str">
        <f t="array" ref="F34">INDEX(Base!34:34,MATCH(MAX(LEN(Base!34:34)),LEN(Base!34:34),0))</f>
        <v>Apartamento em excelente localização próximo a comércios, como mercado, padaria, farmácia, Praia das Dunas e Quiosques. Apartamento todo reformado. Composto sala em 2 ambientes, ba...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>Apartamento em excelente localização próximo a comércios, como mercado, padaria, farmácia, Praia das Dunas e Quiosques. Apartamento todo reformado. Composto sala em 2 ambientes, ba...</v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Vila Nova, Cabo Frio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2" t="str">
        <f t="array" ref="AA34">LOOKUP(2,1/(F34:Z34&lt;&gt;""),F34:Z34)</f>
        <v>Vila Nova, Cabo Frio</v>
      </c>
      <c r="AB34" t="str">
        <f t="array" ref="AB34">IFERROR(IF(LEN(TRIM(SUBSTITUTE(INDEX(Base!34:34,0,MATCH(Output!$AA34,Base!34:34,0)+1),"m²",""))&gt;5),LEFT(TRIM(SUBSTITUTE(INDEX(Base!34:34,0,MATCH(Output!$AA34,Base!34:34,0)+1),"m²","")),3),TRIM(SUBSTITUTE(INDEX(Base!34:34,0,MATCH(Output!$AA34,Base!34:34,0)+1),"m²",""))),0)</f>
        <v>60</v>
      </c>
      <c r="AC34" t="str">
        <f t="array" ref="AC34">IFERROR(IF(LEN(INDEX(Base!34:34,0,MATCH(Output!$AA34,Base!34:34,0)+2))&gt;2,LEFT(INDEX(Base!34:34,0,MATCH(Output!$AA34,Base!34:34,0)+2),1),INDEX(Base!34:34,0,MATCH(Output!$AA34,Base!34:34,0)+2)),0)</f>
        <v>2</v>
      </c>
      <c r="AD34" t="str">
        <f t="array" ref="AD34">IFERROR(IF(LEN(INDEX(Base!34:34,0,MATCH(Output!$AA34,Base!34:34,0)+3))&gt;2,LEFT(INDEX(Base!34:34,0,MATCH(Output!$AA34,Base!34:34,0)+3),1),INDEX(Base!34:34,0,MATCH(Output!$AA34,Base!34:34,0)+3)),0)</f>
        <v>1</v>
      </c>
      <c r="AE34" t="str">
        <f t="array" ref="AE34">IFERROR(IF(LEN(INDEX(Base!34:34,0,MATCH(Output!$AA34,Base!34:34,0)+4))&gt;2,LEFT(INDEX(Base!34:34,0,MATCH(Output!$AA34,Base!34:34,0)+4),1),INDEX(Base!34:34,0,MATCH(Output!$AA34,Base!34:34,0)+4)),0)</f>
        <v>2</v>
      </c>
      <c r="AF34" t="str">
        <f>AA34&amp;", "&amp;Configurações!$C$4&amp;", "&amp;Configurações!$C$5&amp;", Brazil"</f>
        <v>Vila Nova, Cabo Frio, Cabo Frio, RJ, Brazil</v>
      </c>
      <c r="AG34" t="str">
        <f>RIGHT(AA34,LEN(AA34)-FIND(",",AA34,1)-1)&amp;", "&amp;Configurações!$C$4&amp;", "&amp;Configurações!$C$5</f>
        <v>Cabo Frio, Cabo Frio, RJ</v>
      </c>
      <c r="AH34" s="5">
        <f>Configurações!$C$6</f>
        <v>44386</v>
      </c>
    </row>
    <row r="35" spans="2:34" x14ac:dyDescent="0.3">
      <c r="B35" t="str">
        <f>IF(OR(ISNUMBER(FIND(Configurações!$B$8,Base!B35)),ISNUMBER(FIND(Configurações!$B$9,Base!B35)),ISNUMBER(FIND(Configurações!$B$10,Base!B35)),ISNUMBER(FIND(Configurações!$B$11,Base!B35)))=TRUE,Base!B35,0)</f>
        <v>destaque</v>
      </c>
      <c r="C35" t="str">
        <f>SUBSTITUTE(SUBSTITUTE(IF(ISNUMBER(FIND("R$",Base!B35))=TRUE,Base!B35,IF(OR(ISNUMBER(FIND("condo",Base!C35)),ISNUMBER(FIND("IPTU",Base!C35)))=TRUE,Base!B35,Base!C35)),"R$",""),".","")</f>
        <v xml:space="preserve"> 189999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0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0</v>
      </c>
      <c r="F35" s="2" t="str">
        <f t="array" ref="F35">INDEX(Base!35:35,MATCH(MAX(LEN(Base!35:35)),LEN(Base!35:35),0))</f>
        <v>Excelente casa 2 quartos com área gourmet e piscina em Unamar, Tamoios - Cabo Frio - RJ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>Excelente casa 2 quartos com área gourmet e piscina em Unamar, Tamoios - Cabo Frio - RJ</v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/>
      </c>
      <c r="O35" t="str">
        <f>TRIM((IF(OR(ISNUMBER(FIND("Avenida",Base!G35)),ISNUMBER(FIND("Rua",Base!G35)),ISNUMBER(FIND("Estrada",Base!G35)),ISNUMBER(FIND(",",Base!G35)))=TRUE,Base!G35,"")))</f>
        <v/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>Avenida Independência, Unamar</v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2" t="str">
        <f t="array" ref="AA35">LOOKUP(2,1/(F35:Z35&lt;&gt;""),F35:Z35)</f>
        <v>Avenida Independência, Unamar</v>
      </c>
      <c r="AB35" t="str">
        <f t="array" ref="AB35">IFERROR(IF(LEN(TRIM(SUBSTITUTE(INDEX(Base!35:35,0,MATCH(Output!$AA35,Base!35:35,0)+1),"m²",""))&gt;5),LEFT(TRIM(SUBSTITUTE(INDEX(Base!35:35,0,MATCH(Output!$AA35,Base!35:35,0)+1),"m²","")),3),TRIM(SUBSTITUTE(INDEX(Base!35:35,0,MATCH(Output!$AA35,Base!35:35,0)+1),"m²",""))),0)</f>
        <v>70</v>
      </c>
      <c r="AC35" t="str">
        <f t="array" ref="AC35">IFERROR(IF(LEN(INDEX(Base!35:35,0,MATCH(Output!$AA35,Base!35:35,0)+2))&gt;2,LEFT(INDEX(Base!35:35,0,MATCH(Output!$AA35,Base!35:35,0)+2),1),INDEX(Base!35:35,0,MATCH(Output!$AA35,Base!35:35,0)+2)),0)</f>
        <v>2</v>
      </c>
      <c r="AD35" t="str">
        <f t="array" ref="AD35">IFERROR(IF(LEN(INDEX(Base!35:35,0,MATCH(Output!$AA35,Base!35:35,0)+3))&gt;2,LEFT(INDEX(Base!35:35,0,MATCH(Output!$AA35,Base!35:35,0)+3),1),INDEX(Base!35:35,0,MATCH(Output!$AA35,Base!35:35,0)+3)),0)</f>
        <v>3</v>
      </c>
      <c r="AE35" t="str">
        <f t="array" ref="AE35">IFERROR(IF(LEN(INDEX(Base!35:35,0,MATCH(Output!$AA35,Base!35:35,0)+4))&gt;2,LEFT(INDEX(Base!35:35,0,MATCH(Output!$AA35,Base!35:35,0)+4),1),INDEX(Base!35:35,0,MATCH(Output!$AA35,Base!35:35,0)+4)),0)</f>
        <v>3</v>
      </c>
      <c r="AF35" t="str">
        <f>AA35&amp;", "&amp;Configurações!$C$4&amp;", "&amp;Configurações!$C$5&amp;", Brazil"</f>
        <v>Avenida Independência, Unamar, Cabo Frio, RJ, Brazil</v>
      </c>
      <c r="AG35" t="str">
        <f>RIGHT(AA35,LEN(AA35)-FIND(",",AA35,1)-1)&amp;", "&amp;Configurações!$C$4&amp;", "&amp;Configurações!$C$5</f>
        <v>Unamar, Cabo Frio, RJ</v>
      </c>
      <c r="AH35" s="5">
        <f>Configurações!$C$6</f>
        <v>44386</v>
      </c>
    </row>
    <row r="36" spans="2:34" x14ac:dyDescent="0.3">
      <c r="B36" t="str">
        <f>IF(OR(ISNUMBER(FIND(Configurações!$B$8,Base!B36)),ISNUMBER(FIND(Configurações!$B$9,Base!B36)),ISNUMBER(FIND(Configurações!$B$10,Base!B36)),ISNUMBER(FIND(Configurações!$B$11,Base!B36)))=TRUE,Base!B36,0)</f>
        <v>destaque</v>
      </c>
      <c r="C36" t="str">
        <f>SUBSTITUTE(SUBSTITUTE(IF(ISNUMBER(FIND("R$",Base!B36))=TRUE,Base!B36,IF(OR(ISNUMBER(FIND("condo",Base!C36)),ISNUMBER(FIND("IPTU",Base!C36)))=TRUE,Base!B36,Base!C36)),"R$",""),".","")</f>
        <v xml:space="preserve"> 800000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300</v>
      </c>
      <c r="F36" s="2" t="str">
        <f t="array" ref="F36">INDEX(Base!36:36,MATCH(MAX(LEN(Base!36:36)),LEN(Base!36:36),0))</f>
        <v>Para Morar, lazer, Instalação de Pousada, Templo Religioso, Escola, Academia, Clínica, Comércio. Belíssimas casa, sobrado, kitnetes e ponto comercial. Tudo sobre o mesmo terreno e...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>Para Morar, lazer, Instalação de Pousada, Templo Religioso, Escola, Academia, Clínica, Comércio. Belíssimas casa, sobrado, kitnetes e ponto comercial. Tudo sobre o mesmo terreno e...</v>
      </c>
      <c r="N36" t="str">
        <f>TRIM((IF(OR(ISNUMBER(FIND("Avenida",Base!F36)),ISNUMBER(FIND("Rua",Base!F36)),ISNUMBER(FIND("Estrada",Base!F36)),ISNUMBER(FIND(",",Base!F36)))=TRUE,Base!F36,"")))</f>
        <v/>
      </c>
      <c r="O36" t="str">
        <f>TRIM((IF(OR(ISNUMBER(FIND("Avenida",Base!G36)),ISNUMBER(FIND("Rua",Base!G36)),ISNUMBER(FIND("Estrada",Base!G36)),ISNUMBER(FIND(",",Base!G36)))=TRUE,Base!G36,"")))</f>
        <v>Rua Aurélia de Faria, Unamar</v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2" t="str">
        <f t="array" ref="AA36">LOOKUP(2,1/(F36:Z36&lt;&gt;""),F36:Z36)</f>
        <v>Rua Aurélia de Faria, Unamar</v>
      </c>
      <c r="AB36" t="str">
        <f t="array" ref="AB36">IFERROR(IF(LEN(TRIM(SUBSTITUTE(INDEX(Base!36:36,0,MATCH(Output!$AA36,Base!36:36,0)+1),"m²",""))&gt;5),LEFT(TRIM(SUBSTITUTE(INDEX(Base!36:36,0,MATCH(Output!$AA36,Base!36:36,0)+1),"m²","")),3),TRIM(SUBSTITUTE(INDEX(Base!36:36,0,MATCH(Output!$AA36,Base!36:36,0)+1),"m²",""))),0)</f>
        <v>325</v>
      </c>
      <c r="AC36" t="str">
        <f t="array" ref="AC36">IFERROR(IF(LEN(INDEX(Base!36:36,0,MATCH(Output!$AA36,Base!36:36,0)+2))&gt;2,LEFT(INDEX(Base!36:36,0,MATCH(Output!$AA36,Base!36:36,0)+2),1),INDEX(Base!36:36,0,MATCH(Output!$AA36,Base!36:36,0)+2)),0)</f>
        <v>5</v>
      </c>
      <c r="AD36" t="str">
        <f t="array" ref="AD36">IFERROR(IF(LEN(INDEX(Base!36:36,0,MATCH(Output!$AA36,Base!36:36,0)+3))&gt;2,LEFT(INDEX(Base!36:36,0,MATCH(Output!$AA36,Base!36:36,0)+3),1),INDEX(Base!36:36,0,MATCH(Output!$AA36,Base!36:36,0)+3)),0)</f>
        <v>4</v>
      </c>
      <c r="AE36" t="str">
        <f t="array" ref="AE36">IFERROR(IF(LEN(INDEX(Base!36:36,0,MATCH(Output!$AA36,Base!36:36,0)+4))&gt;2,LEFT(INDEX(Base!36:36,0,MATCH(Output!$AA36,Base!36:36,0)+4),1),INDEX(Base!36:36,0,MATCH(Output!$AA36,Base!36:36,0)+4)),0)</f>
        <v>10</v>
      </c>
      <c r="AF36" t="str">
        <f>AA36&amp;", "&amp;Configurações!$C$4&amp;", "&amp;Configurações!$C$5&amp;", Brazil"</f>
        <v>Rua Aurélia de Faria, Unamar, Cabo Frio, RJ, Brazil</v>
      </c>
      <c r="AG36" t="str">
        <f>RIGHT(AA36,LEN(AA36)-FIND(",",AA36,1)-1)&amp;", "&amp;Configurações!$C$4&amp;", "&amp;Configurações!$C$5</f>
        <v>Unamar, Cabo Frio, RJ</v>
      </c>
      <c r="AH36" s="5">
        <f>Configurações!$C$6</f>
        <v>44386</v>
      </c>
    </row>
    <row r="37" spans="2:34" x14ac:dyDescent="0.3">
      <c r="B37" t="str">
        <f>IF(OR(ISNUMBER(FIND(Configurações!$B$8,Base!B37)),ISNUMBER(FIND(Configurações!$B$9,Base!B37)),ISNUMBER(FIND(Configurações!$B$10,Base!B37)),ISNUMBER(FIND(Configurações!$B$11,Base!B37)))=TRUE,Base!B37,0)</f>
        <v>destaque</v>
      </c>
      <c r="C37" t="str">
        <f>SUBSTITUTE(SUBSTITUTE(IF(ISNUMBER(FIND("R$",Base!B37))=TRUE,Base!B37,IF(OR(ISNUMBER(FIND("condo",Base!C37)),ISNUMBER(FIND("IPTU",Base!C37)))=TRUE,Base!B37,Base!C37)),"R$",""),".","")</f>
        <v xml:space="preserve"> 210000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0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0</v>
      </c>
      <c r="F37" s="2" t="str">
        <f t="array" ref="F37">INDEX(Base!37:37,MATCH(MAX(LEN(Base!37:37)),LEN(Base!37:37),0))</f>
        <v>O imóvel com 140 m2 de terreno sendo 65m2 de área construída, localizado dentro do condomínio Santa margarida em unamar!!! imóvel possui 2 quartos sendo 1 suíte, sala,cozinha ameri...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>O imóvel com 140 m2 de terreno sendo 65m2 de área construída, localizado dentro do condomínio Santa margarida em unamar!!! imóvel possui 2 quartos sendo 1 suíte, sala,cozinha ameri...</v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>Rodovia Amaral Peixoto, Santa Margarida II Tamoios</v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2" t="str">
        <f t="array" ref="AA37">LOOKUP(2,1/(F37:Z37&lt;&gt;""),F37:Z37)</f>
        <v>Rodovia Amaral Peixoto, Santa Margarida II Tamoios</v>
      </c>
      <c r="AB37" t="str">
        <f t="array" ref="AB37">IFERROR(IF(LEN(TRIM(SUBSTITUTE(INDEX(Base!37:37,0,MATCH(Output!$AA37,Base!37:37,0)+1),"m²",""))&gt;5),LEFT(TRIM(SUBSTITUTE(INDEX(Base!37:37,0,MATCH(Output!$AA37,Base!37:37,0)+1),"m²","")),3),TRIM(SUBSTITUTE(INDEX(Base!37:37,0,MATCH(Output!$AA37,Base!37:37,0)+1),"m²",""))),0)</f>
        <v>140</v>
      </c>
      <c r="AC37" t="str">
        <f t="array" ref="AC37">IFERROR(IF(LEN(INDEX(Base!37:37,0,MATCH(Output!$AA37,Base!37:37,0)+2))&gt;2,LEFT(INDEX(Base!37:37,0,MATCH(Output!$AA37,Base!37:37,0)+2),1),INDEX(Base!37:37,0,MATCH(Output!$AA37,Base!37:37,0)+2)),0)</f>
        <v>2</v>
      </c>
      <c r="AD37" t="str">
        <f t="array" ref="AD37">IFERROR(IF(LEN(INDEX(Base!37:37,0,MATCH(Output!$AA37,Base!37:37,0)+3))&gt;2,LEFT(INDEX(Base!37:37,0,MATCH(Output!$AA37,Base!37:37,0)+3),1),INDEX(Base!37:37,0,MATCH(Output!$AA37,Base!37:37,0)+3)),0)</f>
        <v>1</v>
      </c>
      <c r="AE37" t="str">
        <f t="array" ref="AE37">IFERROR(IF(LEN(INDEX(Base!37:37,0,MATCH(Output!$AA37,Base!37:37,0)+4))&gt;2,LEFT(INDEX(Base!37:37,0,MATCH(Output!$AA37,Base!37:37,0)+4),1),INDEX(Base!37:37,0,MATCH(Output!$AA37,Base!37:37,0)+4)),0)</f>
        <v>1</v>
      </c>
      <c r="AF37" t="str">
        <f>AA37&amp;", "&amp;Configurações!$C$4&amp;", "&amp;Configurações!$C$5&amp;", Brazil"</f>
        <v>Rodovia Amaral Peixoto, Santa Margarida II Tamoios, Cabo Frio, RJ, Brazil</v>
      </c>
      <c r="AG37" t="str">
        <f>RIGHT(AA37,LEN(AA37)-FIND(",",AA37,1)-1)&amp;", "&amp;Configurações!$C$4&amp;", "&amp;Configurações!$C$5</f>
        <v>Santa Margarida II Tamoios, Cabo Frio, RJ</v>
      </c>
      <c r="AH37" s="5">
        <f>Configurações!$C$6</f>
        <v>44386</v>
      </c>
    </row>
    <row r="38" spans="2:34" x14ac:dyDescent="0.3">
      <c r="B38" t="str">
        <f>IF(OR(ISNUMBER(FIND(Configurações!$B$8,Base!B38)),ISNUMBER(FIND(Configurações!$B$9,Base!B38)),ISNUMBER(FIND(Configurações!$B$10,Base!B38)),ISNUMBER(FIND(Configurações!$B$11,Base!B38)))=TRUE,Base!B38,0)</f>
        <v>destaque</v>
      </c>
      <c r="C38" t="str">
        <f>SUBSTITUTE(SUBSTITUTE(IF(ISNUMBER(FIND("R$",Base!B38))=TRUE,Base!B38,IF(OR(ISNUMBER(FIND("condo",Base!C38)),ISNUMBER(FIND("IPTU",Base!C38)))=TRUE,Base!B38,Base!C38)),"R$",""),".","")</f>
        <v xml:space="preserve"> 250000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0</v>
      </c>
      <c r="F38" s="2" t="str">
        <f t="array" ref="F38">INDEX(Base!38:38,MATCH(MAX(LEN(Base!38:38)),LEN(Base!38:38),0))</f>
        <v>Casa composta por sala, 3 quartos sendo 1 suíte, 1 cozinha, 2 banheiros, área de servi...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/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>Casa composta por sala, 3 quartos sendo 1 suíte, 1 cozinha, 2 banheiros, área de servi...</v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>Rua Orlando Bragança, Unamar</v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2" t="str">
        <f t="array" ref="AA38">LOOKUP(2,1/(F38:Z38&lt;&gt;""),F38:Z38)</f>
        <v>Rua Orlando Bragança, Unamar</v>
      </c>
      <c r="AB38" t="str">
        <f t="array" ref="AB38">IFERROR(IF(LEN(TRIM(SUBSTITUTE(INDEX(Base!38:38,0,MATCH(Output!$AA38,Base!38:38,0)+1),"m²",""))&gt;5),LEFT(TRIM(SUBSTITUTE(INDEX(Base!38:38,0,MATCH(Output!$AA38,Base!38:38,0)+1),"m²","")),3),TRIM(SUBSTITUTE(INDEX(Base!38:38,0,MATCH(Output!$AA38,Base!38:38,0)+1),"m²",""))),0)</f>
        <v>120</v>
      </c>
      <c r="AC38" t="str">
        <f t="array" ref="AC38">IFERROR(IF(LEN(INDEX(Base!38:38,0,MATCH(Output!$AA38,Base!38:38,0)+2))&gt;2,LEFT(INDEX(Base!38:38,0,MATCH(Output!$AA38,Base!38:38,0)+2),1),INDEX(Base!38:38,0,MATCH(Output!$AA38,Base!38:38,0)+2)),0)</f>
        <v>3</v>
      </c>
      <c r="AD38" t="str">
        <f t="array" ref="AD38">IFERROR(IF(LEN(INDEX(Base!38:38,0,MATCH(Output!$AA38,Base!38:38,0)+3))&gt;2,LEFT(INDEX(Base!38:38,0,MATCH(Output!$AA38,Base!38:38,0)+3),1),INDEX(Base!38:38,0,MATCH(Output!$AA38,Base!38:38,0)+3)),0)</f>
        <v>2</v>
      </c>
      <c r="AE38" t="str">
        <f t="array" ref="AE38">IFERROR(IF(LEN(INDEX(Base!38:38,0,MATCH(Output!$AA38,Base!38:38,0)+4))&gt;2,LEFT(INDEX(Base!38:38,0,MATCH(Output!$AA38,Base!38:38,0)+4),1),INDEX(Base!38:38,0,MATCH(Output!$AA38,Base!38:38,0)+4)),0)</f>
        <v>2</v>
      </c>
      <c r="AF38" t="str">
        <f>AA38&amp;", "&amp;Configurações!$C$4&amp;", "&amp;Configurações!$C$5&amp;", Brazil"</f>
        <v>Rua Orlando Bragança, Unamar, Cabo Frio, RJ, Brazil</v>
      </c>
      <c r="AG38" t="str">
        <f>RIGHT(AA38,LEN(AA38)-FIND(",",AA38,1)-1)&amp;", "&amp;Configurações!$C$4&amp;", "&amp;Configurações!$C$5</f>
        <v>Unamar, Cabo Frio, RJ</v>
      </c>
      <c r="AH38" s="5">
        <f>Configurações!$C$6</f>
        <v>44386</v>
      </c>
    </row>
    <row r="39" spans="2:34" x14ac:dyDescent="0.3">
      <c r="B39" t="str">
        <f>IF(OR(ISNUMBER(FIND(Configurações!$B$8,Base!B39)),ISNUMBER(FIND(Configurações!$B$9,Base!B39)),ISNUMBER(FIND(Configurações!$B$10,Base!B39)),ISNUMBER(FIND(Configurações!$B$11,Base!B39)))=TRUE,Base!B39,0)</f>
        <v>destaque</v>
      </c>
      <c r="C39" t="str">
        <f>SUBSTITUTE(SUBSTITUTE(IF(ISNUMBER(FIND("R$",Base!B39))=TRUE,Base!B39,IF(OR(ISNUMBER(FIND("condo",Base!C39)),ISNUMBER(FIND("IPTU",Base!C39)))=TRUE,Base!B39,Base!C39)),"R$",""),".","")</f>
        <v xml:space="preserve"> 260000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0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180</v>
      </c>
      <c r="F39" s="2" t="str">
        <f t="array" ref="F39">INDEX(Base!39:39,MATCH(MAX(LEN(Base!39:39)),LEN(Base!39:39),0))</f>
        <v>Apartamento térreo, sala de estar, sala de jantar, 2 quartos (1 suíte), banheiro social, cozinha e área de serviço. Condomínio fechado com guarita, com segurança e portão eletrônic...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>Apartamento térreo, sala de estar, sala de jantar, 2 quartos (1 suíte), banheiro social, cozinha e área de serviço. Condomínio fechado com guarita, com segurança e portão eletrônic...</v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>Rua J, Parque Burle</v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2" t="str">
        <f t="array" ref="AA39">LOOKUP(2,1/(F39:Z39&lt;&gt;""),F39:Z39)</f>
        <v>Rua J, Parque Burle</v>
      </c>
      <c r="AB39" t="str">
        <f t="array" ref="AB39">IFERROR(IF(LEN(TRIM(SUBSTITUTE(INDEX(Base!39:39,0,MATCH(Output!$AA39,Base!39:39,0)+1),"m²",""))&gt;5),LEFT(TRIM(SUBSTITUTE(INDEX(Base!39:39,0,MATCH(Output!$AA39,Base!39:39,0)+1),"m²","")),3),TRIM(SUBSTITUTE(INDEX(Base!39:39,0,MATCH(Output!$AA39,Base!39:39,0)+1),"m²",""))),0)</f>
        <v>58</v>
      </c>
      <c r="AC39" t="str">
        <f t="array" ref="AC39">IFERROR(IF(LEN(INDEX(Base!39:39,0,MATCH(Output!$AA39,Base!39:39,0)+2))&gt;2,LEFT(INDEX(Base!39:39,0,MATCH(Output!$AA39,Base!39:39,0)+2),1),INDEX(Base!39:39,0,MATCH(Output!$AA39,Base!39:39,0)+2)),0)</f>
        <v>2</v>
      </c>
      <c r="AD39" t="str">
        <f t="array" ref="AD39">IFERROR(IF(LEN(INDEX(Base!39:39,0,MATCH(Output!$AA39,Base!39:39,0)+3))&gt;2,LEFT(INDEX(Base!39:39,0,MATCH(Output!$AA39,Base!39:39,0)+3),1),INDEX(Base!39:39,0,MATCH(Output!$AA39,Base!39:39,0)+3)),0)</f>
        <v>2</v>
      </c>
      <c r="AE39">
        <f t="array" ref="AE39">IFERROR(IF(LEN(INDEX(Base!39:39,0,MATCH(Output!$AA39,Base!39:39,0)+4))&gt;2,LEFT(INDEX(Base!39:39,0,MATCH(Output!$AA39,Base!39:39,0)+4),1),INDEX(Base!39:39,0,MATCH(Output!$AA39,Base!39:39,0)+4)),0)</f>
        <v>0</v>
      </c>
      <c r="AF39" t="str">
        <f>AA39&amp;", "&amp;Configurações!$C$4&amp;", "&amp;Configurações!$C$5&amp;", Brazil"</f>
        <v>Rua J, Parque Burle, Cabo Frio, RJ, Brazil</v>
      </c>
      <c r="AG39" t="str">
        <f>RIGHT(AA39,LEN(AA39)-FIND(",",AA39,1)-1)&amp;", "&amp;Configurações!$C$4&amp;", "&amp;Configurações!$C$5</f>
        <v>Parque Burle, Cabo Frio, RJ</v>
      </c>
      <c r="AH39" s="5">
        <f>Configurações!$C$6</f>
        <v>44386</v>
      </c>
    </row>
    <row r="40" spans="2:34" x14ac:dyDescent="0.3">
      <c r="B40" t="str">
        <f>IF(OR(ISNUMBER(FIND(Configurações!$B$8,Base!B40)),ISNUMBER(FIND(Configurações!$B$9,Base!B40)),ISNUMBER(FIND(Configurações!$B$10,Base!B40)),ISNUMBER(FIND(Configurações!$B$11,Base!B40)))=TRUE,Base!B40,0)</f>
        <v>destaque</v>
      </c>
      <c r="C40" t="str">
        <f>SUBSTITUTE(SUBSTITUTE(IF(ISNUMBER(FIND("R$",Base!B40))=TRUE,Base!B40,IF(OR(ISNUMBER(FIND("condo",Base!C40)),ISNUMBER(FIND("IPTU",Base!C40)))=TRUE,Base!B40,Base!C40)),"R$",""),".","")</f>
        <v xml:space="preserve"> 360000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400</v>
      </c>
      <c r="F40" s="2" t="str">
        <f t="array" ref="F40">INDEX(Base!40:40,MATCH(MAX(LEN(Base!40:40)),LEN(Base!40:40),0))</f>
        <v>Casa de praia com excelente localização em Unamar. Um sonho para quem busca proximidade com o Mar, Comercio e Rodovia Amaral Peixo...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/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>Casa de praia com excelente localização em Unamar. Um sonho para quem busca proximidade com o Mar, Comercio e Rodovia Amaral Peixo...</v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>Rua Tubarão, Aquariús</v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2" t="str">
        <f t="array" ref="AA40">LOOKUP(2,1/(F40:Z40&lt;&gt;""),F40:Z40)</f>
        <v>Rua Tubarão, Aquariús</v>
      </c>
      <c r="AB40" t="str">
        <f t="array" ref="AB40">IFERROR(IF(LEN(TRIM(SUBSTITUTE(INDEX(Base!40:40,0,MATCH(Output!$AA40,Base!40:40,0)+1),"m²",""))&gt;5),LEFT(TRIM(SUBSTITUTE(INDEX(Base!40:40,0,MATCH(Output!$AA40,Base!40:40,0)+1),"m²","")),3),TRIM(SUBSTITUTE(INDEX(Base!40:40,0,MATCH(Output!$AA40,Base!40:40,0)+1),"m²",""))),0)</f>
        <v>120</v>
      </c>
      <c r="AC40" t="str">
        <f t="array" ref="AC40">IFERROR(IF(LEN(INDEX(Base!40:40,0,MATCH(Output!$AA40,Base!40:40,0)+2))&gt;2,LEFT(INDEX(Base!40:40,0,MATCH(Output!$AA40,Base!40:40,0)+2),1),INDEX(Base!40:40,0,MATCH(Output!$AA40,Base!40:40,0)+2)),0)</f>
        <v>3</v>
      </c>
      <c r="AD40" t="str">
        <f t="array" ref="AD40">IFERROR(IF(LEN(INDEX(Base!40:40,0,MATCH(Output!$AA40,Base!40:40,0)+3))&gt;2,LEFT(INDEX(Base!40:40,0,MATCH(Output!$AA40,Base!40:40,0)+3),1),INDEX(Base!40:40,0,MATCH(Output!$AA40,Base!40:40,0)+3)),0)</f>
        <v>4</v>
      </c>
      <c r="AE40" t="str">
        <f t="array" ref="AE40">IFERROR(IF(LEN(INDEX(Base!40:40,0,MATCH(Output!$AA40,Base!40:40,0)+4))&gt;2,LEFT(INDEX(Base!40:40,0,MATCH(Output!$AA40,Base!40:40,0)+4),1),INDEX(Base!40:40,0,MATCH(Output!$AA40,Base!40:40,0)+4)),0)</f>
        <v>4</v>
      </c>
      <c r="AF40" t="str">
        <f>AA40&amp;", "&amp;Configurações!$C$4&amp;", "&amp;Configurações!$C$5&amp;", Brazil"</f>
        <v>Rua Tubarão, Aquariús, Cabo Frio, RJ, Brazil</v>
      </c>
      <c r="AG40" t="str">
        <f>RIGHT(AA40,LEN(AA40)-FIND(",",AA40,1)-1)&amp;", "&amp;Configurações!$C$4&amp;", "&amp;Configurações!$C$5</f>
        <v>Aquariús, Cabo Frio, RJ</v>
      </c>
      <c r="AH40" s="5">
        <f>Configurações!$C$6</f>
        <v>44386</v>
      </c>
    </row>
    <row r="41" spans="2:34" x14ac:dyDescent="0.3">
      <c r="B41" t="str">
        <f>IF(OR(ISNUMBER(FIND(Configurações!$B$8,Base!B41)),ISNUMBER(FIND(Configurações!$B$9,Base!B41)),ISNUMBER(FIND(Configurações!$B$10,Base!B41)),ISNUMBER(FIND(Configurações!$B$11,Base!B41)))=TRUE,Base!B41,0)</f>
        <v>destaque</v>
      </c>
      <c r="C41" t="str">
        <f>SUBSTITUTE(SUBSTITUTE(IF(ISNUMBER(FIND("R$",Base!B41))=TRUE,Base!B41,IF(OR(ISNUMBER(FIND("condo",Base!C41)),ISNUMBER(FIND("IPTU",Base!C41)))=TRUE,Base!B41,Base!C41)),"R$",""),".","")</f>
        <v xml:space="preserve"> 270000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0</v>
      </c>
      <c r="F41" s="2" t="str">
        <f t="array" ref="F41">INDEX(Base!41:41,MATCH(MAX(LEN(Base!41:41)),LEN(Base!41:41),0))</f>
        <v>Casa com 3 quartos, sendo 1 suíte, sala, cozinha, 1 banheiro social interno, 1 externo, área de serviço,...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/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>Casa com 3 quartos, sendo 1 suíte, sala, cozinha, 1 banheiro social interno, 1 externo, área de serviço,...</v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>Nova California Tamoios, Cabo Frio</v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2" t="str">
        <f t="array" ref="AA41">LOOKUP(2,1/(F41:Z41&lt;&gt;""),F41:Z41)</f>
        <v>Nova California Tamoios, Cabo Frio</v>
      </c>
      <c r="AB41" t="str">
        <f t="array" ref="AB41">IFERROR(IF(LEN(TRIM(SUBSTITUTE(INDEX(Base!41:41,0,MATCH(Output!$AA41,Base!41:41,0)+1),"m²",""))&gt;5),LEFT(TRIM(SUBSTITUTE(INDEX(Base!41:41,0,MATCH(Output!$AA41,Base!41:41,0)+1),"m²","")),3),TRIM(SUBSTITUTE(INDEX(Base!41:41,0,MATCH(Output!$AA41,Base!41:41,0)+1),"m²",""))),0)</f>
        <v>500</v>
      </c>
      <c r="AC41" t="str">
        <f t="array" ref="AC41">IFERROR(IF(LEN(INDEX(Base!41:41,0,MATCH(Output!$AA41,Base!41:41,0)+2))&gt;2,LEFT(INDEX(Base!41:41,0,MATCH(Output!$AA41,Base!41:41,0)+2),1),INDEX(Base!41:41,0,MATCH(Output!$AA41,Base!41:41,0)+2)),0)</f>
        <v>3</v>
      </c>
      <c r="AD41" t="str">
        <f t="array" ref="AD41">IFERROR(IF(LEN(INDEX(Base!41:41,0,MATCH(Output!$AA41,Base!41:41,0)+3))&gt;2,LEFT(INDEX(Base!41:41,0,MATCH(Output!$AA41,Base!41:41,0)+3),1),INDEX(Base!41:41,0,MATCH(Output!$AA41,Base!41:41,0)+3)),0)</f>
        <v>3</v>
      </c>
      <c r="AE41" t="str">
        <f t="array" ref="AE41">IFERROR(IF(LEN(INDEX(Base!41:41,0,MATCH(Output!$AA41,Base!41:41,0)+4))&gt;2,LEFT(INDEX(Base!41:41,0,MATCH(Output!$AA41,Base!41:41,0)+4),1),INDEX(Base!41:41,0,MATCH(Output!$AA41,Base!41:41,0)+4)),0)</f>
        <v>3</v>
      </c>
      <c r="AF41" t="str">
        <f>AA41&amp;", "&amp;Configurações!$C$4&amp;", "&amp;Configurações!$C$5&amp;", Brazil"</f>
        <v>Nova California Tamoios, Cabo Frio, Cabo Frio, RJ, Brazil</v>
      </c>
      <c r="AG41" t="str">
        <f>RIGHT(AA41,LEN(AA41)-FIND(",",AA41,1)-1)&amp;", "&amp;Configurações!$C$4&amp;", "&amp;Configurações!$C$5</f>
        <v>Cabo Frio, Cabo Frio, RJ</v>
      </c>
      <c r="AH41" s="5">
        <f>Configurações!$C$6</f>
        <v>44386</v>
      </c>
    </row>
    <row r="42" spans="2:34" x14ac:dyDescent="0.3">
      <c r="B42" t="str">
        <f>IF(OR(ISNUMBER(FIND(Configurações!$B$8,Base!B42)),ISNUMBER(FIND(Configurações!$B$9,Base!B42)),ISNUMBER(FIND(Configurações!$B$10,Base!B42)),ISNUMBER(FIND(Configurações!$B$11,Base!B42)))=TRUE,Base!B42,0)</f>
        <v>destaque</v>
      </c>
      <c r="C42" t="str">
        <f>SUBSTITUTE(SUBSTITUTE(IF(ISNUMBER(FIND("R$",Base!B42))=TRUE,Base!B42,IF(OR(ISNUMBER(FIND("condo",Base!C42)),ISNUMBER(FIND("IPTU",Base!C42)))=TRUE,Base!B42,Base!C42)),"R$",""),".","")</f>
        <v xml:space="preserve"> 184999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0</v>
      </c>
      <c r="F42" s="2" t="str">
        <f t="array" ref="F42">INDEX(Base!42:42,MATCH(MAX(LEN(Base!42:42)),LEN(Base!42:42),0))</f>
        <v>Realize o sonho da sua casa da praia com a Jéssica Marques Corretora de Imóveis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>Bela casa com 2 quartos com piscina em Unamar, Tamoios - Cabo Frio - RJ</v>
      </c>
      <c r="M42" t="str">
        <f>TRIM((IF(OR(ISNUMBER(FIND("Avenida",Base!E42)),ISNUMBER(FIND("Rua",Base!E42)),ISNUMBER(FIND("Estrada",Base!E42)),ISNUMBER(FIND(",",Base!E42)))=TRUE,Base!E42,"")))</f>
        <v/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/>
      </c>
      <c r="P42" t="str">
        <f>TRIM((IF(OR(ISNUMBER(FIND("Avenida",Base!H42)),ISNUMBER(FIND("Rua",Base!H42)),ISNUMBER(FIND("Estrada",Base!H42)),ISNUMBER(FIND(",",Base!H42)))=TRUE,Base!H42,"")))</f>
        <v/>
      </c>
      <c r="Q42" t="str">
        <f>TRIM((IF(OR(ISNUMBER(FIND("Avenida",Base!I42)),ISNUMBER(FIND("Rua",Base!I42)),ISNUMBER(FIND("Estrada",Base!I42)),ISNUMBER(FIND(",",Base!I42)))=TRUE,Base!I42,"")))</f>
        <v>Avenida Independência, Unamar</v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2" t="str">
        <f t="array" ref="AA42">LOOKUP(2,1/(F42:Z42&lt;&gt;""),F42:Z42)</f>
        <v>Avenida Independência, Unamar</v>
      </c>
      <c r="AB42" t="str">
        <f t="array" ref="AB42">IFERROR(IF(LEN(TRIM(SUBSTITUTE(INDEX(Base!42:42,0,MATCH(Output!$AA42,Base!42:42,0)+1),"m²",""))&gt;5),LEFT(TRIM(SUBSTITUTE(INDEX(Base!42:42,0,MATCH(Output!$AA42,Base!42:42,0)+1),"m²","")),3),TRIM(SUBSTITUTE(INDEX(Base!42:42,0,MATCH(Output!$AA42,Base!42:42,0)+1),"m²",""))),0)</f>
        <v>118</v>
      </c>
      <c r="AC42" t="str">
        <f t="array" ref="AC42">IFERROR(IF(LEN(INDEX(Base!42:42,0,MATCH(Output!$AA42,Base!42:42,0)+2))&gt;2,LEFT(INDEX(Base!42:42,0,MATCH(Output!$AA42,Base!42:42,0)+2),1),INDEX(Base!42:42,0,MATCH(Output!$AA42,Base!42:42,0)+2)),0)</f>
        <v>2</v>
      </c>
      <c r="AD42" t="str">
        <f t="array" ref="AD42">IFERROR(IF(LEN(INDEX(Base!42:42,0,MATCH(Output!$AA42,Base!42:42,0)+3))&gt;2,LEFT(INDEX(Base!42:42,0,MATCH(Output!$AA42,Base!42:42,0)+3),1),INDEX(Base!42:42,0,MATCH(Output!$AA42,Base!42:42,0)+3)),0)</f>
        <v>2</v>
      </c>
      <c r="AE42" t="str">
        <f t="array" ref="AE42">IFERROR(IF(LEN(INDEX(Base!42:42,0,MATCH(Output!$AA42,Base!42:42,0)+4))&gt;2,LEFT(INDEX(Base!42:42,0,MATCH(Output!$AA42,Base!42:42,0)+4),1),INDEX(Base!42:42,0,MATCH(Output!$AA42,Base!42:42,0)+4)),0)</f>
        <v>2</v>
      </c>
      <c r="AF42" t="str">
        <f>AA42&amp;", "&amp;Configurações!$C$4&amp;", "&amp;Configurações!$C$5&amp;", Brazil"</f>
        <v>Avenida Independência, Unamar, Cabo Frio, RJ, Brazil</v>
      </c>
      <c r="AG42" t="str">
        <f>RIGHT(AA42,LEN(AA42)-FIND(",",AA42,1)-1)&amp;", "&amp;Configurações!$C$4&amp;", "&amp;Configurações!$C$5</f>
        <v>Unamar, Cabo Frio, RJ</v>
      </c>
      <c r="AH42" s="5">
        <f>Configurações!$C$6</f>
        <v>44386</v>
      </c>
    </row>
    <row r="43" spans="2:34" x14ac:dyDescent="0.3">
      <c r="B43" t="str">
        <f>IF(OR(ISNUMBER(FIND(Configurações!$B$8,Base!B43)),ISNUMBER(FIND(Configurações!$B$9,Base!B43)),ISNUMBER(FIND(Configurações!$B$10,Base!B43)),ISNUMBER(FIND(Configurações!$B$11,Base!B43)))=TRUE,Base!B43,0)</f>
        <v>destaque</v>
      </c>
      <c r="C43" t="str">
        <f>SUBSTITUTE(SUBSTITUTE(IF(ISNUMBER(FIND("R$",Base!B43))=TRUE,Base!B43,IF(OR(ISNUMBER(FIND("condo",Base!C43)),ISNUMBER(FIND("IPTU",Base!C43)))=TRUE,Base!B43,Base!C43)),"R$",""),".","")</f>
        <v xml:space="preserve"> 800000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806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1100</v>
      </c>
      <c r="F43" s="2" t="str">
        <f t="array" ref="F43">INDEX(Base!43:43,MATCH(MAX(LEN(Base!43:43)),LEN(Base!43:43),0))</f>
        <v>Excelente apartamento na Praia do Forte em Cabo Frio, Próximo aos restaurantes da orla e a 20 metros da areia da praia. Unidade com sala em dois ambientes, cozinha, área de serviço...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>Excelente apartamento na Praia do Forte em Cabo Frio, Próximo aos restaurantes da orla e a 20 metros da areia da praia. Unidade com sala em dois ambientes, cozinha, área de serviço...</v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Passagem, Cabo Frio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2" t="str">
        <f t="array" ref="AA43">LOOKUP(2,1/(F43:Z43&lt;&gt;""),F43:Z43)</f>
        <v>Passagem, Cabo Frio</v>
      </c>
      <c r="AB43" t="str">
        <f t="array" ref="AB43">IFERROR(IF(LEN(TRIM(SUBSTITUTE(INDEX(Base!43:43,0,MATCH(Output!$AA43,Base!43:43,0)+1),"m²",""))&gt;5),LEFT(TRIM(SUBSTITUTE(INDEX(Base!43:43,0,MATCH(Output!$AA43,Base!43:43,0)+1),"m²","")),3),TRIM(SUBSTITUTE(INDEX(Base!43:43,0,MATCH(Output!$AA43,Base!43:43,0)+1),"m²",""))),0)</f>
        <v>80</v>
      </c>
      <c r="AC43" t="str">
        <f t="array" ref="AC43">IFERROR(IF(LEN(INDEX(Base!43:43,0,MATCH(Output!$AA43,Base!43:43,0)+2))&gt;2,LEFT(INDEX(Base!43:43,0,MATCH(Output!$AA43,Base!43:43,0)+2),1),INDEX(Base!43:43,0,MATCH(Output!$AA43,Base!43:43,0)+2)),0)</f>
        <v>2</v>
      </c>
      <c r="AD43" t="str">
        <f t="array" ref="AD43">IFERROR(IF(LEN(INDEX(Base!43:43,0,MATCH(Output!$AA43,Base!43:43,0)+3))&gt;2,LEFT(INDEX(Base!43:43,0,MATCH(Output!$AA43,Base!43:43,0)+3),1),INDEX(Base!43:43,0,MATCH(Output!$AA43,Base!43:43,0)+3)),0)</f>
        <v>1</v>
      </c>
      <c r="AE43" t="str">
        <f t="array" ref="AE43">IFERROR(IF(LEN(INDEX(Base!43:43,0,MATCH(Output!$AA43,Base!43:43,0)+4))&gt;2,LEFT(INDEX(Base!43:43,0,MATCH(Output!$AA43,Base!43:43,0)+4),1),INDEX(Base!43:43,0,MATCH(Output!$AA43,Base!43:43,0)+4)),0)</f>
        <v>3</v>
      </c>
      <c r="AF43" t="str">
        <f>AA43&amp;", "&amp;Configurações!$C$4&amp;", "&amp;Configurações!$C$5&amp;", Brazil"</f>
        <v>Passagem, Cabo Frio, Cabo Frio, RJ, Brazil</v>
      </c>
      <c r="AG43" t="str">
        <f>RIGHT(AA43,LEN(AA43)-FIND(",",AA43,1)-1)&amp;", "&amp;Configurações!$C$4&amp;", "&amp;Configurações!$C$5</f>
        <v>Cabo Frio, Cabo Frio, RJ</v>
      </c>
      <c r="AH43" s="5">
        <f>Configurações!$C$6</f>
        <v>44386</v>
      </c>
    </row>
    <row r="44" spans="2:34" x14ac:dyDescent="0.3">
      <c r="B44" t="str">
        <f>IF(OR(ISNUMBER(FIND(Configurações!$B$8,Base!B44)),ISNUMBER(FIND(Configurações!$B$9,Base!B44)),ISNUMBER(FIND(Configurações!$B$10,Base!B44)),ISNUMBER(FIND(Configurações!$B$11,Base!B44)))=TRUE,Base!B44,0)</f>
        <v>destaque</v>
      </c>
      <c r="C44" t="str">
        <f>SUBSTITUTE(SUBSTITUTE(IF(ISNUMBER(FIND("R$",Base!B44))=TRUE,Base!B44,IF(OR(ISNUMBER(FIND("condo",Base!C44)),ISNUMBER(FIND("IPTU",Base!C44)))=TRUE,Base!B44,Base!C44)),"R$",""),".","")</f>
        <v xml:space="preserve"> 219999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0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0</v>
      </c>
      <c r="F44" s="2" t="str">
        <f t="array" ref="F44">INDEX(Base!44:44,MATCH(MAX(LEN(Base!44:44)),LEN(Base!44:44),0))</f>
        <v>Bela casa de 2 quartos sendo 1 suíte, com piscina e área gourmet em Unamar, Tamoios - Cabo Frio - RJ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>Bela casa de 2 quartos sendo 1 suíte, com piscina e área gourmet em Unamar, Tamoios - Cabo Frio - RJ</v>
      </c>
      <c r="M44" t="str">
        <f>TRIM((IF(OR(ISNUMBER(FIND("Avenida",Base!E44)),ISNUMBER(FIND("Rua",Base!E44)),ISNUMBER(FIND("Estrada",Base!E44)),ISNUMBER(FIND(",",Base!E44)))=TRUE,Base!E44,"")))</f>
        <v/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/>
      </c>
      <c r="P44" t="str">
        <f>TRIM((IF(OR(ISNUMBER(FIND("Avenida",Base!H44)),ISNUMBER(FIND("Rua",Base!H44)),ISNUMBER(FIND("Estrada",Base!H44)),ISNUMBER(FIND(",",Base!H44)))=TRUE,Base!H44,"")))</f>
        <v>Avenida Independência, Unamar</v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2" t="str">
        <f t="array" ref="AA44">LOOKUP(2,1/(F44:Z44&lt;&gt;""),F44:Z44)</f>
        <v>Avenida Independência, Unamar</v>
      </c>
      <c r="AB44" t="str">
        <f t="array" ref="AB44">IFERROR(IF(LEN(TRIM(SUBSTITUTE(INDEX(Base!44:44,0,MATCH(Output!$AA44,Base!44:44,0)+1),"m²",""))&gt;5),LEFT(TRIM(SUBSTITUTE(INDEX(Base!44:44,0,MATCH(Output!$AA44,Base!44:44,0)+1),"m²","")),3),TRIM(SUBSTITUTE(INDEX(Base!44:44,0,MATCH(Output!$AA44,Base!44:44,0)+1),"m²",""))),0)</f>
        <v>102</v>
      </c>
      <c r="AC44" t="str">
        <f t="array" ref="AC44">IFERROR(IF(LEN(INDEX(Base!44:44,0,MATCH(Output!$AA44,Base!44:44,0)+2))&gt;2,LEFT(INDEX(Base!44:44,0,MATCH(Output!$AA44,Base!44:44,0)+2),1),INDEX(Base!44:44,0,MATCH(Output!$AA44,Base!44:44,0)+2)),0)</f>
        <v>2</v>
      </c>
      <c r="AD44" t="str">
        <f t="array" ref="AD44">IFERROR(IF(LEN(INDEX(Base!44:44,0,MATCH(Output!$AA44,Base!44:44,0)+3))&gt;2,LEFT(INDEX(Base!44:44,0,MATCH(Output!$AA44,Base!44:44,0)+3),1),INDEX(Base!44:44,0,MATCH(Output!$AA44,Base!44:44,0)+3)),0)</f>
        <v>2</v>
      </c>
      <c r="AE44" t="str">
        <f t="array" ref="AE44">IFERROR(IF(LEN(INDEX(Base!44:44,0,MATCH(Output!$AA44,Base!44:44,0)+4))&gt;2,LEFT(INDEX(Base!44:44,0,MATCH(Output!$AA44,Base!44:44,0)+4),1),INDEX(Base!44:44,0,MATCH(Output!$AA44,Base!44:44,0)+4)),0)</f>
        <v>3</v>
      </c>
      <c r="AF44" t="str">
        <f>AA44&amp;", "&amp;Configurações!$C$4&amp;", "&amp;Configurações!$C$5&amp;", Brazil"</f>
        <v>Avenida Independência, Unamar, Cabo Frio, RJ, Brazil</v>
      </c>
      <c r="AG44" t="str">
        <f>RIGHT(AA44,LEN(AA44)-FIND(",",AA44,1)-1)&amp;", "&amp;Configurações!$C$4&amp;", "&amp;Configurações!$C$5</f>
        <v>Unamar, Cabo Frio, RJ</v>
      </c>
      <c r="AH44" s="5">
        <f>Configurações!$C$6</f>
        <v>44386</v>
      </c>
    </row>
    <row r="45" spans="2:34" x14ac:dyDescent="0.3">
      <c r="B45" t="str">
        <f>IF(OR(ISNUMBER(FIND(Configurações!$B$8,Base!B45)),ISNUMBER(FIND(Configurações!$B$9,Base!B45)),ISNUMBER(FIND(Configurações!$B$10,Base!B45)),ISNUMBER(FIND(Configurações!$B$11,Base!B45)))=TRUE,Base!B45,0)</f>
        <v>destaque</v>
      </c>
      <c r="C45" t="str">
        <f>SUBSTITUTE(SUBSTITUTE(IF(ISNUMBER(FIND("R$",Base!B45))=TRUE,Base!B45,IF(OR(ISNUMBER(FIND("condo",Base!C45)),ISNUMBER(FIND("IPTU",Base!C45)))=TRUE,Base!B45,Base!C45)),"R$",""),".","")</f>
        <v xml:space="preserve"> 100000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0</v>
      </c>
      <c r="F45" s="2" t="str">
        <f t="array" ref="F45">INDEX(Base!45:45,MATCH(MAX(LEN(Base!45:45)),LEN(Base!45:45),0))</f>
        <v>Casa com 2 quartos, sala, cozinha Americana, área de serviço, garagem para 2 carros, lage, telhado colonial e quintal no piso , condomínio com piscina, e segurança 24h.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>Casa com 2 quartos, sala, cozinha Americana, área de serviço, garagem para 2 carros, lage, telhado colonial e quintal no piso , condomínio com piscina, e segurança 24h.</v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/>
      </c>
      <c r="P45" t="str">
        <f>TRIM((IF(OR(ISNUMBER(FIND("Avenida",Base!H45)),ISNUMBER(FIND("Rua",Base!H45)),ISNUMBER(FIND("Estrada",Base!H45)),ISNUMBER(FIND(",",Base!H45)))=TRUE,Base!H45,"")))</f>
        <v>Rua das Pacas, Unamar</v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2" t="str">
        <f t="array" ref="AA45">LOOKUP(2,1/(F45:Z45&lt;&gt;""),F45:Z45)</f>
        <v>Rua das Pacas, Unamar</v>
      </c>
      <c r="AB45" t="str">
        <f t="array" ref="AB45">IFERROR(IF(LEN(TRIM(SUBSTITUTE(INDEX(Base!45:45,0,MATCH(Output!$AA45,Base!45:45,0)+1),"m²",""))&gt;5),LEFT(TRIM(SUBSTITUTE(INDEX(Base!45:45,0,MATCH(Output!$AA45,Base!45:45,0)+1),"m²","")),3),TRIM(SUBSTITUTE(INDEX(Base!45:45,0,MATCH(Output!$AA45,Base!45:45,0)+1),"m²",""))),0)</f>
        <v>70</v>
      </c>
      <c r="AC45" t="str">
        <f t="array" ref="AC45">IFERROR(IF(LEN(INDEX(Base!45:45,0,MATCH(Output!$AA45,Base!45:45,0)+2))&gt;2,LEFT(INDEX(Base!45:45,0,MATCH(Output!$AA45,Base!45:45,0)+2),1),INDEX(Base!45:45,0,MATCH(Output!$AA45,Base!45:45,0)+2)),0)</f>
        <v>2</v>
      </c>
      <c r="AD45" t="str">
        <f t="array" ref="AD45">IFERROR(IF(LEN(INDEX(Base!45:45,0,MATCH(Output!$AA45,Base!45:45,0)+3))&gt;2,LEFT(INDEX(Base!45:45,0,MATCH(Output!$AA45,Base!45:45,0)+3),1),INDEX(Base!45:45,0,MATCH(Output!$AA45,Base!45:45,0)+3)),0)</f>
        <v>3</v>
      </c>
      <c r="AE45" t="str">
        <f t="array" ref="AE45">IFERROR(IF(LEN(INDEX(Base!45:45,0,MATCH(Output!$AA45,Base!45:45,0)+4))&gt;2,LEFT(INDEX(Base!45:45,0,MATCH(Output!$AA45,Base!45:45,0)+4),1),INDEX(Base!45:45,0,MATCH(Output!$AA45,Base!45:45,0)+4)),0)</f>
        <v>1</v>
      </c>
      <c r="AF45" t="str">
        <f>AA45&amp;", "&amp;Configurações!$C$4&amp;", "&amp;Configurações!$C$5&amp;", Brazil"</f>
        <v>Rua das Pacas, Unamar, Cabo Frio, RJ, Brazil</v>
      </c>
      <c r="AG45" t="str">
        <f>RIGHT(AA45,LEN(AA45)-FIND(",",AA45,1)-1)&amp;", "&amp;Configurações!$C$4&amp;", "&amp;Configurações!$C$5</f>
        <v>Unamar, Cabo Frio, RJ</v>
      </c>
      <c r="AH45" s="5">
        <f>Configurações!$C$6</f>
        <v>44386</v>
      </c>
    </row>
    <row r="46" spans="2:34" x14ac:dyDescent="0.3">
      <c r="B46">
        <f>IF(OR(ISNUMBER(FIND(Configurações!$B$8,Base!B46)),ISNUMBER(FIND(Configurações!$B$9,Base!B46)),ISNUMBER(FIND(Configurações!$B$10,Base!B46)),ISNUMBER(FIND(Configurações!$B$11,Base!B46)))=TRUE,Base!B46,0)</f>
        <v>0</v>
      </c>
      <c r="C46" t="str">
        <f>SUBSTITUTE(SUBSTITUTE(IF(ISNUMBER(FIND("R$",Base!B46))=TRUE,Base!B46,IF(OR(ISNUMBER(FIND("condo",Base!C46)),ISNUMBER(FIND("IPTU",Base!C46)))=TRUE,Base!B46,Base!C46)),"R$",""),".","")</f>
        <v>mais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0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0</v>
      </c>
      <c r="F46" s="2" t="str">
        <f t="array" ref="F46">INDEX(Base!46:46,MATCH(MAX(LEN(Base!46:46)),LEN(Base!46:46),0))</f>
        <v>O bairro oferece a comodidade de morar próximo...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>Avenida Governador Eurico Rezende, Jardim Camburi</v>
      </c>
      <c r="M46" t="str">
        <f>TRIM((IF(OR(ISNUMBER(FIND("Avenida",Base!E46)),ISNUMBER(FIND("Rua",Base!E46)),ISNUMBER(FIND("Estrada",Base!E46)),ISNUMBER(FIND(",",Base!E46)))=TRUE,Base!E46,"")))</f>
        <v/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2" t="str">
        <f t="array" ref="AA46">LOOKUP(2,1/(F46:Z46&lt;&gt;""),F46:Z46)</f>
        <v>Avenida Governador Eurico Rezende, Jardim Camburi</v>
      </c>
      <c r="AB46" t="str">
        <f t="array" ref="AB46">IFERROR(IF(LEN(TRIM(SUBSTITUTE(INDEX(Base!46:46,0,MATCH(Output!$AA46,Base!46:46,0)+1),"m²",""))&gt;5),LEFT(TRIM(SUBSTITUTE(INDEX(Base!46:46,0,MATCH(Output!$AA46,Base!46:46,0)+1),"m²","")),3),TRIM(SUBSTITUTE(INDEX(Base!46:46,0,MATCH(Output!$AA46,Base!46:46,0)+1),"m²",""))),0)</f>
        <v>49</v>
      </c>
      <c r="AC46" t="str">
        <f t="array" ref="AC46">IFERROR(IF(LEN(INDEX(Base!46:46,0,MATCH(Output!$AA46,Base!46:46,0)+2))&gt;2,LEFT(INDEX(Base!46:46,0,MATCH(Output!$AA46,Base!46:46,0)+2),1),INDEX(Base!46:46,0,MATCH(Output!$AA46,Base!46:46,0)+2)),0)</f>
        <v>2</v>
      </c>
      <c r="AD46" t="str">
        <f t="array" ref="AD46">IFERROR(IF(LEN(INDEX(Base!46:46,0,MATCH(Output!$AA46,Base!46:46,0)+3))&gt;2,LEFT(INDEX(Base!46:46,0,MATCH(Output!$AA46,Base!46:46,0)+3),1),INDEX(Base!46:46,0,MATCH(Output!$AA46,Base!46:46,0)+3)),0)</f>
        <v>1</v>
      </c>
      <c r="AE46" t="str">
        <f t="array" ref="AE46">IFERROR(IF(LEN(INDEX(Base!46:46,0,MATCH(Output!$AA46,Base!46:46,0)+4))&gt;2,LEFT(INDEX(Base!46:46,0,MATCH(Output!$AA46,Base!46:46,0)+4),1),INDEX(Base!46:46,0,MATCH(Output!$AA46,Base!46:46,0)+4)),0)</f>
        <v>2</v>
      </c>
      <c r="AF46" t="str">
        <f>AA46&amp;", "&amp;Configurações!$C$4&amp;", "&amp;Configurações!$C$5&amp;", Brazil"</f>
        <v>Avenida Governador Eurico Rezende, Jardim Camburi, Cabo Frio, RJ, Brazil</v>
      </c>
      <c r="AG46" t="str">
        <f>RIGHT(AA46,LEN(AA46)-FIND(",",AA46,1)-1)&amp;", "&amp;Configurações!$C$4&amp;", "&amp;Configurações!$C$5</f>
        <v>Jardim Camburi, Cabo Frio, RJ</v>
      </c>
      <c r="AH46" s="5">
        <f>Configurações!$C$6</f>
        <v>44386</v>
      </c>
    </row>
    <row r="47" spans="2:34" x14ac:dyDescent="0.3">
      <c r="B47" t="str">
        <f>IF(OR(ISNUMBER(FIND(Configurações!$B$8,Base!B47)),ISNUMBER(FIND(Configurações!$B$9,Base!B47)),ISNUMBER(FIND(Configurações!$B$10,Base!B47)),ISNUMBER(FIND(Configurações!$B$11,Base!B47)))=TRUE,Base!B47,0)</f>
        <v>super destaque</v>
      </c>
      <c r="C47" t="str">
        <f>SUBSTITUTE(SUBSTITUTE(IF(ISNUMBER(FIND("R$",Base!B47))=TRUE,Base!B47,IF(OR(ISNUMBER(FIND("condo",Base!C47)),ISNUMBER(FIND("IPTU",Base!C47)))=TRUE,Base!B47,Base!C47)),"R$",""),".","")</f>
        <v xml:space="preserve"> 82000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0</v>
      </c>
      <c r="F47" s="2" t="str">
        <f t="array" ref="F47">INDEX(Base!47:47,MATCH(MAX(LEN(Base!47:47)),LEN(Base!47:47),0))</f>
        <v>Linda casa de 1 quarto com área gourmet em Unamar, Tamoios - Cabo Frio - RJ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>Linda casa de 1 quarto com área gourmet em Unamar, Tamoios - Cabo Frio - RJ</v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/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>Unamar, Cabo Frio</v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2" t="str">
        <f t="array" ref="AA47">LOOKUP(2,1/(F47:Z47&lt;&gt;""),F47:Z47)</f>
        <v>Unamar, Cabo Frio</v>
      </c>
      <c r="AB47" t="str">
        <f t="array" ref="AB47">IFERROR(IF(LEN(TRIM(SUBSTITUTE(INDEX(Base!47:47,0,MATCH(Output!$AA47,Base!47:47,0)+1),"m²",""))&gt;5),LEFT(TRIM(SUBSTITUTE(INDEX(Base!47:47,0,MATCH(Output!$AA47,Base!47:47,0)+1),"m²","")),3),TRIM(SUBSTITUTE(INDEX(Base!47:47,0,MATCH(Output!$AA47,Base!47:47,0)+1),"m²",""))),0)</f>
        <v>50</v>
      </c>
      <c r="AC47" t="str">
        <f t="array" ref="AC47">IFERROR(IF(LEN(INDEX(Base!47:47,0,MATCH(Output!$AA47,Base!47:47,0)+2))&gt;2,LEFT(INDEX(Base!47:47,0,MATCH(Output!$AA47,Base!47:47,0)+2),1),INDEX(Base!47:47,0,MATCH(Output!$AA47,Base!47:47,0)+2)),0)</f>
        <v>1</v>
      </c>
      <c r="AD47" t="str">
        <f t="array" ref="AD47">IFERROR(IF(LEN(INDEX(Base!47:47,0,MATCH(Output!$AA47,Base!47:47,0)+3))&gt;2,LEFT(INDEX(Base!47:47,0,MATCH(Output!$AA47,Base!47:47,0)+3),1),INDEX(Base!47:47,0,MATCH(Output!$AA47,Base!47:47,0)+3)),0)</f>
        <v>1</v>
      </c>
      <c r="AE47" t="str">
        <f t="array" ref="AE47">IFERROR(IF(LEN(INDEX(Base!47:47,0,MATCH(Output!$AA47,Base!47:47,0)+4))&gt;2,LEFT(INDEX(Base!47:47,0,MATCH(Output!$AA47,Base!47:47,0)+4),1),INDEX(Base!47:47,0,MATCH(Output!$AA47,Base!47:47,0)+4)),0)</f>
        <v>1</v>
      </c>
      <c r="AF47" t="str">
        <f>AA47&amp;", "&amp;Configurações!$C$4&amp;", "&amp;Configurações!$C$5&amp;", Brazil"</f>
        <v>Unamar, Cabo Frio, Cabo Frio, RJ, Brazil</v>
      </c>
      <c r="AG47" t="str">
        <f>RIGHT(AA47,LEN(AA47)-FIND(",",AA47,1)-1)&amp;", "&amp;Configurações!$C$4&amp;", "&amp;Configurações!$C$5</f>
        <v>Cabo Frio, Cabo Frio, RJ</v>
      </c>
      <c r="AH47" s="5">
        <f>Configurações!$C$6</f>
        <v>44386</v>
      </c>
    </row>
    <row r="48" spans="2:34" x14ac:dyDescent="0.3">
      <c r="B48" t="str">
        <f>IF(OR(ISNUMBER(FIND(Configurações!$B$8,Base!B48)),ISNUMBER(FIND(Configurações!$B$9,Base!B48)),ISNUMBER(FIND(Configurações!$B$10,Base!B48)),ISNUMBER(FIND(Configurações!$B$11,Base!B48)))=TRUE,Base!B48,0)</f>
        <v>super destaque</v>
      </c>
      <c r="C48" t="str">
        <f>SUBSTITUTE(SUBSTITUTE(IF(ISNUMBER(FIND("R$",Base!B48))=TRUE,Base!B48,IF(OR(ISNUMBER(FIND("condo",Base!C48)),ISNUMBER(FIND("IPTU",Base!C48)))=TRUE,Base!B48,Base!C48)),"R$",""),".","")</f>
        <v xml:space="preserve"> 250000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0</v>
      </c>
      <c r="F48" s="2" t="str">
        <f t="array" ref="F48">INDEX(Base!48:48,MATCH(MAX(LEN(Base!48:48)),LEN(Base!48:48),0))</f>
        <v>A casa no bairro Aquarius (Tamoios) possui 60 metros quadrados com 2 quartos sendo 1 suite banheiro social sala cozinha americana área de serviço varanda área gourmet lavabo chuvei...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/>
      </c>
      <c r="N48" t="str">
        <f>TRIM((IF(OR(ISNUMBER(FIND("Avenida",Base!F48)),ISNUMBER(FIND("Rua",Base!F48)),ISNUMBER(FIND("Estrada",Base!F48)),ISNUMBER(FIND(",",Base!F48)))=TRUE,Base!F48,"")))</f>
        <v>Rua da Felicidade, Aquariús</v>
      </c>
      <c r="O48" t="str">
        <f>TRIM((IF(OR(ISNUMBER(FIND("Avenida",Base!G48)),ISNUMBER(FIND("Rua",Base!G48)),ISNUMBER(FIND("Estrada",Base!G48)),ISNUMBER(FIND(",",Base!G48)))=TRUE,Base!G48,"")))</f>
        <v/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2" t="str">
        <f t="array" ref="AA48">LOOKUP(2,1/(F48:Z48&lt;&gt;""),F48:Z48)</f>
        <v>Rua da Felicidade, Aquariús</v>
      </c>
      <c r="AB48" t="str">
        <f t="array" ref="AB48">IFERROR(IF(LEN(TRIM(SUBSTITUTE(INDEX(Base!48:48,0,MATCH(Output!$AA48,Base!48:48,0)+1),"m²",""))&gt;5),LEFT(TRIM(SUBSTITUTE(INDEX(Base!48:48,0,MATCH(Output!$AA48,Base!48:48,0)+1),"m²","")),3),TRIM(SUBSTITUTE(INDEX(Base!48:48,0,MATCH(Output!$AA48,Base!48:48,0)+1),"m²",""))),0)</f>
        <v>60</v>
      </c>
      <c r="AC48" t="str">
        <f t="array" ref="AC48">IFERROR(IF(LEN(INDEX(Base!48:48,0,MATCH(Output!$AA48,Base!48:48,0)+2))&gt;2,LEFT(INDEX(Base!48:48,0,MATCH(Output!$AA48,Base!48:48,0)+2),1),INDEX(Base!48:48,0,MATCH(Output!$AA48,Base!48:48,0)+2)),0)</f>
        <v>2</v>
      </c>
      <c r="AD48" t="str">
        <f t="array" ref="AD48">IFERROR(IF(LEN(INDEX(Base!48:48,0,MATCH(Output!$AA48,Base!48:48,0)+3))&gt;2,LEFT(INDEX(Base!48:48,0,MATCH(Output!$AA48,Base!48:48,0)+3),1),INDEX(Base!48:48,0,MATCH(Output!$AA48,Base!48:48,0)+3)),0)</f>
        <v>2</v>
      </c>
      <c r="AE48" t="str">
        <f t="array" ref="AE48">IFERROR(IF(LEN(INDEX(Base!48:48,0,MATCH(Output!$AA48,Base!48:48,0)+4))&gt;2,LEFT(INDEX(Base!48:48,0,MATCH(Output!$AA48,Base!48:48,0)+4),1),INDEX(Base!48:48,0,MATCH(Output!$AA48,Base!48:48,0)+4)),0)</f>
        <v>2</v>
      </c>
      <c r="AF48" t="str">
        <f>AA48&amp;", "&amp;Configurações!$C$4&amp;", "&amp;Configurações!$C$5&amp;", Brazil"</f>
        <v>Rua da Felicidade, Aquariús, Cabo Frio, RJ, Brazil</v>
      </c>
      <c r="AG48" t="str">
        <f>RIGHT(AA48,LEN(AA48)-FIND(",",AA48,1)-1)&amp;", "&amp;Configurações!$C$4&amp;", "&amp;Configurações!$C$5</f>
        <v>Aquariús, Cabo Frio, RJ</v>
      </c>
      <c r="AH48" s="5">
        <f>Configurações!$C$6</f>
        <v>44386</v>
      </c>
    </row>
    <row r="49" spans="2:34" x14ac:dyDescent="0.3">
      <c r="B49" t="str">
        <f>IF(OR(ISNUMBER(FIND(Configurações!$B$8,Base!B49)),ISNUMBER(FIND(Configurações!$B$9,Base!B49)),ISNUMBER(FIND(Configurações!$B$10,Base!B49)),ISNUMBER(FIND(Configurações!$B$11,Base!B49)))=TRUE,Base!B49,0)</f>
        <v>super destaque</v>
      </c>
      <c r="C49" t="str">
        <f>SUBSTITUTE(SUBSTITUTE(IF(ISNUMBER(FIND("R$",Base!B49))=TRUE,Base!B49,IF(OR(ISNUMBER(FIND("condo",Base!C49)),ISNUMBER(FIND("IPTU",Base!C49)))=TRUE,Base!B49,Base!C49)),"R$",""),".","")</f>
        <v xml:space="preserve"> 74000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0</v>
      </c>
      <c r="F49" s="2" t="str">
        <f t="array" ref="F49">INDEX(Base!49:49,MATCH(MAX(LEN(Base!49:49)),LEN(Base!49:49),0))</f>
        <v>Realize o sonho da casa própria com A.J. Sant?anna Corretor de Imóveis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>Linda casa de 1 quarto, Unamar, Tamoios - Cabo Frio - RJ</v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/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>Unamar, Cabo Frio</v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2" t="str">
        <f t="array" ref="AA49">LOOKUP(2,1/(F49:Z49&lt;&gt;""),F49:Z49)</f>
        <v>Unamar, Cabo Frio</v>
      </c>
      <c r="AB49" t="str">
        <f t="array" ref="AB49">IFERROR(IF(LEN(TRIM(SUBSTITUTE(INDEX(Base!49:49,0,MATCH(Output!$AA49,Base!49:49,0)+1),"m²",""))&gt;5),LEFT(TRIM(SUBSTITUTE(INDEX(Base!49:49,0,MATCH(Output!$AA49,Base!49:49,0)+1),"m²","")),3),TRIM(SUBSTITUTE(INDEX(Base!49:49,0,MATCH(Output!$AA49,Base!49:49,0)+1),"m²",""))),0)</f>
        <v>35</v>
      </c>
      <c r="AC49" t="str">
        <f t="array" ref="AC49">IFERROR(IF(LEN(INDEX(Base!49:49,0,MATCH(Output!$AA49,Base!49:49,0)+2))&gt;2,LEFT(INDEX(Base!49:49,0,MATCH(Output!$AA49,Base!49:49,0)+2),1),INDEX(Base!49:49,0,MATCH(Output!$AA49,Base!49:49,0)+2)),0)</f>
        <v>1</v>
      </c>
      <c r="AD49" t="str">
        <f t="array" ref="AD49">IFERROR(IF(LEN(INDEX(Base!49:49,0,MATCH(Output!$AA49,Base!49:49,0)+3))&gt;2,LEFT(INDEX(Base!49:49,0,MATCH(Output!$AA49,Base!49:49,0)+3),1),INDEX(Base!49:49,0,MATCH(Output!$AA49,Base!49:49,0)+3)),0)</f>
        <v>1</v>
      </c>
      <c r="AE49" t="str">
        <f t="array" ref="AE49">IFERROR(IF(LEN(INDEX(Base!49:49,0,MATCH(Output!$AA49,Base!49:49,0)+4))&gt;2,LEFT(INDEX(Base!49:49,0,MATCH(Output!$AA49,Base!49:49,0)+4),1),INDEX(Base!49:49,0,MATCH(Output!$AA49,Base!49:49,0)+4)),0)</f>
        <v>1</v>
      </c>
      <c r="AF49" t="str">
        <f>AA49&amp;", "&amp;Configurações!$C$4&amp;", "&amp;Configurações!$C$5&amp;", Brazil"</f>
        <v>Unamar, Cabo Frio, Cabo Frio, RJ, Brazil</v>
      </c>
      <c r="AG49" t="str">
        <f>RIGHT(AA49,LEN(AA49)-FIND(",",AA49,1)-1)&amp;", "&amp;Configurações!$C$4&amp;", "&amp;Configurações!$C$5</f>
        <v>Cabo Frio, Cabo Frio, RJ</v>
      </c>
      <c r="AH49" s="5">
        <f>Configurações!$C$6</f>
        <v>44386</v>
      </c>
    </row>
    <row r="50" spans="2:34" x14ac:dyDescent="0.3">
      <c r="B50" t="str">
        <f>IF(OR(ISNUMBER(FIND(Configurações!$B$8,Base!B50)),ISNUMBER(FIND(Configurações!$B$9,Base!B50)),ISNUMBER(FIND(Configurações!$B$10,Base!B50)),ISNUMBER(FIND(Configurações!$B$11,Base!B50)))=TRUE,Base!B50,0)</f>
        <v>destaque</v>
      </c>
      <c r="C50" t="str">
        <f>SUBSTITUTE(SUBSTITUTE(IF(ISNUMBER(FIND("R$",Base!B50))=TRUE,Base!B50,IF(OR(ISNUMBER(FIND("condo",Base!C50)),ISNUMBER(FIND("IPTU",Base!C50)))=TRUE,Base!B50,Base!C50)),"R$",""),".","")</f>
        <v xml:space="preserve"> 540000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0</v>
      </c>
      <c r="F50" s="2" t="str">
        <f t="array" ref="F50">INDEX(Base!50:50,MATCH(MAX(LEN(Base!50:50)),LEN(Base!50:50),0))</f>
        <v>O apartamento no bairro Centro tem 75 metros quadrados com 2 quartos com varanda sendo 1 suite e 2 banheiros , próximos a bela Praia do Forte e de todo o conforto do comércio , fei...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>O apartamento no bairro Centro tem 75 metros quadrados com 2 quartos com varanda sendo 1 suite e 2 banheiros , próximos a bela Praia do Forte e de todo o conforto do comércio , fei...</v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>Rua Jorge Lossio, Centro</v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2" t="str">
        <f t="array" ref="AA50">LOOKUP(2,1/(F50:Z50&lt;&gt;""),F50:Z50)</f>
        <v>Rua Jorge Lossio, Centro</v>
      </c>
      <c r="AB50" t="str">
        <f t="array" ref="AB50">IFERROR(IF(LEN(TRIM(SUBSTITUTE(INDEX(Base!50:50,0,MATCH(Output!$AA50,Base!50:50,0)+1),"m²",""))&gt;5),LEFT(TRIM(SUBSTITUTE(INDEX(Base!50:50,0,MATCH(Output!$AA50,Base!50:50,0)+1),"m²","")),3),TRIM(SUBSTITUTE(INDEX(Base!50:50,0,MATCH(Output!$AA50,Base!50:50,0)+1),"m²",""))),0)</f>
        <v>75</v>
      </c>
      <c r="AC50" t="str">
        <f t="array" ref="AC50">IFERROR(IF(LEN(INDEX(Base!50:50,0,MATCH(Output!$AA50,Base!50:50,0)+2))&gt;2,LEFT(INDEX(Base!50:50,0,MATCH(Output!$AA50,Base!50:50,0)+2),1),INDEX(Base!50:50,0,MATCH(Output!$AA50,Base!50:50,0)+2)),0)</f>
        <v>2</v>
      </c>
      <c r="AD50" t="str">
        <f t="array" ref="AD50">IFERROR(IF(LEN(INDEX(Base!50:50,0,MATCH(Output!$AA50,Base!50:50,0)+3))&gt;2,LEFT(INDEX(Base!50:50,0,MATCH(Output!$AA50,Base!50:50,0)+3),1),INDEX(Base!50:50,0,MATCH(Output!$AA50,Base!50:50,0)+3)),0)</f>
        <v>1</v>
      </c>
      <c r="AE50" t="str">
        <f t="array" ref="AE50">IFERROR(IF(LEN(INDEX(Base!50:50,0,MATCH(Output!$AA50,Base!50:50,0)+4))&gt;2,LEFT(INDEX(Base!50:50,0,MATCH(Output!$AA50,Base!50:50,0)+4),1),INDEX(Base!50:50,0,MATCH(Output!$AA50,Base!50:50,0)+4)),0)</f>
        <v>2</v>
      </c>
      <c r="AF50" t="str">
        <f>AA50&amp;", "&amp;Configurações!$C$4&amp;", "&amp;Configurações!$C$5&amp;", Brazil"</f>
        <v>Rua Jorge Lossio, Centro, Cabo Frio, RJ, Brazil</v>
      </c>
      <c r="AG50" t="str">
        <f>RIGHT(AA50,LEN(AA50)-FIND(",",AA50,1)-1)&amp;", "&amp;Configurações!$C$4&amp;", "&amp;Configurações!$C$5</f>
        <v>Centro, Cabo Frio, RJ</v>
      </c>
      <c r="AH50" s="5">
        <f>Configurações!$C$6</f>
        <v>44386</v>
      </c>
    </row>
    <row r="51" spans="2:34" x14ac:dyDescent="0.3">
      <c r="B51" t="str">
        <f>IF(OR(ISNUMBER(FIND(Configurações!$B$8,Base!B51)),ISNUMBER(FIND(Configurações!$B$9,Base!B51)),ISNUMBER(FIND(Configurações!$B$10,Base!B51)),ISNUMBER(FIND(Configurações!$B$11,Base!B51)))=TRUE,Base!B51,0)</f>
        <v>destaque</v>
      </c>
      <c r="C51" t="str">
        <f>SUBSTITUTE(SUBSTITUTE(IF(ISNUMBER(FIND("R$",Base!B51))=TRUE,Base!B51,IF(OR(ISNUMBER(FIND("condo",Base!C51)),ISNUMBER(FIND("IPTU",Base!C51)))=TRUE,Base!B51,Base!C51)),"R$",""),".","")</f>
        <v xml:space="preserve"> 45000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120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40</v>
      </c>
      <c r="F51" s="2" t="str">
        <f t="array" ref="F51">INDEX(Base!51:51,MATCH(MAX(LEN(Base!51:51)),LEN(Base!51:51),0))</f>
        <v>Cabo Frio. Unamar. Condomínio Verão Vermelho. Excelente Casa em condomínio fechado em área residencial de Unamar...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>Valor de R$ 45.000,00 é a Entrada. Favor ler o anuncio todo.</v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>Rua Apolo Dois, Verao Vermelho Tamoios</v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2" t="str">
        <f t="array" ref="AA51">LOOKUP(2,1/(F51:Z51&lt;&gt;""),F51:Z51)</f>
        <v>Rua Apolo Dois, Verao Vermelho Tamoios</v>
      </c>
      <c r="AB51" t="str">
        <f t="array" ref="AB51">IFERROR(IF(LEN(TRIM(SUBSTITUTE(INDEX(Base!51:51,0,MATCH(Output!$AA51,Base!51:51,0)+1),"m²",""))&gt;5),LEFT(TRIM(SUBSTITUTE(INDEX(Base!51:51,0,MATCH(Output!$AA51,Base!51:51,0)+1),"m²","")),3),TRIM(SUBSTITUTE(INDEX(Base!51:51,0,MATCH(Output!$AA51,Base!51:51,0)+1),"m²",""))),0)</f>
        <v>90</v>
      </c>
      <c r="AC51" t="str">
        <f t="array" ref="AC51">IFERROR(IF(LEN(INDEX(Base!51:51,0,MATCH(Output!$AA51,Base!51:51,0)+2))&gt;2,LEFT(INDEX(Base!51:51,0,MATCH(Output!$AA51,Base!51:51,0)+2),1),INDEX(Base!51:51,0,MATCH(Output!$AA51,Base!51:51,0)+2)),0)</f>
        <v>2</v>
      </c>
      <c r="AD51" t="str">
        <f t="array" ref="AD51">IFERROR(IF(LEN(INDEX(Base!51:51,0,MATCH(Output!$AA51,Base!51:51,0)+3))&gt;2,LEFT(INDEX(Base!51:51,0,MATCH(Output!$AA51,Base!51:51,0)+3),1),INDEX(Base!51:51,0,MATCH(Output!$AA51,Base!51:51,0)+3)),0)</f>
        <v>2</v>
      </c>
      <c r="AE51" t="str">
        <f t="array" ref="AE51">IFERROR(IF(LEN(INDEX(Base!51:51,0,MATCH(Output!$AA51,Base!51:51,0)+4))&gt;2,LEFT(INDEX(Base!51:51,0,MATCH(Output!$AA51,Base!51:51,0)+4),1),INDEX(Base!51:51,0,MATCH(Output!$AA51,Base!51:51,0)+4)),0)</f>
        <v>2</v>
      </c>
      <c r="AF51" t="str">
        <f>AA51&amp;", "&amp;Configurações!$C$4&amp;", "&amp;Configurações!$C$5&amp;", Brazil"</f>
        <v>Rua Apolo Dois, Verao Vermelho Tamoios, Cabo Frio, RJ, Brazil</v>
      </c>
      <c r="AG51" t="str">
        <f>RIGHT(AA51,LEN(AA51)-FIND(",",AA51,1)-1)&amp;", "&amp;Configurações!$C$4&amp;", "&amp;Configurações!$C$5</f>
        <v>Verao Vermelho Tamoios, Cabo Frio, RJ</v>
      </c>
      <c r="AH51" s="5">
        <f>Configurações!$C$6</f>
        <v>44386</v>
      </c>
    </row>
    <row r="52" spans="2:34" x14ac:dyDescent="0.3">
      <c r="B52" t="str">
        <f>IF(OR(ISNUMBER(FIND(Configurações!$B$8,Base!B52)),ISNUMBER(FIND(Configurações!$B$9,Base!B52)),ISNUMBER(FIND(Configurações!$B$10,Base!B52)),ISNUMBER(FIND(Configurações!$B$11,Base!B52)))=TRUE,Base!B52,0)</f>
        <v>destaque</v>
      </c>
      <c r="C52" t="str">
        <f>SUBSTITUTE(SUBSTITUTE(IF(ISNUMBER(FIND("R$",Base!B52))=TRUE,Base!B52,IF(OR(ISNUMBER(FIND("condo",Base!C52)),ISNUMBER(FIND("IPTU",Base!C52)))=TRUE,Base!B52,Base!C52)),"R$",""),".","")</f>
        <v xml:space="preserve"> 365000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480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700</v>
      </c>
      <c r="F52" s="2" t="str">
        <f t="array" ref="F52">INDEX(Base!52:52,MATCH(MAX(LEN(Base!52:52)),LEN(Base!52:52),0))</f>
        <v>Apartamento extremamente bem localizado, reformado, com varanda, último andar do edifício com direito a integração de varanda com a sala e possível pleito de construção de cobertur...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/>
      </c>
      <c r="M52" t="str">
        <f>TRIM((IF(OR(ISNUMBER(FIND("Avenida",Base!E52)),ISNUMBER(FIND("Rua",Base!E52)),ISNUMBER(FIND("Estrada",Base!E52)),ISNUMBER(FIND(",",Base!E52)))=TRUE,Base!E52,"")))</f>
        <v>Apartamento extremamente bem localizado, reformado, com varanda, último andar do edifício com direito a integração de varanda com a sala e possível pleito de construção de cobertur...</v>
      </c>
      <c r="N52" t="str">
        <f>TRIM((IF(OR(ISNUMBER(FIND("Avenida",Base!F52)),ISNUMBER(FIND("Rua",Base!F52)),ISNUMBER(FIND("Estrada",Base!F52)),ISNUMBER(FIND(",",Base!F52)))=TRUE,Base!F52,"")))</f>
        <v/>
      </c>
      <c r="O52" t="str">
        <f>TRIM((IF(OR(ISNUMBER(FIND("Avenida",Base!G52)),ISNUMBER(FIND("Rua",Base!G52)),ISNUMBER(FIND("Estrada",Base!G52)),ISNUMBER(FIND(",",Base!G52)))=TRUE,Base!G52,"")))</f>
        <v>Rua Ministro Gama Filho, Braga</v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2" t="str">
        <f t="array" ref="AA52">LOOKUP(2,1/(F52:Z52&lt;&gt;""),F52:Z52)</f>
        <v>Rua Ministro Gama Filho, Braga</v>
      </c>
      <c r="AB52" t="str">
        <f t="array" ref="AB52">IFERROR(IF(LEN(TRIM(SUBSTITUTE(INDEX(Base!52:52,0,MATCH(Output!$AA52,Base!52:52,0)+1),"m²",""))&gt;5),LEFT(TRIM(SUBSTITUTE(INDEX(Base!52:52,0,MATCH(Output!$AA52,Base!52:52,0)+1),"m²","")),3),TRIM(SUBSTITUTE(INDEX(Base!52:52,0,MATCH(Output!$AA52,Base!52:52,0)+1),"m²",""))),0)</f>
        <v>75</v>
      </c>
      <c r="AC52" t="str">
        <f t="array" ref="AC52">IFERROR(IF(LEN(INDEX(Base!52:52,0,MATCH(Output!$AA52,Base!52:52,0)+2))&gt;2,LEFT(INDEX(Base!52:52,0,MATCH(Output!$AA52,Base!52:52,0)+2),1),INDEX(Base!52:52,0,MATCH(Output!$AA52,Base!52:52,0)+2)),0)</f>
        <v>2</v>
      </c>
      <c r="AD52" t="str">
        <f t="array" ref="AD52">IFERROR(IF(LEN(INDEX(Base!52:52,0,MATCH(Output!$AA52,Base!52:52,0)+3))&gt;2,LEFT(INDEX(Base!52:52,0,MATCH(Output!$AA52,Base!52:52,0)+3),1),INDEX(Base!52:52,0,MATCH(Output!$AA52,Base!52:52,0)+3)),0)</f>
        <v>1</v>
      </c>
      <c r="AE52" t="str">
        <f t="array" ref="AE52">IFERROR(IF(LEN(INDEX(Base!52:52,0,MATCH(Output!$AA52,Base!52:52,0)+4))&gt;2,LEFT(INDEX(Base!52:52,0,MATCH(Output!$AA52,Base!52:52,0)+4),1),INDEX(Base!52:52,0,MATCH(Output!$AA52,Base!52:52,0)+4)),0)</f>
        <v>1</v>
      </c>
      <c r="AF52" t="str">
        <f>AA52&amp;", "&amp;Configurações!$C$4&amp;", "&amp;Configurações!$C$5&amp;", Brazil"</f>
        <v>Rua Ministro Gama Filho, Braga, Cabo Frio, RJ, Brazil</v>
      </c>
      <c r="AG52" t="str">
        <f>RIGHT(AA52,LEN(AA52)-FIND(",",AA52,1)-1)&amp;", "&amp;Configurações!$C$4&amp;", "&amp;Configurações!$C$5</f>
        <v>Braga, Cabo Frio, RJ</v>
      </c>
      <c r="AH52" s="5">
        <f>Configurações!$C$6</f>
        <v>44386</v>
      </c>
    </row>
    <row r="53" spans="2:34" x14ac:dyDescent="0.3">
      <c r="B53" t="str">
        <f>IF(OR(ISNUMBER(FIND(Configurações!$B$8,Base!B53)),ISNUMBER(FIND(Configurações!$B$9,Base!B53)),ISNUMBER(FIND(Configurações!$B$10,Base!B53)),ISNUMBER(FIND(Configurações!$B$11,Base!B53)))=TRUE,Base!B53,0)</f>
        <v>destaque</v>
      </c>
      <c r="C53" t="str">
        <f>SUBSTITUTE(SUBSTITUTE(IF(ISNUMBER(FIND("R$",Base!B53))=TRUE,Base!B53,IF(OR(ISNUMBER(FIND("condo",Base!C53)),ISNUMBER(FIND("IPTU",Base!C53)))=TRUE,Base!B53,Base!C53)),"R$",""),".","")</f>
        <v xml:space="preserve"> 135000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0</v>
      </c>
      <c r="F53" s="2" t="str">
        <f t="array" ref="F53">INDEX(Base!53:53,MATCH(MAX(LEN(Base!53:53)),LEN(Base!53:53),0))</f>
        <v>Olá Cliente Tudo Bem ? Me chamo MARIANA sou atendente da imobiliária confiança e estou aqui para apresenta alguma das nossa opções de imóvel na região dos lagos - Cabo Frio/RJ.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/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Avenida das Rosas, Nova California Tamoios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2" t="str">
        <f t="array" ref="AA53">LOOKUP(2,1/(F53:Z53&lt;&gt;""),F53:Z53)</f>
        <v>Avenida das Rosas, Nova California Tamoios</v>
      </c>
      <c r="AB53" t="str">
        <f t="array" ref="AB53">IFERROR(IF(LEN(TRIM(SUBSTITUTE(INDEX(Base!53:53,0,MATCH(Output!$AA53,Base!53:53,0)+1),"m²",""))&gt;5),LEFT(TRIM(SUBSTITUTE(INDEX(Base!53:53,0,MATCH(Output!$AA53,Base!53:53,0)+1),"m²","")),3),TRIM(SUBSTITUTE(INDEX(Base!53:53,0,MATCH(Output!$AA53,Base!53:53,0)+1),"m²",""))),0)</f>
        <v>50</v>
      </c>
      <c r="AC53" t="str">
        <f t="array" ref="AC53">IFERROR(IF(LEN(INDEX(Base!53:53,0,MATCH(Output!$AA53,Base!53:53,0)+2))&gt;2,LEFT(INDEX(Base!53:53,0,MATCH(Output!$AA53,Base!53:53,0)+2),1),INDEX(Base!53:53,0,MATCH(Output!$AA53,Base!53:53,0)+2)),0)</f>
        <v>2</v>
      </c>
      <c r="AD53" t="str">
        <f t="array" ref="AD53">IFERROR(IF(LEN(INDEX(Base!53:53,0,MATCH(Output!$AA53,Base!53:53,0)+3))&gt;2,LEFT(INDEX(Base!53:53,0,MATCH(Output!$AA53,Base!53:53,0)+3),1),INDEX(Base!53:53,0,MATCH(Output!$AA53,Base!53:53,0)+3)),0)</f>
        <v>2</v>
      </c>
      <c r="AE53" t="str">
        <f t="array" ref="AE53">IFERROR(IF(LEN(INDEX(Base!53:53,0,MATCH(Output!$AA53,Base!53:53,0)+4))&gt;2,LEFT(INDEX(Base!53:53,0,MATCH(Output!$AA53,Base!53:53,0)+4),1),INDEX(Base!53:53,0,MATCH(Output!$AA53,Base!53:53,0)+4)),0)</f>
        <v>2</v>
      </c>
      <c r="AF53" t="str">
        <f>AA53&amp;", "&amp;Configurações!$C$4&amp;", "&amp;Configurações!$C$5&amp;", Brazil"</f>
        <v>Avenida das Rosas, Nova California Tamoios, Cabo Frio, RJ, Brazil</v>
      </c>
      <c r="AG53" t="str">
        <f>RIGHT(AA53,LEN(AA53)-FIND(",",AA53,1)-1)&amp;", "&amp;Configurações!$C$4&amp;", "&amp;Configurações!$C$5</f>
        <v>Nova California Tamoios, Cabo Frio, RJ</v>
      </c>
      <c r="AH53" s="5">
        <f>Configurações!$C$6</f>
        <v>44386</v>
      </c>
    </row>
    <row r="54" spans="2:34" x14ac:dyDescent="0.3">
      <c r="B54" t="str">
        <f>IF(OR(ISNUMBER(FIND(Configurações!$B$8,Base!B54)),ISNUMBER(FIND(Configurações!$B$9,Base!B54)),ISNUMBER(FIND(Configurações!$B$10,Base!B54)),ISNUMBER(FIND(Configurações!$B$11,Base!B54)))=TRUE,Base!B54,0)</f>
        <v>destaque</v>
      </c>
      <c r="C54" t="str">
        <f>SUBSTITUTE(SUBSTITUTE(IF(ISNUMBER(FIND("R$",Base!B54))=TRUE,Base!B54,IF(OR(ISNUMBER(FIND("condo",Base!C54)),ISNUMBER(FIND("IPTU",Base!C54)))=TRUE,Base!B54,Base!C54)),"R$",""),".","")</f>
        <v xml:space="preserve"> 300000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0</v>
      </c>
      <c r="F54" s="2" t="str">
        <f t="array" ref="F54">INDEX(Base!54:54,MATCH(MAX(LEN(Base!54:54)),LEN(Base!54:54),0))</f>
        <v>Casa composta por 1 sala, 3 quartos sendo 1 suíte, 1 cozinha, 3 banheiros e garagem com vaga para 4 carros.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/>
      </c>
      <c r="P54" t="str">
        <f>TRIM((IF(OR(ISNUMBER(FIND("Avenida",Base!H54)),ISNUMBER(FIND("Rua",Base!H54)),ISNUMBER(FIND("Estrada",Base!H54)),ISNUMBER(FIND(",",Base!H54)))=TRUE,Base!H54,"")))</f>
        <v>Casa composta por 1 sala, 3 quartos sendo 1 suíte, 1 cozinha, 3 banheiros e garagem com vaga para 4 carros.</v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>Rua Estrela Dalva, Sambura Tamoios</v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2" t="str">
        <f t="array" ref="AA54">LOOKUP(2,1/(F54:Z54&lt;&gt;""),F54:Z54)</f>
        <v>Rua Estrela Dalva, Sambura Tamoios</v>
      </c>
      <c r="AB54" t="str">
        <f t="array" ref="AB54">IFERROR(IF(LEN(TRIM(SUBSTITUTE(INDEX(Base!54:54,0,MATCH(Output!$AA54,Base!54:54,0)+1),"m²",""))&gt;5),LEFT(TRIM(SUBSTITUTE(INDEX(Base!54:54,0,MATCH(Output!$AA54,Base!54:54,0)+1),"m²","")),3),TRIM(SUBSTITUTE(INDEX(Base!54:54,0,MATCH(Output!$AA54,Base!54:54,0)+1),"m²",""))),0)</f>
        <v>124</v>
      </c>
      <c r="AC54" t="str">
        <f t="array" ref="AC54">IFERROR(IF(LEN(INDEX(Base!54:54,0,MATCH(Output!$AA54,Base!54:54,0)+2))&gt;2,LEFT(INDEX(Base!54:54,0,MATCH(Output!$AA54,Base!54:54,0)+2),1),INDEX(Base!54:54,0,MATCH(Output!$AA54,Base!54:54,0)+2)),0)</f>
        <v>3</v>
      </c>
      <c r="AD54" t="str">
        <f t="array" ref="AD54">IFERROR(IF(LEN(INDEX(Base!54:54,0,MATCH(Output!$AA54,Base!54:54,0)+3))&gt;2,LEFT(INDEX(Base!54:54,0,MATCH(Output!$AA54,Base!54:54,0)+3),1),INDEX(Base!54:54,0,MATCH(Output!$AA54,Base!54:54,0)+3)),0)</f>
        <v>4</v>
      </c>
      <c r="AE54" t="str">
        <f t="array" ref="AE54">IFERROR(IF(LEN(INDEX(Base!54:54,0,MATCH(Output!$AA54,Base!54:54,0)+4))&gt;2,LEFT(INDEX(Base!54:54,0,MATCH(Output!$AA54,Base!54:54,0)+4),1),INDEX(Base!54:54,0,MATCH(Output!$AA54,Base!54:54,0)+4)),0)</f>
        <v>3</v>
      </c>
      <c r="AF54" t="str">
        <f>AA54&amp;", "&amp;Configurações!$C$4&amp;", "&amp;Configurações!$C$5&amp;", Brazil"</f>
        <v>Rua Estrela Dalva, Sambura Tamoios, Cabo Frio, RJ, Brazil</v>
      </c>
      <c r="AG54" t="str">
        <f>RIGHT(AA54,LEN(AA54)-FIND(",",AA54,1)-1)&amp;", "&amp;Configurações!$C$4&amp;", "&amp;Configurações!$C$5</f>
        <v>Sambura Tamoios, Cabo Frio, RJ</v>
      </c>
      <c r="AH54" s="5">
        <f>Configurações!$C$6</f>
        <v>44386</v>
      </c>
    </row>
    <row r="55" spans="2:34" x14ac:dyDescent="0.3">
      <c r="B55" t="str">
        <f>IF(OR(ISNUMBER(FIND(Configurações!$B$8,Base!B55)),ISNUMBER(FIND(Configurações!$B$9,Base!B55)),ISNUMBER(FIND(Configurações!$B$10,Base!B55)),ISNUMBER(FIND(Configurações!$B$11,Base!B55)))=TRUE,Base!B55,0)</f>
        <v>destaque</v>
      </c>
      <c r="C55" t="str">
        <f>SUBSTITUTE(SUBSTITUTE(IF(ISNUMBER(FIND("R$",Base!B55))=TRUE,Base!B55,IF(OR(ISNUMBER(FIND("condo",Base!C55)),ISNUMBER(FIND("IPTU",Base!C55)))=TRUE,Base!B55,Base!C55)),"R$",""),".","")</f>
        <v xml:space="preserve"> 330000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0</v>
      </c>
      <c r="F55" s="2" t="str">
        <f t="array" ref="F55">INDEX(Base!55:55,MATCH(MAX(LEN(Base!55:55)),LEN(Base!55:55),0))</f>
        <v>Excelente casa composta por 3 quartos à beira mar em Unamar, Tamoios - Cabo Frio - RJ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>Excelente casa composta por 3 quartos à beira mar em Unamar, Tamoios - Cabo Frio - RJ</v>
      </c>
      <c r="M55" t="str">
        <f>TRIM((IF(OR(ISNUMBER(FIND("Avenida",Base!E55)),ISNUMBER(FIND("Rua",Base!E55)),ISNUMBER(FIND("Estrada",Base!E55)),ISNUMBER(FIND(",",Base!E55)))=TRUE,Base!E55,"")))</f>
        <v/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>Avenida Independência, Unamar</v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2" t="str">
        <f t="array" ref="AA55">LOOKUP(2,1/(F55:Z55&lt;&gt;""),F55:Z55)</f>
        <v>Avenida Independência, Unamar</v>
      </c>
      <c r="AB55" t="str">
        <f t="array" ref="AB55">IFERROR(IF(LEN(TRIM(SUBSTITUTE(INDEX(Base!55:55,0,MATCH(Output!$AA55,Base!55:55,0)+1),"m²",""))&gt;5),LEFT(TRIM(SUBSTITUTE(INDEX(Base!55:55,0,MATCH(Output!$AA55,Base!55:55,0)+1),"m²","")),3),TRIM(SUBSTITUTE(INDEX(Base!55:55,0,MATCH(Output!$AA55,Base!55:55,0)+1),"m²",""))),0)</f>
        <v>171</v>
      </c>
      <c r="AC55" t="str">
        <f t="array" ref="AC55">IFERROR(IF(LEN(INDEX(Base!55:55,0,MATCH(Output!$AA55,Base!55:55,0)+2))&gt;2,LEFT(INDEX(Base!55:55,0,MATCH(Output!$AA55,Base!55:55,0)+2),1),INDEX(Base!55:55,0,MATCH(Output!$AA55,Base!55:55,0)+2)),0)</f>
        <v>3</v>
      </c>
      <c r="AD55" t="str">
        <f t="array" ref="AD55">IFERROR(IF(LEN(INDEX(Base!55:55,0,MATCH(Output!$AA55,Base!55:55,0)+3))&gt;2,LEFT(INDEX(Base!55:55,0,MATCH(Output!$AA55,Base!55:55,0)+3),1),INDEX(Base!55:55,0,MATCH(Output!$AA55,Base!55:55,0)+3)),0)</f>
        <v>10</v>
      </c>
      <c r="AE55" t="str">
        <f t="array" ref="AE55">IFERROR(IF(LEN(INDEX(Base!55:55,0,MATCH(Output!$AA55,Base!55:55,0)+4))&gt;2,LEFT(INDEX(Base!55:55,0,MATCH(Output!$AA55,Base!55:55,0)+4),1),INDEX(Base!55:55,0,MATCH(Output!$AA55,Base!55:55,0)+4)),0)</f>
        <v>3</v>
      </c>
      <c r="AF55" t="str">
        <f>AA55&amp;", "&amp;Configurações!$C$4&amp;", "&amp;Configurações!$C$5&amp;", Brazil"</f>
        <v>Avenida Independência, Unamar, Cabo Frio, RJ, Brazil</v>
      </c>
      <c r="AG55" t="str">
        <f>RIGHT(AA55,LEN(AA55)-FIND(",",AA55,1)-1)&amp;", "&amp;Configurações!$C$4&amp;", "&amp;Configurações!$C$5</f>
        <v>Unamar, Cabo Frio, RJ</v>
      </c>
      <c r="AH55" s="5">
        <f>Configurações!$C$6</f>
        <v>44386</v>
      </c>
    </row>
    <row r="56" spans="2:34" x14ac:dyDescent="0.3">
      <c r="B56" t="str">
        <f>IF(OR(ISNUMBER(FIND(Configurações!$B$8,Base!B56)),ISNUMBER(FIND(Configurações!$B$9,Base!B56)),ISNUMBER(FIND(Configurações!$B$10,Base!B56)),ISNUMBER(FIND(Configurações!$B$11,Base!B56)))=TRUE,Base!B56,0)</f>
        <v>destaque</v>
      </c>
      <c r="C56" t="str">
        <f>SUBSTITUTE(SUBSTITUTE(IF(ISNUMBER(FIND("R$",Base!B56))=TRUE,Base!B56,IF(OR(ISNUMBER(FIND("condo",Base!C56)),ISNUMBER(FIND("IPTU",Base!C56)))=TRUE,Base!B56,Base!C56)),"R$",""),".","")</f>
        <v xml:space="preserve"> 1650000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0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2030</v>
      </c>
      <c r="F56" s="2" t="str">
        <f t="array" ref="F56">INDEX(Base!56:56,MATCH(MAX(LEN(Base!56:56)),LEN(Base!56:56),0))</f>
        <v>A casa está localizado no bairro Novo Portinho possui 270 metros quadrados com 4 quartos sendo 4 suites e 7 banheiros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/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>Rua Sapoti, Novo Portinho</v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2" t="str">
        <f t="array" ref="AA56">LOOKUP(2,1/(F56:Z56&lt;&gt;""),F56:Z56)</f>
        <v>Rua Sapoti, Novo Portinho</v>
      </c>
      <c r="AB56" t="str">
        <f t="array" ref="AB56">IFERROR(IF(LEN(TRIM(SUBSTITUTE(INDEX(Base!56:56,0,MATCH(Output!$AA56,Base!56:56,0)+1),"m²",""))&gt;5),LEFT(TRIM(SUBSTITUTE(INDEX(Base!56:56,0,MATCH(Output!$AA56,Base!56:56,0)+1),"m²","")),3),TRIM(SUBSTITUTE(INDEX(Base!56:56,0,MATCH(Output!$AA56,Base!56:56,0)+1),"m²",""))),0)</f>
        <v>270</v>
      </c>
      <c r="AC56" t="str">
        <f t="array" ref="AC56">IFERROR(IF(LEN(INDEX(Base!56:56,0,MATCH(Output!$AA56,Base!56:56,0)+2))&gt;2,LEFT(INDEX(Base!56:56,0,MATCH(Output!$AA56,Base!56:56,0)+2),1),INDEX(Base!56:56,0,MATCH(Output!$AA56,Base!56:56,0)+2)),0)</f>
        <v>4</v>
      </c>
      <c r="AD56" t="str">
        <f t="array" ref="AD56">IFERROR(IF(LEN(INDEX(Base!56:56,0,MATCH(Output!$AA56,Base!56:56,0)+3))&gt;2,LEFT(INDEX(Base!56:56,0,MATCH(Output!$AA56,Base!56:56,0)+3),1),INDEX(Base!56:56,0,MATCH(Output!$AA56,Base!56:56,0)+3)),0)</f>
        <v>4</v>
      </c>
      <c r="AE56" t="str">
        <f t="array" ref="AE56">IFERROR(IF(LEN(INDEX(Base!56:56,0,MATCH(Output!$AA56,Base!56:56,0)+4))&gt;2,LEFT(INDEX(Base!56:56,0,MATCH(Output!$AA56,Base!56:56,0)+4),1),INDEX(Base!56:56,0,MATCH(Output!$AA56,Base!56:56,0)+4)),0)</f>
        <v>7</v>
      </c>
      <c r="AF56" t="str">
        <f>AA56&amp;", "&amp;Configurações!$C$4&amp;", "&amp;Configurações!$C$5&amp;", Brazil"</f>
        <v>Rua Sapoti, Novo Portinho, Cabo Frio, RJ, Brazil</v>
      </c>
      <c r="AG56" t="str">
        <f>RIGHT(AA56,LEN(AA56)-FIND(",",AA56,1)-1)&amp;", "&amp;Configurações!$C$4&amp;", "&amp;Configurações!$C$5</f>
        <v>Novo Portinho, Cabo Frio, RJ</v>
      </c>
      <c r="AH56" s="5">
        <f>Configurações!$C$6</f>
        <v>44386</v>
      </c>
    </row>
    <row r="57" spans="2:34" x14ac:dyDescent="0.3">
      <c r="B57" t="str">
        <f>IF(OR(ISNUMBER(FIND(Configurações!$B$8,Base!B57)),ISNUMBER(FIND(Configurações!$B$9,Base!B57)),ISNUMBER(FIND(Configurações!$B$10,Base!B57)),ISNUMBER(FIND(Configurações!$B$11,Base!B57)))=TRUE,Base!B57,0)</f>
        <v>destaque</v>
      </c>
      <c r="C57" t="str">
        <f>SUBSTITUTE(SUBSTITUTE(IF(ISNUMBER(FIND("R$",Base!B57))=TRUE,Base!B57,IF(OR(ISNUMBER(FIND("condo",Base!C57)),ISNUMBER(FIND("IPTU",Base!C57)))=TRUE,Base!B57,Base!C57)),"R$",""),".","")</f>
        <v xml:space="preserve"> 190000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0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0</v>
      </c>
      <c r="F57" s="2" t="str">
        <f t="array" ref="F57">INDEX(Base!57:57,MATCH(MAX(LEN(Base!57:57)),LEN(Base!57:57),0))</f>
        <v>Realize o sonho da sua casa da praia com a Jéssica Marques Corretora de Imóveis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/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/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>Avenida Independência, Unamar</v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2" t="str">
        <f t="array" ref="AA57">LOOKUP(2,1/(F57:Z57&lt;&gt;""),F57:Z57)</f>
        <v>Avenida Independência, Unamar</v>
      </c>
      <c r="AB57" t="str">
        <f t="array" ref="AB57">IFERROR(IF(LEN(TRIM(SUBSTITUTE(INDEX(Base!57:57,0,MATCH(Output!$AA57,Base!57:57,0)+1),"m²",""))&gt;5),LEFT(TRIM(SUBSTITUTE(INDEX(Base!57:57,0,MATCH(Output!$AA57,Base!57:57,0)+1),"m²","")),3),TRIM(SUBSTITUTE(INDEX(Base!57:57,0,MATCH(Output!$AA57,Base!57:57,0)+1),"m²",""))),0)</f>
        <v>71</v>
      </c>
      <c r="AC57" t="str">
        <f t="array" ref="AC57">IFERROR(IF(LEN(INDEX(Base!57:57,0,MATCH(Output!$AA57,Base!57:57,0)+2))&gt;2,LEFT(INDEX(Base!57:57,0,MATCH(Output!$AA57,Base!57:57,0)+2),1),INDEX(Base!57:57,0,MATCH(Output!$AA57,Base!57:57,0)+2)),0)</f>
        <v>2</v>
      </c>
      <c r="AD57" t="str">
        <f t="array" ref="AD57">IFERROR(IF(LEN(INDEX(Base!57:57,0,MATCH(Output!$AA57,Base!57:57,0)+3))&gt;2,LEFT(INDEX(Base!57:57,0,MATCH(Output!$AA57,Base!57:57,0)+3),1),INDEX(Base!57:57,0,MATCH(Output!$AA57,Base!57:57,0)+3)),0)</f>
        <v>3</v>
      </c>
      <c r="AE57" t="str">
        <f t="array" ref="AE57">IFERROR(IF(LEN(INDEX(Base!57:57,0,MATCH(Output!$AA57,Base!57:57,0)+4))&gt;2,LEFT(INDEX(Base!57:57,0,MATCH(Output!$AA57,Base!57:57,0)+4),1),INDEX(Base!57:57,0,MATCH(Output!$AA57,Base!57:57,0)+4)),0)</f>
        <v>3</v>
      </c>
      <c r="AF57" t="str">
        <f>AA57&amp;", "&amp;Configurações!$C$4&amp;", "&amp;Configurações!$C$5&amp;", Brazil"</f>
        <v>Avenida Independência, Unamar, Cabo Frio, RJ, Brazil</v>
      </c>
      <c r="AG57" t="str">
        <f>RIGHT(AA57,LEN(AA57)-FIND(",",AA57,1)-1)&amp;", "&amp;Configurações!$C$4&amp;", "&amp;Configurações!$C$5</f>
        <v>Unamar, Cabo Frio, RJ</v>
      </c>
      <c r="AH57" s="5">
        <f>Configurações!$C$6</f>
        <v>44386</v>
      </c>
    </row>
    <row r="58" spans="2:34" x14ac:dyDescent="0.3">
      <c r="B58" t="str">
        <f>IF(OR(ISNUMBER(FIND(Configurações!$B$8,Base!B58)),ISNUMBER(FIND(Configurações!$B$9,Base!B58)),ISNUMBER(FIND(Configurações!$B$10,Base!B58)),ISNUMBER(FIND(Configurações!$B$11,Base!B58)))=TRUE,Base!B58,0)</f>
        <v>destaque</v>
      </c>
      <c r="C58" t="str">
        <f>SUBSTITUTE(SUBSTITUTE(IF(ISNUMBER(FIND("R$",Base!B58))=TRUE,Base!B58,IF(OR(ISNUMBER(FIND("condo",Base!C58)),ISNUMBER(FIND("IPTU",Base!C58)))=TRUE,Base!B58,Base!C58)),"R$",""),".","")</f>
        <v xml:space="preserve"> 289999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0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0</v>
      </c>
      <c r="F58" s="2" t="str">
        <f t="array" ref="F58">INDEX(Base!58:58,MATCH(MAX(LEN(Base!58:58)),LEN(Base!58:58),0))</f>
        <v>Realize o sonho da sua casa da praia com a Jéssica Marques Corretora de Imóveis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>Excelente casa composta por 3 quartos em Unamar, Tamoios - Cabo Frio - RJ</v>
      </c>
      <c r="M58" t="str">
        <f>TRIM((IF(OR(ISNUMBER(FIND("Avenida",Base!E58)),ISNUMBER(FIND("Rua",Base!E58)),ISNUMBER(FIND("Estrada",Base!E58)),ISNUMBER(FIND(",",Base!E58)))=TRUE,Base!E58,"")))</f>
        <v/>
      </c>
      <c r="N58" t="str">
        <f>TRIM((IF(OR(ISNUMBER(FIND("Avenida",Base!F58)),ISNUMBER(FIND("Rua",Base!F58)),ISNUMBER(FIND("Estrada",Base!F58)),ISNUMBER(FIND(",",Base!F58)))=TRUE,Base!F58,"")))</f>
        <v/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/>
      </c>
      <c r="Q58" t="str">
        <f>TRIM((IF(OR(ISNUMBER(FIND("Avenida",Base!I58)),ISNUMBER(FIND("Rua",Base!I58)),ISNUMBER(FIND("Estrada",Base!I58)),ISNUMBER(FIND(",",Base!I58)))=TRUE,Base!I58,"")))</f>
        <v>Avenida Independência, Unamar</v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/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2" t="str">
        <f t="array" ref="AA58">LOOKUP(2,1/(F58:Z58&lt;&gt;""),F58:Z58)</f>
        <v>Avenida Independência, Unamar</v>
      </c>
      <c r="AB58" t="str">
        <f t="array" ref="AB58">IFERROR(IF(LEN(TRIM(SUBSTITUTE(INDEX(Base!58:58,0,MATCH(Output!$AA58,Base!58:58,0)+1),"m²",""))&gt;5),LEFT(TRIM(SUBSTITUTE(INDEX(Base!58:58,0,MATCH(Output!$AA58,Base!58:58,0)+1),"m²","")),3),TRIM(SUBSTITUTE(INDEX(Base!58:58,0,MATCH(Output!$AA58,Base!58:58,0)+1),"m²",""))),0)</f>
        <v>171</v>
      </c>
      <c r="AC58" t="str">
        <f t="array" ref="AC58">IFERROR(IF(LEN(INDEX(Base!58:58,0,MATCH(Output!$AA58,Base!58:58,0)+2))&gt;2,LEFT(INDEX(Base!58:58,0,MATCH(Output!$AA58,Base!58:58,0)+2),1),INDEX(Base!58:58,0,MATCH(Output!$AA58,Base!58:58,0)+2)),0)</f>
        <v>3</v>
      </c>
      <c r="AD58" t="str">
        <f t="array" ref="AD58">IFERROR(IF(LEN(INDEX(Base!58:58,0,MATCH(Output!$AA58,Base!58:58,0)+3))&gt;2,LEFT(INDEX(Base!58:58,0,MATCH(Output!$AA58,Base!58:58,0)+3),1),INDEX(Base!58:58,0,MATCH(Output!$AA58,Base!58:58,0)+3)),0)</f>
        <v>4</v>
      </c>
      <c r="AE58" t="str">
        <f t="array" ref="AE58">IFERROR(IF(LEN(INDEX(Base!58:58,0,MATCH(Output!$AA58,Base!58:58,0)+4))&gt;2,LEFT(INDEX(Base!58:58,0,MATCH(Output!$AA58,Base!58:58,0)+4),1),INDEX(Base!58:58,0,MATCH(Output!$AA58,Base!58:58,0)+4)),0)</f>
        <v>2</v>
      </c>
      <c r="AF58" t="str">
        <f>AA58&amp;", "&amp;Configurações!$C$4&amp;", "&amp;Configurações!$C$5&amp;", Brazil"</f>
        <v>Avenida Independência, Unamar, Cabo Frio, RJ, Brazil</v>
      </c>
      <c r="AG58" t="str">
        <f>RIGHT(AA58,LEN(AA58)-FIND(",",AA58,1)-1)&amp;", "&amp;Configurações!$C$4&amp;", "&amp;Configurações!$C$5</f>
        <v>Unamar, Cabo Frio, RJ</v>
      </c>
      <c r="AH58" s="5">
        <f>Configurações!$C$6</f>
        <v>44386</v>
      </c>
    </row>
    <row r="59" spans="2:34" x14ac:dyDescent="0.3">
      <c r="B59" t="str">
        <f>IF(OR(ISNUMBER(FIND(Configurações!$B$8,Base!B59)),ISNUMBER(FIND(Configurações!$B$9,Base!B59)),ISNUMBER(FIND(Configurações!$B$10,Base!B59)),ISNUMBER(FIND(Configurações!$B$11,Base!B59)))=TRUE,Base!B59,0)</f>
        <v>destaque</v>
      </c>
      <c r="C59" t="str">
        <f>SUBSTITUTE(SUBSTITUTE(IF(ISNUMBER(FIND("R$",Base!B59))=TRUE,Base!B59,IF(OR(ISNUMBER(FIND("condo",Base!C59)),ISNUMBER(FIND("IPTU",Base!C59)))=TRUE,Base!B59,Base!C59)),"R$",""),".","")</f>
        <v xml:space="preserve"> 282999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0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0</v>
      </c>
      <c r="F59" s="2" t="str">
        <f t="array" ref="F59">INDEX(Base!59:59,MATCH(MAX(LEN(Base!59:59)),LEN(Base!59:59),0))</f>
        <v>Linda casa pronta para morar com 3 quartos, piscina e área gourmet em Unamar, Tamoios - Cabo Frio - RJ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>Linda casa pronta para morar com 3 quartos, piscina e área gourmet em Unamar, Tamoios - Cabo Frio - RJ</v>
      </c>
      <c r="M59" t="str">
        <f>TRIM((IF(OR(ISNUMBER(FIND("Avenida",Base!E59)),ISNUMBER(FIND("Rua",Base!E59)),ISNUMBER(FIND("Estrada",Base!E59)),ISNUMBER(FIND(",",Base!E59)))=TRUE,Base!E59,"")))</f>
        <v/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>Avenida Independência, Unamar</v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2" t="str">
        <f t="array" ref="AA59">LOOKUP(2,1/(F59:Z59&lt;&gt;""),F59:Z59)</f>
        <v>Avenida Independência, Unamar</v>
      </c>
      <c r="AB59" t="str">
        <f t="array" ref="AB59">IFERROR(IF(LEN(TRIM(SUBSTITUTE(INDEX(Base!59:59,0,MATCH(Output!$AA59,Base!59:59,0)+1),"m²",""))&gt;5),LEFT(TRIM(SUBSTITUTE(INDEX(Base!59:59,0,MATCH(Output!$AA59,Base!59:59,0)+1),"m²","")),3),TRIM(SUBSTITUTE(INDEX(Base!59:59,0,MATCH(Output!$AA59,Base!59:59,0)+1),"m²",""))),0)</f>
        <v>121</v>
      </c>
      <c r="AC59" t="str">
        <f t="array" ref="AC59">IFERROR(IF(LEN(INDEX(Base!59:59,0,MATCH(Output!$AA59,Base!59:59,0)+2))&gt;2,LEFT(INDEX(Base!59:59,0,MATCH(Output!$AA59,Base!59:59,0)+2),1),INDEX(Base!59:59,0,MATCH(Output!$AA59,Base!59:59,0)+2)),0)</f>
        <v>3</v>
      </c>
      <c r="AD59" t="str">
        <f t="array" ref="AD59">IFERROR(IF(LEN(INDEX(Base!59:59,0,MATCH(Output!$AA59,Base!59:59,0)+3))&gt;2,LEFT(INDEX(Base!59:59,0,MATCH(Output!$AA59,Base!59:59,0)+3),1),INDEX(Base!59:59,0,MATCH(Output!$AA59,Base!59:59,0)+3)),0)</f>
        <v>2</v>
      </c>
      <c r="AE59" t="str">
        <f t="array" ref="AE59">IFERROR(IF(LEN(INDEX(Base!59:59,0,MATCH(Output!$AA59,Base!59:59,0)+4))&gt;2,LEFT(INDEX(Base!59:59,0,MATCH(Output!$AA59,Base!59:59,0)+4),1),INDEX(Base!59:59,0,MATCH(Output!$AA59,Base!59:59,0)+4)),0)</f>
        <v>3</v>
      </c>
      <c r="AF59" t="str">
        <f>AA59&amp;", "&amp;Configurações!$C$4&amp;", "&amp;Configurações!$C$5&amp;", Brazil"</f>
        <v>Avenida Independência, Unamar, Cabo Frio, RJ, Brazil</v>
      </c>
      <c r="AG59" t="str">
        <f>RIGHT(AA59,LEN(AA59)-FIND(",",AA59,1)-1)&amp;", "&amp;Configurações!$C$4&amp;", "&amp;Configurações!$C$5</f>
        <v>Unamar, Cabo Frio, RJ</v>
      </c>
      <c r="AH59" s="5">
        <f>Configurações!$C$6</f>
        <v>44386</v>
      </c>
    </row>
    <row r="60" spans="2:34" x14ac:dyDescent="0.3">
      <c r="B60" t="str">
        <f>IF(OR(ISNUMBER(FIND(Configurações!$B$8,Base!B60)),ISNUMBER(FIND(Configurações!$B$9,Base!B60)),ISNUMBER(FIND(Configurações!$B$10,Base!B60)),ISNUMBER(FIND(Configurações!$B$11,Base!B60)))=TRUE,Base!B60,0)</f>
        <v>destaque</v>
      </c>
      <c r="C60" t="str">
        <f>SUBSTITUTE(SUBSTITUTE(IF(ISNUMBER(FIND("R$",Base!B60))=TRUE,Base!B60,IF(OR(ISNUMBER(FIND("condo",Base!C60)),ISNUMBER(FIND("IPTU",Base!C60)))=TRUE,Base!B60,Base!C60)),"R$",""),".","")</f>
        <v xml:space="preserve"> 259999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0</v>
      </c>
      <c r="F60" s="2" t="str">
        <f t="array" ref="F60">INDEX(Base!60:60,MATCH(MAX(LEN(Base!60:60)),LEN(Base!60:60),0))</f>
        <v>Realize o sonho da sua casa da praia com a Jéssica Marques Corretora de Imóveis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>Avenida Independência, Unamar</v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2" t="str">
        <f t="array" ref="AA60">LOOKUP(2,1/(F60:Z60&lt;&gt;""),F60:Z60)</f>
        <v>Avenida Independência, Unamar</v>
      </c>
      <c r="AB60" t="str">
        <f t="array" ref="AB60">IFERROR(IF(LEN(TRIM(SUBSTITUTE(INDEX(Base!60:60,0,MATCH(Output!$AA60,Base!60:60,0)+1),"m²",""))&gt;5),LEFT(TRIM(SUBSTITUTE(INDEX(Base!60:60,0,MATCH(Output!$AA60,Base!60:60,0)+1),"m²","")),3),TRIM(SUBSTITUTE(INDEX(Base!60:60,0,MATCH(Output!$AA60,Base!60:60,0)+1),"m²",""))),0)</f>
        <v>219</v>
      </c>
      <c r="AC60" t="str">
        <f t="array" ref="AC60">IFERROR(IF(LEN(INDEX(Base!60:60,0,MATCH(Output!$AA60,Base!60:60,0)+2))&gt;2,LEFT(INDEX(Base!60:60,0,MATCH(Output!$AA60,Base!60:60,0)+2),1),INDEX(Base!60:60,0,MATCH(Output!$AA60,Base!60:60,0)+2)),0)</f>
        <v>3</v>
      </c>
      <c r="AD60" t="str">
        <f t="array" ref="AD60">IFERROR(IF(LEN(INDEX(Base!60:60,0,MATCH(Output!$AA60,Base!60:60,0)+3))&gt;2,LEFT(INDEX(Base!60:60,0,MATCH(Output!$AA60,Base!60:60,0)+3),1),INDEX(Base!60:60,0,MATCH(Output!$AA60,Base!60:60,0)+3)),0)</f>
        <v>4</v>
      </c>
      <c r="AE60" t="str">
        <f t="array" ref="AE60">IFERROR(IF(LEN(INDEX(Base!60:60,0,MATCH(Output!$AA60,Base!60:60,0)+4))&gt;2,LEFT(INDEX(Base!60:60,0,MATCH(Output!$AA60,Base!60:60,0)+4),1),INDEX(Base!60:60,0,MATCH(Output!$AA60,Base!60:60,0)+4)),0)</f>
        <v>3</v>
      </c>
      <c r="AF60" t="str">
        <f>AA60&amp;", "&amp;Configurações!$C$4&amp;", "&amp;Configurações!$C$5&amp;", Brazil"</f>
        <v>Avenida Independência, Unamar, Cabo Frio, RJ, Brazil</v>
      </c>
      <c r="AG60" t="str">
        <f>RIGHT(AA60,LEN(AA60)-FIND(",",AA60,1)-1)&amp;", "&amp;Configurações!$C$4&amp;", "&amp;Configurações!$C$5</f>
        <v>Unamar, Cabo Frio, RJ</v>
      </c>
      <c r="AH60" s="5">
        <f>Configurações!$C$6</f>
        <v>44386</v>
      </c>
    </row>
    <row r="61" spans="2:34" x14ac:dyDescent="0.3">
      <c r="B61">
        <f>IF(OR(ISNUMBER(FIND(Configurações!$B$8,Base!B61)),ISNUMBER(FIND(Configurações!$B$9,Base!B61)),ISNUMBER(FIND(Configurações!$B$10,Base!B61)),ISNUMBER(FIND(Configurações!$B$11,Base!B61)))=TRUE,Base!B61,0)</f>
        <v>0</v>
      </c>
      <c r="C61" t="str">
        <f>SUBSTITUTE(SUBSTITUTE(IF(ISNUMBER(FIND("R$",Base!B61))=TRUE,Base!B61,IF(OR(ISNUMBER(FIND("condo",Base!C61)),ISNUMBER(FIND("IPTU",Base!C61)))=TRUE,Base!B61,Base!C61)),"R$",""),".","")</f>
        <v xml:space="preserve"> 150000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0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0</v>
      </c>
      <c r="F61" s="2" t="str">
        <f t="array" ref="F61">INDEX(Base!61:61,MATCH(MAX(LEN(Base!61:61)),LEN(Base!61:61),0))</f>
        <v>A casa possui 2 quartos sendo uma suíte no segundo andar com varanda, uma excelente área gourmet para você sua família e seus amigos, Um quarto térreo, Uma...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>A casa possui 2 quartos sendo uma suíte no segundo andar com varanda, uma excelente área gourmet para você sua família e seus amigos, Um quarto térreo, Uma...</v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>Rua da Assembléia, Jardim Esperanca</v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/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2" t="str">
        <f t="array" ref="AA61">LOOKUP(2,1/(F61:Z61&lt;&gt;""),F61:Z61)</f>
        <v>Rua da Assembléia, Jardim Esperanca</v>
      </c>
      <c r="AB61" t="str">
        <f t="array" ref="AB61">IFERROR(IF(LEN(TRIM(SUBSTITUTE(INDEX(Base!61:61,0,MATCH(Output!$AA61,Base!61:61,0)+1),"m²",""))&gt;5),LEFT(TRIM(SUBSTITUTE(INDEX(Base!61:61,0,MATCH(Output!$AA61,Base!61:61,0)+1),"m²","")),3),TRIM(SUBSTITUTE(INDEX(Base!61:61,0,MATCH(Output!$AA61,Base!61:61,0)+1),"m²",""))),0)</f>
        <v>120</v>
      </c>
      <c r="AC61" t="str">
        <f t="array" ref="AC61">IFERROR(IF(LEN(INDEX(Base!61:61,0,MATCH(Output!$AA61,Base!61:61,0)+2))&gt;2,LEFT(INDEX(Base!61:61,0,MATCH(Output!$AA61,Base!61:61,0)+2),1),INDEX(Base!61:61,0,MATCH(Output!$AA61,Base!61:61,0)+2)),0)</f>
        <v>3</v>
      </c>
      <c r="AD61" t="str">
        <f t="array" ref="AD61">IFERROR(IF(LEN(INDEX(Base!61:61,0,MATCH(Output!$AA61,Base!61:61,0)+3))&gt;2,LEFT(INDEX(Base!61:61,0,MATCH(Output!$AA61,Base!61:61,0)+3),1),INDEX(Base!61:61,0,MATCH(Output!$AA61,Base!61:61,0)+3)),0)</f>
        <v>4</v>
      </c>
      <c r="AE61" t="str">
        <f t="array" ref="AE61">IFERROR(IF(LEN(INDEX(Base!61:61,0,MATCH(Output!$AA61,Base!61:61,0)+4))&gt;2,LEFT(INDEX(Base!61:61,0,MATCH(Output!$AA61,Base!61:61,0)+4),1),INDEX(Base!61:61,0,MATCH(Output!$AA61,Base!61:61,0)+4)),0)</f>
        <v>2</v>
      </c>
      <c r="AF61" t="str">
        <f>AA61&amp;", "&amp;Configurações!$C$4&amp;", "&amp;Configurações!$C$5&amp;", Brazil"</f>
        <v>Rua da Assembléia, Jardim Esperanca, Cabo Frio, RJ, Brazil</v>
      </c>
      <c r="AG61" t="str">
        <f>RIGHT(AA61,LEN(AA61)-FIND(",",AA61,1)-1)&amp;", "&amp;Configurações!$C$4&amp;", "&amp;Configurações!$C$5</f>
        <v>Jardim Esperanca, Cabo Frio, RJ</v>
      </c>
      <c r="AH61" s="5">
        <f>Configurações!$C$6</f>
        <v>44386</v>
      </c>
    </row>
    <row r="62" spans="2:34" x14ac:dyDescent="0.3">
      <c r="B62" t="str">
        <f>IF(OR(ISNUMBER(FIND(Configurações!$B$8,Base!B62)),ISNUMBER(FIND(Configurações!$B$9,Base!B62)),ISNUMBER(FIND(Configurações!$B$10,Base!B62)),ISNUMBER(FIND(Configurações!$B$11,Base!B62)))=TRUE,Base!B62,0)</f>
        <v>destaque</v>
      </c>
      <c r="C62" t="str">
        <f>SUBSTITUTE(SUBSTITUTE(IF(ISNUMBER(FIND("R$",Base!B62))=TRUE,Base!B62,IF(OR(ISNUMBER(FIND("condo",Base!C62)),ISNUMBER(FIND("IPTU",Base!C62)))=TRUE,Base!B62,Base!C62)),"R$",""),".","")</f>
        <v xml:space="preserve"> 320000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0</v>
      </c>
      <c r="F62" s="2" t="str">
        <f t="array" ref="F62">INDEX(Base!62:62,MATCH(MAX(LEN(Base!62:62)),LEN(Base!62:62),0))</f>
        <v>Casa com 3 quartos, sendo 1 suíte, sala, cozinha, 4 banheiros, área de serviço, área gourmet, piscina, c...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/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/>
      </c>
      <c r="P62" t="str">
        <f>TRIM((IF(OR(ISNUMBER(FIND("Avenida",Base!H62)),ISNUMBER(FIND("Rua",Base!H62)),ISNUMBER(FIND("Estrada",Base!H62)),ISNUMBER(FIND(",",Base!H62)))=TRUE,Base!H62,"")))</f>
        <v>Casa com 3 quartos, sendo 1 suíte, sala, cozinha, 4 banheiros, área de serviço, área gourmet, piscina, c...</v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>Verao Vermelho Tamoios, Cabo Frio</v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2" t="str">
        <f t="array" ref="AA62">LOOKUP(2,1/(F62:Z62&lt;&gt;""),F62:Z62)</f>
        <v>Verao Vermelho Tamoios, Cabo Frio</v>
      </c>
      <c r="AB62" t="str">
        <f t="array" ref="AB62">IFERROR(IF(LEN(TRIM(SUBSTITUTE(INDEX(Base!62:62,0,MATCH(Output!$AA62,Base!62:62,0)+1),"m²",""))&gt;5),LEFT(TRIM(SUBSTITUTE(INDEX(Base!62:62,0,MATCH(Output!$AA62,Base!62:62,0)+1),"m²","")),3),TRIM(SUBSTITUTE(INDEX(Base!62:62,0,MATCH(Output!$AA62,Base!62:62,0)+1),"m²",""))),0)</f>
        <v>200</v>
      </c>
      <c r="AC62" t="str">
        <f t="array" ref="AC62">IFERROR(IF(LEN(INDEX(Base!62:62,0,MATCH(Output!$AA62,Base!62:62,0)+2))&gt;2,LEFT(INDEX(Base!62:62,0,MATCH(Output!$AA62,Base!62:62,0)+2),1),INDEX(Base!62:62,0,MATCH(Output!$AA62,Base!62:62,0)+2)),0)</f>
        <v>3</v>
      </c>
      <c r="AD62" t="str">
        <f t="array" ref="AD62">IFERROR(IF(LEN(INDEX(Base!62:62,0,MATCH(Output!$AA62,Base!62:62,0)+3))&gt;2,LEFT(INDEX(Base!62:62,0,MATCH(Output!$AA62,Base!62:62,0)+3),1),INDEX(Base!62:62,0,MATCH(Output!$AA62,Base!62:62,0)+3)),0)</f>
        <v>3</v>
      </c>
      <c r="AE62" t="str">
        <f t="array" ref="AE62">IFERROR(IF(LEN(INDEX(Base!62:62,0,MATCH(Output!$AA62,Base!62:62,0)+4))&gt;2,LEFT(INDEX(Base!62:62,0,MATCH(Output!$AA62,Base!62:62,0)+4),1),INDEX(Base!62:62,0,MATCH(Output!$AA62,Base!62:62,0)+4)),0)</f>
        <v>4</v>
      </c>
      <c r="AF62" t="str">
        <f>AA62&amp;", "&amp;Configurações!$C$4&amp;", "&amp;Configurações!$C$5&amp;", Brazil"</f>
        <v>Verao Vermelho Tamoios, Cabo Frio, Cabo Frio, RJ, Brazil</v>
      </c>
      <c r="AG62" t="str">
        <f>RIGHT(AA62,LEN(AA62)-FIND(",",AA62,1)-1)&amp;", "&amp;Configurações!$C$4&amp;", "&amp;Configurações!$C$5</f>
        <v>Cabo Frio, Cabo Frio, RJ</v>
      </c>
      <c r="AH62" s="5">
        <f>Configurações!$C$6</f>
        <v>44386</v>
      </c>
    </row>
    <row r="63" spans="2:34" x14ac:dyDescent="0.3">
      <c r="B63" t="str">
        <f>IF(OR(ISNUMBER(FIND(Configurações!$B$8,Base!B63)),ISNUMBER(FIND(Configurações!$B$9,Base!B63)),ISNUMBER(FIND(Configurações!$B$10,Base!B63)),ISNUMBER(FIND(Configurações!$B$11,Base!B63)))=TRUE,Base!B63,0)</f>
        <v>destaque</v>
      </c>
      <c r="C63" t="str">
        <f>SUBSTITUTE(SUBSTITUTE(IF(ISNUMBER(FIND("R$",Base!B63))=TRUE,Base!B63,IF(OR(ISNUMBER(FIND("condo",Base!C63)),ISNUMBER(FIND("IPTU",Base!C63)))=TRUE,Base!B63,Base!C63)),"R$",""),".","")</f>
        <v xml:space="preserve"> 300000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0</v>
      </c>
      <c r="F63" s="2" t="str">
        <f t="array" ref="F63">INDEX(Base!63:63,MATCH(MAX(LEN(Base!63:63)),LEN(Base!63:63),0))</f>
        <v>M.CARVALHO IMOVEIS VENDE EXCELENTE OPORTUNIDADE IMOVEL ESPETACULAR, COM TERRENO GIGANTE E TODA MOBILIADA, OTIMA A LOCALIZAÇÃO A 5 MINUTOS DA PRAIA E DO CENTRO COMERCIAL DE AQUARIOS...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>M.CARVALHO IMOVEIS VENDE EXCELENTE OPORTUNIDADE IMOVEL ESPETACULAR, COM TERRENO GIGANTE E TODA MOBILIADA, OTIMA A LOCALIZAÇÃO A 5 MINUTOS DA PRAIA E DO CENTRO COMERCIAL DE AQUARIOS...</v>
      </c>
      <c r="M63" t="str">
        <f>TRIM((IF(OR(ISNUMBER(FIND("Avenida",Base!E63)),ISNUMBER(FIND("Rua",Base!E63)),ISNUMBER(FIND("Estrada",Base!E63)),ISNUMBER(FIND(",",Base!E63)))=TRUE,Base!E63,"")))</f>
        <v/>
      </c>
      <c r="N63" t="str">
        <f>TRIM((IF(OR(ISNUMBER(FIND("Avenida",Base!F63)),ISNUMBER(FIND("Rua",Base!F63)),ISNUMBER(FIND("Estrada",Base!F63)),ISNUMBER(FIND(",",Base!F63)))=TRUE,Base!F63,"")))</f>
        <v>Avenida Independência, Unamar</v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/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2" t="str">
        <f t="array" ref="AA63">LOOKUP(2,1/(F63:Z63&lt;&gt;""),F63:Z63)</f>
        <v>Avenida Independência, Unamar</v>
      </c>
      <c r="AB63" t="str">
        <f t="array" ref="AB63">IFERROR(IF(LEN(TRIM(SUBSTITUTE(INDEX(Base!63:63,0,MATCH(Output!$AA63,Base!63:63,0)+1),"m²",""))&gt;5),LEFT(TRIM(SUBSTITUTE(INDEX(Base!63:63,0,MATCH(Output!$AA63,Base!63:63,0)+1),"m²","")),3),TRIM(SUBSTITUTE(INDEX(Base!63:63,0,MATCH(Output!$AA63,Base!63:63,0)+1),"m²",""))),0)</f>
        <v>180</v>
      </c>
      <c r="AC63" t="str">
        <f t="array" ref="AC63">IFERROR(IF(LEN(INDEX(Base!63:63,0,MATCH(Output!$AA63,Base!63:63,0)+2))&gt;2,LEFT(INDEX(Base!63:63,0,MATCH(Output!$AA63,Base!63:63,0)+2),1),INDEX(Base!63:63,0,MATCH(Output!$AA63,Base!63:63,0)+2)),0)</f>
        <v>2</v>
      </c>
      <c r="AD63" t="str">
        <f t="array" ref="AD63">IFERROR(IF(LEN(INDEX(Base!63:63,0,MATCH(Output!$AA63,Base!63:63,0)+3))&gt;2,LEFT(INDEX(Base!63:63,0,MATCH(Output!$AA63,Base!63:63,0)+3),1),INDEX(Base!63:63,0,MATCH(Output!$AA63,Base!63:63,0)+3)),0)</f>
        <v>6</v>
      </c>
      <c r="AE63" t="str">
        <f t="array" ref="AE63">IFERROR(IF(LEN(INDEX(Base!63:63,0,MATCH(Output!$AA63,Base!63:63,0)+4))&gt;2,LEFT(INDEX(Base!63:63,0,MATCH(Output!$AA63,Base!63:63,0)+4),1),INDEX(Base!63:63,0,MATCH(Output!$AA63,Base!63:63,0)+4)),0)</f>
        <v>3</v>
      </c>
      <c r="AF63" t="str">
        <f>AA63&amp;", "&amp;Configurações!$C$4&amp;", "&amp;Configurações!$C$5&amp;", Brazil"</f>
        <v>Avenida Independência, Unamar, Cabo Frio, RJ, Brazil</v>
      </c>
      <c r="AG63" t="str">
        <f>RIGHT(AA63,LEN(AA63)-FIND(",",AA63,1)-1)&amp;", "&amp;Configurações!$C$4&amp;", "&amp;Configurações!$C$5</f>
        <v>Unamar, Cabo Frio, RJ</v>
      </c>
      <c r="AH63" s="5">
        <f>Configurações!$C$6</f>
        <v>44386</v>
      </c>
    </row>
    <row r="64" spans="2:34" x14ac:dyDescent="0.3">
      <c r="B64" t="str">
        <f>IF(OR(ISNUMBER(FIND(Configurações!$B$8,Base!B64)),ISNUMBER(FIND(Configurações!$B$9,Base!B64)),ISNUMBER(FIND(Configurações!$B$10,Base!B64)),ISNUMBER(FIND(Configurações!$B$11,Base!B64)))=TRUE,Base!B64,0)</f>
        <v>destaque</v>
      </c>
      <c r="C64" t="str">
        <f>SUBSTITUTE(SUBSTITUTE(IF(ISNUMBER(FIND("R$",Base!B64))=TRUE,Base!B64,IF(OR(ISNUMBER(FIND("condo",Base!C64)),ISNUMBER(FIND("IPTU",Base!C64)))=TRUE,Base!B64,Base!C64)),"R$",""),".","")</f>
        <v xml:space="preserve"> 410000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0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0</v>
      </c>
      <c r="F64" s="2" t="str">
        <f t="array" ref="F64">INDEX(Base!64:64,MATCH(MAX(LEN(Base!64:64)),LEN(Base!64:64),0))</f>
        <v>Casa com 3 quartos, sendo 1 suíte com closet, 2 salas, sala externa...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/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>Casa com 3 quartos, sendo 1 suíte com closet, 2 salas, sala externa...</v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>Verao Vermelho Tamoios, Cabo Frio</v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2" t="str">
        <f t="array" ref="AA64">LOOKUP(2,1/(F64:Z64&lt;&gt;""),F64:Z64)</f>
        <v>Verao Vermelho Tamoios, Cabo Frio</v>
      </c>
      <c r="AB64" t="str">
        <f t="array" ref="AB64">IFERROR(IF(LEN(TRIM(SUBSTITUTE(INDEX(Base!64:64,0,MATCH(Output!$AA64,Base!64:64,0)+1),"m²",""))&gt;5),LEFT(TRIM(SUBSTITUTE(INDEX(Base!64:64,0,MATCH(Output!$AA64,Base!64:64,0)+1),"m²","")),3),TRIM(SUBSTITUTE(INDEX(Base!64:64,0,MATCH(Output!$AA64,Base!64:64,0)+1),"m²",""))),0)</f>
        <v>632</v>
      </c>
      <c r="AC64" t="str">
        <f t="array" ref="AC64">IFERROR(IF(LEN(INDEX(Base!64:64,0,MATCH(Output!$AA64,Base!64:64,0)+2))&gt;2,LEFT(INDEX(Base!64:64,0,MATCH(Output!$AA64,Base!64:64,0)+2),1),INDEX(Base!64:64,0,MATCH(Output!$AA64,Base!64:64,0)+2)),0)</f>
        <v>3</v>
      </c>
      <c r="AD64" t="str">
        <f t="array" ref="AD64">IFERROR(IF(LEN(INDEX(Base!64:64,0,MATCH(Output!$AA64,Base!64:64,0)+3))&gt;2,LEFT(INDEX(Base!64:64,0,MATCH(Output!$AA64,Base!64:64,0)+3),1),INDEX(Base!64:64,0,MATCH(Output!$AA64,Base!64:64,0)+3)),0)</f>
        <v>4</v>
      </c>
      <c r="AE64" t="str">
        <f t="array" ref="AE64">IFERROR(IF(LEN(INDEX(Base!64:64,0,MATCH(Output!$AA64,Base!64:64,0)+4))&gt;2,LEFT(INDEX(Base!64:64,0,MATCH(Output!$AA64,Base!64:64,0)+4),1),INDEX(Base!64:64,0,MATCH(Output!$AA64,Base!64:64,0)+4)),0)</f>
        <v>2</v>
      </c>
      <c r="AF64" t="str">
        <f>AA64&amp;", "&amp;Configurações!$C$4&amp;", "&amp;Configurações!$C$5&amp;", Brazil"</f>
        <v>Verao Vermelho Tamoios, Cabo Frio, Cabo Frio, RJ, Brazil</v>
      </c>
      <c r="AG64" t="str">
        <f>RIGHT(AA64,LEN(AA64)-FIND(",",AA64,1)-1)&amp;", "&amp;Configurações!$C$4&amp;", "&amp;Configurações!$C$5</f>
        <v>Cabo Frio, Cabo Frio, RJ</v>
      </c>
      <c r="AH64" s="5">
        <f>Configurações!$C$6</f>
        <v>44386</v>
      </c>
    </row>
    <row r="65" spans="2:34" x14ac:dyDescent="0.3">
      <c r="B65" t="str">
        <f>IF(OR(ISNUMBER(FIND(Configurações!$B$8,Base!B65)),ISNUMBER(FIND(Configurações!$B$9,Base!B65)),ISNUMBER(FIND(Configurações!$B$10,Base!B65)),ISNUMBER(FIND(Configurações!$B$11,Base!B65)))=TRUE,Base!B65,0)</f>
        <v>destaque</v>
      </c>
      <c r="C65" t="str">
        <f>SUBSTITUTE(SUBSTITUTE(IF(ISNUMBER(FIND("R$",Base!B65))=TRUE,Base!B65,IF(OR(ISNUMBER(FIND("condo",Base!C65)),ISNUMBER(FIND("IPTU",Base!C65)))=TRUE,Base!B65,Base!C65)),"R$",""),".","")</f>
        <v xml:space="preserve"> 1050000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600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800</v>
      </c>
      <c r="F65" s="2" t="str">
        <f t="array" ref="F65">INDEX(Base!65:65,MATCH(MAX(LEN(Base!65:65)),LEN(Base!65:65),0))</f>
        <v>contem ainda uma suite de serviço.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>Rua Tulipas, Algodoal</v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2" t="str">
        <f t="array" ref="AA65">LOOKUP(2,1/(F65:Z65&lt;&gt;""),F65:Z65)</f>
        <v>Rua Tulipas, Algodoal</v>
      </c>
      <c r="AB65" t="str">
        <f t="array" ref="AB65">IFERROR(IF(LEN(TRIM(SUBSTITUTE(INDEX(Base!65:65,0,MATCH(Output!$AA65,Base!65:65,0)+1),"m²",""))&gt;5),LEFT(TRIM(SUBSTITUTE(INDEX(Base!65:65,0,MATCH(Output!$AA65,Base!65:65,0)+1),"m²","")),3),TRIM(SUBSTITUTE(INDEX(Base!65:65,0,MATCH(Output!$AA65,Base!65:65,0)+1),"m²",""))),0)</f>
        <v>180</v>
      </c>
      <c r="AC65" t="str">
        <f t="array" ref="AC65">IFERROR(IF(LEN(INDEX(Base!65:65,0,MATCH(Output!$AA65,Base!65:65,0)+2))&gt;2,LEFT(INDEX(Base!65:65,0,MATCH(Output!$AA65,Base!65:65,0)+2),1),INDEX(Base!65:65,0,MATCH(Output!$AA65,Base!65:65,0)+2)),0)</f>
        <v>3</v>
      </c>
      <c r="AD65" t="str">
        <f t="array" ref="AD65">IFERROR(IF(LEN(INDEX(Base!65:65,0,MATCH(Output!$AA65,Base!65:65,0)+3))&gt;2,LEFT(INDEX(Base!65:65,0,MATCH(Output!$AA65,Base!65:65,0)+3),1),INDEX(Base!65:65,0,MATCH(Output!$AA65,Base!65:65,0)+3)),0)</f>
        <v>1</v>
      </c>
      <c r="AE65" t="str">
        <f t="array" ref="AE65">IFERROR(IF(LEN(INDEX(Base!65:65,0,MATCH(Output!$AA65,Base!65:65,0)+4))&gt;2,LEFT(INDEX(Base!65:65,0,MATCH(Output!$AA65,Base!65:65,0)+4),1),INDEX(Base!65:65,0,MATCH(Output!$AA65,Base!65:65,0)+4)),0)</f>
        <v>3</v>
      </c>
      <c r="AF65" t="str">
        <f>AA65&amp;", "&amp;Configurações!$C$4&amp;", "&amp;Configurações!$C$5&amp;", Brazil"</f>
        <v>Rua Tulipas, Algodoal, Cabo Frio, RJ, Brazil</v>
      </c>
      <c r="AG65" t="str">
        <f>RIGHT(AA65,LEN(AA65)-FIND(",",AA65,1)-1)&amp;", "&amp;Configurações!$C$4&amp;", "&amp;Configurações!$C$5</f>
        <v>Algodoal, Cabo Frio, RJ</v>
      </c>
      <c r="AH65" s="5">
        <f>Configurações!$C$6</f>
        <v>44386</v>
      </c>
    </row>
    <row r="66" spans="2:34" x14ac:dyDescent="0.3">
      <c r="B66" t="str">
        <f>IF(OR(ISNUMBER(FIND(Configurações!$B$8,Base!B66)),ISNUMBER(FIND(Configurações!$B$9,Base!B66)),ISNUMBER(FIND(Configurações!$B$10,Base!B66)),ISNUMBER(FIND(Configurações!$B$11,Base!B66)))=TRUE,Base!B66,0)</f>
        <v>destaque</v>
      </c>
      <c r="C66" t="str">
        <f>SUBSTITUTE(SUBSTITUTE(IF(ISNUMBER(FIND("R$",Base!B66))=TRUE,Base!B66,IF(OR(ISNUMBER(FIND("condo",Base!C66)),ISNUMBER(FIND("IPTU",Base!C66)))=TRUE,Base!B66,Base!C66)),"R$",""),".","")</f>
        <v xml:space="preserve"> 440000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0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0</v>
      </c>
      <c r="F66" s="2" t="str">
        <f t="array" ref="F66">INDEX(Base!66:66,MATCH(MAX(LEN(Base!66:66)),LEN(Base!66:66),0))</f>
        <v>Casa em condomínio fechado no Braga com: 2 Quartos sendo 1 Suíte- Sala- Cozinha- Banheiro Social- Área de Serviço- Varanda- 2 Vagas de Garagem coberta.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/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>Braga, Cabo Frio</v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2" t="str">
        <f t="array" ref="AA66">LOOKUP(2,1/(F66:Z66&lt;&gt;""),F66:Z66)</f>
        <v>Braga, Cabo Frio</v>
      </c>
      <c r="AB66" t="str">
        <f t="array" ref="AB66">IFERROR(IF(LEN(TRIM(SUBSTITUTE(INDEX(Base!66:66,0,MATCH(Output!$AA66,Base!66:66,0)+1),"m²",""))&gt;5),LEFT(TRIM(SUBSTITUTE(INDEX(Base!66:66,0,MATCH(Output!$AA66,Base!66:66,0)+1),"m²","")),3),TRIM(SUBSTITUTE(INDEX(Base!66:66,0,MATCH(Output!$AA66,Base!66:66,0)+1),"m²",""))),0)</f>
        <v>90</v>
      </c>
      <c r="AC66" t="str">
        <f t="array" ref="AC66">IFERROR(IF(LEN(INDEX(Base!66:66,0,MATCH(Output!$AA66,Base!66:66,0)+2))&gt;2,LEFT(INDEX(Base!66:66,0,MATCH(Output!$AA66,Base!66:66,0)+2),1),INDEX(Base!66:66,0,MATCH(Output!$AA66,Base!66:66,0)+2)),0)</f>
        <v>2</v>
      </c>
      <c r="AD66" t="str">
        <f t="array" ref="AD66">IFERROR(IF(LEN(INDEX(Base!66:66,0,MATCH(Output!$AA66,Base!66:66,0)+3))&gt;2,LEFT(INDEX(Base!66:66,0,MATCH(Output!$AA66,Base!66:66,0)+3),1),INDEX(Base!66:66,0,MATCH(Output!$AA66,Base!66:66,0)+3)),0)</f>
        <v>1</v>
      </c>
      <c r="AE66" t="str">
        <f t="array" ref="AE66">IFERROR(IF(LEN(INDEX(Base!66:66,0,MATCH(Output!$AA66,Base!66:66,0)+4))&gt;2,LEFT(INDEX(Base!66:66,0,MATCH(Output!$AA66,Base!66:66,0)+4),1),INDEX(Base!66:66,0,MATCH(Output!$AA66,Base!66:66,0)+4)),0)</f>
        <v>1</v>
      </c>
      <c r="AF66" t="str">
        <f>AA66&amp;", "&amp;Configurações!$C$4&amp;", "&amp;Configurações!$C$5&amp;", Brazil"</f>
        <v>Braga, Cabo Frio, Cabo Frio, RJ, Brazil</v>
      </c>
      <c r="AG66" t="str">
        <f>RIGHT(AA66,LEN(AA66)-FIND(",",AA66,1)-1)&amp;", "&amp;Configurações!$C$4&amp;", "&amp;Configurações!$C$5</f>
        <v>Cabo Frio, Cabo Frio, RJ</v>
      </c>
      <c r="AH66" s="5">
        <f>Configurações!$C$6</f>
        <v>44386</v>
      </c>
    </row>
    <row r="67" spans="2:34" x14ac:dyDescent="0.3">
      <c r="B67" t="str">
        <f>IF(OR(ISNUMBER(FIND(Configurações!$B$8,Base!B67)),ISNUMBER(FIND(Configurações!$B$9,Base!B67)),ISNUMBER(FIND(Configurações!$B$10,Base!B67)),ISNUMBER(FIND(Configurações!$B$11,Base!B67)))=TRUE,Base!B67,0)</f>
        <v>destaque</v>
      </c>
      <c r="C67" t="str">
        <f>SUBSTITUTE(SUBSTITUTE(IF(ISNUMBER(FIND("R$",Base!B67))=TRUE,Base!B67,IF(OR(ISNUMBER(FIND("condo",Base!C67)),ISNUMBER(FIND("IPTU",Base!C67)))=TRUE,Base!B67,Base!C67)),"R$",""),".","")</f>
        <v xml:space="preserve"> 160000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0</v>
      </c>
      <c r="F67" s="2" t="str">
        <f t="array" ref="F67">INDEX(Base!67:67,MATCH(MAX(LEN(Base!67:67)),LEN(Base!67:67),0))</f>
        <v>Realize o sonho da sua casa da praia com a Jéssica Marques Corretora de Imóveis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/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>CASA COM 2 QUARTOS SENDO 1 SUÍTE, SALA COM COZINHA...</v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>Avenida Independência, Unamar</v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2" t="str">
        <f t="array" ref="AA67">LOOKUP(2,1/(F67:Z67&lt;&gt;""),F67:Z67)</f>
        <v>Avenida Independência, Unamar</v>
      </c>
      <c r="AB67" t="str">
        <f t="array" ref="AB67">IFERROR(IF(LEN(TRIM(SUBSTITUTE(INDEX(Base!67:67,0,MATCH(Output!$AA67,Base!67:67,0)+1),"m²",""))&gt;5),LEFT(TRIM(SUBSTITUTE(INDEX(Base!67:67,0,MATCH(Output!$AA67,Base!67:67,0)+1),"m²","")),3),TRIM(SUBSTITUTE(INDEX(Base!67:67,0,MATCH(Output!$AA67,Base!67:67,0)+1),"m²",""))),0)</f>
        <v>71</v>
      </c>
      <c r="AC67" t="str">
        <f t="array" ref="AC67">IFERROR(IF(LEN(INDEX(Base!67:67,0,MATCH(Output!$AA67,Base!67:67,0)+2))&gt;2,LEFT(INDEX(Base!67:67,0,MATCH(Output!$AA67,Base!67:67,0)+2),1),INDEX(Base!67:67,0,MATCH(Output!$AA67,Base!67:67,0)+2)),0)</f>
        <v>2</v>
      </c>
      <c r="AD67" t="str">
        <f t="array" ref="AD67">IFERROR(IF(LEN(INDEX(Base!67:67,0,MATCH(Output!$AA67,Base!67:67,0)+3))&gt;2,LEFT(INDEX(Base!67:67,0,MATCH(Output!$AA67,Base!67:67,0)+3),1),INDEX(Base!67:67,0,MATCH(Output!$AA67,Base!67:67,0)+3)),0)</f>
        <v>3</v>
      </c>
      <c r="AE67" t="str">
        <f t="array" ref="AE67">IFERROR(IF(LEN(INDEX(Base!67:67,0,MATCH(Output!$AA67,Base!67:67,0)+4))&gt;2,LEFT(INDEX(Base!67:67,0,MATCH(Output!$AA67,Base!67:67,0)+4),1),INDEX(Base!67:67,0,MATCH(Output!$AA67,Base!67:67,0)+4)),0)</f>
        <v>3</v>
      </c>
      <c r="AF67" t="str">
        <f>AA67&amp;", "&amp;Configurações!$C$4&amp;", "&amp;Configurações!$C$5&amp;", Brazil"</f>
        <v>Avenida Independência, Unamar, Cabo Frio, RJ, Brazil</v>
      </c>
      <c r="AG67" t="str">
        <f>RIGHT(AA67,LEN(AA67)-FIND(",",AA67,1)-1)&amp;", "&amp;Configurações!$C$4&amp;", "&amp;Configurações!$C$5</f>
        <v>Unamar, Cabo Frio, RJ</v>
      </c>
      <c r="AH67" s="5">
        <f>Configurações!$C$6</f>
        <v>44386</v>
      </c>
    </row>
    <row r="68" spans="2:34" hidden="1" x14ac:dyDescent="0.3">
      <c r="B68">
        <f>IF(OR(ISNUMBER(FIND(Configurações!$B$8,Base!B68)),ISNUMBER(FIND(Configurações!$B$9,Base!B68)),ISNUMBER(FIND(Configurações!$B$10,Base!B68)),ISNUMBER(FIND(Configurações!$B$11,Base!B68)))=TRUE,Base!B68,0)</f>
        <v>0</v>
      </c>
      <c r="C68" t="str">
        <f>SUBSTITUTE(SUBSTITUTE(IF(ISNUMBER(FIND("R$",Base!B68))=TRUE,Base!B68,IF(OR(ISNUMBER(FIND("condo",Base!C68)),ISNUMBER(FIND("IPTU",Base!C68)))=TRUE,Base!B68,Base!C68)),"R$",""),".","")</f>
        <v>mais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0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0</v>
      </c>
      <c r="F68" s="2" t="str">
        <f t="array" ref="F68">INDEX(Base!68:68,MATCH(MAX(LEN(Base!68:68)),LEN(Base!68:68),0))</f>
        <v>Localização privilegiada de verdade. Com tudo perto, supermercado, shopping, farmácias, escolas, bares e restaurante...</v>
      </c>
      <c r="J68" t="str">
        <f>TRIM((IF(OR(ISNUMBER(FIND("Avenida",Base!B68)),ISNUMBER(FIND("Rua",Base!B68)),ISNUMBER(FIND("Estrada",Base!B68)),ISNUMBER(FIND(",",Base!B68)))=TRUE,Base!B68,"")))</f>
        <v>Localização privilegiada de verdade. Com tudo perto, supermercado, shopping, farmácias, escolas, bares e restaurante...</v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>Rua Theófilo Costa, Jardim Camburi</v>
      </c>
      <c r="M68" t="str">
        <f>TRIM((IF(OR(ISNUMBER(FIND("Avenida",Base!E68)),ISNUMBER(FIND("Rua",Base!E68)),ISNUMBER(FIND("Estrada",Base!E68)),ISNUMBER(FIND(",",Base!E68)))=TRUE,Base!E68,"")))</f>
        <v/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2" t="str">
        <f t="array" ref="AA68">LOOKUP(2,1/(F68:Z68&lt;&gt;""),F68:Z68)</f>
        <v>Rua Theófilo Costa, Jardim Camburi</v>
      </c>
      <c r="AB68" t="str">
        <f t="array" ref="AB68">IFERROR(IF(LEN(TRIM(SUBSTITUTE(INDEX(Base!68:68,0,MATCH(Output!$AA68,Base!68:68,0)+1),"m²",""))&gt;5),LEFT(TRIM(SUBSTITUTE(INDEX(Base!68:68,0,MATCH(Output!$AA68,Base!68:68,0)+1),"m²","")),3),TRIM(SUBSTITUTE(INDEX(Base!68:68,0,MATCH(Output!$AA68,Base!68:68,0)+1),"m²",""))),0)</f>
        <v xml:space="preserve">34 </v>
      </c>
      <c r="AC68" t="str">
        <f t="array" ref="AC68">IFERROR(IF(LEN(INDEX(Base!68:68,0,MATCH(Output!$AA68,Base!68:68,0)+2))&gt;2,LEFT(INDEX(Base!68:68,0,MATCH(Output!$AA68,Base!68:68,0)+2),1),INDEX(Base!68:68,0,MATCH(Output!$AA68,Base!68:68,0)+2)),0)</f>
        <v>1</v>
      </c>
      <c r="AD68" t="str">
        <f t="array" ref="AD68">IFERROR(IF(LEN(INDEX(Base!68:68,0,MATCH(Output!$AA68,Base!68:68,0)+3))&gt;2,LEFT(INDEX(Base!68:68,0,MATCH(Output!$AA68,Base!68:68,0)+3),1),INDEX(Base!68:68,0,MATCH(Output!$AA68,Base!68:68,0)+3)),0)</f>
        <v>1</v>
      </c>
      <c r="AE68">
        <f t="array" ref="AE68">IFERROR(IF(LEN(INDEX(Base!68:68,0,MATCH(Output!$AA68,Base!68:68,0)+4))&gt;2,LEFT(INDEX(Base!68:68,0,MATCH(Output!$AA68,Base!68:68,0)+4),1),INDEX(Base!68:68,0,MATCH(Output!$AA68,Base!68:68,0)+4)),0)</f>
        <v>0</v>
      </c>
      <c r="AF68" t="str">
        <f>AA68&amp;", "&amp;Configurações!$C$4&amp;", "&amp;Configurações!$C$5&amp;", Brazil"</f>
        <v>Rua Theófilo Costa, Jardim Camburi, Cabo Frio, RJ, Brazil</v>
      </c>
      <c r="AG68" t="str">
        <f>RIGHT(AA68,LEN(AA68)-FIND(",",AA68,1)-1)&amp;", "&amp;Configurações!$C$4&amp;", "&amp;Configurações!$C$5</f>
        <v>Jardim Camburi, Cabo Frio, RJ</v>
      </c>
      <c r="AH68" s="5">
        <f>Configurações!$C$6</f>
        <v>44386</v>
      </c>
    </row>
    <row r="69" spans="2:34" x14ac:dyDescent="0.3">
      <c r="B69" t="str">
        <f>IF(OR(ISNUMBER(FIND(Configurações!$B$8,Base!B69)),ISNUMBER(FIND(Configurações!$B$9,Base!B69)),ISNUMBER(FIND(Configurações!$B$10,Base!B69)),ISNUMBER(FIND(Configurações!$B$11,Base!B69)))=TRUE,Base!B69,0)</f>
        <v>super destaque</v>
      </c>
      <c r="C69" t="str">
        <f>SUBSTITUTE(SUBSTITUTE(IF(ISNUMBER(FIND("R$",Base!B69))=TRUE,Base!B69,IF(OR(ISNUMBER(FIND("condo",Base!C69)),ISNUMBER(FIND("IPTU",Base!C69)))=TRUE,Base!B69,Base!C69)),"R$",""),".","")</f>
        <v xml:space="preserve"> 2800000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0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0</v>
      </c>
      <c r="F69" s="2" t="str">
        <f t="array" ref="F69">INDEX(Base!69:69,MATCH(MAX(LEN(Base!69:69)),LEN(Base!69:69),0))</f>
        <v>Imóvel de alto padrão de frente para o mar no foguete em Cabo Frio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/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>Foguete, Cabo Frio</v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2" t="str">
        <f t="array" ref="AA69">LOOKUP(2,1/(F69:Z69&lt;&gt;""),F69:Z69)</f>
        <v>Foguete, Cabo Frio</v>
      </c>
      <c r="AB69" t="str">
        <f t="array" ref="AB69">IFERROR(IF(LEN(TRIM(SUBSTITUTE(INDEX(Base!69:69,0,MATCH(Output!$AA69,Base!69:69,0)+1),"m²",""))&gt;5),LEFT(TRIM(SUBSTITUTE(INDEX(Base!69:69,0,MATCH(Output!$AA69,Base!69:69,0)+1),"m²","")),3),TRIM(SUBSTITUTE(INDEX(Base!69:69,0,MATCH(Output!$AA69,Base!69:69,0)+1),"m²",""))),0)</f>
        <v>100</v>
      </c>
      <c r="AC69" t="str">
        <f t="array" ref="AC69">IFERROR(IF(LEN(INDEX(Base!69:69,0,MATCH(Output!$AA69,Base!69:69,0)+2))&gt;2,LEFT(INDEX(Base!69:69,0,MATCH(Output!$AA69,Base!69:69,0)+2),1),INDEX(Base!69:69,0,MATCH(Output!$AA69,Base!69:69,0)+2)),0)</f>
        <v>5</v>
      </c>
      <c r="AD69" t="str">
        <f t="array" ref="AD69">IFERROR(IF(LEN(INDEX(Base!69:69,0,MATCH(Output!$AA69,Base!69:69,0)+3))&gt;2,LEFT(INDEX(Base!69:69,0,MATCH(Output!$AA69,Base!69:69,0)+3),1),INDEX(Base!69:69,0,MATCH(Output!$AA69,Base!69:69,0)+3)),0)</f>
        <v>6</v>
      </c>
      <c r="AE69" t="str">
        <f t="array" ref="AE69">IFERROR(IF(LEN(INDEX(Base!69:69,0,MATCH(Output!$AA69,Base!69:69,0)+4))&gt;2,LEFT(INDEX(Base!69:69,0,MATCH(Output!$AA69,Base!69:69,0)+4),1),INDEX(Base!69:69,0,MATCH(Output!$AA69,Base!69:69,0)+4)),0)</f>
        <v>2</v>
      </c>
      <c r="AF69" t="str">
        <f>AA69&amp;", "&amp;Configurações!$C$4&amp;", "&amp;Configurações!$C$5&amp;", Brazil"</f>
        <v>Foguete, Cabo Frio, Cabo Frio, RJ, Brazil</v>
      </c>
      <c r="AG69" t="str">
        <f>RIGHT(AA69,LEN(AA69)-FIND(",",AA69,1)-1)&amp;", "&amp;Configurações!$C$4&amp;", "&amp;Configurações!$C$5</f>
        <v>Cabo Frio, Cabo Frio, RJ</v>
      </c>
      <c r="AH69" s="5">
        <f>Configurações!$C$6</f>
        <v>44386</v>
      </c>
    </row>
    <row r="70" spans="2:34" x14ac:dyDescent="0.3">
      <c r="B70" t="str">
        <f>IF(OR(ISNUMBER(FIND(Configurações!$B$8,Base!B70)),ISNUMBER(FIND(Configurações!$B$9,Base!B70)),ISNUMBER(FIND(Configurações!$B$10,Base!B70)),ISNUMBER(FIND(Configurações!$B$11,Base!B70)))=TRUE,Base!B70,0)</f>
        <v>super destaque</v>
      </c>
      <c r="C70" t="str">
        <f>SUBSTITUTE(SUBSTITUTE(IF(ISNUMBER(FIND("R$",Base!B70))=TRUE,Base!B70,IF(OR(ISNUMBER(FIND("condo",Base!C70)),ISNUMBER(FIND("IPTU",Base!C70)))=TRUE,Base!B70,Base!C70)),"R$",""),".","")</f>
        <v xml:space="preserve"> 95000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0</v>
      </c>
      <c r="F70" s="2" t="str">
        <f t="array" ref="F70">INDEX(Base!70:70,MATCH(MAX(LEN(Base!70:70)),LEN(Base!70:70),0))</f>
        <v>Excelente casa de 2 quartos proximo à rodovia em Unamar, Tamoios - Cabo Frio - RJ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>Excelente casa de 2 quartos proximo à rodovia em Unamar, Tamoios - Cabo Frio - RJ</v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/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>Unamar, Cabo Frio</v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2" t="str">
        <f t="array" ref="AA70">LOOKUP(2,1/(F70:Z70&lt;&gt;""),F70:Z70)</f>
        <v>Unamar, Cabo Frio</v>
      </c>
      <c r="AB70" t="str">
        <f t="array" ref="AB70">IFERROR(IF(LEN(TRIM(SUBSTITUTE(INDEX(Base!70:70,0,MATCH(Output!$AA70,Base!70:70,0)+1),"m²",""))&gt;5),LEFT(TRIM(SUBSTITUTE(INDEX(Base!70:70,0,MATCH(Output!$AA70,Base!70:70,0)+1),"m²","")),3),TRIM(SUBSTITUTE(INDEX(Base!70:70,0,MATCH(Output!$AA70,Base!70:70,0)+1),"m²",""))),0)</f>
        <v>61</v>
      </c>
      <c r="AC70" t="str">
        <f t="array" ref="AC70">IFERROR(IF(LEN(INDEX(Base!70:70,0,MATCH(Output!$AA70,Base!70:70,0)+2))&gt;2,LEFT(INDEX(Base!70:70,0,MATCH(Output!$AA70,Base!70:70,0)+2),1),INDEX(Base!70:70,0,MATCH(Output!$AA70,Base!70:70,0)+2)),0)</f>
        <v>2</v>
      </c>
      <c r="AD70" t="str">
        <f t="array" ref="AD70">IFERROR(IF(LEN(INDEX(Base!70:70,0,MATCH(Output!$AA70,Base!70:70,0)+3))&gt;2,LEFT(INDEX(Base!70:70,0,MATCH(Output!$AA70,Base!70:70,0)+3),1),INDEX(Base!70:70,0,MATCH(Output!$AA70,Base!70:70,0)+3)),0)</f>
        <v>2</v>
      </c>
      <c r="AE70" t="str">
        <f t="array" ref="AE70">IFERROR(IF(LEN(INDEX(Base!70:70,0,MATCH(Output!$AA70,Base!70:70,0)+4))&gt;2,LEFT(INDEX(Base!70:70,0,MATCH(Output!$AA70,Base!70:70,0)+4),1),INDEX(Base!70:70,0,MATCH(Output!$AA70,Base!70:70,0)+4)),0)</f>
        <v>1</v>
      </c>
      <c r="AF70" t="str">
        <f>AA70&amp;", "&amp;Configurações!$C$4&amp;", "&amp;Configurações!$C$5&amp;", Brazil"</f>
        <v>Unamar, Cabo Frio, Cabo Frio, RJ, Brazil</v>
      </c>
      <c r="AG70" t="str">
        <f>RIGHT(AA70,LEN(AA70)-FIND(",",AA70,1)-1)&amp;", "&amp;Configurações!$C$4&amp;", "&amp;Configurações!$C$5</f>
        <v>Cabo Frio, Cabo Frio, RJ</v>
      </c>
      <c r="AH70" s="5">
        <f>Configurações!$C$6</f>
        <v>44386</v>
      </c>
    </row>
    <row r="71" spans="2:34" x14ac:dyDescent="0.3">
      <c r="B71" t="str">
        <f>IF(OR(ISNUMBER(FIND(Configurações!$B$8,Base!B71)),ISNUMBER(FIND(Configurações!$B$9,Base!B71)),ISNUMBER(FIND(Configurações!$B$10,Base!B71)),ISNUMBER(FIND(Configurações!$B$11,Base!B71)))=TRUE,Base!B71,0)</f>
        <v>super destaque</v>
      </c>
      <c r="C71" t="str">
        <f>SUBSTITUTE(SUBSTITUTE(IF(ISNUMBER(FIND("R$",Base!B71))=TRUE,Base!B71,IF(OR(ISNUMBER(FIND("condo",Base!C71)),ISNUMBER(FIND("IPTU",Base!C71)))=TRUE,Base!B71,Base!C71)),"R$",""),".","")</f>
        <v xml:space="preserve"> 120000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0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0</v>
      </c>
      <c r="F71" s="2" t="str">
        <f t="array" ref="F71">INDEX(Base!71:71,MATCH(MAX(LEN(Base!71:71)),LEN(Base!71:71),0))</f>
        <v>Excelente casa de 2 quartos e área gourmet em Unamar, Tamoios - Cabo Frio - RJ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>Excelente casa de 2 quartos e área gourmet em Unamar, Tamoios - Cabo Frio - RJ</v>
      </c>
      <c r="M71" t="str">
        <f>TRIM((IF(OR(ISNUMBER(FIND("Avenida",Base!E71)),ISNUMBER(FIND("Rua",Base!E71)),ISNUMBER(FIND("Estrada",Base!E71)),ISNUMBER(FIND(",",Base!E71)))=TRUE,Base!E71,"")))</f>
        <v/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>Unamar, Cabo Frio</v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2" t="str">
        <f t="array" ref="AA71">LOOKUP(2,1/(F71:Z71&lt;&gt;""),F71:Z71)</f>
        <v>Unamar, Cabo Frio</v>
      </c>
      <c r="AB71" t="str">
        <f t="array" ref="AB71">IFERROR(IF(LEN(TRIM(SUBSTITUTE(INDEX(Base!71:71,0,MATCH(Output!$AA71,Base!71:71,0)+1),"m²",""))&gt;5),LEFT(TRIM(SUBSTITUTE(INDEX(Base!71:71,0,MATCH(Output!$AA71,Base!71:71,0)+1),"m²","")),3),TRIM(SUBSTITUTE(INDEX(Base!71:71,0,MATCH(Output!$AA71,Base!71:71,0)+1),"m²",""))),0)</f>
        <v>60</v>
      </c>
      <c r="AC71" t="str">
        <f t="array" ref="AC71">IFERROR(IF(LEN(INDEX(Base!71:71,0,MATCH(Output!$AA71,Base!71:71,0)+2))&gt;2,LEFT(INDEX(Base!71:71,0,MATCH(Output!$AA71,Base!71:71,0)+2),1),INDEX(Base!71:71,0,MATCH(Output!$AA71,Base!71:71,0)+2)),0)</f>
        <v>2</v>
      </c>
      <c r="AD71" t="str">
        <f t="array" ref="AD71">IFERROR(IF(LEN(INDEX(Base!71:71,0,MATCH(Output!$AA71,Base!71:71,0)+3))&gt;2,LEFT(INDEX(Base!71:71,0,MATCH(Output!$AA71,Base!71:71,0)+3),1),INDEX(Base!71:71,0,MATCH(Output!$AA71,Base!71:71,0)+3)),0)</f>
        <v>1</v>
      </c>
      <c r="AE71" t="str">
        <f t="array" ref="AE71">IFERROR(IF(LEN(INDEX(Base!71:71,0,MATCH(Output!$AA71,Base!71:71,0)+4))&gt;2,LEFT(INDEX(Base!71:71,0,MATCH(Output!$AA71,Base!71:71,0)+4),1),INDEX(Base!71:71,0,MATCH(Output!$AA71,Base!71:71,0)+4)),0)</f>
        <v>2</v>
      </c>
      <c r="AF71" t="str">
        <f>AA71&amp;", "&amp;Configurações!$C$4&amp;", "&amp;Configurações!$C$5&amp;", Brazil"</f>
        <v>Unamar, Cabo Frio, Cabo Frio, RJ, Brazil</v>
      </c>
      <c r="AG71" t="str">
        <f>RIGHT(AA71,LEN(AA71)-FIND(",",AA71,1)-1)&amp;", "&amp;Configurações!$C$4&amp;", "&amp;Configurações!$C$5</f>
        <v>Cabo Frio, Cabo Frio, RJ</v>
      </c>
      <c r="AH71" s="5">
        <f>Configurações!$C$6</f>
        <v>44386</v>
      </c>
    </row>
    <row r="72" spans="2:34" x14ac:dyDescent="0.3">
      <c r="B72" t="str">
        <f>IF(OR(ISNUMBER(FIND(Configurações!$B$8,Base!B72)),ISNUMBER(FIND(Configurações!$B$9,Base!B72)),ISNUMBER(FIND(Configurações!$B$10,Base!B72)),ISNUMBER(FIND(Configurações!$B$11,Base!B72)))=TRUE,Base!B72,0)</f>
        <v>destaque</v>
      </c>
      <c r="C72" t="str">
        <f>SUBSTITUTE(SUBSTITUTE(IF(ISNUMBER(FIND("R$",Base!B72))=TRUE,Base!B72,IF(OR(ISNUMBER(FIND("condo",Base!C72)),ISNUMBER(FIND("IPTU",Base!C72)))=TRUE,Base!B72,Base!C72)),"R$",""),".","")</f>
        <v xml:space="preserve"> 149990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0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0</v>
      </c>
      <c r="F72" s="2" t="str">
        <f t="array" ref="F72">INDEX(Base!72:72,MATCH(MAX(LEN(Base!72:72)),LEN(Base!72:72),0))</f>
        <v>Realize o sonho da casa própria com a Jéssica Marques Corretora de Imóveis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/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>CASA LINEAR COMPOSTA POR 3 QUARTOS, SENDO 1 SUÍTE, SALA C...</v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>Avenida Independência, Unamar</v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2" t="str">
        <f t="array" ref="AA72">LOOKUP(2,1/(F72:Z72&lt;&gt;""),F72:Z72)</f>
        <v>Avenida Independência, Unamar</v>
      </c>
      <c r="AB72" t="str">
        <f t="array" ref="AB72">IFERROR(IF(LEN(TRIM(SUBSTITUTE(INDEX(Base!72:72,0,MATCH(Output!$AA72,Base!72:72,0)+1),"m²",""))&gt;5),LEFT(TRIM(SUBSTITUTE(INDEX(Base!72:72,0,MATCH(Output!$AA72,Base!72:72,0)+1),"m²","")),3),TRIM(SUBSTITUTE(INDEX(Base!72:72,0,MATCH(Output!$AA72,Base!72:72,0)+1),"m²",""))),0)</f>
        <v>85</v>
      </c>
      <c r="AC72" t="str">
        <f t="array" ref="AC72">IFERROR(IF(LEN(INDEX(Base!72:72,0,MATCH(Output!$AA72,Base!72:72,0)+2))&gt;2,LEFT(INDEX(Base!72:72,0,MATCH(Output!$AA72,Base!72:72,0)+2),1),INDEX(Base!72:72,0,MATCH(Output!$AA72,Base!72:72,0)+2)),0)</f>
        <v>3</v>
      </c>
      <c r="AD72" t="str">
        <f t="array" ref="AD72">IFERROR(IF(LEN(INDEX(Base!72:72,0,MATCH(Output!$AA72,Base!72:72,0)+3))&gt;2,LEFT(INDEX(Base!72:72,0,MATCH(Output!$AA72,Base!72:72,0)+3),1),INDEX(Base!72:72,0,MATCH(Output!$AA72,Base!72:72,0)+3)),0)</f>
        <v>3</v>
      </c>
      <c r="AE72" t="str">
        <f t="array" ref="AE72">IFERROR(IF(LEN(INDEX(Base!72:72,0,MATCH(Output!$AA72,Base!72:72,0)+4))&gt;2,LEFT(INDEX(Base!72:72,0,MATCH(Output!$AA72,Base!72:72,0)+4),1),INDEX(Base!72:72,0,MATCH(Output!$AA72,Base!72:72,0)+4)),0)</f>
        <v>3</v>
      </c>
      <c r="AF72" t="str">
        <f>AA72&amp;", "&amp;Configurações!$C$4&amp;", "&amp;Configurações!$C$5&amp;", Brazil"</f>
        <v>Avenida Independência, Unamar, Cabo Frio, RJ, Brazil</v>
      </c>
      <c r="AG72" t="str">
        <f>RIGHT(AA72,LEN(AA72)-FIND(",",AA72,1)-1)&amp;", "&amp;Configurações!$C$4&amp;", "&amp;Configurações!$C$5</f>
        <v>Unamar, Cabo Frio, RJ</v>
      </c>
      <c r="AH72" s="5">
        <f>Configurações!$C$6</f>
        <v>44386</v>
      </c>
    </row>
    <row r="73" spans="2:34" x14ac:dyDescent="0.3">
      <c r="B73" t="str">
        <f>IF(OR(ISNUMBER(FIND(Configurações!$B$8,Base!B73)),ISNUMBER(FIND(Configurações!$B$9,Base!B73)),ISNUMBER(FIND(Configurações!$B$10,Base!B73)),ISNUMBER(FIND(Configurações!$B$11,Base!B73)))=TRUE,Base!B73,0)</f>
        <v>destaque</v>
      </c>
      <c r="C73" t="str">
        <f>SUBSTITUTE(SUBSTITUTE(IF(ISNUMBER(FIND("R$",Base!B73))=TRUE,Base!B73,IF(OR(ISNUMBER(FIND("condo",Base!C73)),ISNUMBER(FIND("IPTU",Base!C73)))=TRUE,Base!B73,Base!C73)),"R$",""),".","")</f>
        <v xml:space="preserve"> 400000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0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0</v>
      </c>
      <c r="F73" s="2" t="str">
        <f t="array" ref="F73">INDEX(Base!73:73,MATCH(MAX(LEN(Base!73:73)),LEN(Base!73:73),0))</f>
        <v>* 3 Quartos (sendo 1 suíte com closet)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/>
      </c>
      <c r="P73" t="str">
        <f>TRIM((IF(OR(ISNUMBER(FIND("Avenida",Base!H73)),ISNUMBER(FIND("Rua",Base!H73)),ISNUMBER(FIND("Estrada",Base!H73)),ISNUMBER(FIND(",",Base!H73)))=TRUE,Base!H73,"")))</f>
        <v>* Sala de estar, Sala de Jantar</v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>Unamar, Cabo Frio</v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2" t="str">
        <f t="array" ref="AA73">LOOKUP(2,1/(F73:Z73&lt;&gt;""),F73:Z73)</f>
        <v>Unamar, Cabo Frio</v>
      </c>
      <c r="AB73" t="str">
        <f t="array" ref="AB73">IFERROR(IF(LEN(TRIM(SUBSTITUTE(INDEX(Base!73:73,0,MATCH(Output!$AA73,Base!73:73,0)+1),"m²",""))&gt;5),LEFT(TRIM(SUBSTITUTE(INDEX(Base!73:73,0,MATCH(Output!$AA73,Base!73:73,0)+1),"m²","")),3),TRIM(SUBSTITUTE(INDEX(Base!73:73,0,MATCH(Output!$AA73,Base!73:73,0)+1),"m²",""))),0)</f>
        <v>400</v>
      </c>
      <c r="AC73" t="str">
        <f t="array" ref="AC73">IFERROR(IF(LEN(INDEX(Base!73:73,0,MATCH(Output!$AA73,Base!73:73,0)+2))&gt;2,LEFT(INDEX(Base!73:73,0,MATCH(Output!$AA73,Base!73:73,0)+2),1),INDEX(Base!73:73,0,MATCH(Output!$AA73,Base!73:73,0)+2)),0)</f>
        <v>3</v>
      </c>
      <c r="AD73" t="str">
        <f t="array" ref="AD73">IFERROR(IF(LEN(INDEX(Base!73:73,0,MATCH(Output!$AA73,Base!73:73,0)+3))&gt;2,LEFT(INDEX(Base!73:73,0,MATCH(Output!$AA73,Base!73:73,0)+3),1),INDEX(Base!73:73,0,MATCH(Output!$AA73,Base!73:73,0)+3)),0)</f>
        <v>3</v>
      </c>
      <c r="AE73">
        <f t="array" ref="AE73">IFERROR(IF(LEN(INDEX(Base!73:73,0,MATCH(Output!$AA73,Base!73:73,0)+4))&gt;2,LEFT(INDEX(Base!73:73,0,MATCH(Output!$AA73,Base!73:73,0)+4),1),INDEX(Base!73:73,0,MATCH(Output!$AA73,Base!73:73,0)+4)),0)</f>
        <v>0</v>
      </c>
      <c r="AF73" t="str">
        <f>AA73&amp;", "&amp;Configurações!$C$4&amp;", "&amp;Configurações!$C$5&amp;", Brazil"</f>
        <v>Unamar, Cabo Frio, Cabo Frio, RJ, Brazil</v>
      </c>
      <c r="AG73" t="str">
        <f>RIGHT(AA73,LEN(AA73)-FIND(",",AA73,1)-1)&amp;", "&amp;Configurações!$C$4&amp;", "&amp;Configurações!$C$5</f>
        <v>Cabo Frio, Cabo Frio, RJ</v>
      </c>
      <c r="AH73" s="5">
        <f>Configurações!$C$6</f>
        <v>44386</v>
      </c>
    </row>
    <row r="74" spans="2:34" x14ac:dyDescent="0.3">
      <c r="B74" t="str">
        <f>IF(OR(ISNUMBER(FIND(Configurações!$B$8,Base!B74)),ISNUMBER(FIND(Configurações!$B$9,Base!B74)),ISNUMBER(FIND(Configurações!$B$10,Base!B74)),ISNUMBER(FIND(Configurações!$B$11,Base!B74)))=TRUE,Base!B74,0)</f>
        <v>destaque</v>
      </c>
      <c r="C74" t="str">
        <f>SUBSTITUTE(SUBSTITUTE(IF(ISNUMBER(FIND("R$",Base!B74))=TRUE,Base!B74,IF(OR(ISNUMBER(FIND("condo",Base!C74)),ISNUMBER(FIND("IPTU",Base!C74)))=TRUE,Base!B74,Base!C74)),"R$",""),".","")</f>
        <v xml:space="preserve"> 390000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480</v>
      </c>
      <c r="F74" s="2" t="str">
        <f t="array" ref="F74">INDEX(Base!74:74,MATCH(MAX(LEN(Base!74:74)),LEN(Base!74:74),0))</f>
        <v>Ótimo imóvel bem localizado junto ao centro comercial entre Buzius e Rio das ostras com casa principal e mais casa de hóspedes ,ambas mobiliada ,com churrasqueira ,quintal arboriza...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>Ótimo imóvel bem localizado junto ao centro comercial entre Buzius e Rio das ostras com casa principal e mais casa de hóspedes ,ambas mobiliada ,com churrasqueira ,quintal arboriza...</v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>Rua Pôr do Sol, Aquariús</v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2" t="str">
        <f t="array" ref="AA74">LOOKUP(2,1/(F74:Z74&lt;&gt;""),F74:Z74)</f>
        <v>Rua Pôr do Sol, Aquariús</v>
      </c>
      <c r="AB74" t="str">
        <f t="array" ref="AB74">IFERROR(IF(LEN(TRIM(SUBSTITUTE(INDEX(Base!74:74,0,MATCH(Output!$AA74,Base!74:74,0)+1),"m²",""))&gt;5),LEFT(TRIM(SUBSTITUTE(INDEX(Base!74:74,0,MATCH(Output!$AA74,Base!74:74,0)+1),"m²","")),3),TRIM(SUBSTITUTE(INDEX(Base!74:74,0,MATCH(Output!$AA74,Base!74:74,0)+1),"m²",""))),0)</f>
        <v>250</v>
      </c>
      <c r="AC74" t="str">
        <f t="array" ref="AC74">IFERROR(IF(LEN(INDEX(Base!74:74,0,MATCH(Output!$AA74,Base!74:74,0)+2))&gt;2,LEFT(INDEX(Base!74:74,0,MATCH(Output!$AA74,Base!74:74,0)+2),1),INDEX(Base!74:74,0,MATCH(Output!$AA74,Base!74:74,0)+2)),0)</f>
        <v>4</v>
      </c>
      <c r="AD74" t="str">
        <f t="array" ref="AD74">IFERROR(IF(LEN(INDEX(Base!74:74,0,MATCH(Output!$AA74,Base!74:74,0)+3))&gt;2,LEFT(INDEX(Base!74:74,0,MATCH(Output!$AA74,Base!74:74,0)+3),1),INDEX(Base!74:74,0,MATCH(Output!$AA74,Base!74:74,0)+3)),0)</f>
        <v>3</v>
      </c>
      <c r="AE74" t="str">
        <f t="array" ref="AE74">IFERROR(IF(LEN(INDEX(Base!74:74,0,MATCH(Output!$AA74,Base!74:74,0)+4))&gt;2,LEFT(INDEX(Base!74:74,0,MATCH(Output!$AA74,Base!74:74,0)+4),1),INDEX(Base!74:74,0,MATCH(Output!$AA74,Base!74:74,0)+4)),0)</f>
        <v>5</v>
      </c>
      <c r="AF74" t="str">
        <f>AA74&amp;", "&amp;Configurações!$C$4&amp;", "&amp;Configurações!$C$5&amp;", Brazil"</f>
        <v>Rua Pôr do Sol, Aquariús, Cabo Frio, RJ, Brazil</v>
      </c>
      <c r="AG74" t="str">
        <f>RIGHT(AA74,LEN(AA74)-FIND(",",AA74,1)-1)&amp;", "&amp;Configurações!$C$4&amp;", "&amp;Configurações!$C$5</f>
        <v>Aquariús, Cabo Frio, RJ</v>
      </c>
      <c r="AH74" s="5">
        <f>Configurações!$C$6</f>
        <v>44386</v>
      </c>
    </row>
    <row r="75" spans="2:34" x14ac:dyDescent="0.3">
      <c r="B75">
        <f>IF(OR(ISNUMBER(FIND(Configurações!$B$8,Base!B75)),ISNUMBER(FIND(Configurações!$B$9,Base!B75)),ISNUMBER(FIND(Configurações!$B$10,Base!B75)),ISNUMBER(FIND(Configurações!$B$11,Base!B75)))=TRUE,Base!B75,0)</f>
        <v>0</v>
      </c>
      <c r="C75" t="str">
        <f>SUBSTITUTE(SUBSTITUTE(IF(ISNUMBER(FIND("R$",Base!B75))=TRUE,Base!B75,IF(OR(ISNUMBER(FIND("condo",Base!C75)),ISNUMBER(FIND("IPTU",Base!C75)))=TRUE,Base!B75,Base!C75)),"R$",""),".","")</f>
        <v xml:space="preserve"> 270000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2" t="str">
        <f t="array" ref="F75">INDEX(Base!75:75,MATCH(MAX(LEN(Base!75:75)),LEN(Base!75:75),0))</f>
        <v>Casa independente no Jardim Peró, terreno com 360m², possui 2 quartos, sala, cozinha, banheiro com blindex. Amplo quintal com área gourmet, vaga para 4 carros, jardim e hidromassag...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>Casa independente no Jardim Peró, terreno com 360m², possui 2 quartos, sala, cozinha, banheiro com blindex. Amplo quintal com área gourmet, vaga para 4 carros, jardim e hidromassag...</v>
      </c>
      <c r="L75" t="str">
        <f>TRIM((IF(OR(ISNUMBER(FIND("Avenida",Base!D75)),ISNUMBER(FIND("Rua",Base!D75)),ISNUMBER(FIND("Estrada",Base!D75)),ISNUMBER(FIND(",",Base!D75)))=TRUE,Base!D75,"")))</f>
        <v/>
      </c>
      <c r="M75" t="str">
        <f>TRIM((IF(OR(ISNUMBER(FIND("Avenida",Base!E75)),ISNUMBER(FIND("Rua",Base!E75)),ISNUMBER(FIND("Estrada",Base!E75)),ISNUMBER(FIND(",",Base!E75)))=TRUE,Base!E75,"")))</f>
        <v>Rua Praia da Ferradura, Caminho de Buzios</v>
      </c>
      <c r="N75" t="str">
        <f>TRIM((IF(OR(ISNUMBER(FIND("Avenida",Base!F75)),ISNUMBER(FIND("Rua",Base!F75)),ISNUMBER(FIND("Estrada",Base!F75)),ISNUMBER(FIND(",",Base!F75)))=TRUE,Base!F75,"")))</f>
        <v/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2" t="str">
        <f t="array" ref="AA75">LOOKUP(2,1/(F75:Z75&lt;&gt;""),F75:Z75)</f>
        <v>Rua Praia da Ferradura, Caminho de Buzios</v>
      </c>
      <c r="AB75" t="str">
        <f t="array" ref="AB75">IFERROR(IF(LEN(TRIM(SUBSTITUTE(INDEX(Base!75:75,0,MATCH(Output!$AA75,Base!75:75,0)+1),"m²",""))&gt;5),LEFT(TRIM(SUBSTITUTE(INDEX(Base!75:75,0,MATCH(Output!$AA75,Base!75:75,0)+1),"m²","")),3),TRIM(SUBSTITUTE(INDEX(Base!75:75,0,MATCH(Output!$AA75,Base!75:75,0)+1),"m²",""))),0)</f>
        <v>55</v>
      </c>
      <c r="AC75" t="str">
        <f t="array" ref="AC75">IFERROR(IF(LEN(INDEX(Base!75:75,0,MATCH(Output!$AA75,Base!75:75,0)+2))&gt;2,LEFT(INDEX(Base!75:75,0,MATCH(Output!$AA75,Base!75:75,0)+2),1),INDEX(Base!75:75,0,MATCH(Output!$AA75,Base!75:75,0)+2)),0)</f>
        <v>2</v>
      </c>
      <c r="AD75" t="str">
        <f t="array" ref="AD75">IFERROR(IF(LEN(INDEX(Base!75:75,0,MATCH(Output!$AA75,Base!75:75,0)+3))&gt;2,LEFT(INDEX(Base!75:75,0,MATCH(Output!$AA75,Base!75:75,0)+3),1),INDEX(Base!75:75,0,MATCH(Output!$AA75,Base!75:75,0)+3)),0)</f>
        <v>4</v>
      </c>
      <c r="AE75" t="str">
        <f t="array" ref="AE75">IFERROR(IF(LEN(INDEX(Base!75:75,0,MATCH(Output!$AA75,Base!75:75,0)+4))&gt;2,LEFT(INDEX(Base!75:75,0,MATCH(Output!$AA75,Base!75:75,0)+4),1),INDEX(Base!75:75,0,MATCH(Output!$AA75,Base!75:75,0)+4)),0)</f>
        <v>2</v>
      </c>
      <c r="AF75" t="str">
        <f>AA75&amp;", "&amp;Configurações!$C$4&amp;", "&amp;Configurações!$C$5&amp;", Brazil"</f>
        <v>Rua Praia da Ferradura, Caminho de Buzios, Cabo Frio, RJ, Brazil</v>
      </c>
      <c r="AG75" t="str">
        <f>RIGHT(AA75,LEN(AA75)-FIND(",",AA75,1)-1)&amp;", "&amp;Configurações!$C$4&amp;", "&amp;Configurações!$C$5</f>
        <v>Caminho de Buzios, Cabo Frio, RJ</v>
      </c>
      <c r="AH75" s="5">
        <f>Configurações!$C$6</f>
        <v>44386</v>
      </c>
    </row>
    <row r="76" spans="2:34" x14ac:dyDescent="0.3">
      <c r="B76" t="str">
        <f>IF(OR(ISNUMBER(FIND(Configurações!$B$8,Base!B76)),ISNUMBER(FIND(Configurações!$B$9,Base!B76)),ISNUMBER(FIND(Configurações!$B$10,Base!B76)),ISNUMBER(FIND(Configurações!$B$11,Base!B76)))=TRUE,Base!B76,0)</f>
        <v>destaque</v>
      </c>
      <c r="C76" t="str">
        <f>SUBSTITUTE(SUBSTITUTE(IF(ISNUMBER(FIND("R$",Base!B76))=TRUE,Base!B76,IF(OR(ISNUMBER(FIND("condo",Base!C76)),ISNUMBER(FIND("IPTU",Base!C76)))=TRUE,Base!B76,Base!C76)),"R$",""),".","")</f>
        <v xml:space="preserve"> 280000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0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0</v>
      </c>
      <c r="F76" s="2" t="str">
        <f t="array" ref="F76">INDEX(Base!76:76,MATCH(MAX(LEN(Base!76:76)),LEN(Base!76:76),0))</f>
        <v>Casa localizada no Condomínio Sta. Margarida, composta por: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>Casa localizada no Condomínio Sta. Margarida, composta por:</v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/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>medindo90m² , Local seguro e tranquilo .</v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>Rua Mergulhão, Santa Margarida II Tamoios</v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2" t="str">
        <f t="array" ref="AA76">LOOKUP(2,1/(F76:Z76&lt;&gt;""),F76:Z76)</f>
        <v>Rua Mergulhão, Santa Margarida II Tamoios</v>
      </c>
      <c r="AB76" t="str">
        <f t="array" ref="AB76">IFERROR(IF(LEN(TRIM(SUBSTITUTE(INDEX(Base!76:76,0,MATCH(Output!$AA76,Base!76:76,0)+1),"m²",""))&gt;5),LEFT(TRIM(SUBSTITUTE(INDEX(Base!76:76,0,MATCH(Output!$AA76,Base!76:76,0)+1),"m²","")),3),TRIM(SUBSTITUTE(INDEX(Base!76:76,0,MATCH(Output!$AA76,Base!76:76,0)+1),"m²",""))),0)</f>
        <v>90</v>
      </c>
      <c r="AC76" t="str">
        <f t="array" ref="AC76">IFERROR(IF(LEN(INDEX(Base!76:76,0,MATCH(Output!$AA76,Base!76:76,0)+2))&gt;2,LEFT(INDEX(Base!76:76,0,MATCH(Output!$AA76,Base!76:76,0)+2),1),INDEX(Base!76:76,0,MATCH(Output!$AA76,Base!76:76,0)+2)),0)</f>
        <v>2</v>
      </c>
      <c r="AD76" t="str">
        <f t="array" ref="AD76">IFERROR(IF(LEN(INDEX(Base!76:76,0,MATCH(Output!$AA76,Base!76:76,0)+3))&gt;2,LEFT(INDEX(Base!76:76,0,MATCH(Output!$AA76,Base!76:76,0)+3),1),INDEX(Base!76:76,0,MATCH(Output!$AA76,Base!76:76,0)+3)),0)</f>
        <v>1</v>
      </c>
      <c r="AE76" t="str">
        <f t="array" ref="AE76">IFERROR(IF(LEN(INDEX(Base!76:76,0,MATCH(Output!$AA76,Base!76:76,0)+4))&gt;2,LEFT(INDEX(Base!76:76,0,MATCH(Output!$AA76,Base!76:76,0)+4),1),INDEX(Base!76:76,0,MATCH(Output!$AA76,Base!76:76,0)+4)),0)</f>
        <v>2</v>
      </c>
      <c r="AF76" t="str">
        <f>AA76&amp;", "&amp;Configurações!$C$4&amp;", "&amp;Configurações!$C$5&amp;", Brazil"</f>
        <v>Rua Mergulhão, Santa Margarida II Tamoios, Cabo Frio, RJ, Brazil</v>
      </c>
      <c r="AG76" t="str">
        <f>RIGHT(AA76,LEN(AA76)-FIND(",",AA76,1)-1)&amp;", "&amp;Configurações!$C$4&amp;", "&amp;Configurações!$C$5</f>
        <v>Santa Margarida II Tamoios, Cabo Frio, RJ</v>
      </c>
      <c r="AH76" s="5">
        <f>Configurações!$C$6</f>
        <v>44386</v>
      </c>
    </row>
    <row r="77" spans="2:34" x14ac:dyDescent="0.3">
      <c r="B77">
        <f>IF(OR(ISNUMBER(FIND(Configurações!$B$8,Base!B77)),ISNUMBER(FIND(Configurações!$B$9,Base!B77)),ISNUMBER(FIND(Configurações!$B$10,Base!B77)),ISNUMBER(FIND(Configurações!$B$11,Base!B77)))=TRUE,Base!B77,0)</f>
        <v>0</v>
      </c>
      <c r="C77" t="str">
        <f>SUBSTITUTE(SUBSTITUTE(IF(ISNUMBER(FIND("R$",Base!B77))=TRUE,Base!B77,IF(OR(ISNUMBER(FIND("condo",Base!C77)),ISNUMBER(FIND("IPTU",Base!C77)))=TRUE,Base!B77,Base!C77)),"R$",""),".","")</f>
        <v xml:space="preserve"> 250000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0</v>
      </c>
      <c r="F77" s="2" t="str">
        <f t="array" ref="F77">INDEX(Base!77:77,MATCH(MAX(LEN(Base!77:77)),LEN(Base!77:77),0))</f>
        <v>Casa com fino acabamento, localizado no condomínio Vivamar.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>Casa com fino acabamento, localizado no condomínio Vivamar.</v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>✅ 2 quartos, sendo 1 suíte</v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>Rua Cherne, Vivamar Tamoios</v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2" t="str">
        <f t="array" ref="AA77">LOOKUP(2,1/(F77:Z77&lt;&gt;""),F77:Z77)</f>
        <v>Rua Cherne, Vivamar Tamoios</v>
      </c>
      <c r="AB77" t="str">
        <f t="array" ref="AB77">IFERROR(IF(LEN(TRIM(SUBSTITUTE(INDEX(Base!77:77,0,MATCH(Output!$AA77,Base!77:77,0)+1),"m²",""))&gt;5),LEFT(TRIM(SUBSTITUTE(INDEX(Base!77:77,0,MATCH(Output!$AA77,Base!77:77,0)+1),"m²","")),3),TRIM(SUBSTITUTE(INDEX(Base!77:77,0,MATCH(Output!$AA77,Base!77:77,0)+1),"m²",""))),0)</f>
        <v>150</v>
      </c>
      <c r="AC77" t="str">
        <f t="array" ref="AC77">IFERROR(IF(LEN(INDEX(Base!77:77,0,MATCH(Output!$AA77,Base!77:77,0)+2))&gt;2,LEFT(INDEX(Base!77:77,0,MATCH(Output!$AA77,Base!77:77,0)+2),1),INDEX(Base!77:77,0,MATCH(Output!$AA77,Base!77:77,0)+2)),0)</f>
        <v>2</v>
      </c>
      <c r="AD77" t="str">
        <f t="array" ref="AD77">IFERROR(IF(LEN(INDEX(Base!77:77,0,MATCH(Output!$AA77,Base!77:77,0)+3))&gt;2,LEFT(INDEX(Base!77:77,0,MATCH(Output!$AA77,Base!77:77,0)+3),1),INDEX(Base!77:77,0,MATCH(Output!$AA77,Base!77:77,0)+3)),0)</f>
        <v>1</v>
      </c>
      <c r="AE77" t="str">
        <f t="array" ref="AE77">IFERROR(IF(LEN(INDEX(Base!77:77,0,MATCH(Output!$AA77,Base!77:77,0)+4))&gt;2,LEFT(INDEX(Base!77:77,0,MATCH(Output!$AA77,Base!77:77,0)+4),1),INDEX(Base!77:77,0,MATCH(Output!$AA77,Base!77:77,0)+4)),0)</f>
        <v>2</v>
      </c>
      <c r="AF77" t="str">
        <f>AA77&amp;", "&amp;Configurações!$C$4&amp;", "&amp;Configurações!$C$5&amp;", Brazil"</f>
        <v>Rua Cherne, Vivamar Tamoios, Cabo Frio, RJ, Brazil</v>
      </c>
      <c r="AG77" t="str">
        <f>RIGHT(AA77,LEN(AA77)-FIND(",",AA77,1)-1)&amp;", "&amp;Configurações!$C$4&amp;", "&amp;Configurações!$C$5</f>
        <v>Vivamar Tamoios, Cabo Frio, RJ</v>
      </c>
      <c r="AH77" s="5">
        <f>Configurações!$C$6</f>
        <v>44386</v>
      </c>
    </row>
    <row r="78" spans="2:34" x14ac:dyDescent="0.3">
      <c r="B78" t="str">
        <f>IF(OR(ISNUMBER(FIND(Configurações!$B$8,Base!B78)),ISNUMBER(FIND(Configurações!$B$9,Base!B78)),ISNUMBER(FIND(Configurações!$B$10,Base!B78)),ISNUMBER(FIND(Configurações!$B$11,Base!B78)))=TRUE,Base!B78,0)</f>
        <v>destaque</v>
      </c>
      <c r="C78" t="str">
        <f>SUBSTITUTE(SUBSTITUTE(IF(ISNUMBER(FIND("R$",Base!B78))=TRUE,Base!B78,IF(OR(ISNUMBER(FIND("condo",Base!C78)),ISNUMBER(FIND("IPTU",Base!C78)))=TRUE,Base!B78,Base!C78)),"R$",""),".","")</f>
        <v xml:space="preserve"> 400000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0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250</v>
      </c>
      <c r="F78" s="2" t="str">
        <f t="array" ref="F78">INDEX(Base!78:78,MATCH(MAX(LEN(Base!78:78)),LEN(Base!78:78),0))</f>
        <v>1° andar: Salão, sala de jantar, banheiro, cozinha planejada, área de serviço, garagem para 3 carros, churras...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Excelente casa no Jardim Caiçara, Px ao comércio, bancos e mercado.</v>
      </c>
      <c r="N78" t="str">
        <f>TRIM((IF(OR(ISNUMBER(FIND("Avenida",Base!F78)),ISNUMBER(FIND("Rua",Base!F78)),ISNUMBER(FIND("Estrada",Base!F78)),ISNUMBER(FIND(",",Base!F78)))=TRUE,Base!F78,"")))</f>
        <v>1° andar: Salão, sala de jantar, banheiro, cozinha planejada, área de serviço, garagem para 3 carros, churras...</v>
      </c>
      <c r="O78" t="str">
        <f>TRIM((IF(OR(ISNUMBER(FIND("Avenida",Base!G78)),ISNUMBER(FIND("Rua",Base!G78)),ISNUMBER(FIND("Estrada",Base!G78)),ISNUMBER(FIND(",",Base!G78)))=TRUE,Base!G78,"")))</f>
        <v/>
      </c>
      <c r="P78" t="str">
        <f>TRIM((IF(OR(ISNUMBER(FIND("Avenida",Base!H78)),ISNUMBER(FIND("Rua",Base!H78)),ISNUMBER(FIND("Estrada",Base!H78)),ISNUMBER(FIND(",",Base!H78)))=TRUE,Base!H78,"")))</f>
        <v>Rua Espanha, Jardim Caiçara</v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2" t="str">
        <f t="array" ref="AA78">LOOKUP(2,1/(F78:Z78&lt;&gt;""),F78:Z78)</f>
        <v>Rua Espanha, Jardim Caiçara</v>
      </c>
      <c r="AB78" t="str">
        <f t="array" ref="AB78">IFERROR(IF(LEN(TRIM(SUBSTITUTE(INDEX(Base!78:78,0,MATCH(Output!$AA78,Base!78:78,0)+1),"m²",""))&gt;5),LEFT(TRIM(SUBSTITUTE(INDEX(Base!78:78,0,MATCH(Output!$AA78,Base!78:78,0)+1),"m²","")),3),TRIM(SUBSTITUTE(INDEX(Base!78:78,0,MATCH(Output!$AA78,Base!78:78,0)+1),"m²",""))),0)</f>
        <v>150</v>
      </c>
      <c r="AC78" t="str">
        <f t="array" ref="AC78">IFERROR(IF(LEN(INDEX(Base!78:78,0,MATCH(Output!$AA78,Base!78:78,0)+2))&gt;2,LEFT(INDEX(Base!78:78,0,MATCH(Output!$AA78,Base!78:78,0)+2),1),INDEX(Base!78:78,0,MATCH(Output!$AA78,Base!78:78,0)+2)),0)</f>
        <v>3</v>
      </c>
      <c r="AD78" t="str">
        <f t="array" ref="AD78">IFERROR(IF(LEN(INDEX(Base!78:78,0,MATCH(Output!$AA78,Base!78:78,0)+3))&gt;2,LEFT(INDEX(Base!78:78,0,MATCH(Output!$AA78,Base!78:78,0)+3),1),INDEX(Base!78:78,0,MATCH(Output!$AA78,Base!78:78,0)+3)),0)</f>
        <v>3</v>
      </c>
      <c r="AE78" t="str">
        <f t="array" ref="AE78">IFERROR(IF(LEN(INDEX(Base!78:78,0,MATCH(Output!$AA78,Base!78:78,0)+4))&gt;2,LEFT(INDEX(Base!78:78,0,MATCH(Output!$AA78,Base!78:78,0)+4),1),INDEX(Base!78:78,0,MATCH(Output!$AA78,Base!78:78,0)+4)),0)</f>
        <v>4</v>
      </c>
      <c r="AF78" t="str">
        <f>AA78&amp;", "&amp;Configurações!$C$4&amp;", "&amp;Configurações!$C$5&amp;", Brazil"</f>
        <v>Rua Espanha, Jardim Caiçara, Cabo Frio, RJ, Brazil</v>
      </c>
      <c r="AG78" t="str">
        <f>RIGHT(AA78,LEN(AA78)-FIND(",",AA78,1)-1)&amp;", "&amp;Configurações!$C$4&amp;", "&amp;Configurações!$C$5</f>
        <v>Jardim Caiçara, Cabo Frio, RJ</v>
      </c>
      <c r="AH78" s="5">
        <f>Configurações!$C$6</f>
        <v>44386</v>
      </c>
    </row>
    <row r="79" spans="2:34" x14ac:dyDescent="0.3">
      <c r="B79">
        <f>IF(OR(ISNUMBER(FIND(Configurações!$B$8,Base!B79)),ISNUMBER(FIND(Configurações!$B$9,Base!B79)),ISNUMBER(FIND(Configurações!$B$10,Base!B79)),ISNUMBER(FIND(Configurações!$B$11,Base!B79)))=TRUE,Base!B79,0)</f>
        <v>0</v>
      </c>
      <c r="C79" t="str">
        <f>SUBSTITUTE(SUBSTITUTE(IF(ISNUMBER(FIND("R$",Base!B79))=TRUE,Base!B79,IF(OR(ISNUMBER(FIND("condo",Base!C79)),ISNUMBER(FIND("IPTU",Base!C79)))=TRUE,Base!B79,Base!C79)),"R$",""),".","")</f>
        <v xml:space="preserve"> 105000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0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0</v>
      </c>
      <c r="F79" s="2" t="str">
        <f t="array" ref="F79">INDEX(Base!79:79,MATCH(MAX(LEN(Base!79:79)),LEN(Base!79:79),0))</f>
        <v>FAÇA JÁ SUA SIMULAÇÃO E NÃO PERCA ESSA OPORTUNIDADE!!!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/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/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>Unamar, Cabo Frio</v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2" t="str">
        <f t="array" ref="AA79">LOOKUP(2,1/(F79:Z79&lt;&gt;""),F79:Z79)</f>
        <v>Unamar, Cabo Frio</v>
      </c>
      <c r="AB79" t="str">
        <f t="array" ref="AB79">IFERROR(IF(LEN(TRIM(SUBSTITUTE(INDEX(Base!79:79,0,MATCH(Output!$AA79,Base!79:79,0)+1),"m²",""))&gt;5),LEFT(TRIM(SUBSTITUTE(INDEX(Base!79:79,0,MATCH(Output!$AA79,Base!79:79,0)+1),"m²","")),3),TRIM(SUBSTITUTE(INDEX(Base!79:79,0,MATCH(Output!$AA79,Base!79:79,0)+1),"m²",""))),0)</f>
        <v>150</v>
      </c>
      <c r="AC79" t="str">
        <f t="array" ref="AC79">IFERROR(IF(LEN(INDEX(Base!79:79,0,MATCH(Output!$AA79,Base!79:79,0)+2))&gt;2,LEFT(INDEX(Base!79:79,0,MATCH(Output!$AA79,Base!79:79,0)+2),1),INDEX(Base!79:79,0,MATCH(Output!$AA79,Base!79:79,0)+2)),0)</f>
        <v>2</v>
      </c>
      <c r="AD79" t="str">
        <f t="array" ref="AD79">IFERROR(IF(LEN(INDEX(Base!79:79,0,MATCH(Output!$AA79,Base!79:79,0)+3))&gt;2,LEFT(INDEX(Base!79:79,0,MATCH(Output!$AA79,Base!79:79,0)+3),1),INDEX(Base!79:79,0,MATCH(Output!$AA79,Base!79:79,0)+3)),0)</f>
        <v>1</v>
      </c>
      <c r="AE79" t="str">
        <f t="array" ref="AE79">IFERROR(IF(LEN(INDEX(Base!79:79,0,MATCH(Output!$AA79,Base!79:79,0)+4))&gt;2,LEFT(INDEX(Base!79:79,0,MATCH(Output!$AA79,Base!79:79,0)+4),1),INDEX(Base!79:79,0,MATCH(Output!$AA79,Base!79:79,0)+4)),0)</f>
        <v>1</v>
      </c>
      <c r="AF79" t="str">
        <f>AA79&amp;", "&amp;Configurações!$C$4&amp;", "&amp;Configurações!$C$5&amp;", Brazil"</f>
        <v>Unamar, Cabo Frio, Cabo Frio, RJ, Brazil</v>
      </c>
      <c r="AG79" t="str">
        <f>RIGHT(AA79,LEN(AA79)-FIND(",",AA79,1)-1)&amp;", "&amp;Configurações!$C$4&amp;", "&amp;Configurações!$C$5</f>
        <v>Cabo Frio, Cabo Frio, RJ</v>
      </c>
      <c r="AH79" s="5">
        <f>Configurações!$C$6</f>
        <v>44386</v>
      </c>
    </row>
    <row r="80" spans="2:34" x14ac:dyDescent="0.3">
      <c r="B80" t="str">
        <f>IF(OR(ISNUMBER(FIND(Configurações!$B$8,Base!B80)),ISNUMBER(FIND(Configurações!$B$9,Base!B80)),ISNUMBER(FIND(Configurações!$B$10,Base!B80)),ISNUMBER(FIND(Configurações!$B$11,Base!B80)))=TRUE,Base!B80,0)</f>
        <v>destaque</v>
      </c>
      <c r="C80" t="str">
        <f>SUBSTITUTE(SUBSTITUTE(IF(ISNUMBER(FIND("R$",Base!B80))=TRUE,Base!B80,IF(OR(ISNUMBER(FIND("condo",Base!C80)),ISNUMBER(FIND("IPTU",Base!C80)))=TRUE,Base!B80,Base!C80)),"R$",""),".","")</f>
        <v xml:space="preserve"> 300000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200</v>
      </c>
      <c r="F80" s="2" t="str">
        <f t="array" ref="F80">INDEX(Base!80:80,MATCH(MAX(LEN(Base!80:80)),LEN(Base!80:80),0))</f>
        <v>CASA COMPOSTA POR 3 QUARTOS SENDO 1 SUÍTE, SALA, COZINHA, BANHEIRO SOCIAL, POÇO ARTESIANO, ÁREA DE SERVIÇO E VAGA PARA CARRO. ESTRUTURA PARA MAIS UM ANDAR, TERR...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/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>CASA COMPOSTA POR 3 QUARTOS SENDO 1 SUÍTE, SALA, COZINHA, BANHEIRO SOCIAL, POÇO ARTESIANO, ÁREA DE SERVIÇO E VAGA PARA CARRO. ESTRUTURA PARA MAIS UM ANDAR, TERR...</v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>Avenida Independência, Unamar</v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2" t="str">
        <f t="array" ref="AA80">LOOKUP(2,1/(F80:Z80&lt;&gt;""),F80:Z80)</f>
        <v>Avenida Independência, Unamar</v>
      </c>
      <c r="AB80" t="str">
        <f t="array" ref="AB80">IFERROR(IF(LEN(TRIM(SUBSTITUTE(INDEX(Base!80:80,0,MATCH(Output!$AA80,Base!80:80,0)+1),"m²",""))&gt;5),LEFT(TRIM(SUBSTITUTE(INDEX(Base!80:80,0,MATCH(Output!$AA80,Base!80:80,0)+1),"m²","")),3),TRIM(SUBSTITUTE(INDEX(Base!80:80,0,MATCH(Output!$AA80,Base!80:80,0)+1),"m²",""))),0)</f>
        <v>98</v>
      </c>
      <c r="AC80" t="str">
        <f t="array" ref="AC80">IFERROR(IF(LEN(INDEX(Base!80:80,0,MATCH(Output!$AA80,Base!80:80,0)+2))&gt;2,LEFT(INDEX(Base!80:80,0,MATCH(Output!$AA80,Base!80:80,0)+2),1),INDEX(Base!80:80,0,MATCH(Output!$AA80,Base!80:80,0)+2)),0)</f>
        <v>3</v>
      </c>
      <c r="AD80" t="str">
        <f t="array" ref="AD80">IFERROR(IF(LEN(INDEX(Base!80:80,0,MATCH(Output!$AA80,Base!80:80,0)+3))&gt;2,LEFT(INDEX(Base!80:80,0,MATCH(Output!$AA80,Base!80:80,0)+3),1),INDEX(Base!80:80,0,MATCH(Output!$AA80,Base!80:80,0)+3)),0)</f>
        <v>4</v>
      </c>
      <c r="AE80" t="str">
        <f t="array" ref="AE80">IFERROR(IF(LEN(INDEX(Base!80:80,0,MATCH(Output!$AA80,Base!80:80,0)+4))&gt;2,LEFT(INDEX(Base!80:80,0,MATCH(Output!$AA80,Base!80:80,0)+4),1),INDEX(Base!80:80,0,MATCH(Output!$AA80,Base!80:80,0)+4)),0)</f>
        <v>2</v>
      </c>
      <c r="AF80" t="str">
        <f>AA80&amp;", "&amp;Configurações!$C$4&amp;", "&amp;Configurações!$C$5&amp;", Brazil"</f>
        <v>Avenida Independência, Unamar, Cabo Frio, RJ, Brazil</v>
      </c>
      <c r="AG80" t="str">
        <f>RIGHT(AA80,LEN(AA80)-FIND(",",AA80,1)-1)&amp;", "&amp;Configurações!$C$4&amp;", "&amp;Configurações!$C$5</f>
        <v>Unamar, Cabo Frio, RJ</v>
      </c>
      <c r="AH80" s="5">
        <f>Configurações!$C$6</f>
        <v>44386</v>
      </c>
    </row>
    <row r="81" spans="2:34" x14ac:dyDescent="0.3">
      <c r="B81" t="str">
        <f>IF(OR(ISNUMBER(FIND(Configurações!$B$8,Base!B81)),ISNUMBER(FIND(Configurações!$B$9,Base!B81)),ISNUMBER(FIND(Configurações!$B$10,Base!B81)),ISNUMBER(FIND(Configurações!$B$11,Base!B81)))=TRUE,Base!B81,0)</f>
        <v>destaque</v>
      </c>
      <c r="C81" t="str">
        <f>SUBSTITUTE(SUBSTITUTE(IF(ISNUMBER(FIND("R$",Base!B81))=TRUE,Base!B81,IF(OR(ISNUMBER(FIND("condo",Base!C81)),ISNUMBER(FIND("IPTU",Base!C81)))=TRUE,Base!B81,Base!C81)),"R$",""),".","")</f>
        <v xml:space="preserve"> 400000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0</v>
      </c>
      <c r="F81" s="2" t="str">
        <f t="array" ref="F81">INDEX(Base!81:81,MATCH(MAX(LEN(Base!81:81)),LEN(Base!81:81),0))</f>
        <v>A casa triplex está localizado no bairro Unamar (Tamoios) possui 200 metros quadrados com 3 quartos sendo 2 suites e 4 banheiros Já tem os móveis incluídos de frente para praia.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>Avenida Independência, Unamar</v>
      </c>
      <c r="O81" t="str">
        <f>TRIM((IF(OR(ISNUMBER(FIND("Avenida",Base!G81)),ISNUMBER(FIND("Rua",Base!G81)),ISNUMBER(FIND("Estrada",Base!G81)),ISNUMBER(FIND(",",Base!G81)))=TRUE,Base!G81,"")))</f>
        <v/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2" t="str">
        <f t="array" ref="AA81">LOOKUP(2,1/(F81:Z81&lt;&gt;""),F81:Z81)</f>
        <v>Avenida Independência, Unamar</v>
      </c>
      <c r="AB81" t="str">
        <f t="array" ref="AB81">IFERROR(IF(LEN(TRIM(SUBSTITUTE(INDEX(Base!81:81,0,MATCH(Output!$AA81,Base!81:81,0)+1),"m²",""))&gt;5),LEFT(TRIM(SUBSTITUTE(INDEX(Base!81:81,0,MATCH(Output!$AA81,Base!81:81,0)+1),"m²","")),3),TRIM(SUBSTITUTE(INDEX(Base!81:81,0,MATCH(Output!$AA81,Base!81:81,0)+1),"m²",""))),0)</f>
        <v>200</v>
      </c>
      <c r="AC81" t="str">
        <f t="array" ref="AC81">IFERROR(IF(LEN(INDEX(Base!81:81,0,MATCH(Output!$AA81,Base!81:81,0)+2))&gt;2,LEFT(INDEX(Base!81:81,0,MATCH(Output!$AA81,Base!81:81,0)+2),1),INDEX(Base!81:81,0,MATCH(Output!$AA81,Base!81:81,0)+2)),0)</f>
        <v>3</v>
      </c>
      <c r="AD81" t="str">
        <f t="array" ref="AD81">IFERROR(IF(LEN(INDEX(Base!81:81,0,MATCH(Output!$AA81,Base!81:81,0)+3))&gt;2,LEFT(INDEX(Base!81:81,0,MATCH(Output!$AA81,Base!81:81,0)+3),1),INDEX(Base!81:81,0,MATCH(Output!$AA81,Base!81:81,0)+3)),0)</f>
        <v>1</v>
      </c>
      <c r="AE81" t="str">
        <f t="array" ref="AE81">IFERROR(IF(LEN(INDEX(Base!81:81,0,MATCH(Output!$AA81,Base!81:81,0)+4))&gt;2,LEFT(INDEX(Base!81:81,0,MATCH(Output!$AA81,Base!81:81,0)+4),1),INDEX(Base!81:81,0,MATCH(Output!$AA81,Base!81:81,0)+4)),0)</f>
        <v>4</v>
      </c>
      <c r="AF81" t="str">
        <f>AA81&amp;", "&amp;Configurações!$C$4&amp;", "&amp;Configurações!$C$5&amp;", Brazil"</f>
        <v>Avenida Independência, Unamar, Cabo Frio, RJ, Brazil</v>
      </c>
      <c r="AG81" t="str">
        <f>RIGHT(AA81,LEN(AA81)-FIND(",",AA81,1)-1)&amp;", "&amp;Configurações!$C$4&amp;", "&amp;Configurações!$C$5</f>
        <v>Unamar, Cabo Frio, RJ</v>
      </c>
      <c r="AH81" s="5">
        <f>Configurações!$C$6</f>
        <v>44386</v>
      </c>
    </row>
    <row r="82" spans="2:34" x14ac:dyDescent="0.3">
      <c r="B82" t="str">
        <f>IF(OR(ISNUMBER(FIND(Configurações!$B$8,Base!B82)),ISNUMBER(FIND(Configurações!$B$9,Base!B82)),ISNUMBER(FIND(Configurações!$B$10,Base!B82)),ISNUMBER(FIND(Configurações!$B$11,Base!B82)))=TRUE,Base!B82,0)</f>
        <v>destaque</v>
      </c>
      <c r="C82" t="str">
        <f>SUBSTITUTE(SUBSTITUTE(IF(ISNUMBER(FIND("R$",Base!B82))=TRUE,Base!B82,IF(OR(ISNUMBER(FIND("condo",Base!C82)),ISNUMBER(FIND("IPTU",Base!C82)))=TRUE,Base!B82,Base!C82)),"R$",""),".","")</f>
        <v xml:space="preserve"> 400000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0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0</v>
      </c>
      <c r="F82" s="2" t="str">
        <f t="array" ref="F82">INDEX(Base!82:82,MATCH(MAX(LEN(Base!82:82)),LEN(Base!82:82),0))</f>
        <v>Realize o sonho da sua casa da praia com a Jéssica Marques Corretora de Imóveis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/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>CASA LINEAR COMPOSTA POR 3 QUARTOS SENDO 1 SUÍTE,...</v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>Avenida Independência, Unamar</v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2" t="str">
        <f t="array" ref="AA82">LOOKUP(2,1/(F82:Z82&lt;&gt;""),F82:Z82)</f>
        <v>Avenida Independência, Unamar</v>
      </c>
      <c r="AB82" t="str">
        <f t="array" ref="AB82">IFERROR(IF(LEN(TRIM(SUBSTITUTE(INDEX(Base!82:82,0,MATCH(Output!$AA82,Base!82:82,0)+1),"m²",""))&gt;5),LEFT(TRIM(SUBSTITUTE(INDEX(Base!82:82,0,MATCH(Output!$AA82,Base!82:82,0)+1),"m²","")),3),TRIM(SUBSTITUTE(INDEX(Base!82:82,0,MATCH(Output!$AA82,Base!82:82,0)+1),"m²",""))),0)</f>
        <v>200</v>
      </c>
      <c r="AC82" t="str">
        <f t="array" ref="AC82">IFERROR(IF(LEN(INDEX(Base!82:82,0,MATCH(Output!$AA82,Base!82:82,0)+2))&gt;2,LEFT(INDEX(Base!82:82,0,MATCH(Output!$AA82,Base!82:82,0)+2),1),INDEX(Base!82:82,0,MATCH(Output!$AA82,Base!82:82,0)+2)),0)</f>
        <v>3</v>
      </c>
      <c r="AD82" t="str">
        <f t="array" ref="AD82">IFERROR(IF(LEN(INDEX(Base!82:82,0,MATCH(Output!$AA82,Base!82:82,0)+3))&gt;2,LEFT(INDEX(Base!82:82,0,MATCH(Output!$AA82,Base!82:82,0)+3),1),INDEX(Base!82:82,0,MATCH(Output!$AA82,Base!82:82,0)+3)),0)</f>
        <v>4</v>
      </c>
      <c r="AE82" t="str">
        <f t="array" ref="AE82">IFERROR(IF(LEN(INDEX(Base!82:82,0,MATCH(Output!$AA82,Base!82:82,0)+4))&gt;2,LEFT(INDEX(Base!82:82,0,MATCH(Output!$AA82,Base!82:82,0)+4),1),INDEX(Base!82:82,0,MATCH(Output!$AA82,Base!82:82,0)+4)),0)</f>
        <v>3</v>
      </c>
      <c r="AF82" t="str">
        <f>AA82&amp;", "&amp;Configurações!$C$4&amp;", "&amp;Configurações!$C$5&amp;", Brazil"</f>
        <v>Avenida Independência, Unamar, Cabo Frio, RJ, Brazil</v>
      </c>
      <c r="AG82" t="str">
        <f>RIGHT(AA82,LEN(AA82)-FIND(",",AA82,1)-1)&amp;", "&amp;Configurações!$C$4&amp;", "&amp;Configurações!$C$5</f>
        <v>Unamar, Cabo Frio, RJ</v>
      </c>
      <c r="AH82" s="5">
        <f>Configurações!$C$6</f>
        <v>44386</v>
      </c>
    </row>
    <row r="83" spans="2:34" x14ac:dyDescent="0.3">
      <c r="B83" t="str">
        <f>IF(OR(ISNUMBER(FIND(Configurações!$B$8,Base!B83)),ISNUMBER(FIND(Configurações!$B$9,Base!B83)),ISNUMBER(FIND(Configurações!$B$10,Base!B83)),ISNUMBER(FIND(Configurações!$B$11,Base!B83)))=TRUE,Base!B83,0)</f>
        <v>destaque</v>
      </c>
      <c r="C83" t="str">
        <f>SUBSTITUTE(SUBSTITUTE(IF(ISNUMBER(FIND("R$",Base!B83))=TRUE,Base!B83,IF(OR(ISNUMBER(FIND("condo",Base!C83)),ISNUMBER(FIND("IPTU",Base!C83)))=TRUE,Base!B83,Base!C83)),"R$",""),".","")</f>
        <v xml:space="preserve"> 300000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0</v>
      </c>
      <c r="F83" s="2" t="str">
        <f t="array" ref="F83">INDEX(Base!83:83,MATCH(MAX(LEN(Base!83:83)),LEN(Base!83:83),0))</f>
        <v>perto do shopping, e da area de eventos, escolas, bancos e hospital.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/>
      </c>
      <c r="M83" t="str">
        <f>TRIM((IF(OR(ISNUMBER(FIND("Avenida",Base!E83)),ISNUMBER(FIND("Rua",Base!E83)),ISNUMBER(FIND("Estrada",Base!E83)),ISNUMBER(FIND(",",Base!E83)))=TRUE,Base!E83,"")))</f>
        <v>Imovel Grande, prox.de Praia e comercios.</v>
      </c>
      <c r="N83" t="str">
        <f>TRIM((IF(OR(ISNUMBER(FIND("Avenida",Base!F83)),ISNUMBER(FIND("Rua",Base!F83)),ISNUMBER(FIND("Estrada",Base!F83)),ISNUMBER(FIND(",",Base!F83)))=TRUE,Base!F83,"")))</f>
        <v>perto do shopping, e da area de eventos, escolas, bancos e hospital.</v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>Avenida Independência, Unamar</v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2" t="str">
        <f t="array" ref="AA83">LOOKUP(2,1/(F83:Z83&lt;&gt;""),F83:Z83)</f>
        <v>Avenida Independência, Unamar</v>
      </c>
      <c r="AB83" t="str">
        <f t="array" ref="AB83">IFERROR(IF(LEN(TRIM(SUBSTITUTE(INDEX(Base!83:83,0,MATCH(Output!$AA83,Base!83:83,0)+1),"m²",""))&gt;5),LEFT(TRIM(SUBSTITUTE(INDEX(Base!83:83,0,MATCH(Output!$AA83,Base!83:83,0)+1),"m²","")),3),TRIM(SUBSTITUTE(INDEX(Base!83:83,0,MATCH(Output!$AA83,Base!83:83,0)+1),"m²",""))),0)</f>
        <v>200</v>
      </c>
      <c r="AC83" t="str">
        <f t="array" ref="AC83">IFERROR(IF(LEN(INDEX(Base!83:83,0,MATCH(Output!$AA83,Base!83:83,0)+2))&gt;2,LEFT(INDEX(Base!83:83,0,MATCH(Output!$AA83,Base!83:83,0)+2),1),INDEX(Base!83:83,0,MATCH(Output!$AA83,Base!83:83,0)+2)),0)</f>
        <v>3</v>
      </c>
      <c r="AD83" t="str">
        <f t="array" ref="AD83">IFERROR(IF(LEN(INDEX(Base!83:83,0,MATCH(Output!$AA83,Base!83:83,0)+3))&gt;2,LEFT(INDEX(Base!83:83,0,MATCH(Output!$AA83,Base!83:83,0)+3),1),INDEX(Base!83:83,0,MATCH(Output!$AA83,Base!83:83,0)+3)),0)</f>
        <v>4</v>
      </c>
      <c r="AE83" t="str">
        <f t="array" ref="AE83">IFERROR(IF(LEN(INDEX(Base!83:83,0,MATCH(Output!$AA83,Base!83:83,0)+4))&gt;2,LEFT(INDEX(Base!83:83,0,MATCH(Output!$AA83,Base!83:83,0)+4),1),INDEX(Base!83:83,0,MATCH(Output!$AA83,Base!83:83,0)+4)),0)</f>
        <v>2</v>
      </c>
      <c r="AF83" t="str">
        <f>AA83&amp;", "&amp;Configurações!$C$4&amp;", "&amp;Configurações!$C$5&amp;", Brazil"</f>
        <v>Avenida Independência, Unamar, Cabo Frio, RJ, Brazil</v>
      </c>
      <c r="AG83" t="str">
        <f>RIGHT(AA83,LEN(AA83)-FIND(",",AA83,1)-1)&amp;", "&amp;Configurações!$C$4&amp;", "&amp;Configurações!$C$5</f>
        <v>Unamar, Cabo Frio, RJ</v>
      </c>
      <c r="AH83" s="5">
        <f>Configurações!$C$6</f>
        <v>44386</v>
      </c>
    </row>
    <row r="84" spans="2:34" x14ac:dyDescent="0.3">
      <c r="B84" t="str">
        <f>IF(OR(ISNUMBER(FIND(Configurações!$B$8,Base!B84)),ISNUMBER(FIND(Configurações!$B$9,Base!B84)),ISNUMBER(FIND(Configurações!$B$10,Base!B84)),ISNUMBER(FIND(Configurações!$B$11,Base!B84)))=TRUE,Base!B84,0)</f>
        <v>destaque</v>
      </c>
      <c r="C84" t="str">
        <f>SUBSTITUTE(SUBSTITUTE(IF(ISNUMBER(FIND("R$",Base!B84))=TRUE,Base!B84,IF(OR(ISNUMBER(FIND("condo",Base!C84)),ISNUMBER(FIND("IPTU",Base!C84)))=TRUE,Base!B84,Base!C84)),"R$",""),".","")</f>
        <v xml:space="preserve"> 400000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0</v>
      </c>
      <c r="F84" s="2" t="str">
        <f t="array" ref="F84">INDEX(Base!84:84,MATCH(MAX(LEN(Base!84:84)),LEN(Base!84:84),0))</f>
        <v>Realize o sonho da sua casa da praia com a Jéssica Marques Corretora de Imóveis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/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/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>CASA LINEAR COMPOSTA POR 3 QUARTOS SENDO 1 SUÍTE, SA...</v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>Avenida Independência, Unamar</v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/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2" t="str">
        <f t="array" ref="AA84">LOOKUP(2,1/(F84:Z84&lt;&gt;""),F84:Z84)</f>
        <v>Avenida Independência, Unamar</v>
      </c>
      <c r="AB84" t="str">
        <f t="array" ref="AB84">IFERROR(IF(LEN(TRIM(SUBSTITUTE(INDEX(Base!84:84,0,MATCH(Output!$AA84,Base!84:84,0)+1),"m²",""))&gt;5),LEFT(TRIM(SUBSTITUTE(INDEX(Base!84:84,0,MATCH(Output!$AA84,Base!84:84,0)+1),"m²","")),3),TRIM(SUBSTITUTE(INDEX(Base!84:84,0,MATCH(Output!$AA84,Base!84:84,0)+1),"m²",""))),0)</f>
        <v>200</v>
      </c>
      <c r="AC84" t="str">
        <f t="array" ref="AC84">IFERROR(IF(LEN(INDEX(Base!84:84,0,MATCH(Output!$AA84,Base!84:84,0)+2))&gt;2,LEFT(INDEX(Base!84:84,0,MATCH(Output!$AA84,Base!84:84,0)+2),1),INDEX(Base!84:84,0,MATCH(Output!$AA84,Base!84:84,0)+2)),0)</f>
        <v>3</v>
      </c>
      <c r="AD84" t="str">
        <f t="array" ref="AD84">IFERROR(IF(LEN(INDEX(Base!84:84,0,MATCH(Output!$AA84,Base!84:84,0)+3))&gt;2,LEFT(INDEX(Base!84:84,0,MATCH(Output!$AA84,Base!84:84,0)+3),1),INDEX(Base!84:84,0,MATCH(Output!$AA84,Base!84:84,0)+3)),0)</f>
        <v>4</v>
      </c>
      <c r="AE84" t="str">
        <f t="array" ref="AE84">IFERROR(IF(LEN(INDEX(Base!84:84,0,MATCH(Output!$AA84,Base!84:84,0)+4))&gt;2,LEFT(INDEX(Base!84:84,0,MATCH(Output!$AA84,Base!84:84,0)+4),1),INDEX(Base!84:84,0,MATCH(Output!$AA84,Base!84:84,0)+4)),0)</f>
        <v>3</v>
      </c>
      <c r="AF84" t="str">
        <f>AA84&amp;", "&amp;Configurações!$C$4&amp;", "&amp;Configurações!$C$5&amp;", Brazil"</f>
        <v>Avenida Independência, Unamar, Cabo Frio, RJ, Brazil</v>
      </c>
      <c r="AG84" t="str">
        <f>RIGHT(AA84,LEN(AA84)-FIND(",",AA84,1)-1)&amp;", "&amp;Configurações!$C$4&amp;", "&amp;Configurações!$C$5</f>
        <v>Unamar, Cabo Frio, RJ</v>
      </c>
      <c r="AH84" s="5">
        <f>Configurações!$C$6</f>
        <v>44386</v>
      </c>
    </row>
    <row r="85" spans="2:34" x14ac:dyDescent="0.3">
      <c r="B85" t="str">
        <f>IF(OR(ISNUMBER(FIND(Configurações!$B$8,Base!B85)),ISNUMBER(FIND(Configurações!$B$9,Base!B85)),ISNUMBER(FIND(Configurações!$B$10,Base!B85)),ISNUMBER(FIND(Configurações!$B$11,Base!B85)))=TRUE,Base!B85,0)</f>
        <v>destaque</v>
      </c>
      <c r="C85" t="str">
        <f>SUBSTITUTE(SUBSTITUTE(IF(ISNUMBER(FIND("R$",Base!B85))=TRUE,Base!B85,IF(OR(ISNUMBER(FIND("condo",Base!C85)),ISNUMBER(FIND("IPTU",Base!C85)))=TRUE,Base!B85,Base!C85)),"R$",""),".","")</f>
        <v xml:space="preserve"> 177999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0</v>
      </c>
      <c r="F85" s="2" t="str">
        <f t="array" ref="F85">INDEX(Base!85:85,MATCH(MAX(LEN(Base!85:85)),LEN(Base!85:85),0))</f>
        <v>Linda casa 2 quartos com área gourmet e piscina em Unamar, Tamoios - Cabo Frio - RJ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>Linda casa 2 quartos com área gourmet e piscina em Unamar, Tamoios - Cabo Frio - RJ</v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>Avenida Independência, Unamar</v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/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2" t="str">
        <f t="array" ref="AA85">LOOKUP(2,1/(F85:Z85&lt;&gt;""),F85:Z85)</f>
        <v>Avenida Independência, Unamar</v>
      </c>
      <c r="AB85" t="str">
        <f t="array" ref="AB85">IFERROR(IF(LEN(TRIM(SUBSTITUTE(INDEX(Base!85:85,0,MATCH(Output!$AA85,Base!85:85,0)+1),"m²",""))&gt;5),LEFT(TRIM(SUBSTITUTE(INDEX(Base!85:85,0,MATCH(Output!$AA85,Base!85:85,0)+1),"m²","")),3),TRIM(SUBSTITUTE(INDEX(Base!85:85,0,MATCH(Output!$AA85,Base!85:85,0)+1),"m²",""))),0)</f>
        <v>67</v>
      </c>
      <c r="AC85" t="str">
        <f t="array" ref="AC85">IFERROR(IF(LEN(INDEX(Base!85:85,0,MATCH(Output!$AA85,Base!85:85,0)+2))&gt;2,LEFT(INDEX(Base!85:85,0,MATCH(Output!$AA85,Base!85:85,0)+2),1),INDEX(Base!85:85,0,MATCH(Output!$AA85,Base!85:85,0)+2)),0)</f>
        <v>2</v>
      </c>
      <c r="AD85" t="str">
        <f t="array" ref="AD85">IFERROR(IF(LEN(INDEX(Base!85:85,0,MATCH(Output!$AA85,Base!85:85,0)+3))&gt;2,LEFT(INDEX(Base!85:85,0,MATCH(Output!$AA85,Base!85:85,0)+3),1),INDEX(Base!85:85,0,MATCH(Output!$AA85,Base!85:85,0)+3)),0)</f>
        <v>4</v>
      </c>
      <c r="AE85" t="str">
        <f t="array" ref="AE85">IFERROR(IF(LEN(INDEX(Base!85:85,0,MATCH(Output!$AA85,Base!85:85,0)+4))&gt;2,LEFT(INDEX(Base!85:85,0,MATCH(Output!$AA85,Base!85:85,0)+4),1),INDEX(Base!85:85,0,MATCH(Output!$AA85,Base!85:85,0)+4)),0)</f>
        <v>3</v>
      </c>
      <c r="AF85" t="str">
        <f>AA85&amp;", "&amp;Configurações!$C$4&amp;", "&amp;Configurações!$C$5&amp;", Brazil"</f>
        <v>Avenida Independência, Unamar, Cabo Frio, RJ, Brazil</v>
      </c>
      <c r="AG85" t="str">
        <f>RIGHT(AA85,LEN(AA85)-FIND(",",AA85,1)-1)&amp;", "&amp;Configurações!$C$4&amp;", "&amp;Configurações!$C$5</f>
        <v>Unamar, Cabo Frio, RJ</v>
      </c>
      <c r="AH85" s="5">
        <f>Configurações!$C$6</f>
        <v>44386</v>
      </c>
    </row>
    <row r="86" spans="2:34" x14ac:dyDescent="0.3">
      <c r="B86" t="str">
        <f>IF(OR(ISNUMBER(FIND(Configurações!$B$8,Base!B86)),ISNUMBER(FIND(Configurações!$B$9,Base!B86)),ISNUMBER(FIND(Configurações!$B$10,Base!B86)),ISNUMBER(FIND(Configurações!$B$11,Base!B86)))=TRUE,Base!B86,0)</f>
        <v>destaque</v>
      </c>
      <c r="C86" t="str">
        <f>SUBSTITUTE(SUBSTITUTE(IF(ISNUMBER(FIND("R$",Base!B86))=TRUE,Base!B86,IF(OR(ISNUMBER(FIND("condo",Base!C86)),ISNUMBER(FIND("IPTU",Base!C86)))=TRUE,Base!B86,Base!C86)),"R$",""),".","")</f>
        <v xml:space="preserve"> 220000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0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0</v>
      </c>
      <c r="F86" s="2" t="str">
        <f t="array" ref="F86">INDEX(Base!86:86,MATCH(MAX(LEN(Base!86:86)),LEN(Base!86:86),0))</f>
        <v>Maravilhosa casa com 3 quartos com piscina e área gourmet em Unamar, Tamoios - Cabo Frio - RJ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>Maravilhosa casa com 3 quartos com piscina e área gourmet em Unamar, Tamoios - Cabo Frio - RJ</v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>Avenida Independência, Unamar</v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2" t="str">
        <f t="array" ref="AA86">LOOKUP(2,1/(F86:Z86&lt;&gt;""),F86:Z86)</f>
        <v>Avenida Independência, Unamar</v>
      </c>
      <c r="AB86" t="str">
        <f t="array" ref="AB86">IFERROR(IF(LEN(TRIM(SUBSTITUTE(INDEX(Base!86:86,0,MATCH(Output!$AA86,Base!86:86,0)+1),"m²",""))&gt;5),LEFT(TRIM(SUBSTITUTE(INDEX(Base!86:86,0,MATCH(Output!$AA86,Base!86:86,0)+1),"m²","")),3),TRIM(SUBSTITUTE(INDEX(Base!86:86,0,MATCH(Output!$AA86,Base!86:86,0)+1),"m²",""))),0)</f>
        <v>164</v>
      </c>
      <c r="AC86" t="str">
        <f t="array" ref="AC86">IFERROR(IF(LEN(INDEX(Base!86:86,0,MATCH(Output!$AA86,Base!86:86,0)+2))&gt;2,LEFT(INDEX(Base!86:86,0,MATCH(Output!$AA86,Base!86:86,0)+2),1),INDEX(Base!86:86,0,MATCH(Output!$AA86,Base!86:86,0)+2)),0)</f>
        <v>3</v>
      </c>
      <c r="AD86" t="str">
        <f t="array" ref="AD86">IFERROR(IF(LEN(INDEX(Base!86:86,0,MATCH(Output!$AA86,Base!86:86,0)+3))&gt;2,LEFT(INDEX(Base!86:86,0,MATCH(Output!$AA86,Base!86:86,0)+3),1),INDEX(Base!86:86,0,MATCH(Output!$AA86,Base!86:86,0)+3)),0)</f>
        <v>4</v>
      </c>
      <c r="AE86" t="str">
        <f t="array" ref="AE86">IFERROR(IF(LEN(INDEX(Base!86:86,0,MATCH(Output!$AA86,Base!86:86,0)+4))&gt;2,LEFT(INDEX(Base!86:86,0,MATCH(Output!$AA86,Base!86:86,0)+4),1),INDEX(Base!86:86,0,MATCH(Output!$AA86,Base!86:86,0)+4)),0)</f>
        <v>3</v>
      </c>
      <c r="AF86" t="str">
        <f>AA86&amp;", "&amp;Configurações!$C$4&amp;", "&amp;Configurações!$C$5&amp;", Brazil"</f>
        <v>Avenida Independência, Unamar, Cabo Frio, RJ, Brazil</v>
      </c>
      <c r="AG86" t="str">
        <f>RIGHT(AA86,LEN(AA86)-FIND(",",AA86,1)-1)&amp;", "&amp;Configurações!$C$4&amp;", "&amp;Configurações!$C$5</f>
        <v>Unamar, Cabo Frio, RJ</v>
      </c>
      <c r="AH86" s="5">
        <f>Configurações!$C$6</f>
        <v>44386</v>
      </c>
    </row>
    <row r="87" spans="2:34" x14ac:dyDescent="0.3">
      <c r="B87" t="str">
        <f>IF(OR(ISNUMBER(FIND(Configurações!$B$8,Base!B87)),ISNUMBER(FIND(Configurações!$B$9,Base!B87)),ISNUMBER(FIND(Configurações!$B$10,Base!B87)),ISNUMBER(FIND(Configurações!$B$11,Base!B87)))=TRUE,Base!B87,0)</f>
        <v>destaque</v>
      </c>
      <c r="C87" t="str">
        <f>SUBSTITUTE(SUBSTITUTE(IF(ISNUMBER(FIND("R$",Base!B87))=TRUE,Base!B87,IF(OR(ISNUMBER(FIND("condo",Base!C87)),ISNUMBER(FIND("IPTU",Base!C87)))=TRUE,Base!B87,Base!C87)),"R$",""),".","")</f>
        <v xml:space="preserve"> 480000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0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0</v>
      </c>
      <c r="F87" s="2" t="str">
        <f t="array" ref="F87">INDEX(Base!87:87,MATCH(MAX(LEN(Base!87:87)),LEN(Base!87:87),0))</f>
        <v>Apartamento modernizado com Varanda, Sala 2 ambientes, piso porcelanato, 2 quartos sendo 1 suite, ambos com armários planejados, 2 banheiros com bancada em granito e blindex, coxin...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>Apartamento modernizado com Varanda, Sala 2 ambientes, piso porcelanato, 2 quartos sendo 1 suite, ambos com armários planejados, 2 banheiros com bancada em granito e blindex, coxin...</v>
      </c>
      <c r="N87" t="str">
        <f>TRIM((IF(OR(ISNUMBER(FIND("Avenida",Base!F87)),ISNUMBER(FIND("Rua",Base!F87)),ISNUMBER(FIND("Estrada",Base!F87)),ISNUMBER(FIND(",",Base!F87)))=TRUE,Base!F87,"")))</f>
        <v/>
      </c>
      <c r="O87" t="str">
        <f>TRIM((IF(OR(ISNUMBER(FIND("Avenida",Base!G87)),ISNUMBER(FIND("Rua",Base!G87)),ISNUMBER(FIND("Estrada",Base!G87)),ISNUMBER(FIND(",",Base!G87)))=TRUE,Base!G87,"")))</f>
        <v>Avenida Júlia Kubitschek, Centro</v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2" t="str">
        <f t="array" ref="AA87">LOOKUP(2,1/(F87:Z87&lt;&gt;""),F87:Z87)</f>
        <v>Avenida Júlia Kubitschek, Centro</v>
      </c>
      <c r="AB87" t="str">
        <f t="array" ref="AB87">IFERROR(IF(LEN(TRIM(SUBSTITUTE(INDEX(Base!87:87,0,MATCH(Output!$AA87,Base!87:87,0)+1),"m²",""))&gt;5),LEFT(TRIM(SUBSTITUTE(INDEX(Base!87:87,0,MATCH(Output!$AA87,Base!87:87,0)+1),"m²","")),3),TRIM(SUBSTITUTE(INDEX(Base!87:87,0,MATCH(Output!$AA87,Base!87:87,0)+1),"m²",""))),0)</f>
        <v>97</v>
      </c>
      <c r="AC87" t="str">
        <f t="array" ref="AC87">IFERROR(IF(LEN(INDEX(Base!87:87,0,MATCH(Output!$AA87,Base!87:87,0)+2))&gt;2,LEFT(INDEX(Base!87:87,0,MATCH(Output!$AA87,Base!87:87,0)+2),1),INDEX(Base!87:87,0,MATCH(Output!$AA87,Base!87:87,0)+2)),0)</f>
        <v>2</v>
      </c>
      <c r="AD87" t="str">
        <f t="array" ref="AD87">IFERROR(IF(LEN(INDEX(Base!87:87,0,MATCH(Output!$AA87,Base!87:87,0)+3))&gt;2,LEFT(INDEX(Base!87:87,0,MATCH(Output!$AA87,Base!87:87,0)+3),1),INDEX(Base!87:87,0,MATCH(Output!$AA87,Base!87:87,0)+3)),0)</f>
        <v>1</v>
      </c>
      <c r="AE87" t="str">
        <f t="array" ref="AE87">IFERROR(IF(LEN(INDEX(Base!87:87,0,MATCH(Output!$AA87,Base!87:87,0)+4))&gt;2,LEFT(INDEX(Base!87:87,0,MATCH(Output!$AA87,Base!87:87,0)+4),1),INDEX(Base!87:87,0,MATCH(Output!$AA87,Base!87:87,0)+4)),0)</f>
        <v>2</v>
      </c>
      <c r="AF87" t="str">
        <f>AA87&amp;", "&amp;Configurações!$C$4&amp;", "&amp;Configurações!$C$5&amp;", Brazil"</f>
        <v>Avenida Júlia Kubitschek, Centro, Cabo Frio, RJ, Brazil</v>
      </c>
      <c r="AG87" t="str">
        <f>RIGHT(AA87,LEN(AA87)-FIND(",",AA87,1)-1)&amp;", "&amp;Configurações!$C$4&amp;", "&amp;Configurações!$C$5</f>
        <v>Centro, Cabo Frio, RJ</v>
      </c>
      <c r="AH87" s="5">
        <f>Configurações!$C$6</f>
        <v>44386</v>
      </c>
    </row>
    <row r="88" spans="2:34" x14ac:dyDescent="0.3">
      <c r="B88" t="str">
        <f>IF(OR(ISNUMBER(FIND(Configurações!$B$8,Base!B88)),ISNUMBER(FIND(Configurações!$B$9,Base!B88)),ISNUMBER(FIND(Configurações!$B$10,Base!B88)),ISNUMBER(FIND(Configurações!$B$11,Base!B88)))=TRUE,Base!B88,0)</f>
        <v>destaque</v>
      </c>
      <c r="C88" t="str">
        <f>SUBSTITUTE(SUBSTITUTE(IF(ISNUMBER(FIND("R$",Base!B88))=TRUE,Base!B88,IF(OR(ISNUMBER(FIND("condo",Base!C88)),ISNUMBER(FIND("IPTU",Base!C88)))=TRUE,Base!B88,Base!C88)),"R$",""),".","")</f>
        <v xml:space="preserve"> 178000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0</v>
      </c>
      <c r="F88" s="2" t="str">
        <f t="array" ref="F88">INDEX(Base!88:88,MATCH(MAX(LEN(Base!88:88)),LEN(Base!88:88),0))</f>
        <v>Linda casa 2 quartos com área gourmet e piscina em Unamar, Tamoios - Cabo Frio - RJ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>Linda casa 2 quartos com área gourmet e piscina em Unamar, Tamoios - Cabo Frio - RJ</v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/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>Avenida Independência, Unamar</v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2" t="str">
        <f t="array" ref="AA88">LOOKUP(2,1/(F88:Z88&lt;&gt;""),F88:Z88)</f>
        <v>Avenida Independência, Unamar</v>
      </c>
      <c r="AB88" t="str">
        <f t="array" ref="AB88">IFERROR(IF(LEN(TRIM(SUBSTITUTE(INDEX(Base!88:88,0,MATCH(Output!$AA88,Base!88:88,0)+1),"m²",""))&gt;5),LEFT(TRIM(SUBSTITUTE(INDEX(Base!88:88,0,MATCH(Output!$AA88,Base!88:88,0)+1),"m²","")),3),TRIM(SUBSTITUTE(INDEX(Base!88:88,0,MATCH(Output!$AA88,Base!88:88,0)+1),"m²",""))),0)</f>
        <v>71</v>
      </c>
      <c r="AC88" t="str">
        <f t="array" ref="AC88">IFERROR(IF(LEN(INDEX(Base!88:88,0,MATCH(Output!$AA88,Base!88:88,0)+2))&gt;2,LEFT(INDEX(Base!88:88,0,MATCH(Output!$AA88,Base!88:88,0)+2),1),INDEX(Base!88:88,0,MATCH(Output!$AA88,Base!88:88,0)+2)),0)</f>
        <v>2</v>
      </c>
      <c r="AD88" t="str">
        <f t="array" ref="AD88">IFERROR(IF(LEN(INDEX(Base!88:88,0,MATCH(Output!$AA88,Base!88:88,0)+3))&gt;2,LEFT(INDEX(Base!88:88,0,MATCH(Output!$AA88,Base!88:88,0)+3),1),INDEX(Base!88:88,0,MATCH(Output!$AA88,Base!88:88,0)+3)),0)</f>
        <v>3</v>
      </c>
      <c r="AE88" t="str">
        <f t="array" ref="AE88">IFERROR(IF(LEN(INDEX(Base!88:88,0,MATCH(Output!$AA88,Base!88:88,0)+4))&gt;2,LEFT(INDEX(Base!88:88,0,MATCH(Output!$AA88,Base!88:88,0)+4),1),INDEX(Base!88:88,0,MATCH(Output!$AA88,Base!88:88,0)+4)),0)</f>
        <v>3</v>
      </c>
      <c r="AF88" t="str">
        <f>AA88&amp;", "&amp;Configurações!$C$4&amp;", "&amp;Configurações!$C$5&amp;", Brazil"</f>
        <v>Avenida Independência, Unamar, Cabo Frio, RJ, Brazil</v>
      </c>
      <c r="AG88" t="str">
        <f>RIGHT(AA88,LEN(AA88)-FIND(",",AA88,1)-1)&amp;", "&amp;Configurações!$C$4&amp;", "&amp;Configurações!$C$5</f>
        <v>Unamar, Cabo Frio, RJ</v>
      </c>
      <c r="AH88" s="5">
        <f>Configurações!$C$6</f>
        <v>44386</v>
      </c>
    </row>
    <row r="89" spans="2:34" x14ac:dyDescent="0.3">
      <c r="B89" t="str">
        <f>IF(OR(ISNUMBER(FIND(Configurações!$B$8,Base!B89)),ISNUMBER(FIND(Configurações!$B$9,Base!B89)),ISNUMBER(FIND(Configurações!$B$10,Base!B89)),ISNUMBER(FIND(Configurações!$B$11,Base!B89)))=TRUE,Base!B89,0)</f>
        <v>destaque</v>
      </c>
      <c r="C89" t="str">
        <f>SUBSTITUTE(SUBSTITUTE(IF(ISNUMBER(FIND("R$",Base!B89))=TRUE,Base!B89,IF(OR(ISNUMBER(FIND("condo",Base!C89)),ISNUMBER(FIND("IPTU",Base!C89)))=TRUE,Base!B89,Base!C89)),"R$",""),".","")</f>
        <v xml:space="preserve"> 185000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0</v>
      </c>
      <c r="F89" s="2" t="str">
        <f t="array" ref="F89">INDEX(Base!89:89,MATCH(MAX(LEN(Base!89:89)),LEN(Base!89:89),0))</f>
        <v>Maravilhosa casa com 2 quartos sendo 1 suíte com piscina e área gourmet em Unamar - Cabo Frio - RJ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/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>Avenida Independência, Unamar</v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2" t="str">
        <f t="array" ref="AA89">LOOKUP(2,1/(F89:Z89&lt;&gt;""),F89:Z89)</f>
        <v>Avenida Independência, Unamar</v>
      </c>
      <c r="AB89" t="str">
        <f t="array" ref="AB89">IFERROR(IF(LEN(TRIM(SUBSTITUTE(INDEX(Base!89:89,0,MATCH(Output!$AA89,Base!89:89,0)+1),"m²",""))&gt;5),LEFT(TRIM(SUBSTITUTE(INDEX(Base!89:89,0,MATCH(Output!$AA89,Base!89:89,0)+1),"m²","")),3),TRIM(SUBSTITUTE(INDEX(Base!89:89,0,MATCH(Output!$AA89,Base!89:89,0)+1),"m²",""))),0)</f>
        <v>69</v>
      </c>
      <c r="AC89" t="str">
        <f t="array" ref="AC89">IFERROR(IF(LEN(INDEX(Base!89:89,0,MATCH(Output!$AA89,Base!89:89,0)+2))&gt;2,LEFT(INDEX(Base!89:89,0,MATCH(Output!$AA89,Base!89:89,0)+2),1),INDEX(Base!89:89,0,MATCH(Output!$AA89,Base!89:89,0)+2)),0)</f>
        <v>2</v>
      </c>
      <c r="AD89" t="str">
        <f t="array" ref="AD89">IFERROR(IF(LEN(INDEX(Base!89:89,0,MATCH(Output!$AA89,Base!89:89,0)+3))&gt;2,LEFT(INDEX(Base!89:89,0,MATCH(Output!$AA89,Base!89:89,0)+3),1),INDEX(Base!89:89,0,MATCH(Output!$AA89,Base!89:89,0)+3)),0)</f>
        <v>4</v>
      </c>
      <c r="AE89" t="str">
        <f t="array" ref="AE89">IFERROR(IF(LEN(INDEX(Base!89:89,0,MATCH(Output!$AA89,Base!89:89,0)+4))&gt;2,LEFT(INDEX(Base!89:89,0,MATCH(Output!$AA89,Base!89:89,0)+4),1),INDEX(Base!89:89,0,MATCH(Output!$AA89,Base!89:89,0)+4)),0)</f>
        <v>3</v>
      </c>
      <c r="AF89" t="str">
        <f>AA89&amp;", "&amp;Configurações!$C$4&amp;", "&amp;Configurações!$C$5&amp;", Brazil"</f>
        <v>Avenida Independência, Unamar, Cabo Frio, RJ, Brazil</v>
      </c>
      <c r="AG89" t="str">
        <f>RIGHT(AA89,LEN(AA89)-FIND(",",AA89,1)-1)&amp;", "&amp;Configurações!$C$4&amp;", "&amp;Configurações!$C$5</f>
        <v>Unamar, Cabo Frio, RJ</v>
      </c>
      <c r="AH89" s="5">
        <f>Configurações!$C$6</f>
        <v>44386</v>
      </c>
    </row>
    <row r="90" spans="2:34" x14ac:dyDescent="0.3">
      <c r="B90">
        <f>IF(OR(ISNUMBER(FIND(Configurações!$B$8,Base!B90)),ISNUMBER(FIND(Configurações!$B$9,Base!B90)),ISNUMBER(FIND(Configurações!$B$10,Base!B90)),ISNUMBER(FIND(Configurações!$B$11,Base!B90)))=TRUE,Base!B90,0)</f>
        <v>0</v>
      </c>
      <c r="C90" t="str">
        <f>SUBSTITUTE(SUBSTITUTE(IF(ISNUMBER(FIND("R$",Base!B90))=TRUE,Base!B90,IF(OR(ISNUMBER(FIND("condo",Base!C90)),ISNUMBER(FIND("IPTU",Base!C90)))=TRUE,Base!B90,Base!C90)),"R$",""),".","")</f>
        <v xml:space="preserve"> 1481997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0</v>
      </c>
      <c r="F90" s="2" t="str">
        <f t="array" ref="F90">INDEX(Base!90:90,MATCH(MAX(LEN(Base!90:90)),LEN(Base!90:90),0))</f>
        <v>Um Exclusivo Condomínio Clube para Toda a Família, em um dos Endereços Mais Nobres de Vitória.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>Um Exclusivo Condomínio Clube para Toda a Família, em um dos Endereços Mais Nobres de Vitória.</v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/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/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>Avenida Comandante Álvaro Martins, Mata da Praia</v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2" t="str">
        <f t="array" ref="AA90">LOOKUP(2,1/(F90:Z90&lt;&gt;""),F90:Z90)</f>
        <v>Avenida Comandante Álvaro Martins, Mata da Praia</v>
      </c>
      <c r="AB90" t="str">
        <f t="array" ref="AB90">IFERROR(IF(LEN(TRIM(SUBSTITUTE(INDEX(Base!90:90,0,MATCH(Output!$AA90,Base!90:90,0)+1),"m²",""))&gt;5),LEFT(TRIM(SUBSTITUTE(INDEX(Base!90:90,0,MATCH(Output!$AA90,Base!90:90,0)+1),"m²","")),3),TRIM(SUBSTITUTE(INDEX(Base!90:90,0,MATCH(Output!$AA90,Base!90:90,0)+1),"m²",""))),0)</f>
        <v>151</v>
      </c>
      <c r="AC90" t="str">
        <f t="array" ref="AC90">IFERROR(IF(LEN(INDEX(Base!90:90,0,MATCH(Output!$AA90,Base!90:90,0)+2))&gt;2,LEFT(INDEX(Base!90:90,0,MATCH(Output!$AA90,Base!90:90,0)+2),1),INDEX(Base!90:90,0,MATCH(Output!$AA90,Base!90:90,0)+2)),0)</f>
        <v>4</v>
      </c>
      <c r="AD90" t="str">
        <f t="array" ref="AD90">IFERROR(IF(LEN(INDEX(Base!90:90,0,MATCH(Output!$AA90,Base!90:90,0)+3))&gt;2,LEFT(INDEX(Base!90:90,0,MATCH(Output!$AA90,Base!90:90,0)+3),1),INDEX(Base!90:90,0,MATCH(Output!$AA90,Base!90:90,0)+3)),0)</f>
        <v>3</v>
      </c>
      <c r="AE90">
        <f t="array" ref="AE90">IFERROR(IF(LEN(INDEX(Base!90:90,0,MATCH(Output!$AA90,Base!90:90,0)+4))&gt;2,LEFT(INDEX(Base!90:90,0,MATCH(Output!$AA90,Base!90:90,0)+4),1),INDEX(Base!90:90,0,MATCH(Output!$AA90,Base!90:90,0)+4)),0)</f>
        <v>0</v>
      </c>
      <c r="AF90" t="str">
        <f>AA90&amp;", "&amp;Configurações!$C$4&amp;", "&amp;Configurações!$C$5&amp;", Brazil"</f>
        <v>Avenida Comandante Álvaro Martins, Mata da Praia, Cabo Frio, RJ, Brazil</v>
      </c>
      <c r="AG90" t="str">
        <f>RIGHT(AA90,LEN(AA90)-FIND(",",AA90,1)-1)&amp;", "&amp;Configurações!$C$4&amp;", "&amp;Configurações!$C$5</f>
        <v>Mata da Praia, Cabo Frio, RJ</v>
      </c>
      <c r="AH90" s="5">
        <f>Configurações!$C$6</f>
        <v>44386</v>
      </c>
    </row>
    <row r="91" spans="2:34" x14ac:dyDescent="0.3">
      <c r="B91" t="str">
        <f>IF(OR(ISNUMBER(FIND(Configurações!$B$8,Base!B91)),ISNUMBER(FIND(Configurações!$B$9,Base!B91)),ISNUMBER(FIND(Configurações!$B$10,Base!B91)),ISNUMBER(FIND(Configurações!$B$11,Base!B91)))=TRUE,Base!B91,0)</f>
        <v>super destaque</v>
      </c>
      <c r="C91" t="str">
        <f>SUBSTITUTE(SUBSTITUTE(IF(ISNUMBER(FIND("R$",Base!B91))=TRUE,Base!B91,IF(OR(ISNUMBER(FIND("condo",Base!C91)),ISNUMBER(FIND("IPTU",Base!C91)))=TRUE,Base!B91,Base!C91)),"R$",""),".","")</f>
        <v xml:space="preserve"> 450000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533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1200</v>
      </c>
      <c r="F91" s="2" t="str">
        <f t="array" ref="F91">INDEX(Base!91:91,MATCH(MAX(LEN(Base!91:91)),LEN(Base!91:91),0))</f>
        <v>Braga, apartamento todo avarandado com sala em 2 ambientes, 2 quartos sendo 1 suíte, cozinha com área de serviço e banheiro social. Imóvel claro e arejado. Vista livre. 2 vagas de...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/>
      </c>
      <c r="M91" t="str">
        <f>TRIM((IF(OR(ISNUMBER(FIND("Avenida",Base!E91)),ISNUMBER(FIND("Rua",Base!E91)),ISNUMBER(FIND("Estrada",Base!E91)),ISNUMBER(FIND(",",Base!E91)))=TRUE,Base!E91,"")))</f>
        <v>Braga, apartamento todo avarandado com sala em 2 ambientes, 2 quartos sendo 1 suíte, cozinha com área de serviço e banheiro social. Imóvel claro e arejado. Vista livre. 2 vagas de...</v>
      </c>
      <c r="N91" t="str">
        <f>TRIM((IF(OR(ISNUMBER(FIND("Avenida",Base!F91)),ISNUMBER(FIND("Rua",Base!F91)),ISNUMBER(FIND("Estrada",Base!F91)),ISNUMBER(FIND(",",Base!F91)))=TRUE,Base!F91,"")))</f>
        <v/>
      </c>
      <c r="O91" t="str">
        <f>TRIM((IF(OR(ISNUMBER(FIND("Avenida",Base!G91)),ISNUMBER(FIND("Rua",Base!G91)),ISNUMBER(FIND("Estrada",Base!G91)),ISNUMBER(FIND(",",Base!G91)))=TRUE,Base!G91,"")))</f>
        <v>Braga, Cabo Frio</v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2" t="str">
        <f t="array" ref="AA91">LOOKUP(2,1/(F91:Z91&lt;&gt;""),F91:Z91)</f>
        <v>Braga, Cabo Frio</v>
      </c>
      <c r="AB91" t="str">
        <f t="array" ref="AB91">IFERROR(IF(LEN(TRIM(SUBSTITUTE(INDEX(Base!91:91,0,MATCH(Output!$AA91,Base!91:91,0)+1),"m²",""))&gt;5),LEFT(TRIM(SUBSTITUTE(INDEX(Base!91:91,0,MATCH(Output!$AA91,Base!91:91,0)+1),"m²","")),3),TRIM(SUBSTITUTE(INDEX(Base!91:91,0,MATCH(Output!$AA91,Base!91:91,0)+1),"m²",""))),0)</f>
        <v>85</v>
      </c>
      <c r="AC91" t="str">
        <f t="array" ref="AC91">IFERROR(IF(LEN(INDEX(Base!91:91,0,MATCH(Output!$AA91,Base!91:91,0)+2))&gt;2,LEFT(INDEX(Base!91:91,0,MATCH(Output!$AA91,Base!91:91,0)+2),1),INDEX(Base!91:91,0,MATCH(Output!$AA91,Base!91:91,0)+2)),0)</f>
        <v>2</v>
      </c>
      <c r="AD91" t="str">
        <f t="array" ref="AD91">IFERROR(IF(LEN(INDEX(Base!91:91,0,MATCH(Output!$AA91,Base!91:91,0)+3))&gt;2,LEFT(INDEX(Base!91:91,0,MATCH(Output!$AA91,Base!91:91,0)+3),1),INDEX(Base!91:91,0,MATCH(Output!$AA91,Base!91:91,0)+3)),0)</f>
        <v>2</v>
      </c>
      <c r="AE91" t="str">
        <f t="array" ref="AE91">IFERROR(IF(LEN(INDEX(Base!91:91,0,MATCH(Output!$AA91,Base!91:91,0)+4))&gt;2,LEFT(INDEX(Base!91:91,0,MATCH(Output!$AA91,Base!91:91,0)+4),1),INDEX(Base!91:91,0,MATCH(Output!$AA91,Base!91:91,0)+4)),0)</f>
        <v>2</v>
      </c>
      <c r="AF91" t="str">
        <f>AA91&amp;", "&amp;Configurações!$C$4&amp;", "&amp;Configurações!$C$5&amp;", Brazil"</f>
        <v>Braga, Cabo Frio, Cabo Frio, RJ, Brazil</v>
      </c>
      <c r="AG91" t="str">
        <f>RIGHT(AA91,LEN(AA91)-FIND(",",AA91,1)-1)&amp;", "&amp;Configurações!$C$4&amp;", "&amp;Configurações!$C$5</f>
        <v>Cabo Frio, Cabo Frio, RJ</v>
      </c>
      <c r="AH91" s="5">
        <f>Configurações!$C$6</f>
        <v>44386</v>
      </c>
    </row>
    <row r="92" spans="2:34" x14ac:dyDescent="0.3">
      <c r="B92" t="str">
        <f>IF(OR(ISNUMBER(FIND(Configurações!$B$8,Base!B92)),ISNUMBER(FIND(Configurações!$B$9,Base!B92)),ISNUMBER(FIND(Configurações!$B$10,Base!B92)),ISNUMBER(FIND(Configurações!$B$11,Base!B92)))=TRUE,Base!B92,0)</f>
        <v>super destaque</v>
      </c>
      <c r="C92" t="str">
        <f>SUBSTITUTE(SUBSTITUTE(IF(ISNUMBER(FIND("R$",Base!B92))=TRUE,Base!B92,IF(OR(ISNUMBER(FIND("condo",Base!C92)),ISNUMBER(FIND("IPTU",Base!C92)))=TRUE,Base!B92,Base!C92)),"R$",""),".","")</f>
        <v xml:space="preserve"> 2900000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1860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4950</v>
      </c>
      <c r="F92" s="2" t="str">
        <f t="array" ref="F92">INDEX(Base!92:92,MATCH(MAX(LEN(Base!92:92)),LEN(Base!92:92),0))</f>
        <v>Imagine poder se encantar todos os dias com a beleza de uma das praias mais lindas do país, a Praia do Forte, cartão postal de Cabo Frio. Que maravilha hein! Melhor ainda, se for d...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Imagine poder se encantar todos os dias com a beleza de uma das praias mais lindas do país, a Praia do Forte, cartão postal de Cabo Frio. Que maravilha hein! Melhor ainda, se for d...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Praia do Forte, Cabo Frio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2" t="str">
        <f t="array" ref="AA92">LOOKUP(2,1/(F92:Z92&lt;&gt;""),F92:Z92)</f>
        <v>Praia do Forte, Cabo Frio</v>
      </c>
      <c r="AB92" t="str">
        <f t="array" ref="AB92">IFERROR(IF(LEN(TRIM(SUBSTITUTE(INDEX(Base!92:92,0,MATCH(Output!$AA92,Base!92:92,0)+1),"m²",""))&gt;5),LEFT(TRIM(SUBSTITUTE(INDEX(Base!92:92,0,MATCH(Output!$AA92,Base!92:92,0)+1),"m²","")),3),TRIM(SUBSTITUTE(INDEX(Base!92:92,0,MATCH(Output!$AA92,Base!92:92,0)+1),"m²",""))),0)</f>
        <v>250</v>
      </c>
      <c r="AC92" t="str">
        <f t="array" ref="AC92">IFERROR(IF(LEN(INDEX(Base!92:92,0,MATCH(Output!$AA92,Base!92:92,0)+2))&gt;2,LEFT(INDEX(Base!92:92,0,MATCH(Output!$AA92,Base!92:92,0)+2),1),INDEX(Base!92:92,0,MATCH(Output!$AA92,Base!92:92,0)+2)),0)</f>
        <v>4</v>
      </c>
      <c r="AD92" t="str">
        <f t="array" ref="AD92">IFERROR(IF(LEN(INDEX(Base!92:92,0,MATCH(Output!$AA92,Base!92:92,0)+3))&gt;2,LEFT(INDEX(Base!92:92,0,MATCH(Output!$AA92,Base!92:92,0)+3),1),INDEX(Base!92:92,0,MATCH(Output!$AA92,Base!92:92,0)+3)),0)</f>
        <v>2</v>
      </c>
      <c r="AE92" t="str">
        <f t="array" ref="AE92">IFERROR(IF(LEN(INDEX(Base!92:92,0,MATCH(Output!$AA92,Base!92:92,0)+4))&gt;2,LEFT(INDEX(Base!92:92,0,MATCH(Output!$AA92,Base!92:92,0)+4),1),INDEX(Base!92:92,0,MATCH(Output!$AA92,Base!92:92,0)+4)),0)</f>
        <v>3</v>
      </c>
      <c r="AF92" t="str">
        <f>AA92&amp;", "&amp;Configurações!$C$4&amp;", "&amp;Configurações!$C$5&amp;", Brazil"</f>
        <v>Praia do Forte, Cabo Frio, Cabo Frio, RJ, Brazil</v>
      </c>
      <c r="AG92" t="str">
        <f>RIGHT(AA92,LEN(AA92)-FIND(",",AA92,1)-1)&amp;", "&amp;Configurações!$C$4&amp;", "&amp;Configurações!$C$5</f>
        <v>Cabo Frio, Cabo Frio, RJ</v>
      </c>
      <c r="AH92" s="5">
        <f>Configurações!$C$6</f>
        <v>44386</v>
      </c>
    </row>
    <row r="93" spans="2:34" x14ac:dyDescent="0.3">
      <c r="B93" t="str">
        <f>IF(OR(ISNUMBER(FIND(Configurações!$B$8,Base!B93)),ISNUMBER(FIND(Configurações!$B$9,Base!B93)),ISNUMBER(FIND(Configurações!$B$10,Base!B93)),ISNUMBER(FIND(Configurações!$B$11,Base!B93)))=TRUE,Base!B93,0)</f>
        <v>super destaque</v>
      </c>
      <c r="C93" t="str">
        <f>SUBSTITUTE(SUBSTITUTE(IF(ISNUMBER(FIND("R$",Base!B93))=TRUE,Base!B93,IF(OR(ISNUMBER(FIND("condo",Base!C93)),ISNUMBER(FIND("IPTU",Base!C93)))=TRUE,Base!B93,Base!C93)),"R$",""),".","")</f>
        <v xml:space="preserve"> 229999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0</v>
      </c>
      <c r="F93" s="2" t="str">
        <f t="array" ref="F93">INDEX(Base!93:93,MATCH(MAX(LEN(Base!93:93)),LEN(Base!93:93),0))</f>
        <v>Realize o sonho da sua casa da praia com a Jéssica Marques Corretora de Imóveis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/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>sala, cozin...</v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>Avenida Independência, Unamar</v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2" t="str">
        <f t="array" ref="AA93">LOOKUP(2,1/(F93:Z93&lt;&gt;""),F93:Z93)</f>
        <v>Avenida Independência, Unamar</v>
      </c>
      <c r="AB93" t="str">
        <f t="array" ref="AB93">IFERROR(IF(LEN(TRIM(SUBSTITUTE(INDEX(Base!93:93,0,MATCH(Output!$AA93,Base!93:93,0)+1),"m²",""))&gt;5),LEFT(TRIM(SUBSTITUTE(INDEX(Base!93:93,0,MATCH(Output!$AA93,Base!93:93,0)+1),"m²","")),3),TRIM(SUBSTITUTE(INDEX(Base!93:93,0,MATCH(Output!$AA93,Base!93:93,0)+1),"m²",""))),0)</f>
        <v>74</v>
      </c>
      <c r="AC93" t="str">
        <f t="array" ref="AC93">IFERROR(IF(LEN(INDEX(Base!93:93,0,MATCH(Output!$AA93,Base!93:93,0)+2))&gt;2,LEFT(INDEX(Base!93:93,0,MATCH(Output!$AA93,Base!93:93,0)+2),1),INDEX(Base!93:93,0,MATCH(Output!$AA93,Base!93:93,0)+2)),0)</f>
        <v>2</v>
      </c>
      <c r="AD93" t="str">
        <f t="array" ref="AD93">IFERROR(IF(LEN(INDEX(Base!93:93,0,MATCH(Output!$AA93,Base!93:93,0)+3))&gt;2,LEFT(INDEX(Base!93:93,0,MATCH(Output!$AA93,Base!93:93,0)+3),1),INDEX(Base!93:93,0,MATCH(Output!$AA93,Base!93:93,0)+3)),0)</f>
        <v>3</v>
      </c>
      <c r="AE93" t="str">
        <f t="array" ref="AE93">IFERROR(IF(LEN(INDEX(Base!93:93,0,MATCH(Output!$AA93,Base!93:93,0)+4))&gt;2,LEFT(INDEX(Base!93:93,0,MATCH(Output!$AA93,Base!93:93,0)+4),1),INDEX(Base!93:93,0,MATCH(Output!$AA93,Base!93:93,0)+4)),0)</f>
        <v>2</v>
      </c>
      <c r="AF93" t="str">
        <f>AA93&amp;", "&amp;Configurações!$C$4&amp;", "&amp;Configurações!$C$5&amp;", Brazil"</f>
        <v>Avenida Independência, Unamar, Cabo Frio, RJ, Brazil</v>
      </c>
      <c r="AG93" t="str">
        <f>RIGHT(AA93,LEN(AA93)-FIND(",",AA93,1)-1)&amp;", "&amp;Configurações!$C$4&amp;", "&amp;Configurações!$C$5</f>
        <v>Unamar, Cabo Frio, RJ</v>
      </c>
      <c r="AH93" s="5">
        <f>Configurações!$C$6</f>
        <v>44386</v>
      </c>
    </row>
    <row r="94" spans="2:34" x14ac:dyDescent="0.3">
      <c r="B94">
        <f>IF(OR(ISNUMBER(FIND(Configurações!$B$8,Base!B94)),ISNUMBER(FIND(Configurações!$B$9,Base!B94)),ISNUMBER(FIND(Configurações!$B$10,Base!B94)),ISNUMBER(FIND(Configurações!$B$11,Base!B94)))=TRUE,Base!B94,0)</f>
        <v>0</v>
      </c>
      <c r="C94" t="str">
        <f>SUBSTITUTE(SUBSTITUTE(IF(ISNUMBER(FIND("R$",Base!B94))=TRUE,Base!B94,IF(OR(ISNUMBER(FIND("condo",Base!C94)),ISNUMBER(FIND("IPTU",Base!C94)))=TRUE,Base!B94,Base!C94)),"R$",""),".","")</f>
        <v xml:space="preserve"> 215000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0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45</v>
      </c>
      <c r="F94" s="2" t="str">
        <f t="array" ref="F94">INDEX(Base!94:94,MATCH(MAX(LEN(Base!94:94)),LEN(Base!94:94),0))</f>
        <v>oportunidade , 2 casas a venda no mesmo quintal , com 290 m2 de terreno com espaço pra garagem ate 4 carros! piscina de plástico podendo ser feita uma área gourmet com churrasqueir...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oportunidade , 2 casas a venda no mesmo quintal , com 290 m2 de terreno com espaço pra garagem ate 4 carros! piscina de plástico podendo ser feita uma área gourmet com churrasqueir...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Estrada Monte Alegre, Monte Alegre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2" t="str">
        <f t="array" ref="AA94">LOOKUP(2,1/(F94:Z94&lt;&gt;""),F94:Z94)</f>
        <v>Estrada Monte Alegre, Monte Alegre</v>
      </c>
      <c r="AB94" t="str">
        <f t="array" ref="AB94">IFERROR(IF(LEN(TRIM(SUBSTITUTE(INDEX(Base!94:94,0,MATCH(Output!$AA94,Base!94:94,0)+1),"m²",""))&gt;5),LEFT(TRIM(SUBSTITUTE(INDEX(Base!94:94,0,MATCH(Output!$AA94,Base!94:94,0)+1),"m²","")),3),TRIM(SUBSTITUTE(INDEX(Base!94:94,0,MATCH(Output!$AA94,Base!94:94,0)+1),"m²",""))),0)</f>
        <v>150</v>
      </c>
      <c r="AC94" t="str">
        <f t="array" ref="AC94">IFERROR(IF(LEN(INDEX(Base!94:94,0,MATCH(Output!$AA94,Base!94:94,0)+2))&gt;2,LEFT(INDEX(Base!94:94,0,MATCH(Output!$AA94,Base!94:94,0)+2),1),INDEX(Base!94:94,0,MATCH(Output!$AA94,Base!94:94,0)+2)),0)</f>
        <v>3</v>
      </c>
      <c r="AD94" t="str">
        <f t="array" ref="AD94">IFERROR(IF(LEN(INDEX(Base!94:94,0,MATCH(Output!$AA94,Base!94:94,0)+3))&gt;2,LEFT(INDEX(Base!94:94,0,MATCH(Output!$AA94,Base!94:94,0)+3),1),INDEX(Base!94:94,0,MATCH(Output!$AA94,Base!94:94,0)+3)),0)</f>
        <v>3</v>
      </c>
      <c r="AE94" t="str">
        <f t="array" ref="AE94">IFERROR(IF(LEN(INDEX(Base!94:94,0,MATCH(Output!$AA94,Base!94:94,0)+4))&gt;2,LEFT(INDEX(Base!94:94,0,MATCH(Output!$AA94,Base!94:94,0)+4),1),INDEX(Base!94:94,0,MATCH(Output!$AA94,Base!94:94,0)+4)),0)</f>
        <v>3</v>
      </c>
      <c r="AF94" t="str">
        <f>AA94&amp;", "&amp;Configurações!$C$4&amp;", "&amp;Configurações!$C$5&amp;", Brazil"</f>
        <v>Estrada Monte Alegre, Monte Alegre, Cabo Frio, RJ, Brazil</v>
      </c>
      <c r="AG94" t="str">
        <f>RIGHT(AA94,LEN(AA94)-FIND(",",AA94,1)-1)&amp;", "&amp;Configurações!$C$4&amp;", "&amp;Configurações!$C$5</f>
        <v>Monte Alegre, Cabo Frio, RJ</v>
      </c>
      <c r="AH94" s="5">
        <f>Configurações!$C$6</f>
        <v>44386</v>
      </c>
    </row>
    <row r="95" spans="2:34" x14ac:dyDescent="0.3">
      <c r="B95">
        <f>IF(OR(ISNUMBER(FIND(Configurações!$B$8,Base!B95)),ISNUMBER(FIND(Configurações!$B$9,Base!B95)),ISNUMBER(FIND(Configurações!$B$10,Base!B95)),ISNUMBER(FIND(Configurações!$B$11,Base!B95)))=TRUE,Base!B95,0)</f>
        <v>0</v>
      </c>
      <c r="C95" t="str">
        <f>SUBSTITUTE(SUBSTITUTE(IF(ISNUMBER(FIND("R$",Base!B95))=TRUE,Base!B95,IF(OR(ISNUMBER(FIND("condo",Base!C95)),ISNUMBER(FIND("IPTU",Base!C95)))=TRUE,Base!B95,Base!C95)),"R$",""),".","")</f>
        <v xml:space="preserve"> 380000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0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300</v>
      </c>
      <c r="F95" s="2" t="str">
        <f t="array" ref="F95">INDEX(Base!95:95,MATCH(MAX(LEN(Base!95:95)),LEN(Base!95:95),0))</f>
        <v>Casa duplex em Cabo Frio, 3 quartos, 1 suíte, dois banheiros, sala de jantar e sala de estar, área gormet com churrasqueira, fogão a lenha, sauna e piscina. Portão automático, quin...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>Casa duplex em Cabo Frio, 3 quartos, 1 suíte, dois banheiros, sala de jantar e sala de estar, área gormet com churrasqueira, fogão a lenha, sauna e piscina. Portão automático, quin...</v>
      </c>
      <c r="M95" t="str">
        <f>TRIM((IF(OR(ISNUMBER(FIND("Avenida",Base!E95)),ISNUMBER(FIND("Rua",Base!E95)),ISNUMBER(FIND("Estrada",Base!E95)),ISNUMBER(FIND(",",Base!E95)))=TRUE,Base!E95,"")))</f>
        <v/>
      </c>
      <c r="N95" t="str">
        <f>TRIM((IF(OR(ISNUMBER(FIND("Avenida",Base!F95)),ISNUMBER(FIND("Rua",Base!F95)),ISNUMBER(FIND("Estrada",Base!F95)),ISNUMBER(FIND(",",Base!F95)))=TRUE,Base!F95,"")))</f>
        <v>Rua Ezequiel Pereira, Jardim Esperanca</v>
      </c>
      <c r="O95" t="str">
        <f>TRIM((IF(OR(ISNUMBER(FIND("Avenida",Base!G95)),ISNUMBER(FIND("Rua",Base!G95)),ISNUMBER(FIND("Estrada",Base!G95)),ISNUMBER(FIND(",",Base!G95)))=TRUE,Base!G95,"")))</f>
        <v/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2" t="str">
        <f t="array" ref="AA95">LOOKUP(2,1/(F95:Z95&lt;&gt;""),F95:Z95)</f>
        <v>Rua Ezequiel Pereira, Jardim Esperanca</v>
      </c>
      <c r="AB95" t="str">
        <f t="array" ref="AB95">IFERROR(IF(LEN(TRIM(SUBSTITUTE(INDEX(Base!95:95,0,MATCH(Output!$AA95,Base!95:95,0)+1),"m²",""))&gt;5),LEFT(TRIM(SUBSTITUTE(INDEX(Base!95:95,0,MATCH(Output!$AA95,Base!95:95,0)+1),"m²","")),3),TRIM(SUBSTITUTE(INDEX(Base!95:95,0,MATCH(Output!$AA95,Base!95:95,0)+1),"m²",""))),0)</f>
        <v>250</v>
      </c>
      <c r="AC95" t="str">
        <f t="array" ref="AC95">IFERROR(IF(LEN(INDEX(Base!95:95,0,MATCH(Output!$AA95,Base!95:95,0)+2))&gt;2,LEFT(INDEX(Base!95:95,0,MATCH(Output!$AA95,Base!95:95,0)+2),1),INDEX(Base!95:95,0,MATCH(Output!$AA95,Base!95:95,0)+2)),0)</f>
        <v>3</v>
      </c>
      <c r="AD95" t="str">
        <f t="array" ref="AD95">IFERROR(IF(LEN(INDEX(Base!95:95,0,MATCH(Output!$AA95,Base!95:95,0)+3))&gt;2,LEFT(INDEX(Base!95:95,0,MATCH(Output!$AA95,Base!95:95,0)+3),1),INDEX(Base!95:95,0,MATCH(Output!$AA95,Base!95:95,0)+3)),0)</f>
        <v>3</v>
      </c>
      <c r="AE95" t="str">
        <f t="array" ref="AE95">IFERROR(IF(LEN(INDEX(Base!95:95,0,MATCH(Output!$AA95,Base!95:95,0)+4))&gt;2,LEFT(INDEX(Base!95:95,0,MATCH(Output!$AA95,Base!95:95,0)+4),1),INDEX(Base!95:95,0,MATCH(Output!$AA95,Base!95:95,0)+4)),0)</f>
        <v>2</v>
      </c>
      <c r="AF95" t="str">
        <f>AA95&amp;", "&amp;Configurações!$C$4&amp;", "&amp;Configurações!$C$5&amp;", Brazil"</f>
        <v>Rua Ezequiel Pereira, Jardim Esperanca, Cabo Frio, RJ, Brazil</v>
      </c>
      <c r="AG95" t="str">
        <f>RIGHT(AA95,LEN(AA95)-FIND(",",AA95,1)-1)&amp;", "&amp;Configurações!$C$4&amp;", "&amp;Configurações!$C$5</f>
        <v>Jardim Esperanca, Cabo Frio, RJ</v>
      </c>
      <c r="AH95" s="5">
        <f>Configurações!$C$6</f>
        <v>44386</v>
      </c>
    </row>
    <row r="96" spans="2:34" x14ac:dyDescent="0.3">
      <c r="B96" t="str">
        <f>IF(OR(ISNUMBER(FIND(Configurações!$B$8,Base!B96)),ISNUMBER(FIND(Configurações!$B$9,Base!B96)),ISNUMBER(FIND(Configurações!$B$10,Base!B96)),ISNUMBER(FIND(Configurações!$B$11,Base!B96)))=TRUE,Base!B96,0)</f>
        <v>destaque</v>
      </c>
      <c r="C96" t="str">
        <f>SUBSTITUTE(SUBSTITUTE(IF(ISNUMBER(FIND("R$",Base!B96))=TRUE,Base!B96,IF(OR(ISNUMBER(FIND("condo",Base!C96)),ISNUMBER(FIND("IPTU",Base!C96)))=TRUE,Base!B96,Base!C96)),"R$",""),".","")</f>
        <v xml:space="preserve"> 204999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0</v>
      </c>
      <c r="F96" s="2" t="str">
        <f t="array" ref="F96">INDEX(Base!96:96,MATCH(MAX(LEN(Base!96:96)),LEN(Base!96:96),0))</f>
        <v>Realize o sonho da sua casa da praia com a Jéssica Marques Corretora de Imóveis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/>
      </c>
      <c r="M96" t="str">
        <f>TRIM((IF(OR(ISNUMBER(FIND("Avenida",Base!E96)),ISNUMBER(FIND("Rua",Base!E96)),ISNUMBER(FIND("Estrada",Base!E96)),ISNUMBER(FIND(",",Base!E96)))=TRUE,Base!E96,"")))</f>
        <v/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/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>CASA DE 2 QUARTOS SENDO UMA SUÍTE, SALA COZINHA AM...</v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>Avenida Independência, Unamar</v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2" t="str">
        <f t="array" ref="AA96">LOOKUP(2,1/(F96:Z96&lt;&gt;""),F96:Z96)</f>
        <v>Avenida Independência, Unamar</v>
      </c>
      <c r="AB96" t="str">
        <f t="array" ref="AB96">IFERROR(IF(LEN(TRIM(SUBSTITUTE(INDEX(Base!96:96,0,MATCH(Output!$AA96,Base!96:96,0)+1),"m²",""))&gt;5),LEFT(TRIM(SUBSTITUTE(INDEX(Base!96:96,0,MATCH(Output!$AA96,Base!96:96,0)+1),"m²","")),3),TRIM(SUBSTITUTE(INDEX(Base!96:96,0,MATCH(Output!$AA96,Base!96:96,0)+1),"m²",""))),0)</f>
        <v>69</v>
      </c>
      <c r="AC96" t="str">
        <f t="array" ref="AC96">IFERROR(IF(LEN(INDEX(Base!96:96,0,MATCH(Output!$AA96,Base!96:96,0)+2))&gt;2,LEFT(INDEX(Base!96:96,0,MATCH(Output!$AA96,Base!96:96,0)+2),1),INDEX(Base!96:96,0,MATCH(Output!$AA96,Base!96:96,0)+2)),0)</f>
        <v>2</v>
      </c>
      <c r="AD96" t="str">
        <f t="array" ref="AD96">IFERROR(IF(LEN(INDEX(Base!96:96,0,MATCH(Output!$AA96,Base!96:96,0)+3))&gt;2,LEFT(INDEX(Base!96:96,0,MATCH(Output!$AA96,Base!96:96,0)+3),1),INDEX(Base!96:96,0,MATCH(Output!$AA96,Base!96:96,0)+3)),0)</f>
        <v>4</v>
      </c>
      <c r="AE96" t="str">
        <f t="array" ref="AE96">IFERROR(IF(LEN(INDEX(Base!96:96,0,MATCH(Output!$AA96,Base!96:96,0)+4))&gt;2,LEFT(INDEX(Base!96:96,0,MATCH(Output!$AA96,Base!96:96,0)+4),1),INDEX(Base!96:96,0,MATCH(Output!$AA96,Base!96:96,0)+4)),0)</f>
        <v>3</v>
      </c>
      <c r="AF96" t="str">
        <f>AA96&amp;", "&amp;Configurações!$C$4&amp;", "&amp;Configurações!$C$5&amp;", Brazil"</f>
        <v>Avenida Independência, Unamar, Cabo Frio, RJ, Brazil</v>
      </c>
      <c r="AG96" t="str">
        <f>RIGHT(AA96,LEN(AA96)-FIND(",",AA96,1)-1)&amp;", "&amp;Configurações!$C$4&amp;", "&amp;Configurações!$C$5</f>
        <v>Unamar, Cabo Frio, RJ</v>
      </c>
      <c r="AH96" s="5">
        <f>Configurações!$C$6</f>
        <v>44386</v>
      </c>
    </row>
    <row r="97" spans="2:34" x14ac:dyDescent="0.3">
      <c r="B97">
        <f>IF(OR(ISNUMBER(FIND(Configurações!$B$8,Base!B97)),ISNUMBER(FIND(Configurações!$B$9,Base!B97)),ISNUMBER(FIND(Configurações!$B$10,Base!B97)),ISNUMBER(FIND(Configurações!$B$11,Base!B97)))=TRUE,Base!B97,0)</f>
        <v>0</v>
      </c>
      <c r="C97" t="str">
        <f>SUBSTITUTE(SUBSTITUTE(IF(ISNUMBER(FIND("R$",Base!B97))=TRUE,Base!B97,IF(OR(ISNUMBER(FIND("condo",Base!C97)),ISNUMBER(FIND("IPTU",Base!C97)))=TRUE,Base!B97,Base!C97)),"R$",""),".","")</f>
        <v xml:space="preserve"> 370000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0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0</v>
      </c>
      <c r="F97" s="2" t="str">
        <f t="array" ref="F97">INDEX(Base!97:97,MATCH(MAX(LEN(Base!97:97)),LEN(Base!97:97),0))</f>
        <v>Casa com 3 quartos, sendo 1 suíte, sala, cozinha americana, 3 banheiros, área de serviço, quintal, ár...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/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/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>Casa com 3 quartos, sendo 1 suíte, sala, cozinha americana, 3 banheiros, área de serviço, quintal, ár...</v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>Centro Hipico Tamoios, Cabo Frio</v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2" t="str">
        <f t="array" ref="AA97">LOOKUP(2,1/(F97:Z97&lt;&gt;""),F97:Z97)</f>
        <v>Centro Hipico Tamoios, Cabo Frio</v>
      </c>
      <c r="AB97" t="str">
        <f t="array" ref="AB97">IFERROR(IF(LEN(TRIM(SUBSTITUTE(INDEX(Base!97:97,0,MATCH(Output!$AA97,Base!97:97,0)+1),"m²",""))&gt;5),LEFT(TRIM(SUBSTITUTE(INDEX(Base!97:97,0,MATCH(Output!$AA97,Base!97:97,0)+1),"m²","")),3),TRIM(SUBSTITUTE(INDEX(Base!97:97,0,MATCH(Output!$AA97,Base!97:97,0)+1),"m²",""))),0)</f>
        <v>215</v>
      </c>
      <c r="AC97" t="str">
        <f t="array" ref="AC97">IFERROR(IF(LEN(INDEX(Base!97:97,0,MATCH(Output!$AA97,Base!97:97,0)+2))&gt;2,LEFT(INDEX(Base!97:97,0,MATCH(Output!$AA97,Base!97:97,0)+2),1),INDEX(Base!97:97,0,MATCH(Output!$AA97,Base!97:97,0)+2)),0)</f>
        <v>3</v>
      </c>
      <c r="AD97" t="str">
        <f t="array" ref="AD97">IFERROR(IF(LEN(INDEX(Base!97:97,0,MATCH(Output!$AA97,Base!97:97,0)+3))&gt;2,LEFT(INDEX(Base!97:97,0,MATCH(Output!$AA97,Base!97:97,0)+3),1),INDEX(Base!97:97,0,MATCH(Output!$AA97,Base!97:97,0)+3)),0)</f>
        <v>4</v>
      </c>
      <c r="AE97" t="str">
        <f t="array" ref="AE97">IFERROR(IF(LEN(INDEX(Base!97:97,0,MATCH(Output!$AA97,Base!97:97,0)+4))&gt;2,LEFT(INDEX(Base!97:97,0,MATCH(Output!$AA97,Base!97:97,0)+4),1),INDEX(Base!97:97,0,MATCH(Output!$AA97,Base!97:97,0)+4)),0)</f>
        <v>3</v>
      </c>
      <c r="AF97" t="str">
        <f>AA97&amp;", "&amp;Configurações!$C$4&amp;", "&amp;Configurações!$C$5&amp;", Brazil"</f>
        <v>Centro Hipico Tamoios, Cabo Frio, Cabo Frio, RJ, Brazil</v>
      </c>
      <c r="AG97" t="str">
        <f>RIGHT(AA97,LEN(AA97)-FIND(",",AA97,1)-1)&amp;", "&amp;Configurações!$C$4&amp;", "&amp;Configurações!$C$5</f>
        <v>Cabo Frio, Cabo Frio, RJ</v>
      </c>
      <c r="AH97" s="5">
        <f>Configurações!$C$6</f>
        <v>44386</v>
      </c>
    </row>
    <row r="98" spans="2:34" x14ac:dyDescent="0.3">
      <c r="B98" t="str">
        <f>IF(OR(ISNUMBER(FIND(Configurações!$B$8,Base!B98)),ISNUMBER(FIND(Configurações!$B$9,Base!B98)),ISNUMBER(FIND(Configurações!$B$10,Base!B98)),ISNUMBER(FIND(Configurações!$B$11,Base!B98)))=TRUE,Base!B98,0)</f>
        <v>destaque</v>
      </c>
      <c r="C98" t="str">
        <f>SUBSTITUTE(SUBSTITUTE(IF(ISNUMBER(FIND("R$",Base!B98))=TRUE,Base!B98,IF(OR(ISNUMBER(FIND("condo",Base!C98)),ISNUMBER(FIND("IPTU",Base!C98)))=TRUE,Base!B98,Base!C98)),"R$",""),".","")</f>
        <v xml:space="preserve"> 160000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0</v>
      </c>
      <c r="F98" s="2" t="str">
        <f t="array" ref="F98">INDEX(Base!98:98,MATCH(MAX(LEN(Base!98:98)),LEN(Base!98:98),0))</f>
        <v>Maravilhosa casa 2 quartos com área gourmet e piscina em Unamar, Tamoios - Cabo Frio - RJ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Maravilhosa casa 2 quartos com área gourmet e piscina em Unamar, Tamoios - Cabo Frio - RJ</v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/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>Avenida Independência, Unamar</v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2" t="str">
        <f t="array" ref="AA98">LOOKUP(2,1/(F98:Z98&lt;&gt;""),F98:Z98)</f>
        <v>Avenida Independência, Unamar</v>
      </c>
      <c r="AB98" t="str">
        <f t="array" ref="AB98">IFERROR(IF(LEN(TRIM(SUBSTITUTE(INDEX(Base!98:98,0,MATCH(Output!$AA98,Base!98:98,0)+1),"m²",""))&gt;5),LEFT(TRIM(SUBSTITUTE(INDEX(Base!98:98,0,MATCH(Output!$AA98,Base!98:98,0)+1),"m²","")),3),TRIM(SUBSTITUTE(INDEX(Base!98:98,0,MATCH(Output!$AA98,Base!98:98,0)+1),"m²",""))),0)</f>
        <v>71</v>
      </c>
      <c r="AC98" t="str">
        <f t="array" ref="AC98">IFERROR(IF(LEN(INDEX(Base!98:98,0,MATCH(Output!$AA98,Base!98:98,0)+2))&gt;2,LEFT(INDEX(Base!98:98,0,MATCH(Output!$AA98,Base!98:98,0)+2),1),INDEX(Base!98:98,0,MATCH(Output!$AA98,Base!98:98,0)+2)),0)</f>
        <v>2</v>
      </c>
      <c r="AD98" t="str">
        <f t="array" ref="AD98">IFERROR(IF(LEN(INDEX(Base!98:98,0,MATCH(Output!$AA98,Base!98:98,0)+3))&gt;2,LEFT(INDEX(Base!98:98,0,MATCH(Output!$AA98,Base!98:98,0)+3),1),INDEX(Base!98:98,0,MATCH(Output!$AA98,Base!98:98,0)+3)),0)</f>
        <v>3</v>
      </c>
      <c r="AE98" t="str">
        <f t="array" ref="AE98">IFERROR(IF(LEN(INDEX(Base!98:98,0,MATCH(Output!$AA98,Base!98:98,0)+4))&gt;2,LEFT(INDEX(Base!98:98,0,MATCH(Output!$AA98,Base!98:98,0)+4),1),INDEX(Base!98:98,0,MATCH(Output!$AA98,Base!98:98,0)+4)),0)</f>
        <v>3</v>
      </c>
      <c r="AF98" t="str">
        <f>AA98&amp;", "&amp;Configurações!$C$4&amp;", "&amp;Configurações!$C$5&amp;", Brazil"</f>
        <v>Avenida Independência, Unamar, Cabo Frio, RJ, Brazil</v>
      </c>
      <c r="AG98" t="str">
        <f>RIGHT(AA98,LEN(AA98)-FIND(",",AA98,1)-1)&amp;", "&amp;Configurações!$C$4&amp;", "&amp;Configurações!$C$5</f>
        <v>Unamar, Cabo Frio, RJ</v>
      </c>
      <c r="AH98" s="5">
        <f>Configurações!$C$6</f>
        <v>44386</v>
      </c>
    </row>
    <row r="99" spans="2:34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 xml:space="preserve"> 380000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0</v>
      </c>
      <c r="F99" s="2" t="str">
        <f t="array" ref="F99">INDEX(Base!99:99,MATCH(MAX(LEN(Base!99:99)),LEN(Base!99:99),0))</f>
        <v>CASA COM 3 QUARTOS, SENDO 2 SUÍTES, BANHEIRO SOCIAL, HIDROMASSAGEM, ÁREA DE SERVIÇO,...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/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/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>CASA COM 3 QUARTOS, SENDO 2 SUÍTES, BANHEIRO SOCIAL, HIDROMASSAGEM, ÁREA DE SERVIÇO,...</v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>Aquariús, Cabo Frio</v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2" t="str">
        <f t="array" ref="AA99">LOOKUP(2,1/(F99:Z99&lt;&gt;""),F99:Z99)</f>
        <v>Aquariús, Cabo Frio</v>
      </c>
      <c r="AB99" t="str">
        <f t="array" ref="AB99">IFERROR(IF(LEN(TRIM(SUBSTITUTE(INDEX(Base!99:99,0,MATCH(Output!$AA99,Base!99:99,0)+1),"m²",""))&gt;5),LEFT(TRIM(SUBSTITUTE(INDEX(Base!99:99,0,MATCH(Output!$AA99,Base!99:99,0)+1),"m²","")),3),TRIM(SUBSTITUTE(INDEX(Base!99:99,0,MATCH(Output!$AA99,Base!99:99,0)+1),"m²",""))),0)</f>
        <v>160</v>
      </c>
      <c r="AC99" t="str">
        <f t="array" ref="AC99">IFERROR(IF(LEN(INDEX(Base!99:99,0,MATCH(Output!$AA99,Base!99:99,0)+2))&gt;2,LEFT(INDEX(Base!99:99,0,MATCH(Output!$AA99,Base!99:99,0)+2),1),INDEX(Base!99:99,0,MATCH(Output!$AA99,Base!99:99,0)+2)),0)</f>
        <v>3</v>
      </c>
      <c r="AD99" t="str">
        <f t="array" ref="AD99">IFERROR(IF(LEN(INDEX(Base!99:99,0,MATCH(Output!$AA99,Base!99:99,0)+3))&gt;2,LEFT(INDEX(Base!99:99,0,MATCH(Output!$AA99,Base!99:99,0)+3),1),INDEX(Base!99:99,0,MATCH(Output!$AA99,Base!99:99,0)+3)),0)</f>
        <v>2</v>
      </c>
      <c r="AE99" t="str">
        <f t="array" ref="AE99">IFERROR(IF(LEN(INDEX(Base!99:99,0,MATCH(Output!$AA99,Base!99:99,0)+4))&gt;2,LEFT(INDEX(Base!99:99,0,MATCH(Output!$AA99,Base!99:99,0)+4),1),INDEX(Base!99:99,0,MATCH(Output!$AA99,Base!99:99,0)+4)),0)</f>
        <v>4</v>
      </c>
      <c r="AF99" t="str">
        <f>AA99&amp;", "&amp;Configurações!$C$4&amp;", "&amp;Configurações!$C$5&amp;", Brazil"</f>
        <v>Aquariús, Cabo Frio, Cabo Frio, RJ, Brazil</v>
      </c>
      <c r="AG99" t="str">
        <f>RIGHT(AA99,LEN(AA99)-FIND(",",AA99,1)-1)&amp;", "&amp;Configurações!$C$4&amp;", "&amp;Configurações!$C$5</f>
        <v>Cabo Frio, Cabo Frio, RJ</v>
      </c>
      <c r="AH99" s="5">
        <f>Configurações!$C$6</f>
        <v>44386</v>
      </c>
    </row>
    <row r="100" spans="2:34" x14ac:dyDescent="0.3">
      <c r="B100">
        <f>IF(OR(ISNUMBER(FIND(Configurações!$B$8,Base!B100)),ISNUMBER(FIND(Configurações!$B$9,Base!B100)),ISNUMBER(FIND(Configurações!$B$10,Base!B100)),ISNUMBER(FIND(Configurações!$B$11,Base!B100)))=TRUE,Base!B100,0)</f>
        <v>0</v>
      </c>
      <c r="C100" t="str">
        <f>SUBSTITUTE(SUBSTITUTE(IF(ISNUMBER(FIND("R$",Base!B100))=TRUE,Base!B100,IF(OR(ISNUMBER(FIND("condo",Base!C100)),ISNUMBER(FIND("IPTU",Base!C100)))=TRUE,Base!B100,Base!C100)),"R$",""),".","")</f>
        <v xml:space="preserve"> 390000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400</v>
      </c>
      <c r="F100" s="2" t="str">
        <f t="array" ref="F100">INDEX(Base!100:100,MATCH(MAX(LEN(Base!100:100)),LEN(Base!100:100),0))</f>
        <v>Casa semi-mobiliada, independente e em boa localização! O imóvel tem 200m² de área construída e terreno de 420m², bairro tranquilo, a 5 minutos da praia do Peró, 10 minutos do cent...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Casa semi-mobiliada, independente e em boa localização! O imóvel tem 200m² de área construída e terreno de 420m², bairro tranquilo, a 5 minutos da praia do Peró, 10 minutos do cent...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Guriri, Cabo Frio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2" t="str">
        <f t="array" ref="AA100">LOOKUP(2,1/(F100:Z100&lt;&gt;""),F100:Z100)</f>
        <v>Guriri, Cabo Frio</v>
      </c>
      <c r="AB100" t="str">
        <f t="array" ref="AB100">IFERROR(IF(LEN(TRIM(SUBSTITUTE(INDEX(Base!100:100,0,MATCH(Output!$AA100,Base!100:100,0)+1),"m²",""))&gt;5),LEFT(TRIM(SUBSTITUTE(INDEX(Base!100:100,0,MATCH(Output!$AA100,Base!100:100,0)+1),"m²","")),3),TRIM(SUBSTITUTE(INDEX(Base!100:100,0,MATCH(Output!$AA100,Base!100:100,0)+1),"m²",""))),0)</f>
        <v>200</v>
      </c>
      <c r="AC100" t="str">
        <f t="array" ref="AC100">IFERROR(IF(LEN(INDEX(Base!100:100,0,MATCH(Output!$AA100,Base!100:100,0)+2))&gt;2,LEFT(INDEX(Base!100:100,0,MATCH(Output!$AA100,Base!100:100,0)+2),1),INDEX(Base!100:100,0,MATCH(Output!$AA100,Base!100:100,0)+2)),0)</f>
        <v>3</v>
      </c>
      <c r="AD100" t="str">
        <f t="array" ref="AD100">IFERROR(IF(LEN(INDEX(Base!100:100,0,MATCH(Output!$AA100,Base!100:100,0)+3))&gt;2,LEFT(INDEX(Base!100:100,0,MATCH(Output!$AA100,Base!100:100,0)+3),1),INDEX(Base!100:100,0,MATCH(Output!$AA100,Base!100:100,0)+3)),0)</f>
        <v>4</v>
      </c>
      <c r="AE100" t="str">
        <f t="array" ref="AE100">IFERROR(IF(LEN(INDEX(Base!100:100,0,MATCH(Output!$AA100,Base!100:100,0)+4))&gt;2,LEFT(INDEX(Base!100:100,0,MATCH(Output!$AA100,Base!100:100,0)+4),1),INDEX(Base!100:100,0,MATCH(Output!$AA100,Base!100:100,0)+4)),0)</f>
        <v>3</v>
      </c>
      <c r="AF100" t="str">
        <f>AA100&amp;", "&amp;Configurações!$C$4&amp;", "&amp;Configurações!$C$5&amp;", Brazil"</f>
        <v>Guriri, Cabo Frio, Cabo Frio, RJ, Brazil</v>
      </c>
      <c r="AG100" t="str">
        <f>RIGHT(AA100,LEN(AA100)-FIND(",",AA100,1)-1)&amp;", "&amp;Configurações!$C$4&amp;", "&amp;Configurações!$C$5</f>
        <v>Cabo Frio, Cabo Frio, RJ</v>
      </c>
      <c r="AH100" s="5">
        <f>Configurações!$C$6</f>
        <v>44386</v>
      </c>
    </row>
    <row r="101" spans="2:34" x14ac:dyDescent="0.3">
      <c r="B101" t="str">
        <f>IF(OR(ISNUMBER(FIND(Configurações!$B$8,Base!B101)),ISNUMBER(FIND(Configurações!$B$9,Base!B101)),ISNUMBER(FIND(Configurações!$B$10,Base!B101)),ISNUMBER(FIND(Configurações!$B$11,Base!B101)))=TRUE,Base!B101,0)</f>
        <v>destaque</v>
      </c>
      <c r="C101" t="str">
        <f>SUBSTITUTE(SUBSTITUTE(IF(ISNUMBER(FIND("R$",Base!B101))=TRUE,Base!B101,IF(OR(ISNUMBER(FIND("condo",Base!C101)),ISNUMBER(FIND("IPTU",Base!C101)))=TRUE,Base!B101,Base!C101)),"R$",""),".","")</f>
        <v xml:space="preserve"> 159999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0</v>
      </c>
      <c r="F101" s="2" t="str">
        <f t="array" ref="F101">INDEX(Base!101:101,MATCH(MAX(LEN(Base!101:101)),LEN(Base!101:101),0))</f>
        <v>Excelente casa 2 quartos com área gourmet e piscina em Unamar, Tamoios - Cabo Frio - RJ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>Excelente casa 2 quartos com área gourmet e piscina em Unamar, Tamoios - Cabo Frio - RJ</v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/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>Avenida Independência, Unamar</v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2" t="str">
        <f t="array" ref="AA101">LOOKUP(2,1/(F101:Z101&lt;&gt;""),F101:Z101)</f>
        <v>Avenida Independência, Unamar</v>
      </c>
      <c r="AB101" t="str">
        <f t="array" ref="AB101">IFERROR(IF(LEN(TRIM(SUBSTITUTE(INDEX(Base!101:101,0,MATCH(Output!$AA101,Base!101:101,0)+1),"m²",""))&gt;5),LEFT(TRIM(SUBSTITUTE(INDEX(Base!101:101,0,MATCH(Output!$AA101,Base!101:101,0)+1),"m²","")),3),TRIM(SUBSTITUTE(INDEX(Base!101:101,0,MATCH(Output!$AA101,Base!101:101,0)+1),"m²",""))),0)</f>
        <v>70</v>
      </c>
      <c r="AC101" t="str">
        <f t="array" ref="AC101">IFERROR(IF(LEN(INDEX(Base!101:101,0,MATCH(Output!$AA101,Base!101:101,0)+2))&gt;2,LEFT(INDEX(Base!101:101,0,MATCH(Output!$AA101,Base!101:101,0)+2),1),INDEX(Base!101:101,0,MATCH(Output!$AA101,Base!101:101,0)+2)),0)</f>
        <v>2</v>
      </c>
      <c r="AD101" t="str">
        <f t="array" ref="AD101">IFERROR(IF(LEN(INDEX(Base!101:101,0,MATCH(Output!$AA101,Base!101:101,0)+3))&gt;2,LEFT(INDEX(Base!101:101,0,MATCH(Output!$AA101,Base!101:101,0)+3),1),INDEX(Base!101:101,0,MATCH(Output!$AA101,Base!101:101,0)+3)),0)</f>
        <v>3</v>
      </c>
      <c r="AE101" t="str">
        <f t="array" ref="AE101">IFERROR(IF(LEN(INDEX(Base!101:101,0,MATCH(Output!$AA101,Base!101:101,0)+4))&gt;2,LEFT(INDEX(Base!101:101,0,MATCH(Output!$AA101,Base!101:101,0)+4),1),INDEX(Base!101:101,0,MATCH(Output!$AA101,Base!101:101,0)+4)),0)</f>
        <v>3</v>
      </c>
      <c r="AF101" t="str">
        <f>AA101&amp;", "&amp;Configurações!$C$4&amp;", "&amp;Configurações!$C$5&amp;", Brazil"</f>
        <v>Avenida Independência, Unamar, Cabo Frio, RJ, Brazil</v>
      </c>
      <c r="AG101" t="str">
        <f>RIGHT(AA101,LEN(AA101)-FIND(",",AA101,1)-1)&amp;", "&amp;Configurações!$C$4&amp;", "&amp;Configurações!$C$5</f>
        <v>Unamar, Cabo Frio, RJ</v>
      </c>
      <c r="AH101" s="5">
        <f>Configurações!$C$6</f>
        <v>44386</v>
      </c>
    </row>
    <row r="102" spans="2:34" x14ac:dyDescent="0.3">
      <c r="B102">
        <f>IF(OR(ISNUMBER(FIND(Configurações!$B$8,Base!B102)),ISNUMBER(FIND(Configurações!$B$9,Base!B102)),ISNUMBER(FIND(Configurações!$B$10,Base!B102)),ISNUMBER(FIND(Configurações!$B$11,Base!B102)))=TRUE,Base!B102,0)</f>
        <v>0</v>
      </c>
      <c r="C102" t="str">
        <f>SUBSTITUTE(SUBSTITUTE(IF(ISNUMBER(FIND("R$",Base!B102))=TRUE,Base!B102,IF(OR(ISNUMBER(FIND("condo",Base!C102)),ISNUMBER(FIND("IPTU",Base!C102)))=TRUE,Base!B102,Base!C102)),"R$",""),".","")</f>
        <v xml:space="preserve"> 220000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0</v>
      </c>
      <c r="F102" s="2" t="str">
        <f t="array" ref="F102">INDEX(Base!102:102,MATCH(MAX(LEN(Base!102:102)),LEN(Base!102:102),0))</f>
        <v>Tenho o imóvel perfeito para você!!!😍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/>
      </c>
      <c r="N102" t="str">
        <f>TRIM((IF(OR(ISNUMBER(FIND("Avenida",Base!F102)),ISNUMBER(FIND("Rua",Base!F102)),ISNUMBER(FIND("Estrada",Base!F102)),ISNUMBER(FIND(",",Base!F102)))=TRUE,Base!F102,"")))</f>
        <v>✅2 quartos, sendo 1 suíte</v>
      </c>
      <c r="O102" t="str">
        <f>TRIM((IF(OR(ISNUMBER(FIND("Avenida",Base!G102)),ISNUMBER(FIND("Rua",Base!G102)),ISNUMBER(FIND("Estrada",Base!G102)),ISNUMBER(FIND(",",Base!G102)))=TRUE,Base!G102,"")))</f>
        <v/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>Rua Vênus, Verao Vermelho Tamoios</v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2" t="str">
        <f t="array" ref="AA102">LOOKUP(2,1/(F102:Z102&lt;&gt;""),F102:Z102)</f>
        <v>Rua Vênus, Verao Vermelho Tamoios</v>
      </c>
      <c r="AB102" t="str">
        <f t="array" ref="AB102">IFERROR(IF(LEN(TRIM(SUBSTITUTE(INDEX(Base!102:102,0,MATCH(Output!$AA102,Base!102:102,0)+1),"m²",""))&gt;5),LEFT(TRIM(SUBSTITUTE(INDEX(Base!102:102,0,MATCH(Output!$AA102,Base!102:102,0)+1),"m²","")),3),TRIM(SUBSTITUTE(INDEX(Base!102:102,0,MATCH(Output!$AA102,Base!102:102,0)+1),"m²",""))),0)</f>
        <v>220</v>
      </c>
      <c r="AC102" t="str">
        <f t="array" ref="AC102">IFERROR(IF(LEN(INDEX(Base!102:102,0,MATCH(Output!$AA102,Base!102:102,0)+2))&gt;2,LEFT(INDEX(Base!102:102,0,MATCH(Output!$AA102,Base!102:102,0)+2),1),INDEX(Base!102:102,0,MATCH(Output!$AA102,Base!102:102,0)+2)),0)</f>
        <v>2</v>
      </c>
      <c r="AD102" t="str">
        <f t="array" ref="AD102">IFERROR(IF(LEN(INDEX(Base!102:102,0,MATCH(Output!$AA102,Base!102:102,0)+3))&gt;2,LEFT(INDEX(Base!102:102,0,MATCH(Output!$AA102,Base!102:102,0)+3),1),INDEX(Base!102:102,0,MATCH(Output!$AA102,Base!102:102,0)+3)),0)</f>
        <v>1</v>
      </c>
      <c r="AE102" t="str">
        <f t="array" ref="AE102">IFERROR(IF(LEN(INDEX(Base!102:102,0,MATCH(Output!$AA102,Base!102:102,0)+4))&gt;2,LEFT(INDEX(Base!102:102,0,MATCH(Output!$AA102,Base!102:102,0)+4),1),INDEX(Base!102:102,0,MATCH(Output!$AA102,Base!102:102,0)+4)),0)</f>
        <v>2</v>
      </c>
      <c r="AF102" t="str">
        <f>AA102&amp;", "&amp;Configurações!$C$4&amp;", "&amp;Configurações!$C$5&amp;", Brazil"</f>
        <v>Rua Vênus, Verao Vermelho Tamoios, Cabo Frio, RJ, Brazil</v>
      </c>
      <c r="AG102" t="str">
        <f>RIGHT(AA102,LEN(AA102)-FIND(",",AA102,1)-1)&amp;", "&amp;Configurações!$C$4&amp;", "&amp;Configurações!$C$5</f>
        <v>Verao Vermelho Tamoios, Cabo Frio, RJ</v>
      </c>
      <c r="AH102" s="5">
        <f>Configurações!$C$6</f>
        <v>44386</v>
      </c>
    </row>
    <row r="103" spans="2:34" x14ac:dyDescent="0.3">
      <c r="B103" t="str">
        <f>IF(OR(ISNUMBER(FIND(Configurações!$B$8,Base!B103)),ISNUMBER(FIND(Configurações!$B$9,Base!B103)),ISNUMBER(FIND(Configurações!$B$10,Base!B103)),ISNUMBER(FIND(Configurações!$B$11,Base!B103)))=TRUE,Base!B103,0)</f>
        <v>destaque</v>
      </c>
      <c r="C103" t="str">
        <f>SUBSTITUTE(SUBSTITUTE(IF(ISNUMBER(FIND("R$",Base!B103))=TRUE,Base!B103,IF(OR(ISNUMBER(FIND("condo",Base!C103)),ISNUMBER(FIND("IPTU",Base!C103)))=TRUE,Base!B103,Base!C103)),"R$",""),".","")</f>
        <v xml:space="preserve"> 550000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687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111</v>
      </c>
      <c r="F103" s="2" t="str">
        <f t="array" ref="F103">INDEX(Base!103:103,MATCH(MAX(LEN(Base!103:103)),LEN(Base!103:103),0))</f>
        <v>Excelente 2 quartos, apto de frente, sala ampla, cozinha, dependência completa (espaço para uma cama de casal), 2 vagas na garagem, 3 varandas, muito ventilado, 1 quadra da Praia d...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Excelente 2 quartos, apto de frente, sala ampla, cozinha, dependência completa (espaço para uma cama de casal), 2 vagas na garagem, 3 varandas, muito ventilado, 1 quadra da Praia d...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>Avenida do Contorno, Braga</v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2" t="str">
        <f t="array" ref="AA103">LOOKUP(2,1/(F103:Z103&lt;&gt;""),F103:Z103)</f>
        <v>Avenida do Contorno, Braga</v>
      </c>
      <c r="AB103" t="str">
        <f t="array" ref="AB103">IFERROR(IF(LEN(TRIM(SUBSTITUTE(INDEX(Base!103:103,0,MATCH(Output!$AA103,Base!103:103,0)+1),"m²",""))&gt;5),LEFT(TRIM(SUBSTITUTE(INDEX(Base!103:103,0,MATCH(Output!$AA103,Base!103:103,0)+1),"m²","")),3),TRIM(SUBSTITUTE(INDEX(Base!103:103,0,MATCH(Output!$AA103,Base!103:103,0)+1),"m²",""))),0)</f>
        <v>108</v>
      </c>
      <c r="AC103" t="str">
        <f t="array" ref="AC103">IFERROR(IF(LEN(INDEX(Base!103:103,0,MATCH(Output!$AA103,Base!103:103,0)+2))&gt;2,LEFT(INDEX(Base!103:103,0,MATCH(Output!$AA103,Base!103:103,0)+2),1),INDEX(Base!103:103,0,MATCH(Output!$AA103,Base!103:103,0)+2)),0)</f>
        <v>2</v>
      </c>
      <c r="AD103" t="str">
        <f t="array" ref="AD103">IFERROR(IF(LEN(INDEX(Base!103:103,0,MATCH(Output!$AA103,Base!103:103,0)+3))&gt;2,LEFT(INDEX(Base!103:103,0,MATCH(Output!$AA103,Base!103:103,0)+3),1),INDEX(Base!103:103,0,MATCH(Output!$AA103,Base!103:103,0)+3)),0)</f>
        <v>2</v>
      </c>
      <c r="AE103" t="str">
        <f t="array" ref="AE103">IFERROR(IF(LEN(INDEX(Base!103:103,0,MATCH(Output!$AA103,Base!103:103,0)+4))&gt;2,LEFT(INDEX(Base!103:103,0,MATCH(Output!$AA103,Base!103:103,0)+4),1),INDEX(Base!103:103,0,MATCH(Output!$AA103,Base!103:103,0)+4)),0)</f>
        <v>2</v>
      </c>
      <c r="AF103" t="str">
        <f>AA103&amp;", "&amp;Configurações!$C$4&amp;", "&amp;Configurações!$C$5&amp;", Brazil"</f>
        <v>Avenida do Contorno, Braga, Cabo Frio, RJ, Brazil</v>
      </c>
      <c r="AG103" t="str">
        <f>RIGHT(AA103,LEN(AA103)-FIND(",",AA103,1)-1)&amp;", "&amp;Configurações!$C$4&amp;", "&amp;Configurações!$C$5</f>
        <v>Braga, Cabo Frio, RJ</v>
      </c>
      <c r="AH103" s="5">
        <f>Configurações!$C$6</f>
        <v>44386</v>
      </c>
    </row>
    <row r="104" spans="2:34" x14ac:dyDescent="0.3">
      <c r="B104">
        <f>IF(OR(ISNUMBER(FIND(Configurações!$B$8,Base!B104)),ISNUMBER(FIND(Configurações!$B$9,Base!B104)),ISNUMBER(FIND(Configurações!$B$10,Base!B104)),ISNUMBER(FIND(Configurações!$B$11,Base!B104)))=TRUE,Base!B104,0)</f>
        <v>0</v>
      </c>
      <c r="C104" t="str">
        <f>SUBSTITUTE(SUBSTITUTE(IF(ISNUMBER(FIND("R$",Base!B104))=TRUE,Base!B104,IF(OR(ISNUMBER(FIND("condo",Base!C104)),ISNUMBER(FIND("IPTU",Base!C104)))=TRUE,Base!B104,Base!C104)),"R$",""),".","")</f>
        <v xml:space="preserve"> 370000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436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74</v>
      </c>
      <c r="F104" s="2" t="str">
        <f t="array" ref="F104">INDEX(Base!104:104,MATCH(MAX(LEN(Base!104:104)),LEN(Base!104:104),0))</f>
        <v>Ótimo apartamento disponível para locação e venda, com excelente localização, próximo a praia. Composto de 2 quartos, sendo 1 suíte com varanda, sala em 2 ambientes com varanda, ba...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>Ótimo apartamento disponível para locação e venda, com excelente localização, próximo a praia. Composto de 2 quartos, sendo 1 suíte com varanda, sala em 2 ambientes com varanda, ba...</v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>Braga, Cabo Frio</v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2" t="str">
        <f t="array" ref="AA104">LOOKUP(2,1/(F104:Z104&lt;&gt;""),F104:Z104)</f>
        <v>Braga, Cabo Frio</v>
      </c>
      <c r="AB104" t="str">
        <f t="array" ref="AB104">IFERROR(IF(LEN(TRIM(SUBSTITUTE(INDEX(Base!104:104,0,MATCH(Output!$AA104,Base!104:104,0)+1),"m²",""))&gt;5),LEFT(TRIM(SUBSTITUTE(INDEX(Base!104:104,0,MATCH(Output!$AA104,Base!104:104,0)+1),"m²","")),3),TRIM(SUBSTITUTE(INDEX(Base!104:104,0,MATCH(Output!$AA104,Base!104:104,0)+1),"m²",""))),0)</f>
        <v>80</v>
      </c>
      <c r="AC104" t="str">
        <f t="array" ref="AC104">IFERROR(IF(LEN(INDEX(Base!104:104,0,MATCH(Output!$AA104,Base!104:104,0)+2))&gt;2,LEFT(INDEX(Base!104:104,0,MATCH(Output!$AA104,Base!104:104,0)+2),1),INDEX(Base!104:104,0,MATCH(Output!$AA104,Base!104:104,0)+2)),0)</f>
        <v>2</v>
      </c>
      <c r="AD104" t="str">
        <f t="array" ref="AD104">IFERROR(IF(LEN(INDEX(Base!104:104,0,MATCH(Output!$AA104,Base!104:104,0)+3))&gt;2,LEFT(INDEX(Base!104:104,0,MATCH(Output!$AA104,Base!104:104,0)+3),1),INDEX(Base!104:104,0,MATCH(Output!$AA104,Base!104:104,0)+3)),0)</f>
        <v>1</v>
      </c>
      <c r="AE104" t="str">
        <f t="array" ref="AE104">IFERROR(IF(LEN(INDEX(Base!104:104,0,MATCH(Output!$AA104,Base!104:104,0)+4))&gt;2,LEFT(INDEX(Base!104:104,0,MATCH(Output!$AA104,Base!104:104,0)+4),1),INDEX(Base!104:104,0,MATCH(Output!$AA104,Base!104:104,0)+4)),0)</f>
        <v>3</v>
      </c>
      <c r="AF104" t="str">
        <f>AA104&amp;", "&amp;Configurações!$C$4&amp;", "&amp;Configurações!$C$5&amp;", Brazil"</f>
        <v>Braga, Cabo Frio, Cabo Frio, RJ, Brazil</v>
      </c>
      <c r="AG104" t="str">
        <f>RIGHT(AA104,LEN(AA104)-FIND(",",AA104,1)-1)&amp;", "&amp;Configurações!$C$4&amp;", "&amp;Configurações!$C$5</f>
        <v>Cabo Frio, Cabo Frio, RJ</v>
      </c>
      <c r="AH104" s="5">
        <f>Configurações!$C$6</f>
        <v>44386</v>
      </c>
    </row>
    <row r="105" spans="2:34" x14ac:dyDescent="0.3">
      <c r="B105" t="str">
        <f>IF(OR(ISNUMBER(FIND(Configurações!$B$8,Base!B105)),ISNUMBER(FIND(Configurações!$B$9,Base!B105)),ISNUMBER(FIND(Configurações!$B$10,Base!B105)),ISNUMBER(FIND(Configurações!$B$11,Base!B105)))=TRUE,Base!B105,0)</f>
        <v>destaque</v>
      </c>
      <c r="C105" t="str">
        <f>SUBSTITUTE(SUBSTITUTE(IF(ISNUMBER(FIND("R$",Base!B105))=TRUE,Base!B105,IF(OR(ISNUMBER(FIND("condo",Base!C105)),ISNUMBER(FIND("IPTU",Base!C105)))=TRUE,Base!B105,Base!C105)),"R$",""),".","")</f>
        <v xml:space="preserve"> 195000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139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150</v>
      </c>
      <c r="F105" s="2" t="str">
        <f t="array" ref="F105">INDEX(Base!105:105,MATCH(MAX(LEN(Base!105:105)),LEN(Base!105:105),0))</f>
        <v>CASA COMPOSTA POR 2 QUARTOS (SENDO 1 SUÍTE), SALA COM COZINHA AMERICANA, BANHEIRO SOCIAL, ÁREA DE SERVIÇO, ÁREA GOURMET, PISCINA E VAGA PARA 5 CARROS.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>CASA COMPOSTA POR 2 QUARTOS (SENDO 1 SUÍTE), SALA COM COZINHA AMERICANA, BANHEIRO SOCIAL, ÁREA DE SERVIÇO, ÁREA GOURMET, PISCINA E VAGA PARA 5 CARROS.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/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>Avenida Independência, Unamar</v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2" t="str">
        <f t="array" ref="AA105">LOOKUP(2,1/(F105:Z105&lt;&gt;""),F105:Z105)</f>
        <v>Avenida Independência, Unamar</v>
      </c>
      <c r="AB105" t="str">
        <f t="array" ref="AB105">IFERROR(IF(LEN(TRIM(SUBSTITUTE(INDEX(Base!105:105,0,MATCH(Output!$AA105,Base!105:105,0)+1),"m²",""))&gt;5),LEFT(TRIM(SUBSTITUTE(INDEX(Base!105:105,0,MATCH(Output!$AA105,Base!105:105,0)+1),"m²","")),3),TRIM(SUBSTITUTE(INDEX(Base!105:105,0,MATCH(Output!$AA105,Base!105:105,0)+1),"m²",""))),0)</f>
        <v>70</v>
      </c>
      <c r="AC105" t="str">
        <f t="array" ref="AC105">IFERROR(IF(LEN(INDEX(Base!105:105,0,MATCH(Output!$AA105,Base!105:105,0)+2))&gt;2,LEFT(INDEX(Base!105:105,0,MATCH(Output!$AA105,Base!105:105,0)+2),1),INDEX(Base!105:105,0,MATCH(Output!$AA105,Base!105:105,0)+2)),0)</f>
        <v>2</v>
      </c>
      <c r="AD105" t="str">
        <f t="array" ref="AD105">IFERROR(IF(LEN(INDEX(Base!105:105,0,MATCH(Output!$AA105,Base!105:105,0)+3))&gt;2,LEFT(INDEX(Base!105:105,0,MATCH(Output!$AA105,Base!105:105,0)+3),1),INDEX(Base!105:105,0,MATCH(Output!$AA105,Base!105:105,0)+3)),0)</f>
        <v>3</v>
      </c>
      <c r="AE105" t="str">
        <f t="array" ref="AE105">IFERROR(IF(LEN(INDEX(Base!105:105,0,MATCH(Output!$AA105,Base!105:105,0)+4))&gt;2,LEFT(INDEX(Base!105:105,0,MATCH(Output!$AA105,Base!105:105,0)+4),1),INDEX(Base!105:105,0,MATCH(Output!$AA105,Base!105:105,0)+4)),0)</f>
        <v>3</v>
      </c>
      <c r="AF105" t="str">
        <f>AA105&amp;", "&amp;Configurações!$C$4&amp;", "&amp;Configurações!$C$5&amp;", Brazil"</f>
        <v>Avenida Independência, Unamar, Cabo Frio, RJ, Brazil</v>
      </c>
      <c r="AG105" t="str">
        <f>RIGHT(AA105,LEN(AA105)-FIND(",",AA105,1)-1)&amp;", "&amp;Configurações!$C$4&amp;", "&amp;Configurações!$C$5</f>
        <v>Unamar, Cabo Frio, RJ</v>
      </c>
      <c r="AH105" s="5">
        <f>Configurações!$C$6</f>
        <v>44386</v>
      </c>
    </row>
    <row r="106" spans="2:34" x14ac:dyDescent="0.3">
      <c r="B106" t="str">
        <f>IF(OR(ISNUMBER(FIND(Configurações!$B$8,Base!B106)),ISNUMBER(FIND(Configurações!$B$9,Base!B106)),ISNUMBER(FIND(Configurações!$B$10,Base!B106)),ISNUMBER(FIND(Configurações!$B$11,Base!B106)))=TRUE,Base!B106,0)</f>
        <v>destaque</v>
      </c>
      <c r="C106" t="str">
        <f>SUBSTITUTE(SUBSTITUTE(IF(ISNUMBER(FIND("R$",Base!B106))=TRUE,Base!B106,IF(OR(ISNUMBER(FIND("condo",Base!C106)),ISNUMBER(FIND("IPTU",Base!C106)))=TRUE,Base!B106,Base!C106)),"R$",""),".","")</f>
        <v xml:space="preserve"> 190000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0</v>
      </c>
      <c r="F106" s="2" t="str">
        <f t="array" ref="F106">INDEX(Base!106:106,MATCH(MAX(LEN(Base!106:106)),LEN(Base!106:106),0))</f>
        <v>Maravilhosa casa 2 quartos com área gourmet e piscina em Unamar, Tamoios - Cabo Frio - RJ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>Maravilhosa casa 2 quartos com área gourmet e piscina em Unamar, Tamoios - Cabo Frio - RJ</v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>Avenida Independência, Unamar</v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2" t="str">
        <f t="array" ref="AA106">LOOKUP(2,1/(F106:Z106&lt;&gt;""),F106:Z106)</f>
        <v>Avenida Independência, Unamar</v>
      </c>
      <c r="AB106" t="str">
        <f t="array" ref="AB106">IFERROR(IF(LEN(TRIM(SUBSTITUTE(INDEX(Base!106:106,0,MATCH(Output!$AA106,Base!106:106,0)+1),"m²",""))&gt;5),LEFT(TRIM(SUBSTITUTE(INDEX(Base!106:106,0,MATCH(Output!$AA106,Base!106:106,0)+1),"m²","")),3),TRIM(SUBSTITUTE(INDEX(Base!106:106,0,MATCH(Output!$AA106,Base!106:106,0)+1),"m²",""))),0)</f>
        <v>70</v>
      </c>
      <c r="AC106" t="str">
        <f t="array" ref="AC106">IFERROR(IF(LEN(INDEX(Base!106:106,0,MATCH(Output!$AA106,Base!106:106,0)+2))&gt;2,LEFT(INDEX(Base!106:106,0,MATCH(Output!$AA106,Base!106:106,0)+2),1),INDEX(Base!106:106,0,MATCH(Output!$AA106,Base!106:106,0)+2)),0)</f>
        <v>2</v>
      </c>
      <c r="AD106" t="str">
        <f t="array" ref="AD106">IFERROR(IF(LEN(INDEX(Base!106:106,0,MATCH(Output!$AA106,Base!106:106,0)+3))&gt;2,LEFT(INDEX(Base!106:106,0,MATCH(Output!$AA106,Base!106:106,0)+3),1),INDEX(Base!106:106,0,MATCH(Output!$AA106,Base!106:106,0)+3)),0)</f>
        <v>4</v>
      </c>
      <c r="AE106" t="str">
        <f t="array" ref="AE106">IFERROR(IF(LEN(INDEX(Base!106:106,0,MATCH(Output!$AA106,Base!106:106,0)+4))&gt;2,LEFT(INDEX(Base!106:106,0,MATCH(Output!$AA106,Base!106:106,0)+4),1),INDEX(Base!106:106,0,MATCH(Output!$AA106,Base!106:106,0)+4)),0)</f>
        <v>3</v>
      </c>
      <c r="AF106" t="str">
        <f>AA106&amp;", "&amp;Configurações!$C$4&amp;", "&amp;Configurações!$C$5&amp;", Brazil"</f>
        <v>Avenida Independência, Unamar, Cabo Frio, RJ, Brazil</v>
      </c>
      <c r="AG106" t="str">
        <f>RIGHT(AA106,LEN(AA106)-FIND(",",AA106,1)-1)&amp;", "&amp;Configurações!$C$4&amp;", "&amp;Configurações!$C$5</f>
        <v>Unamar, Cabo Frio, RJ</v>
      </c>
      <c r="AH106" s="5">
        <f>Configurações!$C$6</f>
        <v>44386</v>
      </c>
    </row>
    <row r="107" spans="2:34" x14ac:dyDescent="0.3">
      <c r="B107">
        <f>IF(OR(ISNUMBER(FIND(Configurações!$B$8,Base!B107)),ISNUMBER(FIND(Configurações!$B$9,Base!B107)),ISNUMBER(FIND(Configurações!$B$10,Base!B107)),ISNUMBER(FIND(Configurações!$B$11,Base!B107)))=TRUE,Base!B107,0)</f>
        <v>0</v>
      </c>
      <c r="C107" t="str">
        <f>SUBSTITUTE(SUBSTITUTE(IF(ISNUMBER(FIND("R$",Base!B107))=TRUE,Base!B107,IF(OR(ISNUMBER(FIND("condo",Base!C107)),ISNUMBER(FIND("IPTU",Base!C107)))=TRUE,Base!B107,Base!C107)),"R$",""),".","")</f>
        <v xml:space="preserve"> 220000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0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0</v>
      </c>
      <c r="F107" s="2" t="str">
        <f t="array" ref="F107">INDEX(Base!107:107,MATCH(MAX(LEN(Base!107:107)),LEN(Base!107:107),0))</f>
        <v>𝐂𝐡𝐞𝐠𝐨𝐮 𝐚 𝐬𝐮𝐚 𝐡𝐨𝐫𝐚 𝐝𝐞 𝐦𝐨𝐫𝐚𝐫 𝐝𝐞 𝐟𝐫𝐞𝐧𝐭𝐞 𝐩𝐚𝐫𝐚 𝐨 𝐦𝐚𝐫 !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/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✔️2 quartos, sendo 1 suíte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>Avenida Beira-mar, Sambura Tamoios</v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2" t="str">
        <f t="array" ref="AA107">LOOKUP(2,1/(F107:Z107&lt;&gt;""),F107:Z107)</f>
        <v>Avenida Beira-mar, Sambura Tamoios</v>
      </c>
      <c r="AB107" t="str">
        <f t="array" ref="AB107">IFERROR(IF(LEN(TRIM(SUBSTITUTE(INDEX(Base!107:107,0,MATCH(Output!$AA107,Base!107:107,0)+1),"m²",""))&gt;5),LEFT(TRIM(SUBSTITUTE(INDEX(Base!107:107,0,MATCH(Output!$AA107,Base!107:107,0)+1),"m²","")),3),TRIM(SUBSTITUTE(INDEX(Base!107:107,0,MATCH(Output!$AA107,Base!107:107,0)+1),"m²",""))),0)</f>
        <v>100</v>
      </c>
      <c r="AC107" t="str">
        <f t="array" ref="AC107">IFERROR(IF(LEN(INDEX(Base!107:107,0,MATCH(Output!$AA107,Base!107:107,0)+2))&gt;2,LEFT(INDEX(Base!107:107,0,MATCH(Output!$AA107,Base!107:107,0)+2),1),INDEX(Base!107:107,0,MATCH(Output!$AA107,Base!107:107,0)+2)),0)</f>
        <v>2</v>
      </c>
      <c r="AD107" t="str">
        <f t="array" ref="AD107">IFERROR(IF(LEN(INDEX(Base!107:107,0,MATCH(Output!$AA107,Base!107:107,0)+3))&gt;2,LEFT(INDEX(Base!107:107,0,MATCH(Output!$AA107,Base!107:107,0)+3),1),INDEX(Base!107:107,0,MATCH(Output!$AA107,Base!107:107,0)+3)),0)</f>
        <v>1</v>
      </c>
      <c r="AE107" t="str">
        <f t="array" ref="AE107">IFERROR(IF(LEN(INDEX(Base!107:107,0,MATCH(Output!$AA107,Base!107:107,0)+4))&gt;2,LEFT(INDEX(Base!107:107,0,MATCH(Output!$AA107,Base!107:107,0)+4),1),INDEX(Base!107:107,0,MATCH(Output!$AA107,Base!107:107,0)+4)),0)</f>
        <v>3</v>
      </c>
      <c r="AF107" t="str">
        <f>AA107&amp;", "&amp;Configurações!$C$4&amp;", "&amp;Configurações!$C$5&amp;", Brazil"</f>
        <v>Avenida Beira-mar, Sambura Tamoios, Cabo Frio, RJ, Brazil</v>
      </c>
      <c r="AG107" t="str">
        <f>RIGHT(AA107,LEN(AA107)-FIND(",",AA107,1)-1)&amp;", "&amp;Configurações!$C$4&amp;", "&amp;Configurações!$C$5</f>
        <v>Sambura Tamoios, Cabo Frio, RJ</v>
      </c>
      <c r="AH107" s="5">
        <f>Configurações!$C$6</f>
        <v>44386</v>
      </c>
    </row>
    <row r="108" spans="2:34" x14ac:dyDescent="0.3">
      <c r="B108" t="str">
        <f>IF(OR(ISNUMBER(FIND(Configurações!$B$8,Base!B108)),ISNUMBER(FIND(Configurações!$B$9,Base!B108)),ISNUMBER(FIND(Configurações!$B$10,Base!B108)),ISNUMBER(FIND(Configurações!$B$11,Base!B108)))=TRUE,Base!B108,0)</f>
        <v>destaque</v>
      </c>
      <c r="C108" t="str">
        <f>SUBSTITUTE(SUBSTITUTE(IF(ISNUMBER(FIND("R$",Base!B108))=TRUE,Base!B108,IF(OR(ISNUMBER(FIND("condo",Base!C108)),ISNUMBER(FIND("IPTU",Base!C108)))=TRUE,Base!B108,Base!C108)),"R$",""),".","")</f>
        <v xml:space="preserve"> 135000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0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100</v>
      </c>
      <c r="F108" s="2" t="str">
        <f t="array" ref="F108">INDEX(Base!108:108,MATCH(MAX(LEN(Base!108:108)),LEN(Base!108:108),0))</f>
        <v>Casa com 2 dormitório à venda, 56 m² por R$ 135.000 - Unamar - Cabo Frio/RJ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/>
      </c>
      <c r="M108" t="str">
        <f>TRIM((IF(OR(ISNUMBER(FIND("Avenida",Base!E108)),ISNUMBER(FIND("Rua",Base!E108)),ISNUMBER(FIND("Estrada",Base!E108)),ISNUMBER(FIND(",",Base!E108)))=TRUE,Base!E108,"")))</f>
        <v>Casa com 2 dormitório à venda, 56 m² por R$ 135.000 - Unamar - Cabo Frio/RJ</v>
      </c>
      <c r="N108" t="str">
        <f>TRIM((IF(OR(ISNUMBER(FIND("Avenida",Base!F108)),ISNUMBER(FIND("Rua",Base!F108)),ISNUMBER(FIND("Estrada",Base!F108)),ISNUMBER(FIND(",",Base!F108)))=TRUE,Base!F108,"")))</f>
        <v/>
      </c>
      <c r="O108" t="str">
        <f>TRIM((IF(OR(ISNUMBER(FIND("Avenida",Base!G108)),ISNUMBER(FIND("Rua",Base!G108)),ISNUMBER(FIND("Estrada",Base!G108)),ISNUMBER(FIND(",",Base!G108)))=TRUE,Base!G108,"")))</f>
        <v>Excelente casa com 2 quarto, sala, cozinha americana, banheiro social,</v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>Avenida Independência, Unamar</v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2" t="str">
        <f t="array" ref="AA108">LOOKUP(2,1/(F108:Z108&lt;&gt;""),F108:Z108)</f>
        <v>Avenida Independência, Unamar</v>
      </c>
      <c r="AB108" t="str">
        <f t="array" ref="AB108">IFERROR(IF(LEN(TRIM(SUBSTITUTE(INDEX(Base!108:108,0,MATCH(Output!$AA108,Base!108:108,0)+1),"m²",""))&gt;5),LEFT(TRIM(SUBSTITUTE(INDEX(Base!108:108,0,MATCH(Output!$AA108,Base!108:108,0)+1),"m²","")),3),TRIM(SUBSTITUTE(INDEX(Base!108:108,0,MATCH(Output!$AA108,Base!108:108,0)+1),"m²",""))),0)</f>
        <v>56</v>
      </c>
      <c r="AC108" t="str">
        <f t="array" ref="AC108">IFERROR(IF(LEN(INDEX(Base!108:108,0,MATCH(Output!$AA108,Base!108:108,0)+2))&gt;2,LEFT(INDEX(Base!108:108,0,MATCH(Output!$AA108,Base!108:108,0)+2),1),INDEX(Base!108:108,0,MATCH(Output!$AA108,Base!108:108,0)+2)),0)</f>
        <v>2</v>
      </c>
      <c r="AD108" t="str">
        <f t="array" ref="AD108">IFERROR(IF(LEN(INDEX(Base!108:108,0,MATCH(Output!$AA108,Base!108:108,0)+3))&gt;2,LEFT(INDEX(Base!108:108,0,MATCH(Output!$AA108,Base!108:108,0)+3),1),INDEX(Base!108:108,0,MATCH(Output!$AA108,Base!108:108,0)+3)),0)</f>
        <v>2</v>
      </c>
      <c r="AE108" t="str">
        <f t="array" ref="AE108">IFERROR(IF(LEN(INDEX(Base!108:108,0,MATCH(Output!$AA108,Base!108:108,0)+4))&gt;2,LEFT(INDEX(Base!108:108,0,MATCH(Output!$AA108,Base!108:108,0)+4),1),INDEX(Base!108:108,0,MATCH(Output!$AA108,Base!108:108,0)+4)),0)</f>
        <v>2</v>
      </c>
      <c r="AF108" t="str">
        <f>AA108&amp;", "&amp;Configurações!$C$4&amp;", "&amp;Configurações!$C$5&amp;", Brazil"</f>
        <v>Avenida Independência, Unamar, Cabo Frio, RJ, Brazil</v>
      </c>
      <c r="AG108" t="str">
        <f>RIGHT(AA108,LEN(AA108)-FIND(",",AA108,1)-1)&amp;", "&amp;Configurações!$C$4&amp;", "&amp;Configurações!$C$5</f>
        <v>Unamar, Cabo Frio, RJ</v>
      </c>
      <c r="AH108" s="5">
        <f>Configurações!$C$6</f>
        <v>44386</v>
      </c>
    </row>
    <row r="109" spans="2:34" x14ac:dyDescent="0.3">
      <c r="B109">
        <f>IF(OR(ISNUMBER(FIND(Configurações!$B$8,Base!B109)),ISNUMBER(FIND(Configurações!$B$9,Base!B109)),ISNUMBER(FIND(Configurações!$B$10,Base!B109)),ISNUMBER(FIND(Configurações!$B$11,Base!B109)))=TRUE,Base!B109,0)</f>
        <v>0</v>
      </c>
      <c r="C109" t="str">
        <f>SUBSTITUTE(SUBSTITUTE(IF(ISNUMBER(FIND("R$",Base!B109))=TRUE,Base!B109,IF(OR(ISNUMBER(FIND("condo",Base!C109)),ISNUMBER(FIND("IPTU",Base!C109)))=TRUE,Base!B109,Base!C109)),"R$",""),".","")</f>
        <v xml:space="preserve"> 105000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0</v>
      </c>
      <c r="F109" s="2" t="str">
        <f t="array" ref="F109">INDEX(Base!109:109,MATCH(MAX(LEN(Base!109:109)),LEN(Base!109:109),0))</f>
        <v>Casa composta por 2 quarto, sala, cozinha americana, banheiro social, varanda, área de serviço e área gourm...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/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/>
      </c>
      <c r="P109" t="str">
        <f>TRIM((IF(OR(ISNUMBER(FIND("Avenida",Base!H109)),ISNUMBER(FIND("Rua",Base!H109)),ISNUMBER(FIND("Estrada",Base!H109)),ISNUMBER(FIND(",",Base!H109)))=TRUE,Base!H109,"")))</f>
        <v>Casa composta por 2 quarto, sala, cozinha americana, banheiro social, varanda, área de serviço e área gourm...</v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>Avenida Independência, Unamar</v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2" t="str">
        <f t="array" ref="AA109">LOOKUP(2,1/(F109:Z109&lt;&gt;""),F109:Z109)</f>
        <v>Avenida Independência, Unamar</v>
      </c>
      <c r="AB109" t="str">
        <f t="array" ref="AB109">IFERROR(IF(LEN(TRIM(SUBSTITUTE(INDEX(Base!109:109,0,MATCH(Output!$AA109,Base!109:109,0)+1),"m²",""))&gt;5),LEFT(TRIM(SUBSTITUTE(INDEX(Base!109:109,0,MATCH(Output!$AA109,Base!109:109,0)+1),"m²","")),3),TRIM(SUBSTITUTE(INDEX(Base!109:109,0,MATCH(Output!$AA109,Base!109:109,0)+1),"m²",""))),0)</f>
        <v>59</v>
      </c>
      <c r="AC109" t="str">
        <f t="array" ref="AC109">IFERROR(IF(LEN(INDEX(Base!109:109,0,MATCH(Output!$AA109,Base!109:109,0)+2))&gt;2,LEFT(INDEX(Base!109:109,0,MATCH(Output!$AA109,Base!109:109,0)+2),1),INDEX(Base!109:109,0,MATCH(Output!$AA109,Base!109:109,0)+2)),0)</f>
        <v>2</v>
      </c>
      <c r="AD109" t="str">
        <f t="array" ref="AD109">IFERROR(IF(LEN(INDEX(Base!109:109,0,MATCH(Output!$AA109,Base!109:109,0)+3))&gt;2,LEFT(INDEX(Base!109:109,0,MATCH(Output!$AA109,Base!109:109,0)+3),1),INDEX(Base!109:109,0,MATCH(Output!$AA109,Base!109:109,0)+3)),0)</f>
        <v>2</v>
      </c>
      <c r="AE109" t="str">
        <f t="array" ref="AE109">IFERROR(IF(LEN(INDEX(Base!109:109,0,MATCH(Output!$AA109,Base!109:109,0)+4))&gt;2,LEFT(INDEX(Base!109:109,0,MATCH(Output!$AA109,Base!109:109,0)+4),1),INDEX(Base!109:109,0,MATCH(Output!$AA109,Base!109:109,0)+4)),0)</f>
        <v>2</v>
      </c>
      <c r="AF109" t="str">
        <f>AA109&amp;", "&amp;Configurações!$C$4&amp;", "&amp;Configurações!$C$5&amp;", Brazil"</f>
        <v>Avenida Independência, Unamar, Cabo Frio, RJ, Brazil</v>
      </c>
      <c r="AG109" t="str">
        <f>RIGHT(AA109,LEN(AA109)-FIND(",",AA109,1)-1)&amp;", "&amp;Configurações!$C$4&amp;", "&amp;Configurações!$C$5</f>
        <v>Unamar, Cabo Frio, RJ</v>
      </c>
      <c r="AH109" s="5">
        <f>Configurações!$C$6</f>
        <v>44386</v>
      </c>
    </row>
    <row r="110" spans="2:34" x14ac:dyDescent="0.3">
      <c r="B110" t="str">
        <f>IF(OR(ISNUMBER(FIND(Configurações!$B$8,Base!B110)),ISNUMBER(FIND(Configurações!$B$9,Base!B110)),ISNUMBER(FIND(Configurações!$B$10,Base!B110)),ISNUMBER(FIND(Configurações!$B$11,Base!B110)))=TRUE,Base!B110,0)</f>
        <v>destaque</v>
      </c>
      <c r="C110" t="str">
        <f>SUBSTITUTE(SUBSTITUTE(IF(ISNUMBER(FIND("R$",Base!B110))=TRUE,Base!B110,IF(OR(ISNUMBER(FIND("condo",Base!C110)),ISNUMBER(FIND("IPTU",Base!C110)))=TRUE,Base!B110,Base!C110)),"R$",""),".","")</f>
        <v xml:space="preserve"> 235000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0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0</v>
      </c>
      <c r="F110" s="2" t="str">
        <f t="array" ref="F110">INDEX(Base!110:110,MATCH(MAX(LEN(Base!110:110)),LEN(Base!110:110),0))</f>
        <v>Maravilhosa casa 2 quartos com área gourmet e piscina em Unamar, Tamoios - Cabo Frio - RJ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>Maravilhosa casa 2 quartos com área gourmet e piscina em Unamar, Tamoios - Cabo Frio - RJ</v>
      </c>
      <c r="M110" t="str">
        <f>TRIM((IF(OR(ISNUMBER(FIND("Avenida",Base!E110)),ISNUMBER(FIND("Rua",Base!E110)),ISNUMBER(FIND("Estrada",Base!E110)),ISNUMBER(FIND(",",Base!E110)))=TRUE,Base!E110,"")))</f>
        <v/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/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>Avenida Independência, Unamar</v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2" t="str">
        <f t="array" ref="AA110">LOOKUP(2,1/(F110:Z110&lt;&gt;""),F110:Z110)</f>
        <v>Avenida Independência, Unamar</v>
      </c>
      <c r="AB110" t="str">
        <f t="array" ref="AB110">IFERROR(IF(LEN(TRIM(SUBSTITUTE(INDEX(Base!110:110,0,MATCH(Output!$AA110,Base!110:110,0)+1),"m²",""))&gt;5),LEFT(TRIM(SUBSTITUTE(INDEX(Base!110:110,0,MATCH(Output!$AA110,Base!110:110,0)+1),"m²","")),3),TRIM(SUBSTITUTE(INDEX(Base!110:110,0,MATCH(Output!$AA110,Base!110:110,0)+1),"m²",""))),0)</f>
        <v>70</v>
      </c>
      <c r="AC110" t="str">
        <f t="array" ref="AC110">IFERROR(IF(LEN(INDEX(Base!110:110,0,MATCH(Output!$AA110,Base!110:110,0)+2))&gt;2,LEFT(INDEX(Base!110:110,0,MATCH(Output!$AA110,Base!110:110,0)+2),1),INDEX(Base!110:110,0,MATCH(Output!$AA110,Base!110:110,0)+2)),0)</f>
        <v>2</v>
      </c>
      <c r="AD110" t="str">
        <f t="array" ref="AD110">IFERROR(IF(LEN(INDEX(Base!110:110,0,MATCH(Output!$AA110,Base!110:110,0)+3))&gt;2,LEFT(INDEX(Base!110:110,0,MATCH(Output!$AA110,Base!110:110,0)+3),1),INDEX(Base!110:110,0,MATCH(Output!$AA110,Base!110:110,0)+3)),0)</f>
        <v>3</v>
      </c>
      <c r="AE110" t="str">
        <f t="array" ref="AE110">IFERROR(IF(LEN(INDEX(Base!110:110,0,MATCH(Output!$AA110,Base!110:110,0)+4))&gt;2,LEFT(INDEX(Base!110:110,0,MATCH(Output!$AA110,Base!110:110,0)+4),1),INDEX(Base!110:110,0,MATCH(Output!$AA110,Base!110:110,0)+4)),0)</f>
        <v>3</v>
      </c>
      <c r="AF110" t="str">
        <f>AA110&amp;", "&amp;Configurações!$C$4&amp;", "&amp;Configurações!$C$5&amp;", Brazil"</f>
        <v>Avenida Independência, Unamar, Cabo Frio, RJ, Brazil</v>
      </c>
      <c r="AG110" t="str">
        <f>RIGHT(AA110,LEN(AA110)-FIND(",",AA110,1)-1)&amp;", "&amp;Configurações!$C$4&amp;", "&amp;Configurações!$C$5</f>
        <v>Unamar, Cabo Frio, RJ</v>
      </c>
      <c r="AH110" s="5">
        <f>Configurações!$C$6</f>
        <v>44386</v>
      </c>
    </row>
    <row r="111" spans="2:34" x14ac:dyDescent="0.3">
      <c r="B111">
        <f>IF(OR(ISNUMBER(FIND(Configurações!$B$8,Base!B111)),ISNUMBER(FIND(Configurações!$B$9,Base!B111)),ISNUMBER(FIND(Configurações!$B$10,Base!B111)),ISNUMBER(FIND(Configurações!$B$11,Base!B111)))=TRUE,Base!B111,0)</f>
        <v>0</v>
      </c>
      <c r="C111" t="str">
        <f>SUBSTITUTE(SUBSTITUTE(IF(ISNUMBER(FIND("R$",Base!B111))=TRUE,Base!B111,IF(OR(ISNUMBER(FIND("condo",Base!C111)),ISNUMBER(FIND("IPTU",Base!C111)))=TRUE,Base!B111,Base!C111)),"R$",""),".","")</f>
        <v xml:space="preserve"> 125000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0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0</v>
      </c>
      <c r="F111" s="2" t="str">
        <f t="array" ref="F111">INDEX(Base!111:111,MATCH(MAX(LEN(Base!111:111)),LEN(Base!111:111),0))</f>
        <v>A casa no bairro Nova Califórnia (Tamoios) com 150 metros quadrados com 2 quartos sendo 1 suite e 2 banheirosFica em um condomínio fechado.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/>
      </c>
      <c r="M111" t="str">
        <f>TRIM((IF(OR(ISNUMBER(FIND("Avenida",Base!E111)),ISNUMBER(FIND("Rua",Base!E111)),ISNUMBER(FIND("Estrada",Base!E111)),ISNUMBER(FIND(",",Base!E111)))=TRUE,Base!E111,"")))</f>
        <v>Avenida Gravatá, Nova California Tamoios</v>
      </c>
      <c r="N111" t="str">
        <f>TRIM((IF(OR(ISNUMBER(FIND("Avenida",Base!F111)),ISNUMBER(FIND("Rua",Base!F111)),ISNUMBER(FIND("Estrada",Base!F111)),ISNUMBER(FIND(",",Base!F111)))=TRUE,Base!F111,"")))</f>
        <v/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2" t="str">
        <f t="array" ref="AA111">LOOKUP(2,1/(F111:Z111&lt;&gt;""),F111:Z111)</f>
        <v>Avenida Gravatá, Nova California Tamoios</v>
      </c>
      <c r="AB111" t="str">
        <f t="array" ref="AB111">IFERROR(IF(LEN(TRIM(SUBSTITUTE(INDEX(Base!111:111,0,MATCH(Output!$AA111,Base!111:111,0)+1),"m²",""))&gt;5),LEFT(TRIM(SUBSTITUTE(INDEX(Base!111:111,0,MATCH(Output!$AA111,Base!111:111,0)+1),"m²","")),3),TRIM(SUBSTITUTE(INDEX(Base!111:111,0,MATCH(Output!$AA111,Base!111:111,0)+1),"m²",""))),0)</f>
        <v>150</v>
      </c>
      <c r="AC111" t="str">
        <f t="array" ref="AC111">IFERROR(IF(LEN(INDEX(Base!111:111,0,MATCH(Output!$AA111,Base!111:111,0)+2))&gt;2,LEFT(INDEX(Base!111:111,0,MATCH(Output!$AA111,Base!111:111,0)+2),1),INDEX(Base!111:111,0,MATCH(Output!$AA111,Base!111:111,0)+2)),0)</f>
        <v>2</v>
      </c>
      <c r="AD111" t="str">
        <f t="array" ref="AD111">IFERROR(IF(LEN(INDEX(Base!111:111,0,MATCH(Output!$AA111,Base!111:111,0)+3))&gt;2,LEFT(INDEX(Base!111:111,0,MATCH(Output!$AA111,Base!111:111,0)+3),1),INDEX(Base!111:111,0,MATCH(Output!$AA111,Base!111:111,0)+3)),0)</f>
        <v>2</v>
      </c>
      <c r="AE111" t="str">
        <f t="array" ref="AE111">IFERROR(IF(LEN(INDEX(Base!111:111,0,MATCH(Output!$AA111,Base!111:111,0)+4))&gt;2,LEFT(INDEX(Base!111:111,0,MATCH(Output!$AA111,Base!111:111,0)+4),1),INDEX(Base!111:111,0,MATCH(Output!$AA111,Base!111:111,0)+4)),0)</f>
        <v>2</v>
      </c>
      <c r="AF111" t="str">
        <f>AA111&amp;", "&amp;Configurações!$C$4&amp;", "&amp;Configurações!$C$5&amp;", Brazil"</f>
        <v>Avenida Gravatá, Nova California Tamoios, Cabo Frio, RJ, Brazil</v>
      </c>
      <c r="AG111" t="str">
        <f>RIGHT(AA111,LEN(AA111)-FIND(",",AA111,1)-1)&amp;", "&amp;Configurações!$C$4&amp;", "&amp;Configurações!$C$5</f>
        <v>Nova California Tamoios, Cabo Frio, RJ</v>
      </c>
      <c r="AH111" s="5">
        <f>Configurações!$C$6</f>
        <v>44386</v>
      </c>
    </row>
    <row r="112" spans="2:34" hidden="1" x14ac:dyDescent="0.3">
      <c r="B112">
        <f>IF(OR(ISNUMBER(FIND(Configurações!$B$8,Base!B112)),ISNUMBER(FIND(Configurações!$B$9,Base!B112)),ISNUMBER(FIND(Configurações!$B$10,Base!B112)),ISNUMBER(FIND(Configurações!$B$11,Base!B112)))=TRUE,Base!B112,0)</f>
        <v>0</v>
      </c>
      <c r="C112" t="str">
        <f>SUBSTITUTE(SUBSTITUTE(IF(ISNUMBER(FIND("R$",Base!B112))=TRUE,Base!B112,IF(OR(ISNUMBER(FIND("condo",Base!C112)),ISNUMBER(FIND("IPTU",Base!C112)))=TRUE,Base!B112,Base!C112)),"R$",""),".","")</f>
        <v xml:space="preserve"> 1672051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0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0</v>
      </c>
      <c r="F112" s="2" t="str">
        <f t="array" ref="F112">INDEX(Base!112:112,MATCH(MAX(LEN(Base!112:112)),LEN(Base!112:112),0))</f>
        <v>Viva em uma das regiões mais encantadoras e desejadas de Vitória, no coração da cena urbana de Vitória, perto de supermercados, pet shops, shopping e da praia!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>Viva em uma das regiões mais encantadoras e desejadas de Vitória, no coração da cena urbana de Vitória, perto de supermercados, pet shops, shopping e da praia!</v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3 suítes, apa...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>Avenida Rio Branco, Praia do Canto</v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/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2" t="str">
        <f t="array" ref="AA112">LOOKUP(2,1/(F112:Z112&lt;&gt;""),F112:Z112)</f>
        <v>Avenida Rio Branco, Praia do Canto</v>
      </c>
      <c r="AB112" t="str">
        <f t="array" ref="AB112">IFERROR(IF(LEN(TRIM(SUBSTITUTE(INDEX(Base!112:112,0,MATCH(Output!$AA112,Base!112:112,0)+1),"m²",""))&gt;5),LEFT(TRIM(SUBSTITUTE(INDEX(Base!112:112,0,MATCH(Output!$AA112,Base!112:112,0)+1),"m²","")),3),TRIM(SUBSTITUTE(INDEX(Base!112:112,0,MATCH(Output!$AA112,Base!112:112,0)+1),"m²",""))),0)</f>
        <v>100</v>
      </c>
      <c r="AC112" t="str">
        <f t="array" ref="AC112">IFERROR(IF(LEN(INDEX(Base!112:112,0,MATCH(Output!$AA112,Base!112:112,0)+2))&gt;2,LEFT(INDEX(Base!112:112,0,MATCH(Output!$AA112,Base!112:112,0)+2),1),INDEX(Base!112:112,0,MATCH(Output!$AA112,Base!112:112,0)+2)),0)</f>
        <v>3</v>
      </c>
      <c r="AD112" t="str">
        <f t="array" ref="AD112">IFERROR(IF(LEN(INDEX(Base!112:112,0,MATCH(Output!$AA112,Base!112:112,0)+3))&gt;2,LEFT(INDEX(Base!112:112,0,MATCH(Output!$AA112,Base!112:112,0)+3),1),INDEX(Base!112:112,0,MATCH(Output!$AA112,Base!112:112,0)+3)),0)</f>
        <v>2</v>
      </c>
      <c r="AE112">
        <f t="array" ref="AE112">IFERROR(IF(LEN(INDEX(Base!112:112,0,MATCH(Output!$AA112,Base!112:112,0)+4))&gt;2,LEFT(INDEX(Base!112:112,0,MATCH(Output!$AA112,Base!112:112,0)+4),1),INDEX(Base!112:112,0,MATCH(Output!$AA112,Base!112:112,0)+4)),0)</f>
        <v>0</v>
      </c>
      <c r="AF112" t="str">
        <f>AA112&amp;", "&amp;Configurações!$C$4&amp;", "&amp;Configurações!$C$5&amp;", Brazil"</f>
        <v>Avenida Rio Branco, Praia do Canto, Cabo Frio, RJ, Brazil</v>
      </c>
      <c r="AG112" t="str">
        <f>RIGHT(AA112,LEN(AA112)-FIND(",",AA112,1)-1)&amp;", "&amp;Configurações!$C$4&amp;", "&amp;Configurações!$C$5</f>
        <v>Praia do Canto, Cabo Frio, RJ</v>
      </c>
      <c r="AH112" s="5">
        <f>Configurações!$C$6</f>
        <v>44386</v>
      </c>
    </row>
    <row r="113" spans="2:34" x14ac:dyDescent="0.3">
      <c r="B113" t="str">
        <f>IF(OR(ISNUMBER(FIND(Configurações!$B$8,Base!B113)),ISNUMBER(FIND(Configurações!$B$9,Base!B113)),ISNUMBER(FIND(Configurações!$B$10,Base!B113)),ISNUMBER(FIND(Configurações!$B$11,Base!B113)))=TRUE,Base!B113,0)</f>
        <v>super destaque</v>
      </c>
      <c r="C113" t="str">
        <f>SUBSTITUTE(SUBSTITUTE(IF(ISNUMBER(FIND("R$",Base!B113))=TRUE,Base!B113,IF(OR(ISNUMBER(FIND("condo",Base!C113)),ISNUMBER(FIND("IPTU",Base!C113)))=TRUE,Base!B113,Base!C113)),"R$",""),".","")</f>
        <v xml:space="preserve"> 960000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740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1070</v>
      </c>
      <c r="F113" s="2" t="str">
        <f t="array" ref="F113">INDEX(Base!113:113,MATCH(MAX(LEN(Base!113:113)),LEN(Base!113:113),0))</f>
        <v>Sinta a brisa do mar todos os dias nessa casa incrível pertinho da Praia do Forte em seu degradê azul e areia branca fininha. Excelente apartamento com vista para a deslumbrante Pr...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/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>Praia do Forte, Cabo Frio</v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2" t="str">
        <f t="array" ref="AA113">LOOKUP(2,1/(F113:Z113&lt;&gt;""),F113:Z113)</f>
        <v>Praia do Forte, Cabo Frio</v>
      </c>
      <c r="AB113" t="str">
        <f t="array" ref="AB113">IFERROR(IF(LEN(TRIM(SUBSTITUTE(INDEX(Base!113:113,0,MATCH(Output!$AA113,Base!113:113,0)+1),"m²",""))&gt;5),LEFT(TRIM(SUBSTITUTE(INDEX(Base!113:113,0,MATCH(Output!$AA113,Base!113:113,0)+1),"m²","")),3),TRIM(SUBSTITUTE(INDEX(Base!113:113,0,MATCH(Output!$AA113,Base!113:113,0)+1),"m²",""))),0)</f>
        <v>100</v>
      </c>
      <c r="AC113" t="str">
        <f t="array" ref="AC113">IFERROR(IF(LEN(INDEX(Base!113:113,0,MATCH(Output!$AA113,Base!113:113,0)+2))&gt;2,LEFT(INDEX(Base!113:113,0,MATCH(Output!$AA113,Base!113:113,0)+2),1),INDEX(Base!113:113,0,MATCH(Output!$AA113,Base!113:113,0)+2)),0)</f>
        <v>3</v>
      </c>
      <c r="AD113" t="str">
        <f t="array" ref="AD113">IFERROR(IF(LEN(INDEX(Base!113:113,0,MATCH(Output!$AA113,Base!113:113,0)+3))&gt;2,LEFT(INDEX(Base!113:113,0,MATCH(Output!$AA113,Base!113:113,0)+3),1),INDEX(Base!113:113,0,MATCH(Output!$AA113,Base!113:113,0)+3)),0)</f>
        <v>2</v>
      </c>
      <c r="AE113" t="str">
        <f t="array" ref="AE113">IFERROR(IF(LEN(INDEX(Base!113:113,0,MATCH(Output!$AA113,Base!113:113,0)+4))&gt;2,LEFT(INDEX(Base!113:113,0,MATCH(Output!$AA113,Base!113:113,0)+4),1),INDEX(Base!113:113,0,MATCH(Output!$AA113,Base!113:113,0)+4)),0)</f>
        <v>1</v>
      </c>
      <c r="AF113" t="str">
        <f>AA113&amp;", "&amp;Configurações!$C$4&amp;", "&amp;Configurações!$C$5&amp;", Brazil"</f>
        <v>Praia do Forte, Cabo Frio, Cabo Frio, RJ, Brazil</v>
      </c>
      <c r="AG113" t="str">
        <f>RIGHT(AA113,LEN(AA113)-FIND(",",AA113,1)-1)&amp;", "&amp;Configurações!$C$4&amp;", "&amp;Configurações!$C$5</f>
        <v>Cabo Frio, Cabo Frio, RJ</v>
      </c>
      <c r="AH113" s="5">
        <f>Configurações!$C$6</f>
        <v>44386</v>
      </c>
    </row>
    <row r="114" spans="2:34" x14ac:dyDescent="0.3">
      <c r="B114" t="str">
        <f>IF(OR(ISNUMBER(FIND(Configurações!$B$8,Base!B114)),ISNUMBER(FIND(Configurações!$B$9,Base!B114)),ISNUMBER(FIND(Configurações!$B$10,Base!B114)),ISNUMBER(FIND(Configurações!$B$11,Base!B114)))=TRUE,Base!B114,0)</f>
        <v>super destaque</v>
      </c>
      <c r="C114" t="str">
        <f>SUBSTITUTE(SUBSTITUTE(IF(ISNUMBER(FIND("R$",Base!B114))=TRUE,Base!B114,IF(OR(ISNUMBER(FIND("condo",Base!C114)),ISNUMBER(FIND("IPTU",Base!C114)))=TRUE,Base!B114,Base!C114)),"R$",""),".","")</f>
        <v xml:space="preserve"> 135000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0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0</v>
      </c>
      <c r="F114" s="2" t="str">
        <f t="array" ref="F114">INDEX(Base!114:114,MATCH(MAX(LEN(Base!114:114)),LEN(Base!114:114),0))</f>
        <v>Linda casa 2 quartos com piscina e área gourmet em Unamar, Tamoios - Cabo Frio - RJ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Linda casa 2 quartos com piscina e área gourmet em Unamar, Tamoios - Cabo Frio - RJ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/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>Avenida Independência, Unamar</v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2" t="str">
        <f t="array" ref="AA114">LOOKUP(2,1/(F114:Z114&lt;&gt;""),F114:Z114)</f>
        <v>Avenida Independência, Unamar</v>
      </c>
      <c r="AB114" t="str">
        <f t="array" ref="AB114">IFERROR(IF(LEN(TRIM(SUBSTITUTE(INDEX(Base!114:114,0,MATCH(Output!$AA114,Base!114:114,0)+1),"m²",""))&gt;5),LEFT(TRIM(SUBSTITUTE(INDEX(Base!114:114,0,MATCH(Output!$AA114,Base!114:114,0)+1),"m²","")),3),TRIM(SUBSTITUTE(INDEX(Base!114:114,0,MATCH(Output!$AA114,Base!114:114,0)+1),"m²",""))),0)</f>
        <v>60</v>
      </c>
      <c r="AC114" t="str">
        <f t="array" ref="AC114">IFERROR(IF(LEN(INDEX(Base!114:114,0,MATCH(Output!$AA114,Base!114:114,0)+2))&gt;2,LEFT(INDEX(Base!114:114,0,MATCH(Output!$AA114,Base!114:114,0)+2),1),INDEX(Base!114:114,0,MATCH(Output!$AA114,Base!114:114,0)+2)),0)</f>
        <v>2</v>
      </c>
      <c r="AD114" t="str">
        <f t="array" ref="AD114">IFERROR(IF(LEN(INDEX(Base!114:114,0,MATCH(Output!$AA114,Base!114:114,0)+3))&gt;2,LEFT(INDEX(Base!114:114,0,MATCH(Output!$AA114,Base!114:114,0)+3),1),INDEX(Base!114:114,0,MATCH(Output!$AA114,Base!114:114,0)+3)),0)</f>
        <v>2</v>
      </c>
      <c r="AE114" t="str">
        <f t="array" ref="AE114">IFERROR(IF(LEN(INDEX(Base!114:114,0,MATCH(Output!$AA114,Base!114:114,0)+4))&gt;2,LEFT(INDEX(Base!114:114,0,MATCH(Output!$AA114,Base!114:114,0)+4),1),INDEX(Base!114:114,0,MATCH(Output!$AA114,Base!114:114,0)+4)),0)</f>
        <v>3</v>
      </c>
      <c r="AF114" t="str">
        <f>AA114&amp;", "&amp;Configurações!$C$4&amp;", "&amp;Configurações!$C$5&amp;", Brazil"</f>
        <v>Avenida Independência, Unamar, Cabo Frio, RJ, Brazil</v>
      </c>
      <c r="AG114" t="str">
        <f>RIGHT(AA114,LEN(AA114)-FIND(",",AA114,1)-1)&amp;", "&amp;Configurações!$C$4&amp;", "&amp;Configurações!$C$5</f>
        <v>Unamar, Cabo Frio, RJ</v>
      </c>
      <c r="AH114" s="5">
        <f>Configurações!$C$6</f>
        <v>44386</v>
      </c>
    </row>
    <row r="115" spans="2:34" x14ac:dyDescent="0.3">
      <c r="B115" t="str">
        <f>IF(OR(ISNUMBER(FIND(Configurações!$B$8,Base!B115)),ISNUMBER(FIND(Configurações!$B$9,Base!B115)),ISNUMBER(FIND(Configurações!$B$10,Base!B115)),ISNUMBER(FIND(Configurações!$B$11,Base!B115)))=TRUE,Base!B115,0)</f>
        <v>super destaque</v>
      </c>
      <c r="C115" t="str">
        <f>SUBSTITUTE(SUBSTITUTE(IF(ISNUMBER(FIND("R$",Base!B115))=TRUE,Base!B115,IF(OR(ISNUMBER(FIND("condo",Base!C115)),ISNUMBER(FIND("IPTU",Base!C115)))=TRUE,Base!B115,Base!C115)),"R$",""),".","")</f>
        <v xml:space="preserve"> 1870000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760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334</v>
      </c>
      <c r="F115" s="2" t="str">
        <f t="array" ref="F115">INDEX(Base!115:115,MATCH(MAX(LEN(Base!115:115)),LEN(Base!115:115),0))</f>
        <v>Armários pré moldados cozinha e banheiro, acabamento finíssimo.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/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>Armários pré moldados cozinha e banheiro, acabamento finíssimo.</v>
      </c>
      <c r="O115" t="str">
        <f>TRIM((IF(OR(ISNUMBER(FIND("Avenida",Base!G115)),ISNUMBER(FIND("Rua",Base!G115)),ISNUMBER(FIND("Estrada",Base!G115)),ISNUMBER(FIND(",",Base!G115)))=TRUE,Base!G115,"")))</f>
        <v>Cobertura com grande espaço, composta por 5 suítes, 1 lavab...</v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>Centro, Cabo Frio</v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2" t="str">
        <f t="array" ref="AA115">LOOKUP(2,1/(F115:Z115&lt;&gt;""),F115:Z115)</f>
        <v>Centro, Cabo Frio</v>
      </c>
      <c r="AB115" t="str">
        <f t="array" ref="AB115">IFERROR(IF(LEN(TRIM(SUBSTITUTE(INDEX(Base!115:115,0,MATCH(Output!$AA115,Base!115:115,0)+1),"m²",""))&gt;5),LEFT(TRIM(SUBSTITUTE(INDEX(Base!115:115,0,MATCH(Output!$AA115,Base!115:115,0)+1),"m²","")),3),TRIM(SUBSTITUTE(INDEX(Base!115:115,0,MATCH(Output!$AA115,Base!115:115,0)+1),"m²",""))),0)</f>
        <v>267</v>
      </c>
      <c r="AC115" t="str">
        <f t="array" ref="AC115">IFERROR(IF(LEN(INDEX(Base!115:115,0,MATCH(Output!$AA115,Base!115:115,0)+2))&gt;2,LEFT(INDEX(Base!115:115,0,MATCH(Output!$AA115,Base!115:115,0)+2),1),INDEX(Base!115:115,0,MATCH(Output!$AA115,Base!115:115,0)+2)),0)</f>
        <v>5</v>
      </c>
      <c r="AD115" t="str">
        <f t="array" ref="AD115">IFERROR(IF(LEN(INDEX(Base!115:115,0,MATCH(Output!$AA115,Base!115:115,0)+3))&gt;2,LEFT(INDEX(Base!115:115,0,MATCH(Output!$AA115,Base!115:115,0)+3),1),INDEX(Base!115:115,0,MATCH(Output!$AA115,Base!115:115,0)+3)),0)</f>
        <v>2</v>
      </c>
      <c r="AE115" t="str">
        <f t="array" ref="AE115">IFERROR(IF(LEN(INDEX(Base!115:115,0,MATCH(Output!$AA115,Base!115:115,0)+4))&gt;2,LEFT(INDEX(Base!115:115,0,MATCH(Output!$AA115,Base!115:115,0)+4),1),INDEX(Base!115:115,0,MATCH(Output!$AA115,Base!115:115,0)+4)),0)</f>
        <v>1</v>
      </c>
      <c r="AF115" t="str">
        <f>AA115&amp;", "&amp;Configurações!$C$4&amp;", "&amp;Configurações!$C$5&amp;", Brazil"</f>
        <v>Centro, Cabo Frio, Cabo Frio, RJ, Brazil</v>
      </c>
      <c r="AG115" t="str">
        <f>RIGHT(AA115,LEN(AA115)-FIND(",",AA115,1)-1)&amp;", "&amp;Configurações!$C$4&amp;", "&amp;Configurações!$C$5</f>
        <v>Cabo Frio, Cabo Frio, RJ</v>
      </c>
      <c r="AH115" s="5">
        <f>Configurações!$C$6</f>
        <v>44386</v>
      </c>
    </row>
    <row r="116" spans="2:34" x14ac:dyDescent="0.3">
      <c r="B116">
        <f>IF(OR(ISNUMBER(FIND(Configurações!$B$8,Base!B116)),ISNUMBER(FIND(Configurações!$B$9,Base!B116)),ISNUMBER(FIND(Configurações!$B$10,Base!B116)),ISNUMBER(FIND(Configurações!$B$11,Base!B116)))=TRUE,Base!B116,0)</f>
        <v>0</v>
      </c>
      <c r="C116" t="str">
        <f>SUBSTITUTE(SUBSTITUTE(IF(ISNUMBER(FIND("R$",Base!B116))=TRUE,Base!B116,IF(OR(ISNUMBER(FIND("condo",Base!C116)),ISNUMBER(FIND("IPTU",Base!C116)))=TRUE,Base!B116,Base!C116)),"R$",""),".","")</f>
        <v xml:space="preserve"> 200000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0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0</v>
      </c>
      <c r="F116" s="2" t="str">
        <f t="array" ref="F116">INDEX(Base!116:116,MATCH(MAX(LEN(Base!116:116)),LEN(Base!116:116),0))</f>
        <v>Alugo ou vendo apartamento em Cabo Frio, composto por 2 quartos sendo uma suite com closet, sala ampla, cozinha, área de serviço e varanda.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>Alugo ou vendo apartamento em Cabo Frio, composto por 2 quartos sendo uma suite com closet, sala ampla, cozinha, área de serviço e varanda.</v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>Estrada de Antenor Cardoso da Fonseca, Jardim Esperanca</v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/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2" t="str">
        <f t="array" ref="AA116">LOOKUP(2,1/(F116:Z116&lt;&gt;""),F116:Z116)</f>
        <v>Estrada de Antenor Cardoso da Fonseca, Jardim Esperanca</v>
      </c>
      <c r="AB116" t="str">
        <f t="array" ref="AB116">IFERROR(IF(LEN(TRIM(SUBSTITUTE(INDEX(Base!116:116,0,MATCH(Output!$AA116,Base!116:116,0)+1),"m²",""))&gt;5),LEFT(TRIM(SUBSTITUTE(INDEX(Base!116:116,0,MATCH(Output!$AA116,Base!116:116,0)+1),"m²","")),3),TRIM(SUBSTITUTE(INDEX(Base!116:116,0,MATCH(Output!$AA116,Base!116:116,0)+1),"m²",""))),0)</f>
        <v>98</v>
      </c>
      <c r="AC116" t="str">
        <f t="array" ref="AC116">IFERROR(IF(LEN(INDEX(Base!116:116,0,MATCH(Output!$AA116,Base!116:116,0)+2))&gt;2,LEFT(INDEX(Base!116:116,0,MATCH(Output!$AA116,Base!116:116,0)+2),1),INDEX(Base!116:116,0,MATCH(Output!$AA116,Base!116:116,0)+2)),0)</f>
        <v>2</v>
      </c>
      <c r="AD116" t="str">
        <f t="array" ref="AD116">IFERROR(IF(LEN(INDEX(Base!116:116,0,MATCH(Output!$AA116,Base!116:116,0)+3))&gt;2,LEFT(INDEX(Base!116:116,0,MATCH(Output!$AA116,Base!116:116,0)+3),1),INDEX(Base!116:116,0,MATCH(Output!$AA116,Base!116:116,0)+3)),0)</f>
        <v>2</v>
      </c>
      <c r="AE116">
        <f t="array" ref="AE116">IFERROR(IF(LEN(INDEX(Base!116:116,0,MATCH(Output!$AA116,Base!116:116,0)+4))&gt;2,LEFT(INDEX(Base!116:116,0,MATCH(Output!$AA116,Base!116:116,0)+4),1),INDEX(Base!116:116,0,MATCH(Output!$AA116,Base!116:116,0)+4)),0)</f>
        <v>0</v>
      </c>
      <c r="AF116" t="str">
        <f>AA116&amp;", "&amp;Configurações!$C$4&amp;", "&amp;Configurações!$C$5&amp;", Brazil"</f>
        <v>Estrada de Antenor Cardoso da Fonseca, Jardim Esperanca, Cabo Frio, RJ, Brazil</v>
      </c>
      <c r="AG116" t="str">
        <f>RIGHT(AA116,LEN(AA116)-FIND(",",AA116,1)-1)&amp;", "&amp;Configurações!$C$4&amp;", "&amp;Configurações!$C$5</f>
        <v>Jardim Esperanca, Cabo Frio, RJ</v>
      </c>
      <c r="AH116" s="5">
        <f>Configurações!$C$6</f>
        <v>44386</v>
      </c>
    </row>
    <row r="117" spans="2:34" x14ac:dyDescent="0.3">
      <c r="B117">
        <f>IF(OR(ISNUMBER(FIND(Configurações!$B$8,Base!B117)),ISNUMBER(FIND(Configurações!$B$9,Base!B117)),ISNUMBER(FIND(Configurações!$B$10,Base!B117)),ISNUMBER(FIND(Configurações!$B$11,Base!B117)))=TRUE,Base!B117,0)</f>
        <v>0</v>
      </c>
      <c r="C117" t="str">
        <f>SUBSTITUTE(SUBSTITUTE(IF(ISNUMBER(FIND("R$",Base!B117))=TRUE,Base!B117,IF(OR(ISNUMBER(FIND("condo",Base!C117)),ISNUMBER(FIND("IPTU",Base!C117)))=TRUE,Base!B117,Base!C117)),"R$",""),".","")</f>
        <v xml:space="preserve"> 159999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0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0</v>
      </c>
      <c r="F117" s="2" t="str">
        <f t="array" ref="F117">INDEX(Base!117:117,MATCH(MAX(LEN(Base!117:117)),LEN(Base!117:117),0))</f>
        <v>Realize o sonho da sua casa da praia com a Jéssica Marques Corretora de Imóveis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/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/>
      </c>
      <c r="P117" t="str">
        <f>TRIM((IF(OR(ISNUMBER(FIND("Avenida",Base!H117)),ISNUMBER(FIND("Rua",Base!H117)),ISNUMBER(FIND("Estrada",Base!H117)),ISNUMBER(FIND(",",Base!H117)))=TRUE,Base!H117,"")))</f>
        <v>CASA COM 2 QUARTOS SENDO 1 SUÍTE, SALA COM COZINHA...</v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>Avenida Independência, Unamar</v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2" t="str">
        <f t="array" ref="AA117">LOOKUP(2,1/(F117:Z117&lt;&gt;""),F117:Z117)</f>
        <v>Avenida Independência, Unamar</v>
      </c>
      <c r="AB117" t="str">
        <f t="array" ref="AB117">IFERROR(IF(LEN(TRIM(SUBSTITUTE(INDEX(Base!117:117,0,MATCH(Output!$AA117,Base!117:117,0)+1),"m²",""))&gt;5),LEFT(TRIM(SUBSTITUTE(INDEX(Base!117:117,0,MATCH(Output!$AA117,Base!117:117,0)+1),"m²","")),3),TRIM(SUBSTITUTE(INDEX(Base!117:117,0,MATCH(Output!$AA117,Base!117:117,0)+1),"m²",""))),0)</f>
        <v>71</v>
      </c>
      <c r="AC117" t="str">
        <f t="array" ref="AC117">IFERROR(IF(LEN(INDEX(Base!117:117,0,MATCH(Output!$AA117,Base!117:117,0)+2))&gt;2,LEFT(INDEX(Base!117:117,0,MATCH(Output!$AA117,Base!117:117,0)+2),1),INDEX(Base!117:117,0,MATCH(Output!$AA117,Base!117:117,0)+2)),0)</f>
        <v>2</v>
      </c>
      <c r="AD117" t="str">
        <f t="array" ref="AD117">IFERROR(IF(LEN(INDEX(Base!117:117,0,MATCH(Output!$AA117,Base!117:117,0)+3))&gt;2,LEFT(INDEX(Base!117:117,0,MATCH(Output!$AA117,Base!117:117,0)+3),1),INDEX(Base!117:117,0,MATCH(Output!$AA117,Base!117:117,0)+3)),0)</f>
        <v>2</v>
      </c>
      <c r="AE117" t="str">
        <f t="array" ref="AE117">IFERROR(IF(LEN(INDEX(Base!117:117,0,MATCH(Output!$AA117,Base!117:117,0)+4))&gt;2,LEFT(INDEX(Base!117:117,0,MATCH(Output!$AA117,Base!117:117,0)+4),1),INDEX(Base!117:117,0,MATCH(Output!$AA117,Base!117:117,0)+4)),0)</f>
        <v>3</v>
      </c>
      <c r="AF117" t="str">
        <f>AA117&amp;", "&amp;Configurações!$C$4&amp;", "&amp;Configurações!$C$5&amp;", Brazil"</f>
        <v>Avenida Independência, Unamar, Cabo Frio, RJ, Brazil</v>
      </c>
      <c r="AG117" t="str">
        <f>RIGHT(AA117,LEN(AA117)-FIND(",",AA117,1)-1)&amp;", "&amp;Configurações!$C$4&amp;", "&amp;Configurações!$C$5</f>
        <v>Unamar, Cabo Frio, RJ</v>
      </c>
      <c r="AH117" s="5">
        <f>Configurações!$C$6</f>
        <v>44386</v>
      </c>
    </row>
    <row r="118" spans="2:34" x14ac:dyDescent="0.3">
      <c r="B118" t="str">
        <f>IF(OR(ISNUMBER(FIND(Configurações!$B$8,Base!B118)),ISNUMBER(FIND(Configurações!$B$9,Base!B118)),ISNUMBER(FIND(Configurações!$B$10,Base!B118)),ISNUMBER(FIND(Configurações!$B$11,Base!B118)))=TRUE,Base!B118,0)</f>
        <v>super destaque</v>
      </c>
      <c r="C118" t="str">
        <f>SUBSTITUTE(SUBSTITUTE(IF(ISNUMBER(FIND("R$",Base!B118))=TRUE,Base!B118,IF(OR(ISNUMBER(FIND("condo",Base!C118)),ISNUMBER(FIND("IPTU",Base!C118)))=TRUE,Base!B118,Base!C118)),"R$",""),".","")</f>
        <v xml:space="preserve"> 169999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0</v>
      </c>
      <c r="F118" s="2" t="str">
        <f t="array" ref="F118">INDEX(Base!118:118,MATCH(MAX(LEN(Base!118:118)),LEN(Base!118:118),0))</f>
        <v>Linda casa de 2 quartos com área gourmet e piscina em Unamar, Tamoios - Cabo Frio - RJ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>Linda casa de 2 quartos com área gourmet e piscina em Unamar, Tamoios - Cabo Frio - RJ</v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/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>Avenida Independência, Unamar</v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2" t="str">
        <f t="array" ref="AA118">LOOKUP(2,1/(F118:Z118&lt;&gt;""),F118:Z118)</f>
        <v>Avenida Independência, Unamar</v>
      </c>
      <c r="AB118" t="str">
        <f t="array" ref="AB118">IFERROR(IF(LEN(TRIM(SUBSTITUTE(INDEX(Base!118:118,0,MATCH(Output!$AA118,Base!118:118,0)+1),"m²",""))&gt;5),LEFT(TRIM(SUBSTITUTE(INDEX(Base!118:118,0,MATCH(Output!$AA118,Base!118:118,0)+1),"m²","")),3),TRIM(SUBSTITUTE(INDEX(Base!118:118,0,MATCH(Output!$AA118,Base!118:118,0)+1),"m²",""))),0)</f>
        <v>71</v>
      </c>
      <c r="AC118" t="str">
        <f t="array" ref="AC118">IFERROR(IF(LEN(INDEX(Base!118:118,0,MATCH(Output!$AA118,Base!118:118,0)+2))&gt;2,LEFT(INDEX(Base!118:118,0,MATCH(Output!$AA118,Base!118:118,0)+2),1),INDEX(Base!118:118,0,MATCH(Output!$AA118,Base!118:118,0)+2)),0)</f>
        <v>2</v>
      </c>
      <c r="AD118" t="str">
        <f t="array" ref="AD118">IFERROR(IF(LEN(INDEX(Base!118:118,0,MATCH(Output!$AA118,Base!118:118,0)+3))&gt;2,LEFT(INDEX(Base!118:118,0,MATCH(Output!$AA118,Base!118:118,0)+3),1),INDEX(Base!118:118,0,MATCH(Output!$AA118,Base!118:118,0)+3)),0)</f>
        <v>2</v>
      </c>
      <c r="AE118" t="str">
        <f t="array" ref="AE118">IFERROR(IF(LEN(INDEX(Base!118:118,0,MATCH(Output!$AA118,Base!118:118,0)+4))&gt;2,LEFT(INDEX(Base!118:118,0,MATCH(Output!$AA118,Base!118:118,0)+4),1),INDEX(Base!118:118,0,MATCH(Output!$AA118,Base!118:118,0)+4)),0)</f>
        <v>3</v>
      </c>
      <c r="AF118" t="str">
        <f>AA118&amp;", "&amp;Configurações!$C$4&amp;", "&amp;Configurações!$C$5&amp;", Brazil"</f>
        <v>Avenida Independência, Unamar, Cabo Frio, RJ, Brazil</v>
      </c>
      <c r="AG118" t="str">
        <f>RIGHT(AA118,LEN(AA118)-FIND(",",AA118,1)-1)&amp;", "&amp;Configurações!$C$4&amp;", "&amp;Configurações!$C$5</f>
        <v>Unamar, Cabo Frio, RJ</v>
      </c>
      <c r="AH118" s="5">
        <f>Configurações!$C$6</f>
        <v>44386</v>
      </c>
    </row>
    <row r="119" spans="2:34" x14ac:dyDescent="0.3">
      <c r="B119" t="str">
        <f>IF(OR(ISNUMBER(FIND(Configurações!$B$8,Base!B119)),ISNUMBER(FIND(Configurações!$B$9,Base!B119)),ISNUMBER(FIND(Configurações!$B$10,Base!B119)),ISNUMBER(FIND(Configurações!$B$11,Base!B119)))=TRUE,Base!B119,0)</f>
        <v>destaque</v>
      </c>
      <c r="C119" t="str">
        <f>SUBSTITUTE(SUBSTITUTE(IF(ISNUMBER(FIND("R$",Base!B119))=TRUE,Base!B119,IF(OR(ISNUMBER(FIND("condo",Base!C119)),ISNUMBER(FIND("IPTU",Base!C119)))=TRUE,Base!B119,Base!C119)),"R$",""),".","")</f>
        <v xml:space="preserve"> 220000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0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0</v>
      </c>
      <c r="F119" s="2" t="str">
        <f t="array" ref="F119">INDEX(Base!119:119,MATCH(MAX(LEN(Base!119:119)),LEN(Base!119:119),0))</f>
        <v>duas casas Unamar (Tamoios) total 160 metros quadrados com 4 quartos sendo 2 suites e 4 banheiros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Vai lhe possibilitar desfrutar de seu próprio quintal, todo o conforto do ar co...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Francisco Nelson Furtado, Bairro Sinagoga Tamoios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2" t="str">
        <f t="array" ref="AA119">LOOKUP(2,1/(F119:Z119&lt;&gt;""),F119:Z119)</f>
        <v>Rua Francisco Nelson Furtado, Bairro Sinagoga Tamoios</v>
      </c>
      <c r="AB119" t="str">
        <f t="array" ref="AB119">IFERROR(IF(LEN(TRIM(SUBSTITUTE(INDEX(Base!119:119,0,MATCH(Output!$AA119,Base!119:119,0)+1),"m²",""))&gt;5),LEFT(TRIM(SUBSTITUTE(INDEX(Base!119:119,0,MATCH(Output!$AA119,Base!119:119,0)+1),"m²","")),3),TRIM(SUBSTITUTE(INDEX(Base!119:119,0,MATCH(Output!$AA119,Base!119:119,0)+1),"m²",""))),0)</f>
        <v>160</v>
      </c>
      <c r="AC119" t="str">
        <f t="array" ref="AC119">IFERROR(IF(LEN(INDEX(Base!119:119,0,MATCH(Output!$AA119,Base!119:119,0)+2))&gt;2,LEFT(INDEX(Base!119:119,0,MATCH(Output!$AA119,Base!119:119,0)+2),1),INDEX(Base!119:119,0,MATCH(Output!$AA119,Base!119:119,0)+2)),0)</f>
        <v>4</v>
      </c>
      <c r="AD119" t="str">
        <f t="array" ref="AD119">IFERROR(IF(LEN(INDEX(Base!119:119,0,MATCH(Output!$AA119,Base!119:119,0)+3))&gt;2,LEFT(INDEX(Base!119:119,0,MATCH(Output!$AA119,Base!119:119,0)+3),1),INDEX(Base!119:119,0,MATCH(Output!$AA119,Base!119:119,0)+3)),0)</f>
        <v>2</v>
      </c>
      <c r="AE119" t="str">
        <f t="array" ref="AE119">IFERROR(IF(LEN(INDEX(Base!119:119,0,MATCH(Output!$AA119,Base!119:119,0)+4))&gt;2,LEFT(INDEX(Base!119:119,0,MATCH(Output!$AA119,Base!119:119,0)+4),1),INDEX(Base!119:119,0,MATCH(Output!$AA119,Base!119:119,0)+4)),0)</f>
        <v>4</v>
      </c>
      <c r="AF119" t="str">
        <f>AA119&amp;", "&amp;Configurações!$C$4&amp;", "&amp;Configurações!$C$5&amp;", Brazil"</f>
        <v>Rua Francisco Nelson Furtado, Bairro Sinagoga Tamoios, Cabo Frio, RJ, Brazil</v>
      </c>
      <c r="AG119" t="str">
        <f>RIGHT(AA119,LEN(AA119)-FIND(",",AA119,1)-1)&amp;", "&amp;Configurações!$C$4&amp;", "&amp;Configurações!$C$5</f>
        <v>Bairro Sinagoga Tamoios, Cabo Frio, RJ</v>
      </c>
      <c r="AH119" s="5">
        <f>Configurações!$C$6</f>
        <v>44386</v>
      </c>
    </row>
    <row r="120" spans="2:34" x14ac:dyDescent="0.3">
      <c r="B120" t="str">
        <f>IF(OR(ISNUMBER(FIND(Configurações!$B$8,Base!B120)),ISNUMBER(FIND(Configurações!$B$9,Base!B120)),ISNUMBER(FIND(Configurações!$B$10,Base!B120)),ISNUMBER(FIND(Configurações!$B$11,Base!B120)))=TRUE,Base!B120,0)</f>
        <v>destaque</v>
      </c>
      <c r="C120" t="str">
        <f>SUBSTITUTE(SUBSTITUTE(IF(ISNUMBER(FIND("R$",Base!B120))=TRUE,Base!B120,IF(OR(ISNUMBER(FIND("condo",Base!C120)),ISNUMBER(FIND("IPTU",Base!C120)))=TRUE,Base!B120,Base!C120)),"R$",""),".","")</f>
        <v xml:space="preserve"> 235000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0</v>
      </c>
      <c r="F120" s="2" t="str">
        <f t="array" ref="F120">INDEX(Base!120:120,MATCH(MAX(LEN(Base!120:120)),LEN(Base!120:120),0))</f>
        <v>Realize o sonho da sua casa da praia com a Jéssica Marques Corretora de Imóveis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/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/>
      </c>
      <c r="Q120" t="str">
        <f>TRIM((IF(OR(ISNUMBER(FIND("Avenida",Base!I120)),ISNUMBER(FIND("Rua",Base!I120)),ISNUMBER(FIND("Estrada",Base!I120)),ISNUMBER(FIND(",",Base!I120)))=TRUE,Base!I120,"")))</f>
        <v>CASA DE 2 QUARTOS SENDO UMA SUÍTE, SALA, BANHEIRO SO...</v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>Avenida Independência, Unamar</v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2" t="str">
        <f t="array" ref="AA120">LOOKUP(2,1/(F120:Z120&lt;&gt;""),F120:Z120)</f>
        <v>Avenida Independência, Unamar</v>
      </c>
      <c r="AB120" t="str">
        <f t="array" ref="AB120">IFERROR(IF(LEN(TRIM(SUBSTITUTE(INDEX(Base!120:120,0,MATCH(Output!$AA120,Base!120:120,0)+1),"m²",""))&gt;5),LEFT(TRIM(SUBSTITUTE(INDEX(Base!120:120,0,MATCH(Output!$AA120,Base!120:120,0)+1),"m²","")),3),TRIM(SUBSTITUTE(INDEX(Base!120:120,0,MATCH(Output!$AA120,Base!120:120,0)+1),"m²",""))),0)</f>
        <v>71</v>
      </c>
      <c r="AC120" t="str">
        <f t="array" ref="AC120">IFERROR(IF(LEN(INDEX(Base!120:120,0,MATCH(Output!$AA120,Base!120:120,0)+2))&gt;2,LEFT(INDEX(Base!120:120,0,MATCH(Output!$AA120,Base!120:120,0)+2),1),INDEX(Base!120:120,0,MATCH(Output!$AA120,Base!120:120,0)+2)),0)</f>
        <v>2</v>
      </c>
      <c r="AD120" t="str">
        <f t="array" ref="AD120">IFERROR(IF(LEN(INDEX(Base!120:120,0,MATCH(Output!$AA120,Base!120:120,0)+3))&gt;2,LEFT(INDEX(Base!120:120,0,MATCH(Output!$AA120,Base!120:120,0)+3),1),INDEX(Base!120:120,0,MATCH(Output!$AA120,Base!120:120,0)+3)),0)</f>
        <v>2</v>
      </c>
      <c r="AE120" t="str">
        <f t="array" ref="AE120">IFERROR(IF(LEN(INDEX(Base!120:120,0,MATCH(Output!$AA120,Base!120:120,0)+4))&gt;2,LEFT(INDEX(Base!120:120,0,MATCH(Output!$AA120,Base!120:120,0)+4),1),INDEX(Base!120:120,0,MATCH(Output!$AA120,Base!120:120,0)+4)),0)</f>
        <v>3</v>
      </c>
      <c r="AF120" t="str">
        <f>AA120&amp;", "&amp;Configurações!$C$4&amp;", "&amp;Configurações!$C$5&amp;", Brazil"</f>
        <v>Avenida Independência, Unamar, Cabo Frio, RJ, Brazil</v>
      </c>
      <c r="AG120" t="str">
        <f>RIGHT(AA120,LEN(AA120)-FIND(",",AA120,1)-1)&amp;", "&amp;Configurações!$C$4&amp;", "&amp;Configurações!$C$5</f>
        <v>Unamar, Cabo Frio, RJ</v>
      </c>
      <c r="AH120" s="5">
        <f>Configurações!$C$6</f>
        <v>44386</v>
      </c>
    </row>
    <row r="121" spans="2:34" x14ac:dyDescent="0.3">
      <c r="B121">
        <f>IF(OR(ISNUMBER(FIND(Configurações!$B$8,Base!B121)),ISNUMBER(FIND(Configurações!$B$9,Base!B121)),ISNUMBER(FIND(Configurações!$B$10,Base!B121)),ISNUMBER(FIND(Configurações!$B$11,Base!B121)))=TRUE,Base!B121,0)</f>
        <v>0</v>
      </c>
      <c r="C121" t="str">
        <f>SUBSTITUTE(SUBSTITUTE(IF(ISNUMBER(FIND("R$",Base!B121))=TRUE,Base!B121,IF(OR(ISNUMBER(FIND("condo",Base!C121)),ISNUMBER(FIND("IPTU",Base!C121)))=TRUE,Base!B121,Base!C121)),"R$",""),".","")</f>
        <v xml:space="preserve"> 280000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0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0</v>
      </c>
      <c r="F121" s="2" t="str">
        <f t="array" ref="F121">INDEX(Base!121:121,MATCH(MAX(LEN(Base!121:121)),LEN(Base!121:121),0))</f>
        <v>Casa Semi Pronta com 3 quartos, sendo 2 suítes e 2 banheiros em Tamoio - Cabo Frio!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>Casa Semi Pronta com 3 quartos, sendo 2 suítes e 2 banheiros em Tamoio - Cabo Frio!</v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>- 2 quartos, sendo 1 suíte ( Quarto preci...</v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>Unamar, Cabo Frio</v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2" t="str">
        <f t="array" ref="AA121">LOOKUP(2,1/(F121:Z121&lt;&gt;""),F121:Z121)</f>
        <v>Unamar, Cabo Frio</v>
      </c>
      <c r="AB121" t="str">
        <f t="array" ref="AB121">IFERROR(IF(LEN(TRIM(SUBSTITUTE(INDEX(Base!121:121,0,MATCH(Output!$AA121,Base!121:121,0)+1),"m²",""))&gt;5),LEFT(TRIM(SUBSTITUTE(INDEX(Base!121:121,0,MATCH(Output!$AA121,Base!121:121,0)+1),"m²","")),3),TRIM(SUBSTITUTE(INDEX(Base!121:121,0,MATCH(Output!$AA121,Base!121:121,0)+1),"m²",""))),0)</f>
        <v>150</v>
      </c>
      <c r="AC121" t="str">
        <f t="array" ref="AC121">IFERROR(IF(LEN(INDEX(Base!121:121,0,MATCH(Output!$AA121,Base!121:121,0)+2))&gt;2,LEFT(INDEX(Base!121:121,0,MATCH(Output!$AA121,Base!121:121,0)+2),1),INDEX(Base!121:121,0,MATCH(Output!$AA121,Base!121:121,0)+2)),0)</f>
        <v>3</v>
      </c>
      <c r="AD121" t="str">
        <f t="array" ref="AD121">IFERROR(IF(LEN(INDEX(Base!121:121,0,MATCH(Output!$AA121,Base!121:121,0)+3))&gt;2,LEFT(INDEX(Base!121:121,0,MATCH(Output!$AA121,Base!121:121,0)+3),1),INDEX(Base!121:121,0,MATCH(Output!$AA121,Base!121:121,0)+3)),0)</f>
        <v>7</v>
      </c>
      <c r="AE121" t="str">
        <f t="array" ref="AE121">IFERROR(IF(LEN(INDEX(Base!121:121,0,MATCH(Output!$AA121,Base!121:121,0)+4))&gt;2,LEFT(INDEX(Base!121:121,0,MATCH(Output!$AA121,Base!121:121,0)+4),1),INDEX(Base!121:121,0,MATCH(Output!$AA121,Base!121:121,0)+4)),0)</f>
        <v>2</v>
      </c>
      <c r="AF121" t="str">
        <f>AA121&amp;", "&amp;Configurações!$C$4&amp;", "&amp;Configurações!$C$5&amp;", Brazil"</f>
        <v>Unamar, Cabo Frio, Cabo Frio, RJ, Brazil</v>
      </c>
      <c r="AG121" t="str">
        <f>RIGHT(AA121,LEN(AA121)-FIND(",",AA121,1)-1)&amp;", "&amp;Configurações!$C$4&amp;", "&amp;Configurações!$C$5</f>
        <v>Cabo Frio, Cabo Frio, RJ</v>
      </c>
      <c r="AH121" s="5">
        <f>Configurações!$C$6</f>
        <v>44386</v>
      </c>
    </row>
    <row r="122" spans="2:34" x14ac:dyDescent="0.3">
      <c r="B122">
        <f>IF(OR(ISNUMBER(FIND(Configurações!$B$8,Base!B122)),ISNUMBER(FIND(Configurações!$B$9,Base!B122)),ISNUMBER(FIND(Configurações!$B$10,Base!B122)),ISNUMBER(FIND(Configurações!$B$11,Base!B122)))=TRUE,Base!B122,0)</f>
        <v>0</v>
      </c>
      <c r="C122" t="str">
        <f>SUBSTITUTE(SUBSTITUTE(IF(ISNUMBER(FIND("R$",Base!B122))=TRUE,Base!B122,IF(OR(ISNUMBER(FIND("condo",Base!C122)),ISNUMBER(FIND("IPTU",Base!C122)))=TRUE,Base!B122,Base!C122)),"R$",""),".","")</f>
        <v xml:space="preserve"> 199990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0</v>
      </c>
      <c r="F122" s="2" t="str">
        <f t="array" ref="F122">INDEX(Base!122:122,MATCH(MAX(LEN(Base!122:122)),LEN(Base!122:122),0))</f>
        <v>Casa com 3 quartos, sendo 3 com suítes, sala, cozinha, banheiro social, área de serviço, quartinho para...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>Casa com 3 quartos, sendo 3 com suítes, sala, cozinha, banheiro social, área de serviço, quartinho para...</v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>Nova California Tamoios, Cabo Frio</v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2" t="str">
        <f t="array" ref="AA122">LOOKUP(2,1/(F122:Z122&lt;&gt;""),F122:Z122)</f>
        <v>Nova California Tamoios, Cabo Frio</v>
      </c>
      <c r="AB122" t="str">
        <f t="array" ref="AB122">IFERROR(IF(LEN(TRIM(SUBSTITUTE(INDEX(Base!122:122,0,MATCH(Output!$AA122,Base!122:122,0)+1),"m²",""))&gt;5),LEFT(TRIM(SUBSTITUTE(INDEX(Base!122:122,0,MATCH(Output!$AA122,Base!122:122,0)+1),"m²","")),3),TRIM(SUBSTITUTE(INDEX(Base!122:122,0,MATCH(Output!$AA122,Base!122:122,0)+1),"m²",""))),0)</f>
        <v>191</v>
      </c>
      <c r="AC122" t="str">
        <f t="array" ref="AC122">IFERROR(IF(LEN(INDEX(Base!122:122,0,MATCH(Output!$AA122,Base!122:122,0)+2))&gt;2,LEFT(INDEX(Base!122:122,0,MATCH(Output!$AA122,Base!122:122,0)+2),1),INDEX(Base!122:122,0,MATCH(Output!$AA122,Base!122:122,0)+2)),0)</f>
        <v>3</v>
      </c>
      <c r="AD122" t="str">
        <f t="array" ref="AD122">IFERROR(IF(LEN(INDEX(Base!122:122,0,MATCH(Output!$AA122,Base!122:122,0)+3))&gt;2,LEFT(INDEX(Base!122:122,0,MATCH(Output!$AA122,Base!122:122,0)+3),1),INDEX(Base!122:122,0,MATCH(Output!$AA122,Base!122:122,0)+3)),0)</f>
        <v>7</v>
      </c>
      <c r="AE122" t="str">
        <f t="array" ref="AE122">IFERROR(IF(LEN(INDEX(Base!122:122,0,MATCH(Output!$AA122,Base!122:122,0)+4))&gt;2,LEFT(INDEX(Base!122:122,0,MATCH(Output!$AA122,Base!122:122,0)+4),1),INDEX(Base!122:122,0,MATCH(Output!$AA122,Base!122:122,0)+4)),0)</f>
        <v>4</v>
      </c>
      <c r="AF122" t="str">
        <f>AA122&amp;", "&amp;Configurações!$C$4&amp;", "&amp;Configurações!$C$5&amp;", Brazil"</f>
        <v>Nova California Tamoios, Cabo Frio, Cabo Frio, RJ, Brazil</v>
      </c>
      <c r="AG122" t="str">
        <f>RIGHT(AA122,LEN(AA122)-FIND(",",AA122,1)-1)&amp;", "&amp;Configurações!$C$4&amp;", "&amp;Configurações!$C$5</f>
        <v>Cabo Frio, Cabo Frio, RJ</v>
      </c>
      <c r="AH122" s="5">
        <f>Configurações!$C$6</f>
        <v>44386</v>
      </c>
    </row>
    <row r="123" spans="2:34" x14ac:dyDescent="0.3">
      <c r="B123" t="str">
        <f>IF(OR(ISNUMBER(FIND(Configurações!$B$8,Base!B123)),ISNUMBER(FIND(Configurações!$B$9,Base!B123)),ISNUMBER(FIND(Configurações!$B$10,Base!B123)),ISNUMBER(FIND(Configurações!$B$11,Base!B123)))=TRUE,Base!B123,0)</f>
        <v>destaque</v>
      </c>
      <c r="C123" t="str">
        <f>SUBSTITUTE(SUBSTITUTE(IF(ISNUMBER(FIND("R$",Base!B123))=TRUE,Base!B123,IF(OR(ISNUMBER(FIND("condo",Base!C123)),ISNUMBER(FIND("IPTU",Base!C123)))=TRUE,Base!B123,Base!C123)),"R$",""),".","")</f>
        <v xml:space="preserve"> 170000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0</v>
      </c>
      <c r="F123" s="2" t="str">
        <f t="array" ref="F123">INDEX(Base!123:123,MATCH(MAX(LEN(Base!123:123)),LEN(Base!123:123),0))</f>
        <v>Excelente casa 2 quartos com área gourmet e piscina em Unamar, Tamoios - Cabo Frio - RJ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>Excelente casa 2 quartos com área gourmet e piscina em Unamar, Tamoios - Cabo Frio - RJ</v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>Avenida Independência, Unamar</v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2" t="str">
        <f t="array" ref="AA123">LOOKUP(2,1/(F123:Z123&lt;&gt;""),F123:Z123)</f>
        <v>Avenida Independência, Unamar</v>
      </c>
      <c r="AB123" t="str">
        <f t="array" ref="AB123">IFERROR(IF(LEN(TRIM(SUBSTITUTE(INDEX(Base!123:123,0,MATCH(Output!$AA123,Base!123:123,0)+1),"m²",""))&gt;5),LEFT(TRIM(SUBSTITUTE(INDEX(Base!123:123,0,MATCH(Output!$AA123,Base!123:123,0)+1),"m²","")),3),TRIM(SUBSTITUTE(INDEX(Base!123:123,0,MATCH(Output!$AA123,Base!123:123,0)+1),"m²",""))),0)</f>
        <v>70</v>
      </c>
      <c r="AC123" t="str">
        <f t="array" ref="AC123">IFERROR(IF(LEN(INDEX(Base!123:123,0,MATCH(Output!$AA123,Base!123:123,0)+2))&gt;2,LEFT(INDEX(Base!123:123,0,MATCH(Output!$AA123,Base!123:123,0)+2),1),INDEX(Base!123:123,0,MATCH(Output!$AA123,Base!123:123,0)+2)),0)</f>
        <v>2</v>
      </c>
      <c r="AD123" t="str">
        <f t="array" ref="AD123">IFERROR(IF(LEN(INDEX(Base!123:123,0,MATCH(Output!$AA123,Base!123:123,0)+3))&gt;2,LEFT(INDEX(Base!123:123,0,MATCH(Output!$AA123,Base!123:123,0)+3),1),INDEX(Base!123:123,0,MATCH(Output!$AA123,Base!123:123,0)+3)),0)</f>
        <v>3</v>
      </c>
      <c r="AE123" t="str">
        <f t="array" ref="AE123">IFERROR(IF(LEN(INDEX(Base!123:123,0,MATCH(Output!$AA123,Base!123:123,0)+4))&gt;2,LEFT(INDEX(Base!123:123,0,MATCH(Output!$AA123,Base!123:123,0)+4),1),INDEX(Base!123:123,0,MATCH(Output!$AA123,Base!123:123,0)+4)),0)</f>
        <v>3</v>
      </c>
      <c r="AF123" t="str">
        <f>AA123&amp;", "&amp;Configurações!$C$4&amp;", "&amp;Configurações!$C$5&amp;", Brazil"</f>
        <v>Avenida Independência, Unamar, Cabo Frio, RJ, Brazil</v>
      </c>
      <c r="AG123" t="str">
        <f>RIGHT(AA123,LEN(AA123)-FIND(",",AA123,1)-1)&amp;", "&amp;Configurações!$C$4&amp;", "&amp;Configurações!$C$5</f>
        <v>Unamar, Cabo Frio, RJ</v>
      </c>
      <c r="AH123" s="5">
        <f>Configurações!$C$6</f>
        <v>44386</v>
      </c>
    </row>
    <row r="124" spans="2:34" x14ac:dyDescent="0.3">
      <c r="B124">
        <f>IF(OR(ISNUMBER(FIND(Configurações!$B$8,Base!B124)),ISNUMBER(FIND(Configurações!$B$9,Base!B124)),ISNUMBER(FIND(Configurações!$B$10,Base!B124)),ISNUMBER(FIND(Configurações!$B$11,Base!B124)))=TRUE,Base!B124,0)</f>
        <v>0</v>
      </c>
      <c r="C124" t="str">
        <f>SUBSTITUTE(SUBSTITUTE(IF(ISNUMBER(FIND("R$",Base!B124))=TRUE,Base!B124,IF(OR(ISNUMBER(FIND("condo",Base!C124)),ISNUMBER(FIND("IPTU",Base!C124)))=TRUE,Base!B124,Base!C124)),"R$",""),".","")</f>
        <v xml:space="preserve"> 360000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0</v>
      </c>
      <c r="F124" s="2" t="str">
        <f t="array" ref="F124">INDEX(Base!124:124,MATCH(MAX(LEN(Base!124:124)),LEN(Base!124:124),0))</f>
        <v>Casa com 3 quartos, sendo 2 suítes, 2 closet, sala, 4 banheiros, 1 lavabo, área de serviç...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>Casa com 3 quartos, sendo 2 suítes, 2 closet, sala, 4 banheiros, 1 lavabo, área de serviç...</v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>Santa Margarida I Tamoios, Cabo Frio</v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2" t="str">
        <f t="array" ref="AA124">LOOKUP(2,1/(F124:Z124&lt;&gt;""),F124:Z124)</f>
        <v>Santa Margarida I Tamoios, Cabo Frio</v>
      </c>
      <c r="AB124" t="str">
        <f t="array" ref="AB124">IFERROR(IF(LEN(TRIM(SUBSTITUTE(INDEX(Base!124:124,0,MATCH(Output!$AA124,Base!124:124,0)+1),"m²",""))&gt;5),LEFT(TRIM(SUBSTITUTE(INDEX(Base!124:124,0,MATCH(Output!$AA124,Base!124:124,0)+1),"m²","")),3),TRIM(SUBSTITUTE(INDEX(Base!124:124,0,MATCH(Output!$AA124,Base!124:124,0)+1),"m²",""))),0)</f>
        <v>205</v>
      </c>
      <c r="AC124" t="str">
        <f t="array" ref="AC124">IFERROR(IF(LEN(INDEX(Base!124:124,0,MATCH(Output!$AA124,Base!124:124,0)+2))&gt;2,LEFT(INDEX(Base!124:124,0,MATCH(Output!$AA124,Base!124:124,0)+2),1),INDEX(Base!124:124,0,MATCH(Output!$AA124,Base!124:124,0)+2)),0)</f>
        <v>3</v>
      </c>
      <c r="AD124" t="str">
        <f t="array" ref="AD124">IFERROR(IF(LEN(INDEX(Base!124:124,0,MATCH(Output!$AA124,Base!124:124,0)+3))&gt;2,LEFT(INDEX(Base!124:124,0,MATCH(Output!$AA124,Base!124:124,0)+3),1),INDEX(Base!124:124,0,MATCH(Output!$AA124,Base!124:124,0)+3)),0)</f>
        <v>3</v>
      </c>
      <c r="AE124" t="str">
        <f t="array" ref="AE124">IFERROR(IF(LEN(INDEX(Base!124:124,0,MATCH(Output!$AA124,Base!124:124,0)+4))&gt;2,LEFT(INDEX(Base!124:124,0,MATCH(Output!$AA124,Base!124:124,0)+4),1),INDEX(Base!124:124,0,MATCH(Output!$AA124,Base!124:124,0)+4)),0)</f>
        <v>4</v>
      </c>
      <c r="AF124" t="str">
        <f>AA124&amp;", "&amp;Configurações!$C$4&amp;", "&amp;Configurações!$C$5&amp;", Brazil"</f>
        <v>Santa Margarida I Tamoios, Cabo Frio, Cabo Frio, RJ, Brazil</v>
      </c>
      <c r="AG124" t="str">
        <f>RIGHT(AA124,LEN(AA124)-FIND(",",AA124,1)-1)&amp;", "&amp;Configurações!$C$4&amp;", "&amp;Configurações!$C$5</f>
        <v>Cabo Frio, Cabo Frio, RJ</v>
      </c>
      <c r="AH124" s="5">
        <f>Configurações!$C$6</f>
        <v>44386</v>
      </c>
    </row>
    <row r="125" spans="2:34" x14ac:dyDescent="0.3">
      <c r="B125">
        <f>IF(OR(ISNUMBER(FIND(Configurações!$B$8,Base!B125)),ISNUMBER(FIND(Configurações!$B$9,Base!B125)),ISNUMBER(FIND(Configurações!$B$10,Base!B125)),ISNUMBER(FIND(Configurações!$B$11,Base!B125)))=TRUE,Base!B125,0)</f>
        <v>0</v>
      </c>
      <c r="C125" t="str">
        <f>SUBSTITUTE(SUBSTITUTE(IF(ISNUMBER(FIND("R$",Base!B125))=TRUE,Base!B125,IF(OR(ISNUMBER(FIND("condo",Base!C125)),ISNUMBER(FIND("IPTU",Base!C125)))=TRUE,Base!B125,Base!C125)),"R$",""),".","")</f>
        <v xml:space="preserve"> 220000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0</v>
      </c>
      <c r="F125" s="2" t="str">
        <f t="array" ref="F125">INDEX(Base!125:125,MATCH(MAX(LEN(Base!125:125)),LEN(Base!125:125),0))</f>
        <v>Linda casa com 3 quartos com piscina e área gourmet em Unamar, Tamoios - Cabo Frio - RJ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>Linda casa com 3 quartos com piscina e área gourmet em Unamar, Tamoios - Cabo Frio - RJ</v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>Avenida Independência, Unamar</v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2" t="str">
        <f t="array" ref="AA125">LOOKUP(2,1/(F125:Z125&lt;&gt;""),F125:Z125)</f>
        <v>Avenida Independência, Unamar</v>
      </c>
      <c r="AB125" t="str">
        <f t="array" ref="AB125">IFERROR(IF(LEN(TRIM(SUBSTITUTE(INDEX(Base!125:125,0,MATCH(Output!$AA125,Base!125:125,0)+1),"m²",""))&gt;5),LEFT(TRIM(SUBSTITUTE(INDEX(Base!125:125,0,MATCH(Output!$AA125,Base!125:125,0)+1),"m²","")),3),TRIM(SUBSTITUTE(INDEX(Base!125:125,0,MATCH(Output!$AA125,Base!125:125,0)+1),"m²",""))),0)</f>
        <v>165</v>
      </c>
      <c r="AC125" t="str">
        <f t="array" ref="AC125">IFERROR(IF(LEN(INDEX(Base!125:125,0,MATCH(Output!$AA125,Base!125:125,0)+2))&gt;2,LEFT(INDEX(Base!125:125,0,MATCH(Output!$AA125,Base!125:125,0)+2),1),INDEX(Base!125:125,0,MATCH(Output!$AA125,Base!125:125,0)+2)),0)</f>
        <v>3</v>
      </c>
      <c r="AD125" t="str">
        <f t="array" ref="AD125">IFERROR(IF(LEN(INDEX(Base!125:125,0,MATCH(Output!$AA125,Base!125:125,0)+3))&gt;2,LEFT(INDEX(Base!125:125,0,MATCH(Output!$AA125,Base!125:125,0)+3),1),INDEX(Base!125:125,0,MATCH(Output!$AA125,Base!125:125,0)+3)),0)</f>
        <v>4</v>
      </c>
      <c r="AE125" t="str">
        <f t="array" ref="AE125">IFERROR(IF(LEN(INDEX(Base!125:125,0,MATCH(Output!$AA125,Base!125:125,0)+4))&gt;2,LEFT(INDEX(Base!125:125,0,MATCH(Output!$AA125,Base!125:125,0)+4),1),INDEX(Base!125:125,0,MATCH(Output!$AA125,Base!125:125,0)+4)),0)</f>
        <v>3</v>
      </c>
      <c r="AF125" t="str">
        <f>AA125&amp;", "&amp;Configurações!$C$4&amp;", "&amp;Configurações!$C$5&amp;", Brazil"</f>
        <v>Avenida Independência, Unamar, Cabo Frio, RJ, Brazil</v>
      </c>
      <c r="AG125" t="str">
        <f>RIGHT(AA125,LEN(AA125)-FIND(",",AA125,1)-1)&amp;", "&amp;Configurações!$C$4&amp;", "&amp;Configurações!$C$5</f>
        <v>Unamar, Cabo Frio, RJ</v>
      </c>
      <c r="AH125" s="5">
        <f>Configurações!$C$6</f>
        <v>44386</v>
      </c>
    </row>
    <row r="126" spans="2:34" x14ac:dyDescent="0.3">
      <c r="B126">
        <f>IF(OR(ISNUMBER(FIND(Configurações!$B$8,Base!B126)),ISNUMBER(FIND(Configurações!$B$9,Base!B126)),ISNUMBER(FIND(Configurações!$B$10,Base!B126)),ISNUMBER(FIND(Configurações!$B$11,Base!B126)))=TRUE,Base!B126,0)</f>
        <v>0</v>
      </c>
      <c r="C126" t="str">
        <f>SUBSTITUTE(SUBSTITUTE(IF(ISNUMBER(FIND("R$",Base!B126))=TRUE,Base!B126,IF(OR(ISNUMBER(FIND("condo",Base!C126)),ISNUMBER(FIND("IPTU",Base!C126)))=TRUE,Base!B126,Base!C126)),"R$",""),".","")</f>
        <v xml:space="preserve"> 380000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0</v>
      </c>
      <c r="F126" s="2" t="str">
        <f t="array" ref="F126">INDEX(Base!126:126,MATCH(MAX(LEN(Base!126:126)),LEN(Base!126:126),0))</f>
        <v>Casa com 3 quartos, sendo 1 suíte com , Piscina sala ampla, cozinha tradicional com armários de baixo da pia, cantinho da leitura , jardim, banheiro social, garagem para até 4 carr...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>Casa com 3 quartos, sendo 1 suíte com , Piscina sala ampla, cozinha tradicional com armários de baixo da pia, cantinho da leitura , jardim, banheiro social, garagem para até 4 carr...</v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>Rua Cinco, Unamar</v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2" t="str">
        <f t="array" ref="AA126">LOOKUP(2,1/(F126:Z126&lt;&gt;""),F126:Z126)</f>
        <v>Rua Cinco, Unamar</v>
      </c>
      <c r="AB126" t="str">
        <f t="array" ref="AB126">IFERROR(IF(LEN(TRIM(SUBSTITUTE(INDEX(Base!126:126,0,MATCH(Output!$AA126,Base!126:126,0)+1),"m²",""))&gt;5),LEFT(TRIM(SUBSTITUTE(INDEX(Base!126:126,0,MATCH(Output!$AA126,Base!126:126,0)+1),"m²","")),3),TRIM(SUBSTITUTE(INDEX(Base!126:126,0,MATCH(Output!$AA126,Base!126:126,0)+1),"m²",""))),0)</f>
        <v>100</v>
      </c>
      <c r="AC126" t="str">
        <f t="array" ref="AC126">IFERROR(IF(LEN(INDEX(Base!126:126,0,MATCH(Output!$AA126,Base!126:126,0)+2))&gt;2,LEFT(INDEX(Base!126:126,0,MATCH(Output!$AA126,Base!126:126,0)+2),1),INDEX(Base!126:126,0,MATCH(Output!$AA126,Base!126:126,0)+2)),0)</f>
        <v>3</v>
      </c>
      <c r="AD126" t="str">
        <f t="array" ref="AD126">IFERROR(IF(LEN(INDEX(Base!126:126,0,MATCH(Output!$AA126,Base!126:126,0)+3))&gt;2,LEFT(INDEX(Base!126:126,0,MATCH(Output!$AA126,Base!126:126,0)+3),1),INDEX(Base!126:126,0,MATCH(Output!$AA126,Base!126:126,0)+3)),0)</f>
        <v>4</v>
      </c>
      <c r="AE126" t="str">
        <f t="array" ref="AE126">IFERROR(IF(LEN(INDEX(Base!126:126,0,MATCH(Output!$AA126,Base!126:126,0)+4))&gt;2,LEFT(INDEX(Base!126:126,0,MATCH(Output!$AA126,Base!126:126,0)+4),1),INDEX(Base!126:126,0,MATCH(Output!$AA126,Base!126:126,0)+4)),0)</f>
        <v>2</v>
      </c>
      <c r="AF126" t="str">
        <f>AA126&amp;", "&amp;Configurações!$C$4&amp;", "&amp;Configurações!$C$5&amp;", Brazil"</f>
        <v>Rua Cinco, Unamar, Cabo Frio, RJ, Brazil</v>
      </c>
      <c r="AG126" t="str">
        <f>RIGHT(AA126,LEN(AA126)-FIND(",",AA126,1)-1)&amp;", "&amp;Configurações!$C$4&amp;", "&amp;Configurações!$C$5</f>
        <v>Unamar, Cabo Frio, RJ</v>
      </c>
      <c r="AH126" s="5">
        <f>Configurações!$C$6</f>
        <v>44386</v>
      </c>
    </row>
    <row r="127" spans="2:34" x14ac:dyDescent="0.3">
      <c r="B127">
        <f>IF(OR(ISNUMBER(FIND(Configurações!$B$8,Base!B127)),ISNUMBER(FIND(Configurações!$B$9,Base!B127)),ISNUMBER(FIND(Configurações!$B$10,Base!B127)),ISNUMBER(FIND(Configurações!$B$11,Base!B127)))=TRUE,Base!B127,0)</f>
        <v>0</v>
      </c>
      <c r="C127" t="str">
        <f>SUBSTITUTE(SUBSTITUTE(IF(ISNUMBER(FIND("R$",Base!B127))=TRUE,Base!B127,IF(OR(ISNUMBER(FIND("condo",Base!C127)),ISNUMBER(FIND("IPTU",Base!C127)))=TRUE,Base!B127,Base!C127)),"R$",""),".","")</f>
        <v xml:space="preserve"> 220000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0</v>
      </c>
      <c r="F127" s="2" t="str">
        <f t="array" ref="F127">INDEX(Base!127:127,MATCH(MAX(LEN(Base!127:127)),LEN(Base!127:127),0))</f>
        <v>Incrível casa com 3 quartos com piscina e área gourmet em Unamar, Tamoios - Cabo Frio - RJ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>Incrível casa com 3 quartos com piscina e área gourmet em Unamar, Tamoios - Cabo Frio - RJ</v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>Avenida Independência, Unamar</v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2" t="str">
        <f t="array" ref="AA127">LOOKUP(2,1/(F127:Z127&lt;&gt;""),F127:Z127)</f>
        <v>Avenida Independência, Unamar</v>
      </c>
      <c r="AB127" t="str">
        <f t="array" ref="AB127">IFERROR(IF(LEN(TRIM(SUBSTITUTE(INDEX(Base!127:127,0,MATCH(Output!$AA127,Base!127:127,0)+1),"m²",""))&gt;5),LEFT(TRIM(SUBSTITUTE(INDEX(Base!127:127,0,MATCH(Output!$AA127,Base!127:127,0)+1),"m²","")),3),TRIM(SUBSTITUTE(INDEX(Base!127:127,0,MATCH(Output!$AA127,Base!127:127,0)+1),"m²",""))),0)</f>
        <v>164</v>
      </c>
      <c r="AC127" t="str">
        <f t="array" ref="AC127">IFERROR(IF(LEN(INDEX(Base!127:127,0,MATCH(Output!$AA127,Base!127:127,0)+2))&gt;2,LEFT(INDEX(Base!127:127,0,MATCH(Output!$AA127,Base!127:127,0)+2),1),INDEX(Base!127:127,0,MATCH(Output!$AA127,Base!127:127,0)+2)),0)</f>
        <v>3</v>
      </c>
      <c r="AD127" t="str">
        <f t="array" ref="AD127">IFERROR(IF(LEN(INDEX(Base!127:127,0,MATCH(Output!$AA127,Base!127:127,0)+3))&gt;2,LEFT(INDEX(Base!127:127,0,MATCH(Output!$AA127,Base!127:127,0)+3),1),INDEX(Base!127:127,0,MATCH(Output!$AA127,Base!127:127,0)+3)),0)</f>
        <v>4</v>
      </c>
      <c r="AE127" t="str">
        <f t="array" ref="AE127">IFERROR(IF(LEN(INDEX(Base!127:127,0,MATCH(Output!$AA127,Base!127:127,0)+4))&gt;2,LEFT(INDEX(Base!127:127,0,MATCH(Output!$AA127,Base!127:127,0)+4),1),INDEX(Base!127:127,0,MATCH(Output!$AA127,Base!127:127,0)+4)),0)</f>
        <v>3</v>
      </c>
      <c r="AF127" t="str">
        <f>AA127&amp;", "&amp;Configurações!$C$4&amp;", "&amp;Configurações!$C$5&amp;", Brazil"</f>
        <v>Avenida Independência, Unamar, Cabo Frio, RJ, Brazil</v>
      </c>
      <c r="AG127" t="str">
        <f>RIGHT(AA127,LEN(AA127)-FIND(",",AA127,1)-1)&amp;", "&amp;Configurações!$C$4&amp;", "&amp;Configurações!$C$5</f>
        <v>Unamar, Cabo Frio, RJ</v>
      </c>
      <c r="AH127" s="5">
        <f>Configurações!$C$6</f>
        <v>44386</v>
      </c>
    </row>
    <row r="128" spans="2:34" x14ac:dyDescent="0.3">
      <c r="B128">
        <f>IF(OR(ISNUMBER(FIND(Configurações!$B$8,Base!B128)),ISNUMBER(FIND(Configurações!$B$9,Base!B128)),ISNUMBER(FIND(Configurações!$B$10,Base!B128)),ISNUMBER(FIND(Configurações!$B$11,Base!B128)))=TRUE,Base!B128,0)</f>
        <v>0</v>
      </c>
      <c r="C128" t="str">
        <f>SUBSTITUTE(SUBSTITUTE(IF(ISNUMBER(FIND("R$",Base!B128))=TRUE,Base!B128,IF(OR(ISNUMBER(FIND("condo",Base!C128)),ISNUMBER(FIND("IPTU",Base!C128)))=TRUE,Base!B128,Base!C128)),"R$",""),".","")</f>
        <v xml:space="preserve"> 105000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0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0</v>
      </c>
      <c r="F128" s="2" t="str">
        <f t="array" ref="F128">INDEX(Base!128:128,MATCH(MAX(LEN(Base!128:128)),LEN(Base!128:128),0))</f>
        <v>FAÇA JÁ SUA SIMULAÇÃO E NÃO PERCA ESSA OPORTUNIDADE!!!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>Unamar, Cabo Frio</v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2" t="str">
        <f t="array" ref="AA128">LOOKUP(2,1/(F128:Z128&lt;&gt;""),F128:Z128)</f>
        <v>Unamar, Cabo Frio</v>
      </c>
      <c r="AB128" t="str">
        <f t="array" ref="AB128">IFERROR(IF(LEN(TRIM(SUBSTITUTE(INDEX(Base!128:128,0,MATCH(Output!$AA128,Base!128:128,0)+1),"m²",""))&gt;5),LEFT(TRIM(SUBSTITUTE(INDEX(Base!128:128,0,MATCH(Output!$AA128,Base!128:128,0)+1),"m²","")),3),TRIM(SUBSTITUTE(INDEX(Base!128:128,0,MATCH(Output!$AA128,Base!128:128,0)+1),"m²",""))),0)</f>
        <v>150</v>
      </c>
      <c r="AC128" t="str">
        <f t="array" ref="AC128">IFERROR(IF(LEN(INDEX(Base!128:128,0,MATCH(Output!$AA128,Base!128:128,0)+2))&gt;2,LEFT(INDEX(Base!128:128,0,MATCH(Output!$AA128,Base!128:128,0)+2),1),INDEX(Base!128:128,0,MATCH(Output!$AA128,Base!128:128,0)+2)),0)</f>
        <v>2</v>
      </c>
      <c r="AD128" t="str">
        <f t="array" ref="AD128">IFERROR(IF(LEN(INDEX(Base!128:128,0,MATCH(Output!$AA128,Base!128:128,0)+3))&gt;2,LEFT(INDEX(Base!128:128,0,MATCH(Output!$AA128,Base!128:128,0)+3),1),INDEX(Base!128:128,0,MATCH(Output!$AA128,Base!128:128,0)+3)),0)</f>
        <v>1</v>
      </c>
      <c r="AE128" t="str">
        <f t="array" ref="AE128">IFERROR(IF(LEN(INDEX(Base!128:128,0,MATCH(Output!$AA128,Base!128:128,0)+4))&gt;2,LEFT(INDEX(Base!128:128,0,MATCH(Output!$AA128,Base!128:128,0)+4),1),INDEX(Base!128:128,0,MATCH(Output!$AA128,Base!128:128,0)+4)),0)</f>
        <v>2</v>
      </c>
      <c r="AF128" t="str">
        <f>AA128&amp;", "&amp;Configurações!$C$4&amp;", "&amp;Configurações!$C$5&amp;", Brazil"</f>
        <v>Unamar, Cabo Frio, Cabo Frio, RJ, Brazil</v>
      </c>
      <c r="AG128" t="str">
        <f>RIGHT(AA128,LEN(AA128)-FIND(",",AA128,1)-1)&amp;", "&amp;Configurações!$C$4&amp;", "&amp;Configurações!$C$5</f>
        <v>Cabo Frio, Cabo Frio, RJ</v>
      </c>
      <c r="AH128" s="5">
        <f>Configurações!$C$6</f>
        <v>44386</v>
      </c>
    </row>
    <row r="129" spans="2:34" x14ac:dyDescent="0.3">
      <c r="B129">
        <f>IF(OR(ISNUMBER(FIND(Configurações!$B$8,Base!B129)),ISNUMBER(FIND(Configurações!$B$9,Base!B129)),ISNUMBER(FIND(Configurações!$B$10,Base!B129)),ISNUMBER(FIND(Configurações!$B$11,Base!B129)))=TRUE,Base!B129,0)</f>
        <v>0</v>
      </c>
      <c r="C129" t="str">
        <f>SUBSTITUTE(SUBSTITUTE(IF(ISNUMBER(FIND("R$",Base!B129))=TRUE,Base!B129,IF(OR(ISNUMBER(FIND("condo",Base!C129)),ISNUMBER(FIND("IPTU",Base!C129)))=TRUE,Base!B129,Base!C129)),"R$",""),".","")</f>
        <v xml:space="preserve"> 300000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0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230</v>
      </c>
      <c r="F129" s="2" t="str">
        <f t="array" ref="F129">INDEX(Base!129:129,MATCH(MAX(LEN(Base!129:129)),LEN(Base!129:129),0))</f>
        <v>1 composto por 2 quartos sala com 2 ambientes, cozinha, copa, área de serviço, varanda, quintal com arvores frutíferas e espaço para área gourmet e piscina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>1 composto por 2 quartos sala com 2 ambientes, cozinha, copa, área de serviço, varanda, quintal com arvores frutíferas e espaço para área gourmet e piscina</v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>Rua Seis, Reserva do Pero</v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2" t="str">
        <f t="array" ref="AA129">LOOKUP(2,1/(F129:Z129&lt;&gt;""),F129:Z129)</f>
        <v>Rua Seis, Reserva do Pero</v>
      </c>
      <c r="AB129" t="str">
        <f t="array" ref="AB129">IFERROR(IF(LEN(TRIM(SUBSTITUTE(INDEX(Base!129:129,0,MATCH(Output!$AA129,Base!129:129,0)+1),"m²",""))&gt;5),LEFT(TRIM(SUBSTITUTE(INDEX(Base!129:129,0,MATCH(Output!$AA129,Base!129:129,0)+1),"m²","")),3),TRIM(SUBSTITUTE(INDEX(Base!129:129,0,MATCH(Output!$AA129,Base!129:129,0)+1),"m²",""))),0)</f>
        <v>120</v>
      </c>
      <c r="AC129" t="str">
        <f t="array" ref="AC129">IFERROR(IF(LEN(INDEX(Base!129:129,0,MATCH(Output!$AA129,Base!129:129,0)+2))&gt;2,LEFT(INDEX(Base!129:129,0,MATCH(Output!$AA129,Base!129:129,0)+2),1),INDEX(Base!129:129,0,MATCH(Output!$AA129,Base!129:129,0)+2)),0)</f>
        <v>4</v>
      </c>
      <c r="AD129" t="str">
        <f t="array" ref="AD129">IFERROR(IF(LEN(INDEX(Base!129:129,0,MATCH(Output!$AA129,Base!129:129,0)+3))&gt;2,LEFT(INDEX(Base!129:129,0,MATCH(Output!$AA129,Base!129:129,0)+3),1),INDEX(Base!129:129,0,MATCH(Output!$AA129,Base!129:129,0)+3)),0)</f>
        <v>6</v>
      </c>
      <c r="AE129" t="str">
        <f t="array" ref="AE129">IFERROR(IF(LEN(INDEX(Base!129:129,0,MATCH(Output!$AA129,Base!129:129,0)+4))&gt;2,LEFT(INDEX(Base!129:129,0,MATCH(Output!$AA129,Base!129:129,0)+4),1),INDEX(Base!129:129,0,MATCH(Output!$AA129,Base!129:129,0)+4)),0)</f>
        <v>3</v>
      </c>
      <c r="AF129" t="str">
        <f>AA129&amp;", "&amp;Configurações!$C$4&amp;", "&amp;Configurações!$C$5&amp;", Brazil"</f>
        <v>Rua Seis, Reserva do Pero, Cabo Frio, RJ, Brazil</v>
      </c>
      <c r="AG129" t="str">
        <f>RIGHT(AA129,LEN(AA129)-FIND(",",AA129,1)-1)&amp;", "&amp;Configurações!$C$4&amp;", "&amp;Configurações!$C$5</f>
        <v>Reserva do Pero, Cabo Frio, RJ</v>
      </c>
      <c r="AH129" s="5">
        <f>Configurações!$C$6</f>
        <v>44386</v>
      </c>
    </row>
    <row r="130" spans="2:34" x14ac:dyDescent="0.3">
      <c r="B130" t="str">
        <f>IF(OR(ISNUMBER(FIND(Configurações!$B$8,Base!B130)),ISNUMBER(FIND(Configurações!$B$9,Base!B130)),ISNUMBER(FIND(Configurações!$B$10,Base!B130)),ISNUMBER(FIND(Configurações!$B$11,Base!B130)))=TRUE,Base!B130,0)</f>
        <v>destaque</v>
      </c>
      <c r="C130" t="str">
        <f>SUBSTITUTE(SUBSTITUTE(IF(ISNUMBER(FIND("R$",Base!B130))=TRUE,Base!B130,IF(OR(ISNUMBER(FIND("condo",Base!C130)),ISNUMBER(FIND("IPTU",Base!C130)))=TRUE,Base!B130,Base!C130)),"R$",""),".","")</f>
        <v xml:space="preserve"> 270000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0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200</v>
      </c>
      <c r="F130" s="2" t="str">
        <f t="array" ref="F130">INDEX(Base!130:130,MATCH(MAX(LEN(Base!130:130)),LEN(Base!130:130),0))</f>
        <v>CASA LINEAR COMPOSTA POR, 3 QUARTOS, SALA, COZINHA COM MÓVEIS PLANEJADOS, 2 BANHEIROS, LAVABO, ÁREA DE SERVIÇO, ÁREA GOURMET, VARANDA, JARDIM, VAGA PARA 3 CARROS, ACABAMENTO TODO E...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>CASA LINEAR COMPOSTA POR, 3 QUARTOS, SALA, COZINHA COM MÓVEIS PLANEJADOS, 2 BANHEIROS, LAVABO, ÁREA DE SERVIÇO, ÁREA GOURMET, VARANDA, JARDIM, VAGA PARA 3 CARROS, ACABAMENTO TODO E...</v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>Avenida Independência, Unamar</v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2" t="str">
        <f t="array" ref="AA130">LOOKUP(2,1/(F130:Z130&lt;&gt;""),F130:Z130)</f>
        <v>Avenida Independência, Unamar</v>
      </c>
      <c r="AB130" t="str">
        <f t="array" ref="AB130">IFERROR(IF(LEN(TRIM(SUBSTITUTE(INDEX(Base!130:130,0,MATCH(Output!$AA130,Base!130:130,0)+1),"m²",""))&gt;5),LEFT(TRIM(SUBSTITUTE(INDEX(Base!130:130,0,MATCH(Output!$AA130,Base!130:130,0)+1),"m²","")),3),TRIM(SUBSTITUTE(INDEX(Base!130:130,0,MATCH(Output!$AA130,Base!130:130,0)+1),"m²",""))),0)</f>
        <v>100</v>
      </c>
      <c r="AC130" t="str">
        <f t="array" ref="AC130">IFERROR(IF(LEN(INDEX(Base!130:130,0,MATCH(Output!$AA130,Base!130:130,0)+2))&gt;2,LEFT(INDEX(Base!130:130,0,MATCH(Output!$AA130,Base!130:130,0)+2),1),INDEX(Base!130:130,0,MATCH(Output!$AA130,Base!130:130,0)+2)),0)</f>
        <v>3</v>
      </c>
      <c r="AD130" t="str">
        <f t="array" ref="AD130">IFERROR(IF(LEN(INDEX(Base!130:130,0,MATCH(Output!$AA130,Base!130:130,0)+3))&gt;2,LEFT(INDEX(Base!130:130,0,MATCH(Output!$AA130,Base!130:130,0)+3),1),INDEX(Base!130:130,0,MATCH(Output!$AA130,Base!130:130,0)+3)),0)</f>
        <v>2</v>
      </c>
      <c r="AE130" t="str">
        <f t="array" ref="AE130">IFERROR(IF(LEN(INDEX(Base!130:130,0,MATCH(Output!$AA130,Base!130:130,0)+4))&gt;2,LEFT(INDEX(Base!130:130,0,MATCH(Output!$AA130,Base!130:130,0)+4),1),INDEX(Base!130:130,0,MATCH(Output!$AA130,Base!130:130,0)+4)),0)</f>
        <v>2</v>
      </c>
      <c r="AF130" t="str">
        <f>AA130&amp;", "&amp;Configurações!$C$4&amp;", "&amp;Configurações!$C$5&amp;", Brazil"</f>
        <v>Avenida Independência, Unamar, Cabo Frio, RJ, Brazil</v>
      </c>
      <c r="AG130" t="str">
        <f>RIGHT(AA130,LEN(AA130)-FIND(",",AA130,1)-1)&amp;", "&amp;Configurações!$C$4&amp;", "&amp;Configurações!$C$5</f>
        <v>Unamar, Cabo Frio, RJ</v>
      </c>
      <c r="AH130" s="5">
        <f>Configurações!$C$6</f>
        <v>44386</v>
      </c>
    </row>
    <row r="131" spans="2:34" x14ac:dyDescent="0.3">
      <c r="B131">
        <f>IF(OR(ISNUMBER(FIND(Configurações!$B$8,Base!B131)),ISNUMBER(FIND(Configurações!$B$9,Base!B131)),ISNUMBER(FIND(Configurações!$B$10,Base!B131)),ISNUMBER(FIND(Configurações!$B$11,Base!B131)))=TRUE,Base!B131,0)</f>
        <v>0</v>
      </c>
      <c r="C131" t="str">
        <f>SUBSTITUTE(SUBSTITUTE(IF(ISNUMBER(FIND("R$",Base!B131))=TRUE,Base!B131,IF(OR(ISNUMBER(FIND("condo",Base!C131)),ISNUMBER(FIND("IPTU",Base!C131)))=TRUE,Base!B131,Base!C131)),"R$",""),".","")</f>
        <v xml:space="preserve"> 105000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0</v>
      </c>
      <c r="F131" s="2" t="str">
        <f t="array" ref="F131">INDEX(Base!131:131,MATCH(MAX(LEN(Base!131:131)),LEN(Base!131:131),0))</f>
        <v>ÚLTIMAS UNIDADES, ENTRE EM COM NOSSA EQUIPE E RESERVE JÁ A SUA.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>ÚLTIMAS UNIDADES, ENTRE EM COM NOSSA EQUIPE E RESERVE JÁ A SUA.</v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>Casa com área gourmet, 2 quartos, sal...</v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>Avenida Independência, Unamar</v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2" t="str">
        <f t="array" ref="AA131">LOOKUP(2,1/(F131:Z131&lt;&gt;""),F131:Z131)</f>
        <v>Avenida Independência, Unamar</v>
      </c>
      <c r="AB131" t="str">
        <f t="array" ref="AB131">IFERROR(IF(LEN(TRIM(SUBSTITUTE(INDEX(Base!131:131,0,MATCH(Output!$AA131,Base!131:131,0)+1),"m²",""))&gt;5),LEFT(TRIM(SUBSTITUTE(INDEX(Base!131:131,0,MATCH(Output!$AA131,Base!131:131,0)+1),"m²","")),3),TRIM(SUBSTITUTE(INDEX(Base!131:131,0,MATCH(Output!$AA131,Base!131:131,0)+1),"m²",""))),0)</f>
        <v>61</v>
      </c>
      <c r="AC131" t="str">
        <f t="array" ref="AC131">IFERROR(IF(LEN(INDEX(Base!131:131,0,MATCH(Output!$AA131,Base!131:131,0)+2))&gt;2,LEFT(INDEX(Base!131:131,0,MATCH(Output!$AA131,Base!131:131,0)+2),1),INDEX(Base!131:131,0,MATCH(Output!$AA131,Base!131:131,0)+2)),0)</f>
        <v>2</v>
      </c>
      <c r="AD131" t="str">
        <f t="array" ref="AD131">IFERROR(IF(LEN(INDEX(Base!131:131,0,MATCH(Output!$AA131,Base!131:131,0)+3))&gt;2,LEFT(INDEX(Base!131:131,0,MATCH(Output!$AA131,Base!131:131,0)+3),1),INDEX(Base!131:131,0,MATCH(Output!$AA131,Base!131:131,0)+3)),0)</f>
        <v>1</v>
      </c>
      <c r="AE131" t="str">
        <f t="array" ref="AE131">IFERROR(IF(LEN(INDEX(Base!131:131,0,MATCH(Output!$AA131,Base!131:131,0)+4))&gt;2,LEFT(INDEX(Base!131:131,0,MATCH(Output!$AA131,Base!131:131,0)+4),1),INDEX(Base!131:131,0,MATCH(Output!$AA131,Base!131:131,0)+4)),0)</f>
        <v>2</v>
      </c>
      <c r="AF131" t="str">
        <f>AA131&amp;", "&amp;Configurações!$C$4&amp;", "&amp;Configurações!$C$5&amp;", Brazil"</f>
        <v>Avenida Independência, Unamar, Cabo Frio, RJ, Brazil</v>
      </c>
      <c r="AG131" t="str">
        <f>RIGHT(AA131,LEN(AA131)-FIND(",",AA131,1)-1)&amp;", "&amp;Configurações!$C$4&amp;", "&amp;Configurações!$C$5</f>
        <v>Unamar, Cabo Frio, RJ</v>
      </c>
      <c r="AH131" s="5">
        <f>Configurações!$C$6</f>
        <v>44386</v>
      </c>
    </row>
    <row r="132" spans="2:34" x14ac:dyDescent="0.3">
      <c r="B132" t="str">
        <f>IF(OR(ISNUMBER(FIND(Configurações!$B$8,Base!B132)),ISNUMBER(FIND(Configurações!$B$9,Base!B132)),ISNUMBER(FIND(Configurações!$B$10,Base!B132)),ISNUMBER(FIND(Configurações!$B$11,Base!B132)))=TRUE,Base!B132,0)</f>
        <v>destaque</v>
      </c>
      <c r="C132" t="str">
        <f>SUBSTITUTE(SUBSTITUTE(IF(ISNUMBER(FIND("R$",Base!B132))=TRUE,Base!B132,IF(OR(ISNUMBER(FIND("condo",Base!C132)),ISNUMBER(FIND("IPTU",Base!C132)))=TRUE,Base!B132,Base!C132)),"R$",""),".","")</f>
        <v xml:space="preserve"> 380000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462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800</v>
      </c>
      <c r="F132" s="2" t="str">
        <f t="array" ref="F132">INDEX(Base!132:132,MATCH(MAX(LEN(Base!132:132)),LEN(Base!132:132),0))</f>
        <v>O apartamento no bairro Braga tem 83 metros quadrados com 2 quartos sendo 1 suite e 2 banheiros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>Avenida Vereador Antônio Ferreira dos Santos, Braga</v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2" t="str">
        <f t="array" ref="AA132">LOOKUP(2,1/(F132:Z132&lt;&gt;""),F132:Z132)</f>
        <v>Avenida Vereador Antônio Ferreira dos Santos, Braga</v>
      </c>
      <c r="AB132" t="str">
        <f t="array" ref="AB132">IFERROR(IF(LEN(TRIM(SUBSTITUTE(INDEX(Base!132:132,0,MATCH(Output!$AA132,Base!132:132,0)+1),"m²",""))&gt;5),LEFT(TRIM(SUBSTITUTE(INDEX(Base!132:132,0,MATCH(Output!$AA132,Base!132:132,0)+1),"m²","")),3),TRIM(SUBSTITUTE(INDEX(Base!132:132,0,MATCH(Output!$AA132,Base!132:132,0)+1),"m²",""))),0)</f>
        <v>83</v>
      </c>
      <c r="AC132" t="str">
        <f t="array" ref="AC132">IFERROR(IF(LEN(INDEX(Base!132:132,0,MATCH(Output!$AA132,Base!132:132,0)+2))&gt;2,LEFT(INDEX(Base!132:132,0,MATCH(Output!$AA132,Base!132:132,0)+2),1),INDEX(Base!132:132,0,MATCH(Output!$AA132,Base!132:132,0)+2)),0)</f>
        <v>2</v>
      </c>
      <c r="AD132" t="str">
        <f t="array" ref="AD132">IFERROR(IF(LEN(INDEX(Base!132:132,0,MATCH(Output!$AA132,Base!132:132,0)+3))&gt;2,LEFT(INDEX(Base!132:132,0,MATCH(Output!$AA132,Base!132:132,0)+3),1),INDEX(Base!132:132,0,MATCH(Output!$AA132,Base!132:132,0)+3)),0)</f>
        <v>1</v>
      </c>
      <c r="AE132" t="str">
        <f t="array" ref="AE132">IFERROR(IF(LEN(INDEX(Base!132:132,0,MATCH(Output!$AA132,Base!132:132,0)+4))&gt;2,LEFT(INDEX(Base!132:132,0,MATCH(Output!$AA132,Base!132:132,0)+4),1),INDEX(Base!132:132,0,MATCH(Output!$AA132,Base!132:132,0)+4)),0)</f>
        <v>2</v>
      </c>
      <c r="AF132" t="str">
        <f>AA132&amp;", "&amp;Configurações!$C$4&amp;", "&amp;Configurações!$C$5&amp;", Brazil"</f>
        <v>Avenida Vereador Antônio Ferreira dos Santos, Braga, Cabo Frio, RJ, Brazil</v>
      </c>
      <c r="AG132" t="str">
        <f>RIGHT(AA132,LEN(AA132)-FIND(",",AA132,1)-1)&amp;", "&amp;Configurações!$C$4&amp;", "&amp;Configurações!$C$5</f>
        <v>Braga, Cabo Frio, RJ</v>
      </c>
      <c r="AH132" s="5">
        <f>Configurações!$C$6</f>
        <v>44386</v>
      </c>
    </row>
    <row r="133" spans="2:34" x14ac:dyDescent="0.3">
      <c r="B133" t="str">
        <f>IF(OR(ISNUMBER(FIND(Configurações!$B$8,Base!B133)),ISNUMBER(FIND(Configurações!$B$9,Base!B133)),ISNUMBER(FIND(Configurações!$B$10,Base!B133)),ISNUMBER(FIND(Configurações!$B$11,Base!B133)))=TRUE,Base!B133,0)</f>
        <v>destaque</v>
      </c>
      <c r="C133" t="str">
        <f>SUBSTITUTE(SUBSTITUTE(IF(ISNUMBER(FIND("R$",Base!B133))=TRUE,Base!B133,IF(OR(ISNUMBER(FIND("condo",Base!C133)),ISNUMBER(FIND("IPTU",Base!C133)))=TRUE,Base!B133,Base!C133)),"R$",""),".","")</f>
        <v xml:space="preserve"> 295000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0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0</v>
      </c>
      <c r="F133" s="2" t="str">
        <f t="array" ref="F133">INDEX(Base!133:133,MATCH(MAX(LEN(Base!133:133)),LEN(Base!133:133),0))</f>
        <v>Oportunidade!! Terreno com duas casas em rua comercial. Ideal para comércio, mas também já prontas as casas servindo para residências. 288 m2 de terreno. Documentação de posse há m...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>Oportunidade!! Terreno com duas casas em rua comercial. Ideal para comércio, mas também já prontas as casas servindo para residências. 288 m2 de terreno. Documentação de posse há m...</v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>Jardim Excelsior, Cabo Frio</v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2" t="str">
        <f t="array" ref="AA133">LOOKUP(2,1/(F133:Z133&lt;&gt;""),F133:Z133)</f>
        <v>Jardim Excelsior, Cabo Frio</v>
      </c>
      <c r="AB133" t="str">
        <f t="array" ref="AB133">IFERROR(IF(LEN(TRIM(SUBSTITUTE(INDEX(Base!133:133,0,MATCH(Output!$AA133,Base!133:133,0)+1),"m²",""))&gt;5),LEFT(TRIM(SUBSTITUTE(INDEX(Base!133:133,0,MATCH(Output!$AA133,Base!133:133,0)+1),"m²","")),3),TRIM(SUBSTITUTE(INDEX(Base!133:133,0,MATCH(Output!$AA133,Base!133:133,0)+1),"m²",""))),0)</f>
        <v>288</v>
      </c>
      <c r="AC133" t="str">
        <f t="array" ref="AC133">IFERROR(IF(LEN(INDEX(Base!133:133,0,MATCH(Output!$AA133,Base!133:133,0)+2))&gt;2,LEFT(INDEX(Base!133:133,0,MATCH(Output!$AA133,Base!133:133,0)+2),1),INDEX(Base!133:133,0,MATCH(Output!$AA133,Base!133:133,0)+2)),0)</f>
        <v>3</v>
      </c>
      <c r="AD133" t="str">
        <f t="array" ref="AD133">IFERROR(IF(LEN(INDEX(Base!133:133,0,MATCH(Output!$AA133,Base!133:133,0)+3))&gt;2,LEFT(INDEX(Base!133:133,0,MATCH(Output!$AA133,Base!133:133,0)+3),1),INDEX(Base!133:133,0,MATCH(Output!$AA133,Base!133:133,0)+3)),0)</f>
        <v>3</v>
      </c>
      <c r="AE133" t="str">
        <f t="array" ref="AE133">IFERROR(IF(LEN(INDEX(Base!133:133,0,MATCH(Output!$AA133,Base!133:133,0)+4))&gt;2,LEFT(INDEX(Base!133:133,0,MATCH(Output!$AA133,Base!133:133,0)+4),1),INDEX(Base!133:133,0,MATCH(Output!$AA133,Base!133:133,0)+4)),0)</f>
        <v>2</v>
      </c>
      <c r="AF133" t="str">
        <f>AA133&amp;", "&amp;Configurações!$C$4&amp;", "&amp;Configurações!$C$5&amp;", Brazil"</f>
        <v>Jardim Excelsior, Cabo Frio, Cabo Frio, RJ, Brazil</v>
      </c>
      <c r="AG133" t="str">
        <f>RIGHT(AA133,LEN(AA133)-FIND(",",AA133,1)-1)&amp;", "&amp;Configurações!$C$4&amp;", "&amp;Configurações!$C$5</f>
        <v>Cabo Frio, Cabo Frio, RJ</v>
      </c>
      <c r="AH133" s="5">
        <f>Configurações!$C$6</f>
        <v>44386</v>
      </c>
    </row>
    <row r="134" spans="2:34" x14ac:dyDescent="0.3">
      <c r="B134" t="str">
        <f>IF(OR(ISNUMBER(FIND(Configurações!$B$8,Base!B134)),ISNUMBER(FIND(Configurações!$B$9,Base!B134)),ISNUMBER(FIND(Configurações!$B$10,Base!B134)),ISNUMBER(FIND(Configurações!$B$11,Base!B134)))=TRUE,Base!B134,0)</f>
        <v>na planta</v>
      </c>
      <c r="C134" t="str">
        <f>SUBSTITUTE(SUBSTITUTE(IF(ISNUMBER(FIND("R$",Base!B134))=TRUE,Base!B134,IF(OR(ISNUMBER(FIND("condo",Base!C134)),ISNUMBER(FIND("IPTU",Base!C134)))=TRUE,Base!B134,Base!C134)),"R$",""),".","")</f>
        <v xml:space="preserve"> 770003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0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0</v>
      </c>
      <c r="F134" s="2" t="str">
        <f t="array" ref="F134">INDEX(Base!134:134,MATCH(MAX(LEN(Base!134:134)),LEN(Base!134:134),0))</f>
        <v>Localização Estratégica em Santa Lúcia.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>Avenida Rio Branco, Santa Lúcia</v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2" t="str">
        <f t="array" ref="AA134">LOOKUP(2,1/(F134:Z134&lt;&gt;""),F134:Z134)</f>
        <v>Avenida Rio Branco, Santa Lúcia</v>
      </c>
      <c r="AB134" t="str">
        <f t="array" ref="AB134">IFERROR(IF(LEN(TRIM(SUBSTITUTE(INDEX(Base!134:134,0,MATCH(Output!$AA134,Base!134:134,0)+1),"m²",""))&gt;5),LEFT(TRIM(SUBSTITUTE(INDEX(Base!134:134,0,MATCH(Output!$AA134,Base!134:134,0)+1),"m²","")),3),TRIM(SUBSTITUTE(INDEX(Base!134:134,0,MATCH(Output!$AA134,Base!134:134,0)+1),"m²",""))),0)</f>
        <v xml:space="preserve">99 </v>
      </c>
      <c r="AC134" t="str">
        <f t="array" ref="AC134">IFERROR(IF(LEN(INDEX(Base!134:134,0,MATCH(Output!$AA134,Base!134:134,0)+2))&gt;2,LEFT(INDEX(Base!134:134,0,MATCH(Output!$AA134,Base!134:134,0)+2),1),INDEX(Base!134:134,0,MATCH(Output!$AA134,Base!134:134,0)+2)),0)</f>
        <v>3</v>
      </c>
      <c r="AD134">
        <f t="array" ref="AD134">IFERROR(IF(LEN(INDEX(Base!134:134,0,MATCH(Output!$AA134,Base!134:134,0)+3))&gt;2,LEFT(INDEX(Base!134:134,0,MATCH(Output!$AA134,Base!134:134,0)+3),1),INDEX(Base!134:134,0,MATCH(Output!$AA134,Base!134:134,0)+3)),0)</f>
        <v>0</v>
      </c>
      <c r="AE134">
        <f t="array" ref="AE134">IFERROR(IF(LEN(INDEX(Base!134:134,0,MATCH(Output!$AA134,Base!134:134,0)+4))&gt;2,LEFT(INDEX(Base!134:134,0,MATCH(Output!$AA134,Base!134:134,0)+4),1),INDEX(Base!134:134,0,MATCH(Output!$AA134,Base!134:134,0)+4)),0)</f>
        <v>0</v>
      </c>
      <c r="AF134" t="str">
        <f>AA134&amp;", "&amp;Configurações!$C$4&amp;", "&amp;Configurações!$C$5&amp;", Brazil"</f>
        <v>Avenida Rio Branco, Santa Lúcia, Cabo Frio, RJ, Brazil</v>
      </c>
      <c r="AG134" t="str">
        <f>RIGHT(AA134,LEN(AA134)-FIND(",",AA134,1)-1)&amp;", "&amp;Configurações!$C$4&amp;", "&amp;Configurações!$C$5</f>
        <v>Santa Lúcia, Cabo Frio, RJ</v>
      </c>
      <c r="AH134" s="5">
        <f>Configurações!$C$6</f>
        <v>44386</v>
      </c>
    </row>
    <row r="135" spans="2:34" x14ac:dyDescent="0.3">
      <c r="B135" t="str">
        <f>IF(OR(ISNUMBER(FIND(Configurações!$B$8,Base!B135)),ISNUMBER(FIND(Configurações!$B$9,Base!B135)),ISNUMBER(FIND(Configurações!$B$10,Base!B135)),ISNUMBER(FIND(Configurações!$B$11,Base!B135)))=TRUE,Base!B135,0)</f>
        <v>super destaque</v>
      </c>
      <c r="C135" t="str">
        <f>SUBSTITUTE(SUBSTITUTE(IF(ISNUMBER(FIND("R$",Base!B135))=TRUE,Base!B135,IF(OR(ISNUMBER(FIND("condo",Base!C135)),ISNUMBER(FIND("IPTU",Base!C135)))=TRUE,Base!B135,Base!C135)),"R$",""),".","")</f>
        <v xml:space="preserve"> 730000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694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1488</v>
      </c>
      <c r="F135" s="2" t="str">
        <f t="array" ref="F135">INDEX(Base!135:135,MATCH(MAX(LEN(Base!135:135)),LEN(Base!135:135),0))</f>
        <v>Apartamento charmoso, muito confortável, bem arejado e à 100m da praia. Ao entrar no imóvel se de...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>Apartamento charmoso, muito confortável, bem arejado e à 100m da praia. Ao entrar no imóvel se de...</v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>Praia do Forte, Cabo Frio</v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2" t="str">
        <f t="array" ref="AA135">LOOKUP(2,1/(F135:Z135&lt;&gt;""),F135:Z135)</f>
        <v>Praia do Forte, Cabo Frio</v>
      </c>
      <c r="AB135" t="str">
        <f t="array" ref="AB135">IFERROR(IF(LEN(TRIM(SUBSTITUTE(INDEX(Base!135:135,0,MATCH(Output!$AA135,Base!135:135,0)+1),"m²",""))&gt;5),LEFT(TRIM(SUBSTITUTE(INDEX(Base!135:135,0,MATCH(Output!$AA135,Base!135:135,0)+1),"m²","")),3),TRIM(SUBSTITUTE(INDEX(Base!135:135,0,MATCH(Output!$AA135,Base!135:135,0)+1),"m²",""))),0)</f>
        <v>97</v>
      </c>
      <c r="AC135" t="str">
        <f t="array" ref="AC135">IFERROR(IF(LEN(INDEX(Base!135:135,0,MATCH(Output!$AA135,Base!135:135,0)+2))&gt;2,LEFT(INDEX(Base!135:135,0,MATCH(Output!$AA135,Base!135:135,0)+2),1),INDEX(Base!135:135,0,MATCH(Output!$AA135,Base!135:135,0)+2)),0)</f>
        <v>3</v>
      </c>
      <c r="AD135" t="str">
        <f t="array" ref="AD135">IFERROR(IF(LEN(INDEX(Base!135:135,0,MATCH(Output!$AA135,Base!135:135,0)+3))&gt;2,LEFT(INDEX(Base!135:135,0,MATCH(Output!$AA135,Base!135:135,0)+3),1),INDEX(Base!135:135,0,MATCH(Output!$AA135,Base!135:135,0)+3)),0)</f>
        <v>1</v>
      </c>
      <c r="AE135" t="str">
        <f t="array" ref="AE135">IFERROR(IF(LEN(INDEX(Base!135:135,0,MATCH(Output!$AA135,Base!135:135,0)+4))&gt;2,LEFT(INDEX(Base!135:135,0,MATCH(Output!$AA135,Base!135:135,0)+4),1),INDEX(Base!135:135,0,MATCH(Output!$AA135,Base!135:135,0)+4)),0)</f>
        <v>3</v>
      </c>
      <c r="AF135" t="str">
        <f>AA135&amp;", "&amp;Configurações!$C$4&amp;", "&amp;Configurações!$C$5&amp;", Brazil"</f>
        <v>Praia do Forte, Cabo Frio, Cabo Frio, RJ, Brazil</v>
      </c>
      <c r="AG135" t="str">
        <f>RIGHT(AA135,LEN(AA135)-FIND(",",AA135,1)-1)&amp;", "&amp;Configurações!$C$4&amp;", "&amp;Configurações!$C$5</f>
        <v>Cabo Frio, Cabo Frio, RJ</v>
      </c>
      <c r="AH135" s="5">
        <f>Configurações!$C$6</f>
        <v>44386</v>
      </c>
    </row>
    <row r="136" spans="2:34" x14ac:dyDescent="0.3">
      <c r="B136" t="str">
        <f>IF(OR(ISNUMBER(FIND(Configurações!$B$8,Base!B136)),ISNUMBER(FIND(Configurações!$B$9,Base!B136)),ISNUMBER(FIND(Configurações!$B$10,Base!B136)),ISNUMBER(FIND(Configurações!$B$11,Base!B136)))=TRUE,Base!B136,0)</f>
        <v>super destaque</v>
      </c>
      <c r="C136" t="str">
        <f>SUBSTITUTE(SUBSTITUTE(IF(ISNUMBER(FIND("R$",Base!B136))=TRUE,Base!B136,IF(OR(ISNUMBER(FIND("condo",Base!C136)),ISNUMBER(FIND("IPTU",Base!C136)))=TRUE,Base!B136,Base!C136)),"R$",""),".","")</f>
        <v xml:space="preserve"> 76000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0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0</v>
      </c>
      <c r="F136" s="2" t="str">
        <f t="array" ref="F136">INDEX(Base!136:136,MATCH(MAX(LEN(Base!136:136)),LEN(Base!136:136),0))</f>
        <v>Realize o sonho da casa própria com A.J. Sant?anna Corretor de Imóveis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>Bela casa de 1 quarto em Unamar, Tamoios - Cabo Frio - RJ</v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>Unamar, Cabo Frio</v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2" t="str">
        <f t="array" ref="AA136">LOOKUP(2,1/(F136:Z136&lt;&gt;""),F136:Z136)</f>
        <v>Unamar, Cabo Frio</v>
      </c>
      <c r="AB136" t="str">
        <f t="array" ref="AB136">IFERROR(IF(LEN(TRIM(SUBSTITUTE(INDEX(Base!136:136,0,MATCH(Output!$AA136,Base!136:136,0)+1),"m²",""))&gt;5),LEFT(TRIM(SUBSTITUTE(INDEX(Base!136:136,0,MATCH(Output!$AA136,Base!136:136,0)+1),"m²","")),3),TRIM(SUBSTITUTE(INDEX(Base!136:136,0,MATCH(Output!$AA136,Base!136:136,0)+1),"m²",""))),0)</f>
        <v>50</v>
      </c>
      <c r="AC136" t="str">
        <f t="array" ref="AC136">IFERROR(IF(LEN(INDEX(Base!136:136,0,MATCH(Output!$AA136,Base!136:136,0)+2))&gt;2,LEFT(INDEX(Base!136:136,0,MATCH(Output!$AA136,Base!136:136,0)+2),1),INDEX(Base!136:136,0,MATCH(Output!$AA136,Base!136:136,0)+2)),0)</f>
        <v>1</v>
      </c>
      <c r="AD136" t="str">
        <f t="array" ref="AD136">IFERROR(IF(LEN(INDEX(Base!136:136,0,MATCH(Output!$AA136,Base!136:136,0)+3))&gt;2,LEFT(INDEX(Base!136:136,0,MATCH(Output!$AA136,Base!136:136,0)+3),1),INDEX(Base!136:136,0,MATCH(Output!$AA136,Base!136:136,0)+3)),0)</f>
        <v>1</v>
      </c>
      <c r="AE136">
        <f t="array" ref="AE136">IFERROR(IF(LEN(INDEX(Base!136:136,0,MATCH(Output!$AA136,Base!136:136,0)+4))&gt;2,LEFT(INDEX(Base!136:136,0,MATCH(Output!$AA136,Base!136:136,0)+4),1),INDEX(Base!136:136,0,MATCH(Output!$AA136,Base!136:136,0)+4)),0)</f>
        <v>0</v>
      </c>
      <c r="AF136" t="str">
        <f>AA136&amp;", "&amp;Configurações!$C$4&amp;", "&amp;Configurações!$C$5&amp;", Brazil"</f>
        <v>Unamar, Cabo Frio, Cabo Frio, RJ, Brazil</v>
      </c>
      <c r="AG136" t="str">
        <f>RIGHT(AA136,LEN(AA136)-FIND(",",AA136,1)-1)&amp;", "&amp;Configurações!$C$4&amp;", "&amp;Configurações!$C$5</f>
        <v>Cabo Frio, Cabo Frio, RJ</v>
      </c>
      <c r="AH136" s="5">
        <f>Configurações!$C$6</f>
        <v>44386</v>
      </c>
    </row>
    <row r="137" spans="2:34" x14ac:dyDescent="0.3">
      <c r="B137" t="str">
        <f>IF(OR(ISNUMBER(FIND(Configurações!$B$8,Base!B137)),ISNUMBER(FIND(Configurações!$B$9,Base!B137)),ISNUMBER(FIND(Configurações!$B$10,Base!B137)),ISNUMBER(FIND(Configurações!$B$11,Base!B137)))=TRUE,Base!B137,0)</f>
        <v>super destaque</v>
      </c>
      <c r="C137" t="str">
        <f>SUBSTITUTE(SUBSTITUTE(IF(ISNUMBER(FIND("R$",Base!B137))=TRUE,Base!B137,IF(OR(ISNUMBER(FIND("condo",Base!C137)),ISNUMBER(FIND("IPTU",Base!C137)))=TRUE,Base!B137,Base!C137)),"R$",""),".","")</f>
        <v xml:space="preserve"> 80000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0</v>
      </c>
      <c r="F137" s="2" t="str">
        <f t="array" ref="F137">INDEX(Base!137:137,MATCH(MAX(LEN(Base!137:137)),LEN(Base!137:137),0))</f>
        <v>Realize o sonho da casa própria com A.J. Sant?anna Corretor de Imóveis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>Excelente casa de 2 quartos em Unamar, Tamoios - Cabo Frio - RJ</v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>Unamar, Cabo Frio</v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2" t="str">
        <f t="array" ref="AA137">LOOKUP(2,1/(F137:Z137&lt;&gt;""),F137:Z137)</f>
        <v>Unamar, Cabo Frio</v>
      </c>
      <c r="AB137" t="str">
        <f t="array" ref="AB137">IFERROR(IF(LEN(TRIM(SUBSTITUTE(INDEX(Base!137:137,0,MATCH(Output!$AA137,Base!137:137,0)+1),"m²",""))&gt;5),LEFT(TRIM(SUBSTITUTE(INDEX(Base!137:137,0,MATCH(Output!$AA137,Base!137:137,0)+1),"m²","")),3),TRIM(SUBSTITUTE(INDEX(Base!137:137,0,MATCH(Output!$AA137,Base!137:137,0)+1),"m²",""))),0)</f>
        <v>50</v>
      </c>
      <c r="AC137" t="str">
        <f t="array" ref="AC137">IFERROR(IF(LEN(INDEX(Base!137:137,0,MATCH(Output!$AA137,Base!137:137,0)+2))&gt;2,LEFT(INDEX(Base!137:137,0,MATCH(Output!$AA137,Base!137:137,0)+2),1),INDEX(Base!137:137,0,MATCH(Output!$AA137,Base!137:137,0)+2)),0)</f>
        <v>2</v>
      </c>
      <c r="AD137" t="str">
        <f t="array" ref="AD137">IFERROR(IF(LEN(INDEX(Base!137:137,0,MATCH(Output!$AA137,Base!137:137,0)+3))&gt;2,LEFT(INDEX(Base!137:137,0,MATCH(Output!$AA137,Base!137:137,0)+3),1),INDEX(Base!137:137,0,MATCH(Output!$AA137,Base!137:137,0)+3)),0)</f>
        <v>1</v>
      </c>
      <c r="AE137" t="str">
        <f t="array" ref="AE137">IFERROR(IF(LEN(INDEX(Base!137:137,0,MATCH(Output!$AA137,Base!137:137,0)+4))&gt;2,LEFT(INDEX(Base!137:137,0,MATCH(Output!$AA137,Base!137:137,0)+4),1),INDEX(Base!137:137,0,MATCH(Output!$AA137,Base!137:137,0)+4)),0)</f>
        <v>1</v>
      </c>
      <c r="AF137" t="str">
        <f>AA137&amp;", "&amp;Configurações!$C$4&amp;", "&amp;Configurações!$C$5&amp;", Brazil"</f>
        <v>Unamar, Cabo Frio, Cabo Frio, RJ, Brazil</v>
      </c>
      <c r="AG137" t="str">
        <f>RIGHT(AA137,LEN(AA137)-FIND(",",AA137,1)-1)&amp;", "&amp;Configurações!$C$4&amp;", "&amp;Configurações!$C$5</f>
        <v>Cabo Frio, Cabo Frio, RJ</v>
      </c>
      <c r="AH137" s="5">
        <f>Configurações!$C$6</f>
        <v>44386</v>
      </c>
    </row>
    <row r="138" spans="2:34" x14ac:dyDescent="0.3">
      <c r="B138" t="str">
        <f>IF(OR(ISNUMBER(FIND(Configurações!$B$8,Base!B138)),ISNUMBER(FIND(Configurações!$B$9,Base!B138)),ISNUMBER(FIND(Configurações!$B$10,Base!B138)),ISNUMBER(FIND(Configurações!$B$11,Base!B138)))=TRUE,Base!B138,0)</f>
        <v>destaque</v>
      </c>
      <c r="C138" t="str">
        <f>SUBSTITUTE(SUBSTITUTE(IF(ISNUMBER(FIND("R$",Base!B138))=TRUE,Base!B138,IF(OR(ISNUMBER(FIND("condo",Base!C138)),ISNUMBER(FIND("IPTU",Base!C138)))=TRUE,Base!B138,Base!C138)),"R$",""),".","")</f>
        <v xml:space="preserve"> 170000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100</v>
      </c>
      <c r="F138" s="2" t="str">
        <f t="array" ref="F138">INDEX(Base!138:138,MATCH(MAX(LEN(Base!138:138)),LEN(Base!138:138),0))</f>
        <v>composta por 2 quartos, sala , cozinha americana, banheiro social, área de serviço, quintal com pi...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>composta por 2 quartos, sala , cozinha americana, banheiro social, área de serviço, quintal com pi...</v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>Avenida Independência, Unamar</v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2" t="str">
        <f t="array" ref="AA138">LOOKUP(2,1/(F138:Z138&lt;&gt;""),F138:Z138)</f>
        <v>Avenida Independência, Unamar</v>
      </c>
      <c r="AB138" t="str">
        <f t="array" ref="AB138">IFERROR(IF(LEN(TRIM(SUBSTITUTE(INDEX(Base!138:138,0,MATCH(Output!$AA138,Base!138:138,0)+1),"m²",""))&gt;5),LEFT(TRIM(SUBSTITUTE(INDEX(Base!138:138,0,MATCH(Output!$AA138,Base!138:138,0)+1),"m²","")),3),TRIM(SUBSTITUTE(INDEX(Base!138:138,0,MATCH(Output!$AA138,Base!138:138,0)+1),"m²",""))),0)</f>
        <v>60</v>
      </c>
      <c r="AC138" t="str">
        <f t="array" ref="AC138">IFERROR(IF(LEN(INDEX(Base!138:138,0,MATCH(Output!$AA138,Base!138:138,0)+2))&gt;2,LEFT(INDEX(Base!138:138,0,MATCH(Output!$AA138,Base!138:138,0)+2),1),INDEX(Base!138:138,0,MATCH(Output!$AA138,Base!138:138,0)+2)),0)</f>
        <v>2</v>
      </c>
      <c r="AD138" t="str">
        <f t="array" ref="AD138">IFERROR(IF(LEN(INDEX(Base!138:138,0,MATCH(Output!$AA138,Base!138:138,0)+3))&gt;2,LEFT(INDEX(Base!138:138,0,MATCH(Output!$AA138,Base!138:138,0)+3),1),INDEX(Base!138:138,0,MATCH(Output!$AA138,Base!138:138,0)+3)),0)</f>
        <v>3</v>
      </c>
      <c r="AE138" t="str">
        <f t="array" ref="AE138">IFERROR(IF(LEN(INDEX(Base!138:138,0,MATCH(Output!$AA138,Base!138:138,0)+4))&gt;2,LEFT(INDEX(Base!138:138,0,MATCH(Output!$AA138,Base!138:138,0)+4),1),INDEX(Base!138:138,0,MATCH(Output!$AA138,Base!138:138,0)+4)),0)</f>
        <v>2</v>
      </c>
      <c r="AF138" t="str">
        <f>AA138&amp;", "&amp;Configurações!$C$4&amp;", "&amp;Configurações!$C$5&amp;", Brazil"</f>
        <v>Avenida Independência, Unamar, Cabo Frio, RJ, Brazil</v>
      </c>
      <c r="AG138" t="str">
        <f>RIGHT(AA138,LEN(AA138)-FIND(",",AA138,1)-1)&amp;", "&amp;Configurações!$C$4&amp;", "&amp;Configurações!$C$5</f>
        <v>Unamar, Cabo Frio, RJ</v>
      </c>
      <c r="AH138" s="5">
        <f>Configurações!$C$6</f>
        <v>44386</v>
      </c>
    </row>
    <row r="139" spans="2:34" x14ac:dyDescent="0.3">
      <c r="B139">
        <f>IF(OR(ISNUMBER(FIND(Configurações!$B$8,Base!B139)),ISNUMBER(FIND(Configurações!$B$9,Base!B139)),ISNUMBER(FIND(Configurações!$B$10,Base!B139)),ISNUMBER(FIND(Configurações!$B$11,Base!B139)))=TRUE,Base!B139,0)</f>
        <v>0</v>
      </c>
      <c r="C139" t="str">
        <f>SUBSTITUTE(SUBSTITUTE(IF(ISNUMBER(FIND("R$",Base!B139))=TRUE,Base!B139,IF(OR(ISNUMBER(FIND("condo",Base!C139)),ISNUMBER(FIND("IPTU",Base!C139)))=TRUE,Base!B139,Base!C139)),"R$",""),".","")</f>
        <v xml:space="preserve"> 300000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0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0</v>
      </c>
      <c r="F139" s="2" t="str">
        <f t="array" ref="F139">INDEX(Base!139:139,MATCH(MAX(LEN(Base!139:139)),LEN(Base!139:139),0))</f>
        <v>Dúplex à Venda - Região Dos Lagos -Unamar- Cabo Frio/ RJ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/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>Rua Dez, Unamar</v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2" t="str">
        <f t="array" ref="AA139">LOOKUP(2,1/(F139:Z139&lt;&gt;""),F139:Z139)</f>
        <v>Rua Dez, Unamar</v>
      </c>
      <c r="AB139" t="str">
        <f t="array" ref="AB139">IFERROR(IF(LEN(TRIM(SUBSTITUTE(INDEX(Base!139:139,0,MATCH(Output!$AA139,Base!139:139,0)+1),"m²",""))&gt;5),LEFT(TRIM(SUBSTITUTE(INDEX(Base!139:139,0,MATCH(Output!$AA139,Base!139:139,0)+1),"m²","")),3),TRIM(SUBSTITUTE(INDEX(Base!139:139,0,MATCH(Output!$AA139,Base!139:139,0)+1),"m²",""))),0)</f>
        <v>90</v>
      </c>
      <c r="AC139" t="str">
        <f t="array" ref="AC139">IFERROR(IF(LEN(INDEX(Base!139:139,0,MATCH(Output!$AA139,Base!139:139,0)+2))&gt;2,LEFT(INDEX(Base!139:139,0,MATCH(Output!$AA139,Base!139:139,0)+2),1),INDEX(Base!139:139,0,MATCH(Output!$AA139,Base!139:139,0)+2)),0)</f>
        <v>3</v>
      </c>
      <c r="AD139" t="str">
        <f t="array" ref="AD139">IFERROR(IF(LEN(INDEX(Base!139:139,0,MATCH(Output!$AA139,Base!139:139,0)+3))&gt;2,LEFT(INDEX(Base!139:139,0,MATCH(Output!$AA139,Base!139:139,0)+3),1),INDEX(Base!139:139,0,MATCH(Output!$AA139,Base!139:139,0)+3)),0)</f>
        <v>2</v>
      </c>
      <c r="AE139" t="str">
        <f t="array" ref="AE139">IFERROR(IF(LEN(INDEX(Base!139:139,0,MATCH(Output!$AA139,Base!139:139,0)+4))&gt;2,LEFT(INDEX(Base!139:139,0,MATCH(Output!$AA139,Base!139:139,0)+4),1),INDEX(Base!139:139,0,MATCH(Output!$AA139,Base!139:139,0)+4)),0)</f>
        <v>3</v>
      </c>
      <c r="AF139" t="str">
        <f>AA139&amp;", "&amp;Configurações!$C$4&amp;", "&amp;Configurações!$C$5&amp;", Brazil"</f>
        <v>Rua Dez, Unamar, Cabo Frio, RJ, Brazil</v>
      </c>
      <c r="AG139" t="str">
        <f>RIGHT(AA139,LEN(AA139)-FIND(",",AA139,1)-1)&amp;", "&amp;Configurações!$C$4&amp;", "&amp;Configurações!$C$5</f>
        <v>Unamar, Cabo Frio, RJ</v>
      </c>
      <c r="AH139" s="5">
        <f>Configurações!$C$6</f>
        <v>44386</v>
      </c>
    </row>
    <row r="140" spans="2:34" x14ac:dyDescent="0.3">
      <c r="B140" t="str">
        <f>IF(OR(ISNUMBER(FIND(Configurações!$B$8,Base!B140)),ISNUMBER(FIND(Configurações!$B$9,Base!B140)),ISNUMBER(FIND(Configurações!$B$10,Base!B140)),ISNUMBER(FIND(Configurações!$B$11,Base!B140)))=TRUE,Base!B140,0)</f>
        <v>super destaque</v>
      </c>
      <c r="C140" t="str">
        <f>SUBSTITUTE(SUBSTITUTE(IF(ISNUMBER(FIND("R$",Base!B140))=TRUE,Base!B140,IF(OR(ISNUMBER(FIND("condo",Base!C140)),ISNUMBER(FIND("IPTU",Base!C140)))=TRUE,Base!B140,Base!C140)),"R$",""),".","")</f>
        <v xml:space="preserve"> 95000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0</v>
      </c>
      <c r="F140" s="2" t="str">
        <f t="array" ref="F140">INDEX(Base!140:140,MATCH(MAX(LEN(Base!140:140)),LEN(Base!140:140),0))</f>
        <v>Linda casa com 2 quartos sendo 1 suíte com área gourmet em Unamar, Tamoios - Cabo Frio - RJ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>Linda casa com 2 quartos sendo 1 suíte com área gourmet em Unamar, Tamoios - Cabo Frio - RJ</v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>PROMOÇÃO! R$95.000,00</v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>Avenida Independência, Unamar</v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2" t="str">
        <f t="array" ref="AA140">LOOKUP(2,1/(F140:Z140&lt;&gt;""),F140:Z140)</f>
        <v>Avenida Independência, Unamar</v>
      </c>
      <c r="AB140" t="str">
        <f t="array" ref="AB140">IFERROR(IF(LEN(TRIM(SUBSTITUTE(INDEX(Base!140:140,0,MATCH(Output!$AA140,Base!140:140,0)+1),"m²",""))&gt;5),LEFT(TRIM(SUBSTITUTE(INDEX(Base!140:140,0,MATCH(Output!$AA140,Base!140:140,0)+1),"m²","")),3),TRIM(SUBSTITUTE(INDEX(Base!140:140,0,MATCH(Output!$AA140,Base!140:140,0)+1),"m²",""))),0)</f>
        <v>132</v>
      </c>
      <c r="AC140" t="str">
        <f t="array" ref="AC140">IFERROR(IF(LEN(INDEX(Base!140:140,0,MATCH(Output!$AA140,Base!140:140,0)+2))&gt;2,LEFT(INDEX(Base!140:140,0,MATCH(Output!$AA140,Base!140:140,0)+2),1),INDEX(Base!140:140,0,MATCH(Output!$AA140,Base!140:140,0)+2)),0)</f>
        <v>2</v>
      </c>
      <c r="AD140" t="str">
        <f t="array" ref="AD140">IFERROR(IF(LEN(INDEX(Base!140:140,0,MATCH(Output!$AA140,Base!140:140,0)+3))&gt;2,LEFT(INDEX(Base!140:140,0,MATCH(Output!$AA140,Base!140:140,0)+3),1),INDEX(Base!140:140,0,MATCH(Output!$AA140,Base!140:140,0)+3)),0)</f>
        <v>2</v>
      </c>
      <c r="AE140" t="str">
        <f t="array" ref="AE140">IFERROR(IF(LEN(INDEX(Base!140:140,0,MATCH(Output!$AA140,Base!140:140,0)+4))&gt;2,LEFT(INDEX(Base!140:140,0,MATCH(Output!$AA140,Base!140:140,0)+4),1),INDEX(Base!140:140,0,MATCH(Output!$AA140,Base!140:140,0)+4)),0)</f>
        <v>2</v>
      </c>
      <c r="AF140" t="str">
        <f>AA140&amp;", "&amp;Configurações!$C$4&amp;", "&amp;Configurações!$C$5&amp;", Brazil"</f>
        <v>Avenida Independência, Unamar, Cabo Frio, RJ, Brazil</v>
      </c>
      <c r="AG140" t="str">
        <f>RIGHT(AA140,LEN(AA140)-FIND(",",AA140,1)-1)&amp;", "&amp;Configurações!$C$4&amp;", "&amp;Configurações!$C$5</f>
        <v>Unamar, Cabo Frio, RJ</v>
      </c>
      <c r="AH140" s="5">
        <f>Configurações!$C$6</f>
        <v>44386</v>
      </c>
    </row>
    <row r="141" spans="2:34" x14ac:dyDescent="0.3">
      <c r="B141">
        <f>IF(OR(ISNUMBER(FIND(Configurações!$B$8,Base!B141)),ISNUMBER(FIND(Configurações!$B$9,Base!B141)),ISNUMBER(FIND(Configurações!$B$10,Base!B141)),ISNUMBER(FIND(Configurações!$B$11,Base!B141)))=TRUE,Base!B141,0)</f>
        <v>0</v>
      </c>
      <c r="C141" t="str">
        <f>SUBSTITUTE(SUBSTITUTE(IF(ISNUMBER(FIND("R$",Base!B141))=TRUE,Base!B141,IF(OR(ISNUMBER(FIND("condo",Base!C141)),ISNUMBER(FIND("IPTU",Base!C141)))=TRUE,Base!B141,Base!C141)),"R$",""),".","")</f>
        <v xml:space="preserve"> 200000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0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0</v>
      </c>
      <c r="F141" s="2" t="str">
        <f t="array" ref="F141">INDEX(Base!141:141,MATCH(MAX(LEN(Base!141:141)),LEN(Base!141:141),0))</f>
        <v>A casa no bairro Unamar (Tamoios) com 200 metros quadrados com 2 quartos sendo 2 suites e 4 banheiros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/>
      </c>
      <c r="O141" t="str">
        <f>TRIM((IF(OR(ISNUMBER(FIND("Avenida",Base!G141)),ISNUMBER(FIND("Rua",Base!G141)),ISNUMBER(FIND("Estrada",Base!G141)),ISNUMBER(FIND(",",Base!G141)))=TRUE,Base!G141,"")))</f>
        <v>Avenida Independência, Unamar</v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2" t="str">
        <f t="array" ref="AA141">LOOKUP(2,1/(F141:Z141&lt;&gt;""),F141:Z141)</f>
        <v>Avenida Independência, Unamar</v>
      </c>
      <c r="AB141" t="str">
        <f t="array" ref="AB141">IFERROR(IF(LEN(TRIM(SUBSTITUTE(INDEX(Base!141:141,0,MATCH(Output!$AA141,Base!141:141,0)+1),"m²",""))&gt;5),LEFT(TRIM(SUBSTITUTE(INDEX(Base!141:141,0,MATCH(Output!$AA141,Base!141:141,0)+1),"m²","")),3),TRIM(SUBSTITUTE(INDEX(Base!141:141,0,MATCH(Output!$AA141,Base!141:141,0)+1),"m²",""))),0)</f>
        <v>200</v>
      </c>
      <c r="AC141" t="str">
        <f t="array" ref="AC141">IFERROR(IF(LEN(INDEX(Base!141:141,0,MATCH(Output!$AA141,Base!141:141,0)+2))&gt;2,LEFT(INDEX(Base!141:141,0,MATCH(Output!$AA141,Base!141:141,0)+2),1),INDEX(Base!141:141,0,MATCH(Output!$AA141,Base!141:141,0)+2)),0)</f>
        <v>2</v>
      </c>
      <c r="AD141" t="str">
        <f t="array" ref="AD141">IFERROR(IF(LEN(INDEX(Base!141:141,0,MATCH(Output!$AA141,Base!141:141,0)+3))&gt;2,LEFT(INDEX(Base!141:141,0,MATCH(Output!$AA141,Base!141:141,0)+3),1),INDEX(Base!141:141,0,MATCH(Output!$AA141,Base!141:141,0)+3)),0)</f>
        <v>3</v>
      </c>
      <c r="AE141" t="str">
        <f t="array" ref="AE141">IFERROR(IF(LEN(INDEX(Base!141:141,0,MATCH(Output!$AA141,Base!141:141,0)+4))&gt;2,LEFT(INDEX(Base!141:141,0,MATCH(Output!$AA141,Base!141:141,0)+4),1),INDEX(Base!141:141,0,MATCH(Output!$AA141,Base!141:141,0)+4)),0)</f>
        <v>4</v>
      </c>
      <c r="AF141" t="str">
        <f>AA141&amp;", "&amp;Configurações!$C$4&amp;", "&amp;Configurações!$C$5&amp;", Brazil"</f>
        <v>Avenida Independência, Unamar, Cabo Frio, RJ, Brazil</v>
      </c>
      <c r="AG141" t="str">
        <f>RIGHT(AA141,LEN(AA141)-FIND(",",AA141,1)-1)&amp;", "&amp;Configurações!$C$4&amp;", "&amp;Configurações!$C$5</f>
        <v>Unamar, Cabo Frio, RJ</v>
      </c>
      <c r="AH141" s="5">
        <f>Configurações!$C$6</f>
        <v>44386</v>
      </c>
    </row>
    <row r="142" spans="2:34" x14ac:dyDescent="0.3">
      <c r="B142">
        <f>IF(OR(ISNUMBER(FIND(Configurações!$B$8,Base!B142)),ISNUMBER(FIND(Configurações!$B$9,Base!B142)),ISNUMBER(FIND(Configurações!$B$10,Base!B142)),ISNUMBER(FIND(Configurações!$B$11,Base!B142)))=TRUE,Base!B142,0)</f>
        <v>0</v>
      </c>
      <c r="C142" t="str">
        <f>SUBSTITUTE(SUBSTITUTE(IF(ISNUMBER(FIND("R$",Base!B142))=TRUE,Base!B142,IF(OR(ISNUMBER(FIND("condo",Base!C142)),ISNUMBER(FIND("IPTU",Base!C142)))=TRUE,Base!B142,Base!C142)),"R$",""),".","")</f>
        <v xml:space="preserve"> 189999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0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0</v>
      </c>
      <c r="F142" s="2" t="str">
        <f t="array" ref="F142">INDEX(Base!142:142,MATCH(MAX(LEN(Base!142:142)),LEN(Base!142:142),0))</f>
        <v>Excelente casa 2 quartos com área gourmet e piscina em Unamar, Tamoios - Cabo Frio - RJ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>Excelente casa 2 quartos com área gourmet e piscina em Unamar, Tamoios - Cabo Frio - RJ</v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>Avenida Independência, Unamar</v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2" t="str">
        <f t="array" ref="AA142">LOOKUP(2,1/(F142:Z142&lt;&gt;""),F142:Z142)</f>
        <v>Avenida Independência, Unamar</v>
      </c>
      <c r="AB142" t="str">
        <f t="array" ref="AB142">IFERROR(IF(LEN(TRIM(SUBSTITUTE(INDEX(Base!142:142,0,MATCH(Output!$AA142,Base!142:142,0)+1),"m²",""))&gt;5),LEFT(TRIM(SUBSTITUTE(INDEX(Base!142:142,0,MATCH(Output!$AA142,Base!142:142,0)+1),"m²","")),3),TRIM(SUBSTITUTE(INDEX(Base!142:142,0,MATCH(Output!$AA142,Base!142:142,0)+1),"m²",""))),0)</f>
        <v>70</v>
      </c>
      <c r="AC142" t="str">
        <f t="array" ref="AC142">IFERROR(IF(LEN(INDEX(Base!142:142,0,MATCH(Output!$AA142,Base!142:142,0)+2))&gt;2,LEFT(INDEX(Base!142:142,0,MATCH(Output!$AA142,Base!142:142,0)+2),1),INDEX(Base!142:142,0,MATCH(Output!$AA142,Base!142:142,0)+2)),0)</f>
        <v>2</v>
      </c>
      <c r="AD142" t="str">
        <f t="array" ref="AD142">IFERROR(IF(LEN(INDEX(Base!142:142,0,MATCH(Output!$AA142,Base!142:142,0)+3))&gt;2,LEFT(INDEX(Base!142:142,0,MATCH(Output!$AA142,Base!142:142,0)+3),1),INDEX(Base!142:142,0,MATCH(Output!$AA142,Base!142:142,0)+3)),0)</f>
        <v>2</v>
      </c>
      <c r="AE142" t="str">
        <f t="array" ref="AE142">IFERROR(IF(LEN(INDEX(Base!142:142,0,MATCH(Output!$AA142,Base!142:142,0)+4))&gt;2,LEFT(INDEX(Base!142:142,0,MATCH(Output!$AA142,Base!142:142,0)+4),1),INDEX(Base!142:142,0,MATCH(Output!$AA142,Base!142:142,0)+4)),0)</f>
        <v>3</v>
      </c>
      <c r="AF142" t="str">
        <f>AA142&amp;", "&amp;Configurações!$C$4&amp;", "&amp;Configurações!$C$5&amp;", Brazil"</f>
        <v>Avenida Independência, Unamar, Cabo Frio, RJ, Brazil</v>
      </c>
      <c r="AG142" t="str">
        <f>RIGHT(AA142,LEN(AA142)-FIND(",",AA142,1)-1)&amp;", "&amp;Configurações!$C$4&amp;", "&amp;Configurações!$C$5</f>
        <v>Unamar, Cabo Frio, RJ</v>
      </c>
      <c r="AH142" s="5">
        <f>Configurações!$C$6</f>
        <v>44386</v>
      </c>
    </row>
    <row r="143" spans="2:34" x14ac:dyDescent="0.3">
      <c r="B143">
        <f>IF(OR(ISNUMBER(FIND(Configurações!$B$8,Base!B143)),ISNUMBER(FIND(Configurações!$B$9,Base!B143)),ISNUMBER(FIND(Configurações!$B$10,Base!B143)),ISNUMBER(FIND(Configurações!$B$11,Base!B143)))=TRUE,Base!B143,0)</f>
        <v>0</v>
      </c>
      <c r="C143" t="str">
        <f>SUBSTITUTE(SUBSTITUTE(IF(ISNUMBER(FIND("R$",Base!B143))=TRUE,Base!B143,IF(OR(ISNUMBER(FIND("condo",Base!C143)),ISNUMBER(FIND("IPTU",Base!C143)))=TRUE,Base!B143,Base!C143)),"R$",""),".","")</f>
        <v xml:space="preserve"> 130000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0</v>
      </c>
      <c r="F143" s="2" t="str">
        <f t="array" ref="F143">INDEX(Base!143:143,MATCH(MAX(LEN(Base!143:143)),LEN(Base!143:143),0))</f>
        <v>A casa no bairro Vista Alegre (Tamoios) possui 150 metros quadrados com 2 quartos e 1 banheiro, sala, cozinha americana.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>A casa no bairro Vista Alegre (Tamoios) possui 150 metros quadrados com 2 quartos e 1 banheiro, sala, cozinha americana.</v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>Rodovia Amaral Peixoto, Vista Alegre Tamoios</v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2" t="str">
        <f t="array" ref="AA143">LOOKUP(2,1/(F143:Z143&lt;&gt;""),F143:Z143)</f>
        <v>Rodovia Amaral Peixoto, Vista Alegre Tamoios</v>
      </c>
      <c r="AB143" t="str">
        <f t="array" ref="AB143">IFERROR(IF(LEN(TRIM(SUBSTITUTE(INDEX(Base!143:143,0,MATCH(Output!$AA143,Base!143:143,0)+1),"m²",""))&gt;5),LEFT(TRIM(SUBSTITUTE(INDEX(Base!143:143,0,MATCH(Output!$AA143,Base!143:143,0)+1),"m²","")),3),TRIM(SUBSTITUTE(INDEX(Base!143:143,0,MATCH(Output!$AA143,Base!143:143,0)+1),"m²",""))),0)</f>
        <v>150</v>
      </c>
      <c r="AC143" t="str">
        <f t="array" ref="AC143">IFERROR(IF(LEN(INDEX(Base!143:143,0,MATCH(Output!$AA143,Base!143:143,0)+2))&gt;2,LEFT(INDEX(Base!143:143,0,MATCH(Output!$AA143,Base!143:143,0)+2),1),INDEX(Base!143:143,0,MATCH(Output!$AA143,Base!143:143,0)+2)),0)</f>
        <v>2</v>
      </c>
      <c r="AD143" t="str">
        <f t="array" ref="AD143">IFERROR(IF(LEN(INDEX(Base!143:143,0,MATCH(Output!$AA143,Base!143:143,0)+3))&gt;2,LEFT(INDEX(Base!143:143,0,MATCH(Output!$AA143,Base!143:143,0)+3),1),INDEX(Base!143:143,0,MATCH(Output!$AA143,Base!143:143,0)+3)),0)</f>
        <v>1</v>
      </c>
      <c r="AE143" t="str">
        <f t="array" ref="AE143">IFERROR(IF(LEN(INDEX(Base!143:143,0,MATCH(Output!$AA143,Base!143:143,0)+4))&gt;2,LEFT(INDEX(Base!143:143,0,MATCH(Output!$AA143,Base!143:143,0)+4),1),INDEX(Base!143:143,0,MATCH(Output!$AA143,Base!143:143,0)+4)),0)</f>
        <v>1</v>
      </c>
      <c r="AF143" t="str">
        <f>AA143&amp;", "&amp;Configurações!$C$4&amp;", "&amp;Configurações!$C$5&amp;", Brazil"</f>
        <v>Rodovia Amaral Peixoto, Vista Alegre Tamoios, Cabo Frio, RJ, Brazil</v>
      </c>
      <c r="AG143" t="str">
        <f>RIGHT(AA143,LEN(AA143)-FIND(",",AA143,1)-1)&amp;", "&amp;Configurações!$C$4&amp;", "&amp;Configurações!$C$5</f>
        <v>Vista Alegre Tamoios, Cabo Frio, RJ</v>
      </c>
      <c r="AH143" s="5">
        <f>Configurações!$C$6</f>
        <v>44386</v>
      </c>
    </row>
    <row r="144" spans="2:34" x14ac:dyDescent="0.3">
      <c r="B144">
        <f>IF(OR(ISNUMBER(FIND(Configurações!$B$8,Base!B144)),ISNUMBER(FIND(Configurações!$B$9,Base!B144)),ISNUMBER(FIND(Configurações!$B$10,Base!B144)),ISNUMBER(FIND(Configurações!$B$11,Base!B144)))=TRUE,Base!B144,0)</f>
        <v>0</v>
      </c>
      <c r="C144" t="str">
        <f>SUBSTITUTE(SUBSTITUTE(IF(ISNUMBER(FIND("R$",Base!B144))=TRUE,Base!B144,IF(OR(ISNUMBER(FIND("condo",Base!C144)),ISNUMBER(FIND("IPTU",Base!C144)))=TRUE,Base!B144,Base!C144)),"R$",""),".","")</f>
        <v xml:space="preserve"> 170000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0</v>
      </c>
      <c r="F144" s="2" t="str">
        <f t="array" ref="F144">INDEX(Base!144:144,MATCH(MAX(LEN(Base!144:144)),LEN(Base!144:144),0))</f>
        <v>Vende-se Linda Casa localizada no Condomínio Verão Vermelho !!🏠🏖️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/>
      </c>
      <c r="M144" t="str">
        <f>TRIM((IF(OR(ISNUMBER(FIND("Avenida",Base!E144)),ISNUMBER(FIND("Rua",Base!E144)),ISNUMBER(FIND("Estrada",Base!E144)),ISNUMBER(FIND(",",Base!E144)))=TRUE,Base!E144,"")))</f>
        <v>➡️2 Quartos, sendo 1 suíte</v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>Rua Vênus, Verao Vermelho Tamoios</v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2" t="str">
        <f t="array" ref="AA144">LOOKUP(2,1/(F144:Z144&lt;&gt;""),F144:Z144)</f>
        <v>Rua Vênus, Verao Vermelho Tamoios</v>
      </c>
      <c r="AB144" t="str">
        <f t="array" ref="AB144">IFERROR(IF(LEN(TRIM(SUBSTITUTE(INDEX(Base!144:144,0,MATCH(Output!$AA144,Base!144:144,0)+1),"m²",""))&gt;5),LEFT(TRIM(SUBSTITUTE(INDEX(Base!144:144,0,MATCH(Output!$AA144,Base!144:144,0)+1),"m²","")),3),TRIM(SUBSTITUTE(INDEX(Base!144:144,0,MATCH(Output!$AA144,Base!144:144,0)+1),"m²",""))),0)</f>
        <v>70</v>
      </c>
      <c r="AC144" t="str">
        <f t="array" ref="AC144">IFERROR(IF(LEN(INDEX(Base!144:144,0,MATCH(Output!$AA144,Base!144:144,0)+2))&gt;2,LEFT(INDEX(Base!144:144,0,MATCH(Output!$AA144,Base!144:144,0)+2),1),INDEX(Base!144:144,0,MATCH(Output!$AA144,Base!144:144,0)+2)),0)</f>
        <v>2</v>
      </c>
      <c r="AD144" t="str">
        <f t="array" ref="AD144">IFERROR(IF(LEN(INDEX(Base!144:144,0,MATCH(Output!$AA144,Base!144:144,0)+3))&gt;2,LEFT(INDEX(Base!144:144,0,MATCH(Output!$AA144,Base!144:144,0)+3),1),INDEX(Base!144:144,0,MATCH(Output!$AA144,Base!144:144,0)+3)),0)</f>
        <v>1</v>
      </c>
      <c r="AE144" t="str">
        <f t="array" ref="AE144">IFERROR(IF(LEN(INDEX(Base!144:144,0,MATCH(Output!$AA144,Base!144:144,0)+4))&gt;2,LEFT(INDEX(Base!144:144,0,MATCH(Output!$AA144,Base!144:144,0)+4),1),INDEX(Base!144:144,0,MATCH(Output!$AA144,Base!144:144,0)+4)),0)</f>
        <v>2</v>
      </c>
      <c r="AF144" t="str">
        <f>AA144&amp;", "&amp;Configurações!$C$4&amp;", "&amp;Configurações!$C$5&amp;", Brazil"</f>
        <v>Rua Vênus, Verao Vermelho Tamoios, Cabo Frio, RJ, Brazil</v>
      </c>
      <c r="AG144" t="str">
        <f>RIGHT(AA144,LEN(AA144)-FIND(",",AA144,1)-1)&amp;", "&amp;Configurações!$C$4&amp;", "&amp;Configurações!$C$5</f>
        <v>Verao Vermelho Tamoios, Cabo Frio, RJ</v>
      </c>
      <c r="AH144" s="5">
        <f>Configurações!$C$6</f>
        <v>44386</v>
      </c>
    </row>
    <row r="145" spans="2:34" x14ac:dyDescent="0.3">
      <c r="B145">
        <f>IF(OR(ISNUMBER(FIND(Configurações!$B$8,Base!B145)),ISNUMBER(FIND(Configurações!$B$9,Base!B145)),ISNUMBER(FIND(Configurações!$B$10,Base!B145)),ISNUMBER(FIND(Configurações!$B$11,Base!B145)))=TRUE,Base!B145,0)</f>
        <v>0</v>
      </c>
      <c r="C145" t="str">
        <f>SUBSTITUTE(SUBSTITUTE(IF(ISNUMBER(FIND("R$",Base!B145))=TRUE,Base!B145,IF(OR(ISNUMBER(FIND("condo",Base!C145)),ISNUMBER(FIND("IPTU",Base!C145)))=TRUE,Base!B145,Base!C145)),"R$",""),".","")</f>
        <v xml:space="preserve"> 105000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0</v>
      </c>
      <c r="F145" s="2" t="str">
        <f t="array" ref="F145">INDEX(Base!145:145,MATCH(MAX(LEN(Base!145:145)),LEN(Base!145:145),0))</f>
        <v>ÚLTIMAS UNIDADES, ENTRE EM COM NOSSA EQUIPE E RESERVE JÁ A SUA.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>ÚLTIMAS UNIDADES, ENTRE EM COM NOSSA EQUIPE E RESERVE JÁ A SUA.</v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>Casa com área gourmet, 2 quartos, sal...</v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>Avenida Independência, Unamar</v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2" t="str">
        <f t="array" ref="AA145">LOOKUP(2,1/(F145:Z145&lt;&gt;""),F145:Z145)</f>
        <v>Avenida Independência, Unamar</v>
      </c>
      <c r="AB145" t="str">
        <f t="array" ref="AB145">IFERROR(IF(LEN(TRIM(SUBSTITUTE(INDEX(Base!145:145,0,MATCH(Output!$AA145,Base!145:145,0)+1),"m²",""))&gt;5),LEFT(TRIM(SUBSTITUTE(INDEX(Base!145:145,0,MATCH(Output!$AA145,Base!145:145,0)+1),"m²","")),3),TRIM(SUBSTITUTE(INDEX(Base!145:145,0,MATCH(Output!$AA145,Base!145:145,0)+1),"m²",""))),0)</f>
        <v>58</v>
      </c>
      <c r="AC145" t="str">
        <f t="array" ref="AC145">IFERROR(IF(LEN(INDEX(Base!145:145,0,MATCH(Output!$AA145,Base!145:145,0)+2))&gt;2,LEFT(INDEX(Base!145:145,0,MATCH(Output!$AA145,Base!145:145,0)+2),1),INDEX(Base!145:145,0,MATCH(Output!$AA145,Base!145:145,0)+2)),0)</f>
        <v>2</v>
      </c>
      <c r="AD145" t="str">
        <f t="array" ref="AD145">IFERROR(IF(LEN(INDEX(Base!145:145,0,MATCH(Output!$AA145,Base!145:145,0)+3))&gt;2,LEFT(INDEX(Base!145:145,0,MATCH(Output!$AA145,Base!145:145,0)+3),1),INDEX(Base!145:145,0,MATCH(Output!$AA145,Base!145:145,0)+3)),0)</f>
        <v>1</v>
      </c>
      <c r="AE145" t="str">
        <f t="array" ref="AE145">IFERROR(IF(LEN(INDEX(Base!145:145,0,MATCH(Output!$AA145,Base!145:145,0)+4))&gt;2,LEFT(INDEX(Base!145:145,0,MATCH(Output!$AA145,Base!145:145,0)+4),1),INDEX(Base!145:145,0,MATCH(Output!$AA145,Base!145:145,0)+4)),0)</f>
        <v>2</v>
      </c>
      <c r="AF145" t="str">
        <f>AA145&amp;", "&amp;Configurações!$C$4&amp;", "&amp;Configurações!$C$5&amp;", Brazil"</f>
        <v>Avenida Independência, Unamar, Cabo Frio, RJ, Brazil</v>
      </c>
      <c r="AG145" t="str">
        <f>RIGHT(AA145,LEN(AA145)-FIND(",",AA145,1)-1)&amp;", "&amp;Configurações!$C$4&amp;", "&amp;Configurações!$C$5</f>
        <v>Unamar, Cabo Frio, RJ</v>
      </c>
      <c r="AH145" s="5">
        <f>Configurações!$C$6</f>
        <v>44386</v>
      </c>
    </row>
    <row r="146" spans="2:34" x14ac:dyDescent="0.3">
      <c r="B146">
        <f>IF(OR(ISNUMBER(FIND(Configurações!$B$8,Base!B146)),ISNUMBER(FIND(Configurações!$B$9,Base!B146)),ISNUMBER(FIND(Configurações!$B$10,Base!B146)),ISNUMBER(FIND(Configurações!$B$11,Base!B146)))=TRUE,Base!B146,0)</f>
        <v>0</v>
      </c>
      <c r="C146" t="str">
        <f>SUBSTITUTE(SUBSTITUTE(IF(ISNUMBER(FIND("R$",Base!B146))=TRUE,Base!B146,IF(OR(ISNUMBER(FIND("condo",Base!C146)),ISNUMBER(FIND("IPTU",Base!C146)))=TRUE,Base!B146,Base!C146)),"R$",""),".","")</f>
        <v xml:space="preserve"> 105000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0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0</v>
      </c>
      <c r="F146" s="2" t="str">
        <f t="array" ref="F146">INDEX(Base!146:146,MATCH(MAX(LEN(Base!146:146)),LEN(Base!146:146),0))</f>
        <v>Casa com 2 dormitório à venda, 56 m² por R$ 105.000 - Unamar - Cabo Frio/RJ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>Casa com 2 dormitório à venda, 56 m² por R$ 105.000 - Unamar - Cabo Frio/RJ</v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>Excelente casa com 2 quarto, sala, cozinha americana, banheiro social,</v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>Avenida Independência, Aquariús</v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2" t="str">
        <f t="array" ref="AA146">LOOKUP(2,1/(F146:Z146&lt;&gt;""),F146:Z146)</f>
        <v>Avenida Independência, Aquariús</v>
      </c>
      <c r="AB146" t="str">
        <f t="array" ref="AB146">IFERROR(IF(LEN(TRIM(SUBSTITUTE(INDEX(Base!146:146,0,MATCH(Output!$AA146,Base!146:146,0)+1),"m²",""))&gt;5),LEFT(TRIM(SUBSTITUTE(INDEX(Base!146:146,0,MATCH(Output!$AA146,Base!146:146,0)+1),"m²","")),3),TRIM(SUBSTITUTE(INDEX(Base!146:146,0,MATCH(Output!$AA146,Base!146:146,0)+1),"m²",""))),0)</f>
        <v>56</v>
      </c>
      <c r="AC146" t="str">
        <f t="array" ref="AC146">IFERROR(IF(LEN(INDEX(Base!146:146,0,MATCH(Output!$AA146,Base!146:146,0)+2))&gt;2,LEFT(INDEX(Base!146:146,0,MATCH(Output!$AA146,Base!146:146,0)+2),1),INDEX(Base!146:146,0,MATCH(Output!$AA146,Base!146:146,0)+2)),0)</f>
        <v>2</v>
      </c>
      <c r="AD146" t="str">
        <f t="array" ref="AD146">IFERROR(IF(LEN(INDEX(Base!146:146,0,MATCH(Output!$AA146,Base!146:146,0)+3))&gt;2,LEFT(INDEX(Base!146:146,0,MATCH(Output!$AA146,Base!146:146,0)+3),1),INDEX(Base!146:146,0,MATCH(Output!$AA146,Base!146:146,0)+3)),0)</f>
        <v>2</v>
      </c>
      <c r="AE146" t="str">
        <f t="array" ref="AE146">IFERROR(IF(LEN(INDEX(Base!146:146,0,MATCH(Output!$AA146,Base!146:146,0)+4))&gt;2,LEFT(INDEX(Base!146:146,0,MATCH(Output!$AA146,Base!146:146,0)+4),1),INDEX(Base!146:146,0,MATCH(Output!$AA146,Base!146:146,0)+4)),0)</f>
        <v>2</v>
      </c>
      <c r="AF146" t="str">
        <f>AA146&amp;", "&amp;Configurações!$C$4&amp;", "&amp;Configurações!$C$5&amp;", Brazil"</f>
        <v>Avenida Independência, Aquariús, Cabo Frio, RJ, Brazil</v>
      </c>
      <c r="AG146" t="str">
        <f>RIGHT(AA146,LEN(AA146)-FIND(",",AA146,1)-1)&amp;", "&amp;Configurações!$C$4&amp;", "&amp;Configurações!$C$5</f>
        <v>Aquariús, Cabo Frio, RJ</v>
      </c>
      <c r="AH146" s="5">
        <f>Configurações!$C$6</f>
        <v>44386</v>
      </c>
    </row>
    <row r="147" spans="2:34" x14ac:dyDescent="0.3">
      <c r="B147">
        <f>IF(OR(ISNUMBER(FIND(Configurações!$B$8,Base!B147)),ISNUMBER(FIND(Configurações!$B$9,Base!B147)),ISNUMBER(FIND(Configurações!$B$10,Base!B147)),ISNUMBER(FIND(Configurações!$B$11,Base!B147)))=TRUE,Base!B147,0)</f>
        <v>0</v>
      </c>
      <c r="C147" t="str">
        <f>SUBSTITUTE(SUBSTITUTE(IF(ISNUMBER(FIND("R$",Base!B147))=TRUE,Base!B147,IF(OR(ISNUMBER(FIND("condo",Base!C147)),ISNUMBER(FIND("IPTU",Base!C147)))=TRUE,Base!B147,Base!C147)),"R$",""),".","")</f>
        <v xml:space="preserve"> 190000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0</v>
      </c>
      <c r="F147" s="2" t="str">
        <f t="array" ref="F147">INDEX(Base!147:147,MATCH(MAX(LEN(Base!147:147)),LEN(Base!147:147),0))</f>
        <v>Excelente casa 2 quartos com área gourmet e piscina em Unamar, Tamoios - Cabo Frio - RJ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>Excelente casa 2 quartos com área gourmet e piscina em Unamar, Tamoios - Cabo Frio - RJ</v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>Avenida Independência, Unamar</v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2" t="str">
        <f t="array" ref="AA147">LOOKUP(2,1/(F147:Z147&lt;&gt;""),F147:Z147)</f>
        <v>Avenida Independência, Unamar</v>
      </c>
      <c r="AB147" t="str">
        <f t="array" ref="AB147">IFERROR(IF(LEN(TRIM(SUBSTITUTE(INDEX(Base!147:147,0,MATCH(Output!$AA147,Base!147:147,0)+1),"m²",""))&gt;5),LEFT(TRIM(SUBSTITUTE(INDEX(Base!147:147,0,MATCH(Output!$AA147,Base!147:147,0)+1),"m²","")),3),TRIM(SUBSTITUTE(INDEX(Base!147:147,0,MATCH(Output!$AA147,Base!147:147,0)+1),"m²",""))),0)</f>
        <v>71</v>
      </c>
      <c r="AC147" t="str">
        <f t="array" ref="AC147">IFERROR(IF(LEN(INDEX(Base!147:147,0,MATCH(Output!$AA147,Base!147:147,0)+2))&gt;2,LEFT(INDEX(Base!147:147,0,MATCH(Output!$AA147,Base!147:147,0)+2),1),INDEX(Base!147:147,0,MATCH(Output!$AA147,Base!147:147,0)+2)),0)</f>
        <v>2</v>
      </c>
      <c r="AD147" t="str">
        <f t="array" ref="AD147">IFERROR(IF(LEN(INDEX(Base!147:147,0,MATCH(Output!$AA147,Base!147:147,0)+3))&gt;2,LEFT(INDEX(Base!147:147,0,MATCH(Output!$AA147,Base!147:147,0)+3),1),INDEX(Base!147:147,0,MATCH(Output!$AA147,Base!147:147,0)+3)),0)</f>
        <v>4</v>
      </c>
      <c r="AE147" t="str">
        <f t="array" ref="AE147">IFERROR(IF(LEN(INDEX(Base!147:147,0,MATCH(Output!$AA147,Base!147:147,0)+4))&gt;2,LEFT(INDEX(Base!147:147,0,MATCH(Output!$AA147,Base!147:147,0)+4),1),INDEX(Base!147:147,0,MATCH(Output!$AA147,Base!147:147,0)+4)),0)</f>
        <v>3</v>
      </c>
      <c r="AF147" t="str">
        <f>AA147&amp;", "&amp;Configurações!$C$4&amp;", "&amp;Configurações!$C$5&amp;", Brazil"</f>
        <v>Avenida Independência, Unamar, Cabo Frio, RJ, Brazil</v>
      </c>
      <c r="AG147" t="str">
        <f>RIGHT(AA147,LEN(AA147)-FIND(",",AA147,1)-1)&amp;", "&amp;Configurações!$C$4&amp;", "&amp;Configurações!$C$5</f>
        <v>Unamar, Cabo Frio, RJ</v>
      </c>
      <c r="AH147" s="5">
        <f>Configurações!$C$6</f>
        <v>44386</v>
      </c>
    </row>
    <row r="148" spans="2:34" x14ac:dyDescent="0.3">
      <c r="B148">
        <f>IF(OR(ISNUMBER(FIND(Configurações!$B$8,Base!B148)),ISNUMBER(FIND(Configurações!$B$9,Base!B148)),ISNUMBER(FIND(Configurações!$B$10,Base!B148)),ISNUMBER(FIND(Configurações!$B$11,Base!B148)))=TRUE,Base!B148,0)</f>
        <v>0</v>
      </c>
      <c r="C148" t="str">
        <f>SUBSTITUTE(SUBSTITUTE(IF(ISNUMBER(FIND("R$",Base!B148))=TRUE,Base!B148,IF(OR(ISNUMBER(FIND("condo",Base!C148)),ISNUMBER(FIND("IPTU",Base!C148)))=TRUE,Base!B148,Base!C148)),"R$",""),".","")</f>
        <v xml:space="preserve"> 380000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0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0</v>
      </c>
      <c r="F148" s="2" t="str">
        <f t="array" ref="F148">INDEX(Base!148:148,MATCH(MAX(LEN(Base!148:148)),LEN(Base!148:148),0))</f>
        <v>Casa com 3 quartos, sendo 2 suítes, hidromassagem, sala, cozinha americana, banheiro social quintal...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>Casa com 3 quartos, sendo 2 suítes, hidromassagem, sala, cozinha americana, banheiro social quintal...</v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>Unamar, Cabo Frio</v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2" t="str">
        <f t="array" ref="AA148">LOOKUP(2,1/(F148:Z148&lt;&gt;""),F148:Z148)</f>
        <v>Unamar, Cabo Frio</v>
      </c>
      <c r="AB148" t="str">
        <f t="array" ref="AB148">IFERROR(IF(LEN(TRIM(SUBSTITUTE(INDEX(Base!148:148,0,MATCH(Output!$AA148,Base!148:148,0)+1),"m²",""))&gt;5),LEFT(TRIM(SUBSTITUTE(INDEX(Base!148:148,0,MATCH(Output!$AA148,Base!148:148,0)+1),"m²","")),3),TRIM(SUBSTITUTE(INDEX(Base!148:148,0,MATCH(Output!$AA148,Base!148:148,0)+1),"m²",""))),0)</f>
        <v>190</v>
      </c>
      <c r="AC148" t="str">
        <f t="array" ref="AC148">IFERROR(IF(LEN(INDEX(Base!148:148,0,MATCH(Output!$AA148,Base!148:148,0)+2))&gt;2,LEFT(INDEX(Base!148:148,0,MATCH(Output!$AA148,Base!148:148,0)+2),1),INDEX(Base!148:148,0,MATCH(Output!$AA148,Base!148:148,0)+2)),0)</f>
        <v>3</v>
      </c>
      <c r="AD148" t="str">
        <f t="array" ref="AD148">IFERROR(IF(LEN(INDEX(Base!148:148,0,MATCH(Output!$AA148,Base!148:148,0)+3))&gt;2,LEFT(INDEX(Base!148:148,0,MATCH(Output!$AA148,Base!148:148,0)+3),1),INDEX(Base!148:148,0,MATCH(Output!$AA148,Base!148:148,0)+3)),0)</f>
        <v>5</v>
      </c>
      <c r="AE148" t="str">
        <f t="array" ref="AE148">IFERROR(IF(LEN(INDEX(Base!148:148,0,MATCH(Output!$AA148,Base!148:148,0)+4))&gt;2,LEFT(INDEX(Base!148:148,0,MATCH(Output!$AA148,Base!148:148,0)+4),1),INDEX(Base!148:148,0,MATCH(Output!$AA148,Base!148:148,0)+4)),0)</f>
        <v>4</v>
      </c>
      <c r="AF148" t="str">
        <f>AA148&amp;", "&amp;Configurações!$C$4&amp;", "&amp;Configurações!$C$5&amp;", Brazil"</f>
        <v>Unamar, Cabo Frio, Cabo Frio, RJ, Brazil</v>
      </c>
      <c r="AG148" t="str">
        <f>RIGHT(AA148,LEN(AA148)-FIND(",",AA148,1)-1)&amp;", "&amp;Configurações!$C$4&amp;", "&amp;Configurações!$C$5</f>
        <v>Cabo Frio, Cabo Frio, RJ</v>
      </c>
      <c r="AH148" s="5">
        <f>Configurações!$C$6</f>
        <v>44386</v>
      </c>
    </row>
    <row r="149" spans="2:34" x14ac:dyDescent="0.3">
      <c r="B149">
        <f>IF(OR(ISNUMBER(FIND(Configurações!$B$8,Base!B149)),ISNUMBER(FIND(Configurações!$B$9,Base!B149)),ISNUMBER(FIND(Configurações!$B$10,Base!B149)),ISNUMBER(FIND(Configurações!$B$11,Base!B149)))=TRUE,Base!B149,0)</f>
        <v>0</v>
      </c>
      <c r="C149" t="str">
        <f>SUBSTITUTE(SUBSTITUTE(IF(ISNUMBER(FIND("R$",Base!B149))=TRUE,Base!B149,IF(OR(ISNUMBER(FIND("condo",Base!C149)),ISNUMBER(FIND("IPTU",Base!C149)))=TRUE,Base!B149,Base!C149)),"R$",""),".","")</f>
        <v xml:space="preserve"> 538000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495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800</v>
      </c>
      <c r="F149" s="2" t="str">
        <f t="array" ref="F149">INDEX(Base!149:149,MATCH(MAX(LEN(Base!149:149)),LEN(Base!149:149),0))</f>
        <v>Apartamento todo reformado em Cabo Frio a poucos metros da praia do Forte, na quadra da praia. Unidade composta com sala em dois ambientes, cozinha, área de serviço, banheiro socia...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>Apartamento todo reformado em Cabo Frio a poucos metros da praia do Forte, na quadra da praia. Unidade composta com sala em dois ambientes, cozinha, área de serviço, banheiro socia...</v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>Vila Nova, Cabo Frio</v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2" t="str">
        <f t="array" ref="AA149">LOOKUP(2,1/(F149:Z149&lt;&gt;""),F149:Z149)</f>
        <v>Vila Nova, Cabo Frio</v>
      </c>
      <c r="AB149" t="str">
        <f t="array" ref="AB149">IFERROR(IF(LEN(TRIM(SUBSTITUTE(INDEX(Base!149:149,0,MATCH(Output!$AA149,Base!149:149,0)+1),"m²",""))&gt;5),LEFT(TRIM(SUBSTITUTE(INDEX(Base!149:149,0,MATCH(Output!$AA149,Base!149:149,0)+1),"m²","")),3),TRIM(SUBSTITUTE(INDEX(Base!149:149,0,MATCH(Output!$AA149,Base!149:149,0)+1),"m²",""))),0)</f>
        <v>78</v>
      </c>
      <c r="AC149" t="str">
        <f t="array" ref="AC149">IFERROR(IF(LEN(INDEX(Base!149:149,0,MATCH(Output!$AA149,Base!149:149,0)+2))&gt;2,LEFT(INDEX(Base!149:149,0,MATCH(Output!$AA149,Base!149:149,0)+2),1),INDEX(Base!149:149,0,MATCH(Output!$AA149,Base!149:149,0)+2)),0)</f>
        <v>2</v>
      </c>
      <c r="AD149" t="str">
        <f t="array" ref="AD149">IFERROR(IF(LEN(INDEX(Base!149:149,0,MATCH(Output!$AA149,Base!149:149,0)+3))&gt;2,LEFT(INDEX(Base!149:149,0,MATCH(Output!$AA149,Base!149:149,0)+3),1),INDEX(Base!149:149,0,MATCH(Output!$AA149,Base!149:149,0)+3)),0)</f>
        <v>1</v>
      </c>
      <c r="AE149" t="str">
        <f t="array" ref="AE149">IFERROR(IF(LEN(INDEX(Base!149:149,0,MATCH(Output!$AA149,Base!149:149,0)+4))&gt;2,LEFT(INDEX(Base!149:149,0,MATCH(Output!$AA149,Base!149:149,0)+4),1),INDEX(Base!149:149,0,MATCH(Output!$AA149,Base!149:149,0)+4)),0)</f>
        <v>2</v>
      </c>
      <c r="AF149" t="str">
        <f>AA149&amp;", "&amp;Configurações!$C$4&amp;", "&amp;Configurações!$C$5&amp;", Brazil"</f>
        <v>Vila Nova, Cabo Frio, Cabo Frio, RJ, Brazil</v>
      </c>
      <c r="AG149" t="str">
        <f>RIGHT(AA149,LEN(AA149)-FIND(",",AA149,1)-1)&amp;", "&amp;Configurações!$C$4&amp;", "&amp;Configurações!$C$5</f>
        <v>Cabo Frio, Cabo Frio, RJ</v>
      </c>
      <c r="AH149" s="5">
        <f>Configurações!$C$6</f>
        <v>44386</v>
      </c>
    </row>
    <row r="150" spans="2:34" x14ac:dyDescent="0.3">
      <c r="B150" t="str">
        <f>IF(OR(ISNUMBER(FIND(Configurações!$B$8,Base!B150)),ISNUMBER(FIND(Configurações!$B$9,Base!B150)),ISNUMBER(FIND(Configurações!$B$10,Base!B150)),ISNUMBER(FIND(Configurações!$B$11,Base!B150)))=TRUE,Base!B150,0)</f>
        <v>destaque</v>
      </c>
      <c r="C150" t="str">
        <f>SUBSTITUTE(SUBSTITUTE(IF(ISNUMBER(FIND("R$",Base!B150))=TRUE,Base!B150,IF(OR(ISNUMBER(FIND("condo",Base!C150)),ISNUMBER(FIND("IPTU",Base!C150)))=TRUE,Base!B150,Base!C150)),"R$",""),".","")</f>
        <v xml:space="preserve"> 150000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0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420</v>
      </c>
      <c r="F150" s="2" t="str">
        <f t="array" ref="F150">INDEX(Base!150:150,MATCH(MAX(LEN(Base!150:150)),LEN(Base!150:150),0))</f>
        <v>Vendo uma casa na praia na avenida beira mar em tamoios Cabo Frio, ótima localização entre a rodovia Amaral Peixoto e a praia, pertinho de tudo, hospital, creche, escolas, mercados...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>Vendo uma casa na praia na avenida beira mar em tamoios Cabo Frio, ótima localização entre a rodovia Amaral Peixoto e a praia, pertinho de tudo, hospital, creche, escolas, mercados...</v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>Avenida Beira-mar, Aquariús</v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2" t="str">
        <f t="array" ref="AA150">LOOKUP(2,1/(F150:Z150&lt;&gt;""),F150:Z150)</f>
        <v>Avenida Beira-mar, Aquariús</v>
      </c>
      <c r="AB150" t="str">
        <f t="array" ref="AB150">IFERROR(IF(LEN(TRIM(SUBSTITUTE(INDEX(Base!150:150,0,MATCH(Output!$AA150,Base!150:150,0)+1),"m²",""))&gt;5),LEFT(TRIM(SUBSTITUTE(INDEX(Base!150:150,0,MATCH(Output!$AA150,Base!150:150,0)+1),"m²","")),3),TRIM(SUBSTITUTE(INDEX(Base!150:150,0,MATCH(Output!$AA150,Base!150:150,0)+1),"m²",""))),0)</f>
        <v>60</v>
      </c>
      <c r="AC150" t="str">
        <f t="array" ref="AC150">IFERROR(IF(LEN(INDEX(Base!150:150,0,MATCH(Output!$AA150,Base!150:150,0)+2))&gt;2,LEFT(INDEX(Base!150:150,0,MATCH(Output!$AA150,Base!150:150,0)+2),1),INDEX(Base!150:150,0,MATCH(Output!$AA150,Base!150:150,0)+2)),0)</f>
        <v>2</v>
      </c>
      <c r="AD150" t="str">
        <f t="array" ref="AD150">IFERROR(IF(LEN(INDEX(Base!150:150,0,MATCH(Output!$AA150,Base!150:150,0)+3))&gt;2,LEFT(INDEX(Base!150:150,0,MATCH(Output!$AA150,Base!150:150,0)+3),1),INDEX(Base!150:150,0,MATCH(Output!$AA150,Base!150:150,0)+3)),0)</f>
        <v>2</v>
      </c>
      <c r="AE150" t="str">
        <f t="array" ref="AE150">IFERROR(IF(LEN(INDEX(Base!150:150,0,MATCH(Output!$AA150,Base!150:150,0)+4))&gt;2,LEFT(INDEX(Base!150:150,0,MATCH(Output!$AA150,Base!150:150,0)+4),1),INDEX(Base!150:150,0,MATCH(Output!$AA150,Base!150:150,0)+4)),0)</f>
        <v>3</v>
      </c>
      <c r="AF150" t="str">
        <f>AA150&amp;", "&amp;Configurações!$C$4&amp;", "&amp;Configurações!$C$5&amp;", Brazil"</f>
        <v>Avenida Beira-mar, Aquariús, Cabo Frio, RJ, Brazil</v>
      </c>
      <c r="AG150" t="str">
        <f>RIGHT(AA150,LEN(AA150)-FIND(",",AA150,1)-1)&amp;", "&amp;Configurações!$C$4&amp;", "&amp;Configurações!$C$5</f>
        <v>Aquariús, Cabo Frio, RJ</v>
      </c>
      <c r="AH150" s="5">
        <f>Configurações!$C$6</f>
        <v>44386</v>
      </c>
    </row>
    <row r="151" spans="2:34" x14ac:dyDescent="0.3">
      <c r="B151" t="str">
        <f>IF(OR(ISNUMBER(FIND(Configurações!$B$8,Base!B151)),ISNUMBER(FIND(Configurações!$B$9,Base!B151)),ISNUMBER(FIND(Configurações!$B$10,Base!B151)),ISNUMBER(FIND(Configurações!$B$11,Base!B151)))=TRUE,Base!B151,0)</f>
        <v>super destaque</v>
      </c>
      <c r="C151" t="str">
        <f>SUBSTITUTE(SUBSTITUTE(IF(ISNUMBER(FIND("R$",Base!B151))=TRUE,Base!B151,IF(OR(ISNUMBER(FIND("condo",Base!C151)),ISNUMBER(FIND("IPTU",Base!C151)))=TRUE,Base!B151,Base!C151)),"R$",""),".","")</f>
        <v xml:space="preserve"> 180000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0</v>
      </c>
      <c r="F151" s="2" t="str">
        <f t="array" ref="F151">INDEX(Base!151:151,MATCH(MAX(LEN(Base!151:151)),LEN(Base!151:151),0))</f>
        <v>Realize o sonho da casa própria com a Jéssica Marques Corretora de Imóveis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>Avenida Independência, Unamar</v>
      </c>
      <c r="T151" t="str">
        <f>TRIM((IF(OR(ISNUMBER(FIND("Avenida",Base!L151)),ISNUMBER(FIND("Rua",Base!L151)),ISNUMBER(FIND("Estrada",Base!L151)),ISNUMBER(FIND(",",Base!L151)))=TRUE,Base!L151,"")))</f>
        <v/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2" t="str">
        <f t="array" ref="AA151">LOOKUP(2,1/(F151:Z151&lt;&gt;""),F151:Z151)</f>
        <v>Avenida Independência, Unamar</v>
      </c>
      <c r="AB151" t="str">
        <f t="array" ref="AB151">IFERROR(IF(LEN(TRIM(SUBSTITUTE(INDEX(Base!151:151,0,MATCH(Output!$AA151,Base!151:151,0)+1),"m²",""))&gt;5),LEFT(TRIM(SUBSTITUTE(INDEX(Base!151:151,0,MATCH(Output!$AA151,Base!151:151,0)+1),"m²","")),3),TRIM(SUBSTITUTE(INDEX(Base!151:151,0,MATCH(Output!$AA151,Base!151:151,0)+1),"m²",""))),0)</f>
        <v>99</v>
      </c>
      <c r="AC151" t="str">
        <f t="array" ref="AC151">IFERROR(IF(LEN(INDEX(Base!151:151,0,MATCH(Output!$AA151,Base!151:151,0)+2))&gt;2,LEFT(INDEX(Base!151:151,0,MATCH(Output!$AA151,Base!151:151,0)+2),1),INDEX(Base!151:151,0,MATCH(Output!$AA151,Base!151:151,0)+2)),0)</f>
        <v>2</v>
      </c>
      <c r="AD151" t="str">
        <f t="array" ref="AD151">IFERROR(IF(LEN(INDEX(Base!151:151,0,MATCH(Output!$AA151,Base!151:151,0)+3))&gt;2,LEFT(INDEX(Base!151:151,0,MATCH(Output!$AA151,Base!151:151,0)+3),1),INDEX(Base!151:151,0,MATCH(Output!$AA151,Base!151:151,0)+3)),0)</f>
        <v>2</v>
      </c>
      <c r="AE151" t="str">
        <f t="array" ref="AE151">IFERROR(IF(LEN(INDEX(Base!151:151,0,MATCH(Output!$AA151,Base!151:151,0)+4))&gt;2,LEFT(INDEX(Base!151:151,0,MATCH(Output!$AA151,Base!151:151,0)+4),1),INDEX(Base!151:151,0,MATCH(Output!$AA151,Base!151:151,0)+4)),0)</f>
        <v>2</v>
      </c>
      <c r="AF151" t="str">
        <f>AA151&amp;", "&amp;Configurações!$C$4&amp;", "&amp;Configurações!$C$5&amp;", Brazil"</f>
        <v>Avenida Independência, Unamar, Cabo Frio, RJ, Brazil</v>
      </c>
      <c r="AG151" t="str">
        <f>RIGHT(AA151,LEN(AA151)-FIND(",",AA151,1)-1)&amp;", "&amp;Configurações!$C$4&amp;", "&amp;Configurações!$C$5</f>
        <v>Unamar, Cabo Frio, RJ</v>
      </c>
      <c r="AH151" s="5">
        <f>Configurações!$C$6</f>
        <v>44386</v>
      </c>
    </row>
    <row r="152" spans="2:34" x14ac:dyDescent="0.3">
      <c r="B152" t="str">
        <f>IF(OR(ISNUMBER(FIND(Configurações!$B$8,Base!B152)),ISNUMBER(FIND(Configurações!$B$9,Base!B152)),ISNUMBER(FIND(Configurações!$B$10,Base!B152)),ISNUMBER(FIND(Configurações!$B$11,Base!B152)))=TRUE,Base!B152,0)</f>
        <v>destaque</v>
      </c>
      <c r="C152" t="str">
        <f>SUBSTITUTE(SUBSTITUTE(IF(ISNUMBER(FIND("R$",Base!B152))=TRUE,Base!B152,IF(OR(ISNUMBER(FIND("condo",Base!C152)),ISNUMBER(FIND("IPTU",Base!C152)))=TRUE,Base!B152,Base!C152)),"R$",""),".","")</f>
        <v xml:space="preserve"> 320000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297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380</v>
      </c>
      <c r="F152" s="2" t="str">
        <f t="array" ref="F152">INDEX(Base!152:152,MATCH(MAX(LEN(Base!152:152)),LEN(Base!152:152),0))</f>
        <v>1º: sala em 2 ambientes, cozinha com armários, área de serviço coberta com banheiro e quarto de empregada.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>1º: sala em 2 ambientes, cozinha com armários, área de serviço coberta com banheiro e quarto de empregada.</v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>Rua Jornalista Pedro Cordeiro de Melo, Vila Blanche</v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2" t="str">
        <f t="array" ref="AA152">LOOKUP(2,1/(F152:Z152&lt;&gt;""),F152:Z152)</f>
        <v>Rua Jornalista Pedro Cordeiro de Melo, Vila Blanche</v>
      </c>
      <c r="AB152" t="str">
        <f t="array" ref="AB152">IFERROR(IF(LEN(TRIM(SUBSTITUTE(INDEX(Base!152:152,0,MATCH(Output!$AA152,Base!152:152,0)+1),"m²",""))&gt;5),LEFT(TRIM(SUBSTITUTE(INDEX(Base!152:152,0,MATCH(Output!$AA152,Base!152:152,0)+1),"m²","")),3),TRIM(SUBSTITUTE(INDEX(Base!152:152,0,MATCH(Output!$AA152,Base!152:152,0)+1),"m²",""))),0)</f>
        <v>669</v>
      </c>
      <c r="AC152" t="str">
        <f t="array" ref="AC152">IFERROR(IF(LEN(INDEX(Base!152:152,0,MATCH(Output!$AA152,Base!152:152,0)+2))&gt;2,LEFT(INDEX(Base!152:152,0,MATCH(Output!$AA152,Base!152:152,0)+2),1),INDEX(Base!152:152,0,MATCH(Output!$AA152,Base!152:152,0)+2)),0)</f>
        <v>2</v>
      </c>
      <c r="AD152" t="str">
        <f t="array" ref="AD152">IFERROR(IF(LEN(INDEX(Base!152:152,0,MATCH(Output!$AA152,Base!152:152,0)+3))&gt;2,LEFT(INDEX(Base!152:152,0,MATCH(Output!$AA152,Base!152:152,0)+3),1),INDEX(Base!152:152,0,MATCH(Output!$AA152,Base!152:152,0)+3)),0)</f>
        <v>1</v>
      </c>
      <c r="AE152" t="str">
        <f t="array" ref="AE152">IFERROR(IF(LEN(INDEX(Base!152:152,0,MATCH(Output!$AA152,Base!152:152,0)+4))&gt;2,LEFT(INDEX(Base!152:152,0,MATCH(Output!$AA152,Base!152:152,0)+4),1),INDEX(Base!152:152,0,MATCH(Output!$AA152,Base!152:152,0)+4)),0)</f>
        <v>2</v>
      </c>
      <c r="AF152" t="str">
        <f>AA152&amp;", "&amp;Configurações!$C$4&amp;", "&amp;Configurações!$C$5&amp;", Brazil"</f>
        <v>Rua Jornalista Pedro Cordeiro de Melo, Vila Blanche, Cabo Frio, RJ, Brazil</v>
      </c>
      <c r="AG152" t="str">
        <f>RIGHT(AA152,LEN(AA152)-FIND(",",AA152,1)-1)&amp;", "&amp;Configurações!$C$4&amp;", "&amp;Configurações!$C$5</f>
        <v>Vila Blanche, Cabo Frio, RJ</v>
      </c>
      <c r="AH152" s="5">
        <f>Configurações!$C$6</f>
        <v>44386</v>
      </c>
    </row>
    <row r="153" spans="2:34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 xml:space="preserve"> 325000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250</v>
      </c>
      <c r="F153" s="2" t="str">
        <f t="array" ref="F153">INDEX(Base!153:153,MATCH(MAX(LEN(Base!153:153)),LEN(Base!153:153),0))</f>
        <v>Ótima casa nas Palmeiras em um charmoso condomínio fechado. Vá à pé ao Shopping Park Lagos ou faça uma bela caminhada na Praia das Palmeiras tudo sem precisar tirar o carro da gara...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>Palmeiras, Cabo Frio</v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2" t="str">
        <f t="array" ref="AA153">LOOKUP(2,1/(F153:Z153&lt;&gt;""),F153:Z153)</f>
        <v>Palmeiras, Cabo Frio</v>
      </c>
      <c r="AB153" t="str">
        <f t="array" ref="AB153">IFERROR(IF(LEN(TRIM(SUBSTITUTE(INDEX(Base!153:153,0,MATCH(Output!$AA153,Base!153:153,0)+1),"m²",""))&gt;5),LEFT(TRIM(SUBSTITUTE(INDEX(Base!153:153,0,MATCH(Output!$AA153,Base!153:153,0)+1),"m²","")),3),TRIM(SUBSTITUTE(INDEX(Base!153:153,0,MATCH(Output!$AA153,Base!153:153,0)+1),"m²",""))),0)</f>
        <v>70</v>
      </c>
      <c r="AC153" t="str">
        <f t="array" ref="AC153">IFERROR(IF(LEN(INDEX(Base!153:153,0,MATCH(Output!$AA153,Base!153:153,0)+2))&gt;2,LEFT(INDEX(Base!153:153,0,MATCH(Output!$AA153,Base!153:153,0)+2),1),INDEX(Base!153:153,0,MATCH(Output!$AA153,Base!153:153,0)+2)),0)</f>
        <v>2</v>
      </c>
      <c r="AD153" t="str">
        <f t="array" ref="AD153">IFERROR(IF(LEN(INDEX(Base!153:153,0,MATCH(Output!$AA153,Base!153:153,0)+3))&gt;2,LEFT(INDEX(Base!153:153,0,MATCH(Output!$AA153,Base!153:153,0)+3),1),INDEX(Base!153:153,0,MATCH(Output!$AA153,Base!153:153,0)+3)),0)</f>
        <v>3</v>
      </c>
      <c r="AE153" t="str">
        <f t="array" ref="AE153">IFERROR(IF(LEN(INDEX(Base!153:153,0,MATCH(Output!$AA153,Base!153:153,0)+4))&gt;2,LEFT(INDEX(Base!153:153,0,MATCH(Output!$AA153,Base!153:153,0)+4),1),INDEX(Base!153:153,0,MATCH(Output!$AA153,Base!153:153,0)+4)),0)</f>
        <v>2</v>
      </c>
      <c r="AF153" t="str">
        <f>AA153&amp;", "&amp;Configurações!$C$4&amp;", "&amp;Configurações!$C$5&amp;", Brazil"</f>
        <v>Palmeiras, Cabo Frio, Cabo Frio, RJ, Brazil</v>
      </c>
      <c r="AG153" t="str">
        <f>RIGHT(AA153,LEN(AA153)-FIND(",",AA153,1)-1)&amp;", "&amp;Configurações!$C$4&amp;", "&amp;Configurações!$C$5</f>
        <v>Cabo Frio, Cabo Frio, RJ</v>
      </c>
      <c r="AH153" s="5">
        <f>Configurações!$C$6</f>
        <v>44386</v>
      </c>
    </row>
    <row r="154" spans="2:34" x14ac:dyDescent="0.3">
      <c r="B154">
        <f>IF(OR(ISNUMBER(FIND(Configurações!$B$8,Base!B154)),ISNUMBER(FIND(Configurações!$B$9,Base!B154)),ISNUMBER(FIND(Configurações!$B$10,Base!B154)),ISNUMBER(FIND(Configurações!$B$11,Base!B154)))=TRUE,Base!B154,0)</f>
        <v>0</v>
      </c>
      <c r="C154" t="str">
        <f>SUBSTITUTE(SUBSTITUTE(IF(ISNUMBER(FIND("R$",Base!B154))=TRUE,Base!B154,IF(OR(ISNUMBER(FIND("condo",Base!C154)),ISNUMBER(FIND("IPTU",Base!C154)))=TRUE,Base!B154,Base!C154)),"R$",""),".","")</f>
        <v xml:space="preserve"> 250000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0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0</v>
      </c>
      <c r="F154" s="2" t="str">
        <f t="array" ref="F154">INDEX(Base!154:154,MATCH(MAX(LEN(Base!154:154)),LEN(Base!154:154),0))</f>
        <v>SUA OPORTUNIDADE CHEGOU. CASA MARAVILHOSA, BEM LOCALIZADA EM AREA NOBRE, PERTINHO DA PRAIA DO CORAL ,COM COMERCIO PERTINHO, UNAPARK SHOPPING, ESCOLA...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>SUA OPORTUNIDADE CHEGOU. CASA MARAVILHOSA, BEM LOCALIZADA EM AREA NOBRE, PERTINHO DA PRAIA DO CORAL ,COM COMERCIO PERTINHO, UNAPARK SHOPPING, ESCOLA...</v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>Avenida Independência, Aquariús</v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2" t="str">
        <f t="array" ref="AA154">LOOKUP(2,1/(F154:Z154&lt;&gt;""),F154:Z154)</f>
        <v>Avenida Independência, Aquariús</v>
      </c>
      <c r="AB154" t="str">
        <f t="array" ref="AB154">IFERROR(IF(LEN(TRIM(SUBSTITUTE(INDEX(Base!154:154,0,MATCH(Output!$AA154,Base!154:154,0)+1),"m²",""))&gt;5),LEFT(TRIM(SUBSTITUTE(INDEX(Base!154:154,0,MATCH(Output!$AA154,Base!154:154,0)+1),"m²","")),3),TRIM(SUBSTITUTE(INDEX(Base!154:154,0,MATCH(Output!$AA154,Base!154:154,0)+1),"m²",""))),0)</f>
        <v>130</v>
      </c>
      <c r="AC154" t="str">
        <f t="array" ref="AC154">IFERROR(IF(LEN(INDEX(Base!154:154,0,MATCH(Output!$AA154,Base!154:154,0)+2))&gt;2,LEFT(INDEX(Base!154:154,0,MATCH(Output!$AA154,Base!154:154,0)+2),1),INDEX(Base!154:154,0,MATCH(Output!$AA154,Base!154:154,0)+2)),0)</f>
        <v>3</v>
      </c>
      <c r="AD154" t="str">
        <f t="array" ref="AD154">IFERROR(IF(LEN(INDEX(Base!154:154,0,MATCH(Output!$AA154,Base!154:154,0)+3))&gt;2,LEFT(INDEX(Base!154:154,0,MATCH(Output!$AA154,Base!154:154,0)+3),1),INDEX(Base!154:154,0,MATCH(Output!$AA154,Base!154:154,0)+3)),0)</f>
        <v>3</v>
      </c>
      <c r="AE154" t="str">
        <f t="array" ref="AE154">IFERROR(IF(LEN(INDEX(Base!154:154,0,MATCH(Output!$AA154,Base!154:154,0)+4))&gt;2,LEFT(INDEX(Base!154:154,0,MATCH(Output!$AA154,Base!154:154,0)+4),1),INDEX(Base!154:154,0,MATCH(Output!$AA154,Base!154:154,0)+4)),0)</f>
        <v>2</v>
      </c>
      <c r="AF154" t="str">
        <f>AA154&amp;", "&amp;Configurações!$C$4&amp;", "&amp;Configurações!$C$5&amp;", Brazil"</f>
        <v>Avenida Independência, Aquariús, Cabo Frio, RJ, Brazil</v>
      </c>
      <c r="AG154" t="str">
        <f>RIGHT(AA154,LEN(AA154)-FIND(",",AA154,1)-1)&amp;", "&amp;Configurações!$C$4&amp;", "&amp;Configurações!$C$5</f>
        <v>Aquariús, Cabo Frio, RJ</v>
      </c>
      <c r="AH154" s="5">
        <f>Configurações!$C$6</f>
        <v>44386</v>
      </c>
    </row>
    <row r="155" spans="2:34" x14ac:dyDescent="0.3">
      <c r="B155">
        <f>IF(OR(ISNUMBER(FIND(Configurações!$B$8,Base!B155)),ISNUMBER(FIND(Configurações!$B$9,Base!B155)),ISNUMBER(FIND(Configurações!$B$10,Base!B155)),ISNUMBER(FIND(Configurações!$B$11,Base!B155)))=TRUE,Base!B155,0)</f>
        <v>0</v>
      </c>
      <c r="C155" t="str">
        <f>SUBSTITUTE(SUBSTITUTE(IF(ISNUMBER(FIND("R$",Base!B155))=TRUE,Base!B155,IF(OR(ISNUMBER(FIND("condo",Base!C155)),ISNUMBER(FIND("IPTU",Base!C155)))=TRUE,Base!B155,Base!C155)),"R$",""),".","")</f>
        <v xml:space="preserve"> 245000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0</v>
      </c>
      <c r="F155" s="2" t="str">
        <f t="array" ref="F155">INDEX(Base!155:155,MATCH(MAX(LEN(Base!155:155)),LEN(Base!155:155),0))</f>
        <v>Casa com 2 quartos, sendo 1 suíte, sala, 1 banheiro social, cozinha, área de serviço, varanda, quinta...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>Casa com 2 quartos, sendo 1 suíte, sala, 1 banheiro social, cozinha, área de serviço, varanda, quinta...</v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>Unamar, Cabo Frio</v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2" t="str">
        <f t="array" ref="AA155">LOOKUP(2,1/(F155:Z155&lt;&gt;""),F155:Z155)</f>
        <v>Unamar, Cabo Frio</v>
      </c>
      <c r="AB155" t="str">
        <f t="array" ref="AB155">IFERROR(IF(LEN(TRIM(SUBSTITUTE(INDEX(Base!155:155,0,MATCH(Output!$AA155,Base!155:155,0)+1),"m²",""))&gt;5),LEFT(TRIM(SUBSTITUTE(INDEX(Base!155:155,0,MATCH(Output!$AA155,Base!155:155,0)+1),"m²","")),3),TRIM(SUBSTITUTE(INDEX(Base!155:155,0,MATCH(Output!$AA155,Base!155:155,0)+1),"m²",""))),0)</f>
        <v>300</v>
      </c>
      <c r="AC155" t="str">
        <f t="array" ref="AC155">IFERROR(IF(LEN(INDEX(Base!155:155,0,MATCH(Output!$AA155,Base!155:155,0)+2))&gt;2,LEFT(INDEX(Base!155:155,0,MATCH(Output!$AA155,Base!155:155,0)+2),1),INDEX(Base!155:155,0,MATCH(Output!$AA155,Base!155:155,0)+2)),0)</f>
        <v>3</v>
      </c>
      <c r="AD155" t="str">
        <f t="array" ref="AD155">IFERROR(IF(LEN(INDEX(Base!155:155,0,MATCH(Output!$AA155,Base!155:155,0)+3))&gt;2,LEFT(INDEX(Base!155:155,0,MATCH(Output!$AA155,Base!155:155,0)+3),1),INDEX(Base!155:155,0,MATCH(Output!$AA155,Base!155:155,0)+3)),0)</f>
        <v>3</v>
      </c>
      <c r="AE155" t="str">
        <f t="array" ref="AE155">IFERROR(IF(LEN(INDEX(Base!155:155,0,MATCH(Output!$AA155,Base!155:155,0)+4))&gt;2,LEFT(INDEX(Base!155:155,0,MATCH(Output!$AA155,Base!155:155,0)+4),1),INDEX(Base!155:155,0,MATCH(Output!$AA155,Base!155:155,0)+4)),0)</f>
        <v>3</v>
      </c>
      <c r="AF155" t="str">
        <f>AA155&amp;", "&amp;Configurações!$C$4&amp;", "&amp;Configurações!$C$5&amp;", Brazil"</f>
        <v>Unamar, Cabo Frio, Cabo Frio, RJ, Brazil</v>
      </c>
      <c r="AG155" t="str">
        <f>RIGHT(AA155,LEN(AA155)-FIND(",",AA155,1)-1)&amp;", "&amp;Configurações!$C$4&amp;", "&amp;Configurações!$C$5</f>
        <v>Cabo Frio, Cabo Frio, RJ</v>
      </c>
      <c r="AH155" s="5">
        <f>Configurações!$C$6</f>
        <v>44386</v>
      </c>
    </row>
    <row r="156" spans="2:34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>mais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0</v>
      </c>
      <c r="F156" s="2" t="str">
        <f t="array" ref="F156">INDEX(Base!156:156,MATCH(MAX(LEN(Base!156:156)),LEN(Base!156:156),0))</f>
        <v>Servidão Francisco Soares de Souza, Bento Ferreira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>Servidão Francisco Soares de Souza, Bento Ferreira</v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2" t="str">
        <f t="array" ref="AA156">LOOKUP(2,1/(F156:Z156&lt;&gt;""),F156:Z156)</f>
        <v>Servidão Francisco Soares de Souza, Bento Ferreira</v>
      </c>
      <c r="AB156" t="str">
        <f t="array" ref="AB156">IFERROR(IF(LEN(TRIM(SUBSTITUTE(INDEX(Base!156:156,0,MATCH(Output!$AA156,Base!156:156,0)+1),"m²",""))&gt;5),LEFT(TRIM(SUBSTITUTE(INDEX(Base!156:156,0,MATCH(Output!$AA156,Base!156:156,0)+1),"m²","")),3),TRIM(SUBSTITUTE(INDEX(Base!156:156,0,MATCH(Output!$AA156,Base!156:156,0)+1),"m²",""))),0)</f>
        <v>75</v>
      </c>
      <c r="AC156" t="str">
        <f t="array" ref="AC156">IFERROR(IF(LEN(INDEX(Base!156:156,0,MATCH(Output!$AA156,Base!156:156,0)+2))&gt;2,LEFT(INDEX(Base!156:156,0,MATCH(Output!$AA156,Base!156:156,0)+2),1),INDEX(Base!156:156,0,MATCH(Output!$AA156,Base!156:156,0)+2)),0)</f>
        <v>3</v>
      </c>
      <c r="AD156" t="str">
        <f t="array" ref="AD156">IFERROR(IF(LEN(INDEX(Base!156:156,0,MATCH(Output!$AA156,Base!156:156,0)+3))&gt;2,LEFT(INDEX(Base!156:156,0,MATCH(Output!$AA156,Base!156:156,0)+3),1),INDEX(Base!156:156,0,MATCH(Output!$AA156,Base!156:156,0)+3)),0)</f>
        <v>1</v>
      </c>
      <c r="AE156" t="str">
        <f t="array" ref="AE156">IFERROR(IF(LEN(INDEX(Base!156:156,0,MATCH(Output!$AA156,Base!156:156,0)+4))&gt;2,LEFT(INDEX(Base!156:156,0,MATCH(Output!$AA156,Base!156:156,0)+4),1),INDEX(Base!156:156,0,MATCH(Output!$AA156,Base!156:156,0)+4)),0)</f>
        <v>1</v>
      </c>
      <c r="AF156" t="str">
        <f>AA156&amp;", "&amp;Configurações!$C$4&amp;", "&amp;Configurações!$C$5&amp;", Brazil"</f>
        <v>Servidão Francisco Soares de Souza, Bento Ferreira, Cabo Frio, RJ, Brazil</v>
      </c>
      <c r="AG156" t="str">
        <f>RIGHT(AA156,LEN(AA156)-FIND(",",AA156,1)-1)&amp;", "&amp;Configurações!$C$4&amp;", "&amp;Configurações!$C$5</f>
        <v>Bento Ferreira, Cabo Frio, RJ</v>
      </c>
      <c r="AH156" s="5">
        <f>Configurações!$C$6</f>
        <v>44386</v>
      </c>
    </row>
    <row r="157" spans="2:34" x14ac:dyDescent="0.3">
      <c r="B157" t="str">
        <f>IF(OR(ISNUMBER(FIND(Configurações!$B$8,Base!B157)),ISNUMBER(FIND(Configurações!$B$9,Base!B157)),ISNUMBER(FIND(Configurações!$B$10,Base!B157)),ISNUMBER(FIND(Configurações!$B$11,Base!B157)))=TRUE,Base!B157,0)</f>
        <v>super destaque</v>
      </c>
      <c r="C157" t="str">
        <f>SUBSTITUTE(SUBSTITUTE(IF(ISNUMBER(FIND("R$",Base!B157))=TRUE,Base!B157,IF(OR(ISNUMBER(FIND("condo",Base!C157)),ISNUMBER(FIND("IPTU",Base!C157)))=TRUE,Base!B157,Base!C157)),"R$",""),".","")</f>
        <v xml:space="preserve"> 790000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550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1000</v>
      </c>
      <c r="F157" s="2" t="str">
        <f t="array" ref="F157">INDEX(Base!157:157,MATCH(MAX(LEN(Base!157:157)),LEN(Base!157:157),0))</f>
        <v>Lindo apartamento de frente, no Centro de Cabo Frio, a apenas 02 quadras da Praia do Forte. Imóvel totalmente mobiliado, com fino acabamento e de muito bom gosto. Possui espaçosa s...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>Lindo apartamento de frente, no Centro de Cabo Frio, a apenas 02 quadras da Praia do Forte. Imóvel totalmente mobiliado, com fino acabamento e de muito bom gosto. Possui espaçosa s...</v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>Rua Jorge Lossio, Centro</v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2" t="str">
        <f t="array" ref="AA157">LOOKUP(2,1/(F157:Z157&lt;&gt;""),F157:Z157)</f>
        <v>Rua Jorge Lossio, Centro</v>
      </c>
      <c r="AB157" t="str">
        <f t="array" ref="AB157">IFERROR(IF(LEN(TRIM(SUBSTITUTE(INDEX(Base!157:157,0,MATCH(Output!$AA157,Base!157:157,0)+1),"m²",""))&gt;5),LEFT(TRIM(SUBSTITUTE(INDEX(Base!157:157,0,MATCH(Output!$AA157,Base!157:157,0)+1),"m²","")),3),TRIM(SUBSTITUTE(INDEX(Base!157:157,0,MATCH(Output!$AA157,Base!157:157,0)+1),"m²",""))),0)</f>
        <v>90</v>
      </c>
      <c r="AC157" t="str">
        <f t="array" ref="AC157">IFERROR(IF(LEN(INDEX(Base!157:157,0,MATCH(Output!$AA157,Base!157:157,0)+2))&gt;2,LEFT(INDEX(Base!157:157,0,MATCH(Output!$AA157,Base!157:157,0)+2),1),INDEX(Base!157:157,0,MATCH(Output!$AA157,Base!157:157,0)+2)),0)</f>
        <v>2</v>
      </c>
      <c r="AD157" t="str">
        <f t="array" ref="AD157">IFERROR(IF(LEN(INDEX(Base!157:157,0,MATCH(Output!$AA157,Base!157:157,0)+3))&gt;2,LEFT(INDEX(Base!157:157,0,MATCH(Output!$AA157,Base!157:157,0)+3),1),INDEX(Base!157:157,0,MATCH(Output!$AA157,Base!157:157,0)+3)),0)</f>
        <v>2</v>
      </c>
      <c r="AE157" t="str">
        <f t="array" ref="AE157">IFERROR(IF(LEN(INDEX(Base!157:157,0,MATCH(Output!$AA157,Base!157:157,0)+4))&gt;2,LEFT(INDEX(Base!157:157,0,MATCH(Output!$AA157,Base!157:157,0)+4),1),INDEX(Base!157:157,0,MATCH(Output!$AA157,Base!157:157,0)+4)),0)</f>
        <v>1</v>
      </c>
      <c r="AF157" t="str">
        <f>AA157&amp;", "&amp;Configurações!$C$4&amp;", "&amp;Configurações!$C$5&amp;", Brazil"</f>
        <v>Rua Jorge Lossio, Centro, Cabo Frio, RJ, Brazil</v>
      </c>
      <c r="AG157" t="str">
        <f>RIGHT(AA157,LEN(AA157)-FIND(",",AA157,1)-1)&amp;", "&amp;Configurações!$C$4&amp;", "&amp;Configurações!$C$5</f>
        <v>Centro, Cabo Frio, RJ</v>
      </c>
      <c r="AH157" s="5">
        <f>Configurações!$C$6</f>
        <v>44386</v>
      </c>
    </row>
    <row r="158" spans="2:34" x14ac:dyDescent="0.3">
      <c r="B158" t="str">
        <f>IF(OR(ISNUMBER(FIND(Configurações!$B$8,Base!B158)),ISNUMBER(FIND(Configurações!$B$9,Base!B158)),ISNUMBER(FIND(Configurações!$B$10,Base!B158)),ISNUMBER(FIND(Configurações!$B$11,Base!B158)))=TRUE,Base!B158,0)</f>
        <v>super destaque</v>
      </c>
      <c r="C158" t="str">
        <f>SUBSTITUTE(SUBSTITUTE(IF(ISNUMBER(FIND("R$",Base!B158))=TRUE,Base!B158,IF(OR(ISNUMBER(FIND("condo",Base!C158)),ISNUMBER(FIND("IPTU",Base!C158)))=TRUE,Base!B158,Base!C158)),"R$",""),".","")</f>
        <v xml:space="preserve"> 99999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0</v>
      </c>
      <c r="F158" s="2" t="str">
        <f t="array" ref="F158">INDEX(Base!158:158,MATCH(MAX(LEN(Base!158:158)),LEN(Base!158:158),0))</f>
        <v>Realize o sonho da sua casa da praia com a Jéssica Marques Corretora de Imóveis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>CASA COM 2 QUARTOS, SALA, COZINHA CONVENCIONAL, BANH...</v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>Avenida Independência, Unamar</v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2" t="str">
        <f t="array" ref="AA158">LOOKUP(2,1/(F158:Z158&lt;&gt;""),F158:Z158)</f>
        <v>Avenida Independência, Unamar</v>
      </c>
      <c r="AB158" t="str">
        <f t="array" ref="AB158">IFERROR(IF(LEN(TRIM(SUBSTITUTE(INDEX(Base!158:158,0,MATCH(Output!$AA158,Base!158:158,0)+1),"m²",""))&gt;5),LEFT(TRIM(SUBSTITUTE(INDEX(Base!158:158,0,MATCH(Output!$AA158,Base!158:158,0)+1),"m²","")),3),TRIM(SUBSTITUTE(INDEX(Base!158:158,0,MATCH(Output!$AA158,Base!158:158,0)+1),"m²",""))),0)</f>
        <v>54</v>
      </c>
      <c r="AC158" t="str">
        <f t="array" ref="AC158">IFERROR(IF(LEN(INDEX(Base!158:158,0,MATCH(Output!$AA158,Base!158:158,0)+2))&gt;2,LEFT(INDEX(Base!158:158,0,MATCH(Output!$AA158,Base!158:158,0)+2),1),INDEX(Base!158:158,0,MATCH(Output!$AA158,Base!158:158,0)+2)),0)</f>
        <v>2</v>
      </c>
      <c r="AD158" t="str">
        <f t="array" ref="AD158">IFERROR(IF(LEN(INDEX(Base!158:158,0,MATCH(Output!$AA158,Base!158:158,0)+3))&gt;2,LEFT(INDEX(Base!158:158,0,MATCH(Output!$AA158,Base!158:158,0)+3),1),INDEX(Base!158:158,0,MATCH(Output!$AA158,Base!158:158,0)+3)),0)</f>
        <v>2</v>
      </c>
      <c r="AE158" t="str">
        <f t="array" ref="AE158">IFERROR(IF(LEN(INDEX(Base!158:158,0,MATCH(Output!$AA158,Base!158:158,0)+4))&gt;2,LEFT(INDEX(Base!158:158,0,MATCH(Output!$AA158,Base!158:158,0)+4),1),INDEX(Base!158:158,0,MATCH(Output!$AA158,Base!158:158,0)+4)),0)</f>
        <v>2</v>
      </c>
      <c r="AF158" t="str">
        <f>AA158&amp;", "&amp;Configurações!$C$4&amp;", "&amp;Configurações!$C$5&amp;", Brazil"</f>
        <v>Avenida Independência, Unamar, Cabo Frio, RJ, Brazil</v>
      </c>
      <c r="AG158" t="str">
        <f>RIGHT(AA158,LEN(AA158)-FIND(",",AA158,1)-1)&amp;", "&amp;Configurações!$C$4&amp;", "&amp;Configurações!$C$5</f>
        <v>Unamar, Cabo Frio, RJ</v>
      </c>
      <c r="AH158" s="5">
        <f>Configurações!$C$6</f>
        <v>44386</v>
      </c>
    </row>
    <row r="159" spans="2:34" x14ac:dyDescent="0.3">
      <c r="B159" t="str">
        <f>IF(OR(ISNUMBER(FIND(Configurações!$B$8,Base!B159)),ISNUMBER(FIND(Configurações!$B$9,Base!B159)),ISNUMBER(FIND(Configurações!$B$10,Base!B159)),ISNUMBER(FIND(Configurações!$B$11,Base!B159)))=TRUE,Base!B159,0)</f>
        <v>super destaque</v>
      </c>
      <c r="C159" t="str">
        <f>SUBSTITUTE(SUBSTITUTE(IF(ISNUMBER(FIND("R$",Base!B159))=TRUE,Base!B159,IF(OR(ISNUMBER(FIND("condo",Base!C159)),ISNUMBER(FIND("IPTU",Base!C159)))=TRUE,Base!B159,Base!C159)),"R$",""),".","")</f>
        <v xml:space="preserve"> 245000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0</v>
      </c>
      <c r="F159" s="2" t="str">
        <f t="array" ref="F159">INDEX(Base!159:159,MATCH(MAX(LEN(Base!159:159)),LEN(Base!159:159),0))</f>
        <v>Linda casa de 2 quartos com área gourmet e piscina próximo à praia em Unamar, Tamoios - Cabo Frio - RJ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>Linda casa de 2 quartos com área gourmet e piscina próximo à praia em Unamar, Tamoios - Cabo Frio - RJ</v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>Unamar, Cabo Frio</v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2" t="str">
        <f t="array" ref="AA159">LOOKUP(2,1/(F159:Z159&lt;&gt;""),F159:Z159)</f>
        <v>Unamar, Cabo Frio</v>
      </c>
      <c r="AB159" t="str">
        <f t="array" ref="AB159">IFERROR(IF(LEN(TRIM(SUBSTITUTE(INDEX(Base!159:159,0,MATCH(Output!$AA159,Base!159:159,0)+1),"m²",""))&gt;5),LEFT(TRIM(SUBSTITUTE(INDEX(Base!159:159,0,MATCH(Output!$AA159,Base!159:159,0)+1),"m²","")),3),TRIM(SUBSTITUTE(INDEX(Base!159:159,0,MATCH(Output!$AA159,Base!159:159,0)+1),"m²",""))),0)</f>
        <v>86</v>
      </c>
      <c r="AC159" t="str">
        <f t="array" ref="AC159">IFERROR(IF(LEN(INDEX(Base!159:159,0,MATCH(Output!$AA159,Base!159:159,0)+2))&gt;2,LEFT(INDEX(Base!159:159,0,MATCH(Output!$AA159,Base!159:159,0)+2),1),INDEX(Base!159:159,0,MATCH(Output!$AA159,Base!159:159,0)+2)),0)</f>
        <v>2</v>
      </c>
      <c r="AD159" t="str">
        <f t="array" ref="AD159">IFERROR(IF(LEN(INDEX(Base!159:159,0,MATCH(Output!$AA159,Base!159:159,0)+3))&gt;2,LEFT(INDEX(Base!159:159,0,MATCH(Output!$AA159,Base!159:159,0)+3),1),INDEX(Base!159:159,0,MATCH(Output!$AA159,Base!159:159,0)+3)),0)</f>
        <v>1</v>
      </c>
      <c r="AE159" t="str">
        <f t="array" ref="AE159">IFERROR(IF(LEN(INDEX(Base!159:159,0,MATCH(Output!$AA159,Base!159:159,0)+4))&gt;2,LEFT(INDEX(Base!159:159,0,MATCH(Output!$AA159,Base!159:159,0)+4),1),INDEX(Base!159:159,0,MATCH(Output!$AA159,Base!159:159,0)+4)),0)</f>
        <v>2</v>
      </c>
      <c r="AF159" t="str">
        <f>AA159&amp;", "&amp;Configurações!$C$4&amp;", "&amp;Configurações!$C$5&amp;", Brazil"</f>
        <v>Unamar, Cabo Frio, Cabo Frio, RJ, Brazil</v>
      </c>
      <c r="AG159" t="str">
        <f>RIGHT(AA159,LEN(AA159)-FIND(",",AA159,1)-1)&amp;", "&amp;Configurações!$C$4&amp;", "&amp;Configurações!$C$5</f>
        <v>Cabo Frio, Cabo Frio, RJ</v>
      </c>
      <c r="AH159" s="5">
        <f>Configurações!$C$6</f>
        <v>44386</v>
      </c>
    </row>
    <row r="160" spans="2:34" x14ac:dyDescent="0.3">
      <c r="B160">
        <f>IF(OR(ISNUMBER(FIND(Configurações!$B$8,Base!B160)),ISNUMBER(FIND(Configurações!$B$9,Base!B160)),ISNUMBER(FIND(Configurações!$B$10,Base!B160)),ISNUMBER(FIND(Configurações!$B$11,Base!B160)))=TRUE,Base!B160,0)</f>
        <v>0</v>
      </c>
      <c r="C160" t="str">
        <f>SUBSTITUTE(SUBSTITUTE(IF(ISNUMBER(FIND("R$",Base!B160))=TRUE,Base!B160,IF(OR(ISNUMBER(FIND("condo",Base!C160)),ISNUMBER(FIND("IPTU",Base!C160)))=TRUE,Base!B160,Base!C160)),"R$",""),".","")</f>
        <v xml:space="preserve"> 360000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0</v>
      </c>
      <c r="F160" s="2" t="str">
        <f t="array" ref="F160">INDEX(Base!160:160,MATCH(MAX(LEN(Base!160:160)),LEN(Base!160:160),0))</f>
        <v>A casa no bairro Santa Margarida I (Tamoios) possui 150 metros quadrados com 3 quartos sendo 2 suites e 3 banheiros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>Rua Santos Dumont, Unamar</v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2" t="str">
        <f t="array" ref="AA160">LOOKUP(2,1/(F160:Z160&lt;&gt;""),F160:Z160)</f>
        <v>Rua Santos Dumont, Unamar</v>
      </c>
      <c r="AB160" t="str">
        <f t="array" ref="AB160">IFERROR(IF(LEN(TRIM(SUBSTITUTE(INDEX(Base!160:160,0,MATCH(Output!$AA160,Base!160:160,0)+1),"m²",""))&gt;5),LEFT(TRIM(SUBSTITUTE(INDEX(Base!160:160,0,MATCH(Output!$AA160,Base!160:160,0)+1),"m²","")),3),TRIM(SUBSTITUTE(INDEX(Base!160:160,0,MATCH(Output!$AA160,Base!160:160,0)+1),"m²",""))),0)</f>
        <v>150</v>
      </c>
      <c r="AC160" t="str">
        <f t="array" ref="AC160">IFERROR(IF(LEN(INDEX(Base!160:160,0,MATCH(Output!$AA160,Base!160:160,0)+2))&gt;2,LEFT(INDEX(Base!160:160,0,MATCH(Output!$AA160,Base!160:160,0)+2),1),INDEX(Base!160:160,0,MATCH(Output!$AA160,Base!160:160,0)+2)),0)</f>
        <v>3</v>
      </c>
      <c r="AD160" t="str">
        <f t="array" ref="AD160">IFERROR(IF(LEN(INDEX(Base!160:160,0,MATCH(Output!$AA160,Base!160:160,0)+3))&gt;2,LEFT(INDEX(Base!160:160,0,MATCH(Output!$AA160,Base!160:160,0)+3),1),INDEX(Base!160:160,0,MATCH(Output!$AA160,Base!160:160,0)+3)),0)</f>
        <v>2</v>
      </c>
      <c r="AE160" t="str">
        <f t="array" ref="AE160">IFERROR(IF(LEN(INDEX(Base!160:160,0,MATCH(Output!$AA160,Base!160:160,0)+4))&gt;2,LEFT(INDEX(Base!160:160,0,MATCH(Output!$AA160,Base!160:160,0)+4),1),INDEX(Base!160:160,0,MATCH(Output!$AA160,Base!160:160,0)+4)),0)</f>
        <v>3</v>
      </c>
      <c r="AF160" t="str">
        <f>AA160&amp;", "&amp;Configurações!$C$4&amp;", "&amp;Configurações!$C$5&amp;", Brazil"</f>
        <v>Rua Santos Dumont, Unamar, Cabo Frio, RJ, Brazil</v>
      </c>
      <c r="AG160" t="str">
        <f>RIGHT(AA160,LEN(AA160)-FIND(",",AA160,1)-1)&amp;", "&amp;Configurações!$C$4&amp;", "&amp;Configurações!$C$5</f>
        <v>Unamar, Cabo Frio, RJ</v>
      </c>
      <c r="AH160" s="5">
        <f>Configurações!$C$6</f>
        <v>44386</v>
      </c>
    </row>
    <row r="161" spans="2:34" x14ac:dyDescent="0.3">
      <c r="B161">
        <f>IF(OR(ISNUMBER(FIND(Configurações!$B$8,Base!B161)),ISNUMBER(FIND(Configurações!$B$9,Base!B161)),ISNUMBER(FIND(Configurações!$B$10,Base!B161)),ISNUMBER(FIND(Configurações!$B$11,Base!B161)))=TRUE,Base!B161,0)</f>
        <v>0</v>
      </c>
      <c r="C161" t="str">
        <f>SUBSTITUTE(SUBSTITUTE(IF(ISNUMBER(FIND("R$",Base!B161))=TRUE,Base!B161,IF(OR(ISNUMBER(FIND("condo",Base!C161)),ISNUMBER(FIND("IPTU",Base!C161)))=TRUE,Base!B161,Base!C161)),"R$",""),".","")</f>
        <v xml:space="preserve"> 105000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0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150</v>
      </c>
      <c r="F161" s="2" t="str">
        <f t="array" ref="F161">INDEX(Base!161:161,MATCH(MAX(LEN(Base!161:161)),LEN(Base!161:161),0))</f>
        <v>Casa para Venda no bairro Unamar (Tamoios), localizado na cidade de Cabo Frio / RJ, região Unamar, ponto de referência rua do DPO.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>Casa para Venda no bairro Unamar (Tamoios), localizado na cidade de Cabo Frio / RJ, região Unamar, ponto de referência rua do DPO.</v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>Com 2 dormitórios, sendo 1 suíte, possui 1...</v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>Rua Orlando Bragança, Unamar</v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2" t="str">
        <f t="array" ref="AA161">LOOKUP(2,1/(F161:Z161&lt;&gt;""),F161:Z161)</f>
        <v>Rua Orlando Bragança, Unamar</v>
      </c>
      <c r="AB161" t="str">
        <f t="array" ref="AB161">IFERROR(IF(LEN(TRIM(SUBSTITUTE(INDEX(Base!161:161,0,MATCH(Output!$AA161,Base!161:161,0)+1),"m²",""))&gt;5),LEFT(TRIM(SUBSTITUTE(INDEX(Base!161:161,0,MATCH(Output!$AA161,Base!161:161,0)+1),"m²","")),3),TRIM(SUBSTITUTE(INDEX(Base!161:161,0,MATCH(Output!$AA161,Base!161:161,0)+1),"m²",""))),0)</f>
        <v>60</v>
      </c>
      <c r="AC161" t="str">
        <f t="array" ref="AC161">IFERROR(IF(LEN(INDEX(Base!161:161,0,MATCH(Output!$AA161,Base!161:161,0)+2))&gt;2,LEFT(INDEX(Base!161:161,0,MATCH(Output!$AA161,Base!161:161,0)+2),1),INDEX(Base!161:161,0,MATCH(Output!$AA161,Base!161:161,0)+2)),0)</f>
        <v>2</v>
      </c>
      <c r="AD161" t="str">
        <f t="array" ref="AD161">IFERROR(IF(LEN(INDEX(Base!161:161,0,MATCH(Output!$AA161,Base!161:161,0)+3))&gt;2,LEFT(INDEX(Base!161:161,0,MATCH(Output!$AA161,Base!161:161,0)+3),1),INDEX(Base!161:161,0,MATCH(Output!$AA161,Base!161:161,0)+3)),0)</f>
        <v>2</v>
      </c>
      <c r="AE161" t="str">
        <f t="array" ref="AE161">IFERROR(IF(LEN(INDEX(Base!161:161,0,MATCH(Output!$AA161,Base!161:161,0)+4))&gt;2,LEFT(INDEX(Base!161:161,0,MATCH(Output!$AA161,Base!161:161,0)+4),1),INDEX(Base!161:161,0,MATCH(Output!$AA161,Base!161:161,0)+4)),0)</f>
        <v>1</v>
      </c>
      <c r="AF161" t="str">
        <f>AA161&amp;", "&amp;Configurações!$C$4&amp;", "&amp;Configurações!$C$5&amp;", Brazil"</f>
        <v>Rua Orlando Bragança, Unamar, Cabo Frio, RJ, Brazil</v>
      </c>
      <c r="AG161" t="str">
        <f>RIGHT(AA161,LEN(AA161)-FIND(",",AA161,1)-1)&amp;", "&amp;Configurações!$C$4&amp;", "&amp;Configurações!$C$5</f>
        <v>Unamar, Cabo Frio, RJ</v>
      </c>
      <c r="AH161" s="5">
        <f>Configurações!$C$6</f>
        <v>44386</v>
      </c>
    </row>
    <row r="162" spans="2:34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 xml:space="preserve"> 189999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0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0</v>
      </c>
      <c r="F162" s="2" t="str">
        <f t="array" ref="F162">INDEX(Base!162:162,MATCH(MAX(LEN(Base!162:162)),LEN(Base!162:162),0))</f>
        <v>Casa de 2 quartos com área gourmet e piscina em Unamar, Tamoios - Cabo Frio - RJ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>Casa de 2 quartos com área gourmet e piscina em Unamar, Tamoios - Cabo Frio - RJ</v>
      </c>
      <c r="L162" t="str">
        <f>TRIM((IF(OR(ISNUMBER(FIND("Avenida",Base!D162)),ISNUMBER(FIND("Rua",Base!D162)),ISNUMBER(FIND("Estrada",Base!D162)),ISNUMBER(FIND(",",Base!D162)))=TRUE,Base!D162,"")))</f>
        <v/>
      </c>
      <c r="M162" t="str">
        <f>TRIM((IF(OR(ISNUMBER(FIND("Avenida",Base!E162)),ISNUMBER(FIND("Rua",Base!E162)),ISNUMBER(FIND("Estrada",Base!E162)),ISNUMBER(FIND(",",Base!E162)))=TRUE,Base!E162,"")))</f>
        <v/>
      </c>
      <c r="N162" t="str">
        <f>TRIM((IF(OR(ISNUMBER(FIND("Avenida",Base!F162)),ISNUMBER(FIND("Rua",Base!F162)),ISNUMBER(FIND("Estrada",Base!F162)),ISNUMBER(FIND(",",Base!F162)))=TRUE,Base!F162,"")))</f>
        <v/>
      </c>
      <c r="O162" t="str">
        <f>TRIM((IF(OR(ISNUMBER(FIND("Avenida",Base!G162)),ISNUMBER(FIND("Rua",Base!G162)),ISNUMBER(FIND("Estrada",Base!G162)),ISNUMBER(FIND(",",Base!G162)))=TRUE,Base!G162,"")))</f>
        <v/>
      </c>
      <c r="P162" t="str">
        <f>TRIM((IF(OR(ISNUMBER(FIND("Avenida",Base!H162)),ISNUMBER(FIND("Rua",Base!H162)),ISNUMBER(FIND("Estrada",Base!H162)),ISNUMBER(FIND(",",Base!H162)))=TRUE,Base!H162,"")))</f>
        <v>Avenida Independência, Unamar</v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/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2" t="str">
        <f t="array" ref="AA162">LOOKUP(2,1/(F162:Z162&lt;&gt;""),F162:Z162)</f>
        <v>Avenida Independência, Unamar</v>
      </c>
      <c r="AB162" t="str">
        <f t="array" ref="AB162">IFERROR(IF(LEN(TRIM(SUBSTITUTE(INDEX(Base!162:162,0,MATCH(Output!$AA162,Base!162:162,0)+1),"m²",""))&gt;5),LEFT(TRIM(SUBSTITUTE(INDEX(Base!162:162,0,MATCH(Output!$AA162,Base!162:162,0)+1),"m²","")),3),TRIM(SUBSTITUTE(INDEX(Base!162:162,0,MATCH(Output!$AA162,Base!162:162,0)+1),"m²",""))),0)</f>
        <v>70</v>
      </c>
      <c r="AC162" t="str">
        <f t="array" ref="AC162">IFERROR(IF(LEN(INDEX(Base!162:162,0,MATCH(Output!$AA162,Base!162:162,0)+2))&gt;2,LEFT(INDEX(Base!162:162,0,MATCH(Output!$AA162,Base!162:162,0)+2),1),INDEX(Base!162:162,0,MATCH(Output!$AA162,Base!162:162,0)+2)),0)</f>
        <v>2</v>
      </c>
      <c r="AD162" t="str">
        <f t="array" ref="AD162">IFERROR(IF(LEN(INDEX(Base!162:162,0,MATCH(Output!$AA162,Base!162:162,0)+3))&gt;2,LEFT(INDEX(Base!162:162,0,MATCH(Output!$AA162,Base!162:162,0)+3),1),INDEX(Base!162:162,0,MATCH(Output!$AA162,Base!162:162,0)+3)),0)</f>
        <v>3</v>
      </c>
      <c r="AE162" t="str">
        <f t="array" ref="AE162">IFERROR(IF(LEN(INDEX(Base!162:162,0,MATCH(Output!$AA162,Base!162:162,0)+4))&gt;2,LEFT(INDEX(Base!162:162,0,MATCH(Output!$AA162,Base!162:162,0)+4),1),INDEX(Base!162:162,0,MATCH(Output!$AA162,Base!162:162,0)+4)),0)</f>
        <v>3</v>
      </c>
      <c r="AF162" t="str">
        <f>AA162&amp;", "&amp;Configurações!$C$4&amp;", "&amp;Configurações!$C$5&amp;", Brazil"</f>
        <v>Avenida Independência, Unamar, Cabo Frio, RJ, Brazil</v>
      </c>
      <c r="AG162" t="str">
        <f>RIGHT(AA162,LEN(AA162)-FIND(",",AA162,1)-1)&amp;", "&amp;Configurações!$C$4&amp;", "&amp;Configurações!$C$5</f>
        <v>Unamar, Cabo Frio, RJ</v>
      </c>
      <c r="AH162" s="5">
        <f>Configurações!$C$6</f>
        <v>44386</v>
      </c>
    </row>
    <row r="163" spans="2:34" x14ac:dyDescent="0.3">
      <c r="B163">
        <f>IF(OR(ISNUMBER(FIND(Configurações!$B$8,Base!B163)),ISNUMBER(FIND(Configurações!$B$9,Base!B163)),ISNUMBER(FIND(Configurações!$B$10,Base!B163)),ISNUMBER(FIND(Configurações!$B$11,Base!B163)))=TRUE,Base!B163,0)</f>
        <v>0</v>
      </c>
      <c r="C163" t="str">
        <f>SUBSTITUTE(SUBSTITUTE(IF(ISNUMBER(FIND("R$",Base!B163))=TRUE,Base!B163,IF(OR(ISNUMBER(FIND("condo",Base!C163)),ISNUMBER(FIND("IPTU",Base!C163)))=TRUE,Base!B163,Base!C163)),"R$",""),".","")</f>
        <v xml:space="preserve"> 160000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0</v>
      </c>
      <c r="F163" s="2" t="str">
        <f t="array" ref="F163">INDEX(Base!163:163,MATCH(MAX(LEN(Base!163:163)),LEN(Base!163:163),0))</f>
        <v>Belíssima Casa com Piscina em Unamar pronta para morar.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/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>▪︎2 quartos, sendo uma suíte.</v>
      </c>
      <c r="O163" t="str">
        <f>TRIM((IF(OR(ISNUMBER(FIND("Avenida",Base!G163)),ISNUMBER(FIND("Rua",Base!G163)),ISNUMBER(FIND("Estrada",Base!G163)),ISNUMBER(FIND(",",Base!G163)))=TRUE,Base!G163,"")))</f>
        <v/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/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>Unamar, Cabo Frio</v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2" t="str">
        <f t="array" ref="AA163">LOOKUP(2,1/(F163:Z163&lt;&gt;""),F163:Z163)</f>
        <v>Unamar, Cabo Frio</v>
      </c>
      <c r="AB163" t="str">
        <f t="array" ref="AB163">IFERROR(IF(LEN(TRIM(SUBSTITUTE(INDEX(Base!163:163,0,MATCH(Output!$AA163,Base!163:163,0)+1),"m²",""))&gt;5),LEFT(TRIM(SUBSTITUTE(INDEX(Base!163:163,0,MATCH(Output!$AA163,Base!163:163,0)+1),"m²","")),3),TRIM(SUBSTITUTE(INDEX(Base!163:163,0,MATCH(Output!$AA163,Base!163:163,0)+1),"m²",""))),0)</f>
        <v>150</v>
      </c>
      <c r="AC163" t="str">
        <f t="array" ref="AC163">IFERROR(IF(LEN(INDEX(Base!163:163,0,MATCH(Output!$AA163,Base!163:163,0)+2))&gt;2,LEFT(INDEX(Base!163:163,0,MATCH(Output!$AA163,Base!163:163,0)+2),1),INDEX(Base!163:163,0,MATCH(Output!$AA163,Base!163:163,0)+2)),0)</f>
        <v>2</v>
      </c>
      <c r="AD163" t="str">
        <f t="array" ref="AD163">IFERROR(IF(LEN(INDEX(Base!163:163,0,MATCH(Output!$AA163,Base!163:163,0)+3))&gt;2,LEFT(INDEX(Base!163:163,0,MATCH(Output!$AA163,Base!163:163,0)+3),1),INDEX(Base!163:163,0,MATCH(Output!$AA163,Base!163:163,0)+3)),0)</f>
        <v>2</v>
      </c>
      <c r="AE163" t="str">
        <f t="array" ref="AE163">IFERROR(IF(LEN(INDEX(Base!163:163,0,MATCH(Output!$AA163,Base!163:163,0)+4))&gt;2,LEFT(INDEX(Base!163:163,0,MATCH(Output!$AA163,Base!163:163,0)+4),1),INDEX(Base!163:163,0,MATCH(Output!$AA163,Base!163:163,0)+4)),0)</f>
        <v>2</v>
      </c>
      <c r="AF163" t="str">
        <f>AA163&amp;", "&amp;Configurações!$C$4&amp;", "&amp;Configurações!$C$5&amp;", Brazil"</f>
        <v>Unamar, Cabo Frio, Cabo Frio, RJ, Brazil</v>
      </c>
      <c r="AG163" t="str">
        <f>RIGHT(AA163,LEN(AA163)-FIND(",",AA163,1)-1)&amp;", "&amp;Configurações!$C$4&amp;", "&amp;Configurações!$C$5</f>
        <v>Cabo Frio, Cabo Frio, RJ</v>
      </c>
      <c r="AH163" s="5">
        <f>Configurações!$C$6</f>
        <v>44386</v>
      </c>
    </row>
    <row r="164" spans="2:34" x14ac:dyDescent="0.3">
      <c r="B164">
        <f>IF(OR(ISNUMBER(FIND(Configurações!$B$8,Base!B164)),ISNUMBER(FIND(Configurações!$B$9,Base!B164)),ISNUMBER(FIND(Configurações!$B$10,Base!B164)),ISNUMBER(FIND(Configurações!$B$11,Base!B164)))=TRUE,Base!B164,0)</f>
        <v>0</v>
      </c>
      <c r="C164" t="str">
        <f>SUBSTITUTE(SUBSTITUTE(IF(ISNUMBER(FIND("R$",Base!B164))=TRUE,Base!B164,IF(OR(ISNUMBER(FIND("condo",Base!C164)),ISNUMBER(FIND("IPTU",Base!C164)))=TRUE,Base!B164,Base!C164)),"R$",""),".","")</f>
        <v xml:space="preserve"> 280000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0</v>
      </c>
      <c r="F164" s="2" t="str">
        <f t="array" ref="F164">INDEX(Base!164:164,MATCH(MAX(LEN(Base!164:164)),LEN(Base!164:164),0))</f>
        <v>Composto por 2 quartos, sendo 1 suite, 2 banheiros, sala em 2 ambientes, cozinha americana , lavanderia, área gourmet com piscina.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>Duplex, localizado em Unamar.</v>
      </c>
      <c r="L164" t="str">
        <f>TRIM((IF(OR(ISNUMBER(FIND("Avenida",Base!D164)),ISNUMBER(FIND("Rua",Base!D164)),ISNUMBER(FIND("Estrada",Base!D164)),ISNUMBER(FIND(",",Base!D164)))=TRUE,Base!D164,"")))</f>
        <v>Composto por 2 quartos, sendo 1 suite, 2 banheiros, sala em 2 ambientes, cozinha americana , lavanderia, área gourmet com piscina.</v>
      </c>
      <c r="M164" t="str">
        <f>TRIM((IF(OR(ISNUMBER(FIND("Avenida",Base!E164)),ISNUMBER(FIND("Rua",Base!E164)),ISNUMBER(FIND("Estrada",Base!E164)),ISNUMBER(FIND(",",Base!E164)))=TRUE,Base!E164,"")))</f>
        <v/>
      </c>
      <c r="N164" t="str">
        <f>TRIM((IF(OR(ISNUMBER(FIND("Avenida",Base!F164)),ISNUMBER(FIND("Rua",Base!F164)),ISNUMBER(FIND("Estrada",Base!F164)),ISNUMBER(FIND(",",Base!F164)))=TRUE,Base!F164,"")))</f>
        <v>Rua Orlando Bragança, Unamar</v>
      </c>
      <c r="O164" t="str">
        <f>TRIM((IF(OR(ISNUMBER(FIND("Avenida",Base!G164)),ISNUMBER(FIND("Rua",Base!G164)),ISNUMBER(FIND("Estrada",Base!G164)),ISNUMBER(FIND(",",Base!G164)))=TRUE,Base!G164,"")))</f>
        <v/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/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/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2" t="str">
        <f t="array" ref="AA164">LOOKUP(2,1/(F164:Z164&lt;&gt;""),F164:Z164)</f>
        <v>Rua Orlando Bragança, Unamar</v>
      </c>
      <c r="AB164" t="str">
        <f t="array" ref="AB164">IFERROR(IF(LEN(TRIM(SUBSTITUTE(INDEX(Base!164:164,0,MATCH(Output!$AA164,Base!164:164,0)+1),"m²",""))&gt;5),LEFT(TRIM(SUBSTITUTE(INDEX(Base!164:164,0,MATCH(Output!$AA164,Base!164:164,0)+1),"m²","")),3),TRIM(SUBSTITUTE(INDEX(Base!164:164,0,MATCH(Output!$AA164,Base!164:164,0)+1),"m²",""))),0)</f>
        <v>200</v>
      </c>
      <c r="AC164" t="str">
        <f t="array" ref="AC164">IFERROR(IF(LEN(INDEX(Base!164:164,0,MATCH(Output!$AA164,Base!164:164,0)+2))&gt;2,LEFT(INDEX(Base!164:164,0,MATCH(Output!$AA164,Base!164:164,0)+2),1),INDEX(Base!164:164,0,MATCH(Output!$AA164,Base!164:164,0)+2)),0)</f>
        <v>2</v>
      </c>
      <c r="AD164" t="str">
        <f t="array" ref="AD164">IFERROR(IF(LEN(INDEX(Base!164:164,0,MATCH(Output!$AA164,Base!164:164,0)+3))&gt;2,LEFT(INDEX(Base!164:164,0,MATCH(Output!$AA164,Base!164:164,0)+3),1),INDEX(Base!164:164,0,MATCH(Output!$AA164,Base!164:164,0)+3)),0)</f>
        <v>1</v>
      </c>
      <c r="AE164" t="str">
        <f t="array" ref="AE164">IFERROR(IF(LEN(INDEX(Base!164:164,0,MATCH(Output!$AA164,Base!164:164,0)+4))&gt;2,LEFT(INDEX(Base!164:164,0,MATCH(Output!$AA164,Base!164:164,0)+4),1),INDEX(Base!164:164,0,MATCH(Output!$AA164,Base!164:164,0)+4)),0)</f>
        <v>2</v>
      </c>
      <c r="AF164" t="str">
        <f>AA164&amp;", "&amp;Configurações!$C$4&amp;", "&amp;Configurações!$C$5&amp;", Brazil"</f>
        <v>Rua Orlando Bragança, Unamar, Cabo Frio, RJ, Brazil</v>
      </c>
      <c r="AG164" t="str">
        <f>RIGHT(AA164,LEN(AA164)-FIND(",",AA164,1)-1)&amp;", "&amp;Configurações!$C$4&amp;", "&amp;Configurações!$C$5</f>
        <v>Unamar, Cabo Frio, RJ</v>
      </c>
      <c r="AH164" s="5">
        <f>Configurações!$C$6</f>
        <v>44386</v>
      </c>
    </row>
    <row r="165" spans="2:34" x14ac:dyDescent="0.3">
      <c r="B165">
        <f>IF(OR(ISNUMBER(FIND(Configurações!$B$8,Base!B165)),ISNUMBER(FIND(Configurações!$B$9,Base!B165)),ISNUMBER(FIND(Configurações!$B$10,Base!B165)),ISNUMBER(FIND(Configurações!$B$11,Base!B165)))=TRUE,Base!B165,0)</f>
        <v>0</v>
      </c>
      <c r="C165" t="str">
        <f>SUBSTITUTE(SUBSTITUTE(IF(ISNUMBER(FIND("R$",Base!B165))=TRUE,Base!B165,IF(OR(ISNUMBER(FIND("condo",Base!C165)),ISNUMBER(FIND("IPTU",Base!C165)))=TRUE,Base!B165,Base!C165)),"R$",""),".","")</f>
        <v xml:space="preserve"> 249999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0</v>
      </c>
      <c r="F165" s="2" t="str">
        <f t="array" ref="F165">INDEX(Base!165:165,MATCH(MAX(LEN(Base!165:165)),LEN(Base!165:165),0))</f>
        <v>SUA OPORTUNIDADE CHEGOU. CASA MARAVILHOSA, BEM LOCALIZADA EM AREA NOBRE, PERTINHO DA PRAIA DO CORAL ,COM COMERCIO PERTINHO, UNAPARK SHOPPING, ESCOLA...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/>
      </c>
      <c r="M165" t="str">
        <f>TRIM((IF(OR(ISNUMBER(FIND("Avenida",Base!E165)),ISNUMBER(FIND("Rua",Base!E165)),ISNUMBER(FIND("Estrada",Base!E165)),ISNUMBER(FIND(",",Base!E165)))=TRUE,Base!E165,"")))</f>
        <v>SUA OPORTUNIDADE CHEGOU. CASA MARAVILHOSA, BEM LOCALIZADA EM AREA NOBRE, PERTINHO DA PRAIA DO CORAL ,COM COMERCIO PERTINHO, UNAPARK SHOPPING, ESCOLA...</v>
      </c>
      <c r="N165" t="str">
        <f>TRIM((IF(OR(ISNUMBER(FIND("Avenida",Base!F165)),ISNUMBER(FIND("Rua",Base!F165)),ISNUMBER(FIND("Estrada",Base!F165)),ISNUMBER(FIND(",",Base!F165)))=TRUE,Base!F165,"")))</f>
        <v/>
      </c>
      <c r="O165" t="str">
        <f>TRIM((IF(OR(ISNUMBER(FIND("Avenida",Base!G165)),ISNUMBER(FIND("Rua",Base!G165)),ISNUMBER(FIND("Estrada",Base!G165)),ISNUMBER(FIND(",",Base!G165)))=TRUE,Base!G165,"")))</f>
        <v>Avenida Independência, Unamar</v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/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/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2" t="str">
        <f t="array" ref="AA165">LOOKUP(2,1/(F165:Z165&lt;&gt;""),F165:Z165)</f>
        <v>Avenida Independência, Unamar</v>
      </c>
      <c r="AB165" t="str">
        <f t="array" ref="AB165">IFERROR(IF(LEN(TRIM(SUBSTITUTE(INDEX(Base!165:165,0,MATCH(Output!$AA165,Base!165:165,0)+1),"m²",""))&gt;5),LEFT(TRIM(SUBSTITUTE(INDEX(Base!165:165,0,MATCH(Output!$AA165,Base!165:165,0)+1),"m²","")),3),TRIM(SUBSTITUTE(INDEX(Base!165:165,0,MATCH(Output!$AA165,Base!165:165,0)+1),"m²",""))),0)</f>
        <v>130</v>
      </c>
      <c r="AC165" t="str">
        <f t="array" ref="AC165">IFERROR(IF(LEN(INDEX(Base!165:165,0,MATCH(Output!$AA165,Base!165:165,0)+2))&gt;2,LEFT(INDEX(Base!165:165,0,MATCH(Output!$AA165,Base!165:165,0)+2),1),INDEX(Base!165:165,0,MATCH(Output!$AA165,Base!165:165,0)+2)),0)</f>
        <v>3</v>
      </c>
      <c r="AD165" t="str">
        <f t="array" ref="AD165">IFERROR(IF(LEN(INDEX(Base!165:165,0,MATCH(Output!$AA165,Base!165:165,0)+3))&gt;2,LEFT(INDEX(Base!165:165,0,MATCH(Output!$AA165,Base!165:165,0)+3),1),INDEX(Base!165:165,0,MATCH(Output!$AA165,Base!165:165,0)+3)),0)</f>
        <v>3</v>
      </c>
      <c r="AE165" t="str">
        <f t="array" ref="AE165">IFERROR(IF(LEN(INDEX(Base!165:165,0,MATCH(Output!$AA165,Base!165:165,0)+4))&gt;2,LEFT(INDEX(Base!165:165,0,MATCH(Output!$AA165,Base!165:165,0)+4),1),INDEX(Base!165:165,0,MATCH(Output!$AA165,Base!165:165,0)+4)),0)</f>
        <v>2</v>
      </c>
      <c r="AF165" t="str">
        <f>AA165&amp;", "&amp;Configurações!$C$4&amp;", "&amp;Configurações!$C$5&amp;", Brazil"</f>
        <v>Avenida Independência, Unamar, Cabo Frio, RJ, Brazil</v>
      </c>
      <c r="AG165" t="str">
        <f>RIGHT(AA165,LEN(AA165)-FIND(",",AA165,1)-1)&amp;", "&amp;Configurações!$C$4&amp;", "&amp;Configurações!$C$5</f>
        <v>Unamar, Cabo Frio, RJ</v>
      </c>
      <c r="AH165" s="5">
        <f>Configurações!$C$6</f>
        <v>44386</v>
      </c>
    </row>
    <row r="166" spans="2:34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 xml:space="preserve"> 190000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0</v>
      </c>
      <c r="F166" s="2" t="str">
        <f t="array" ref="F166">INDEX(Base!166:166,MATCH(MAX(LEN(Base!166:166)),LEN(Base!166:166),0))</f>
        <v>Linda casa 2 quartos com área gourmet e piscina em Unamar, Tamoios - Cabo Frio - RJ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>Linda casa 2 quartos com área gourmet e piscina em Unamar, Tamoios - Cabo Frio - RJ</v>
      </c>
      <c r="L166" t="str">
        <f>TRIM((IF(OR(ISNUMBER(FIND("Avenida",Base!D166)),ISNUMBER(FIND("Rua",Base!D166)),ISNUMBER(FIND("Estrada",Base!D166)),ISNUMBER(FIND(",",Base!D166)))=TRUE,Base!D166,"")))</f>
        <v/>
      </c>
      <c r="M166" t="str">
        <f>TRIM((IF(OR(ISNUMBER(FIND("Avenida",Base!E166)),ISNUMBER(FIND("Rua",Base!E166)),ISNUMBER(FIND("Estrada",Base!E166)),ISNUMBER(FIND(",",Base!E166)))=TRUE,Base!E166,"")))</f>
        <v/>
      </c>
      <c r="N166" t="str">
        <f>TRIM((IF(OR(ISNUMBER(FIND("Avenida",Base!F166)),ISNUMBER(FIND("Rua",Base!F166)),ISNUMBER(FIND("Estrada",Base!F166)),ISNUMBER(FIND(",",Base!F166)))=TRUE,Base!F166,"")))</f>
        <v/>
      </c>
      <c r="O166" t="str">
        <f>TRIM((IF(OR(ISNUMBER(FIND("Avenida",Base!G166)),ISNUMBER(FIND("Rua",Base!G166)),ISNUMBER(FIND("Estrada",Base!G166)),ISNUMBER(FIND(",",Base!G166)))=TRUE,Base!G166,"")))</f>
        <v/>
      </c>
      <c r="P166" t="str">
        <f>TRIM((IF(OR(ISNUMBER(FIND("Avenida",Base!H166)),ISNUMBER(FIND("Rua",Base!H166)),ISNUMBER(FIND("Estrada",Base!H166)),ISNUMBER(FIND(",",Base!H166)))=TRUE,Base!H166,"")))</f>
        <v>Avenida Independência, Unamar</v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2" t="str">
        <f t="array" ref="AA166">LOOKUP(2,1/(F166:Z166&lt;&gt;""),F166:Z166)</f>
        <v>Avenida Independência, Unamar</v>
      </c>
      <c r="AB166" t="str">
        <f t="array" ref="AB166">IFERROR(IF(LEN(TRIM(SUBSTITUTE(INDEX(Base!166:166,0,MATCH(Output!$AA166,Base!166:166,0)+1),"m²",""))&gt;5),LEFT(TRIM(SUBSTITUTE(INDEX(Base!166:166,0,MATCH(Output!$AA166,Base!166:166,0)+1),"m²","")),3),TRIM(SUBSTITUTE(INDEX(Base!166:166,0,MATCH(Output!$AA166,Base!166:166,0)+1),"m²",""))),0)</f>
        <v>71</v>
      </c>
      <c r="AC166" t="str">
        <f t="array" ref="AC166">IFERROR(IF(LEN(INDEX(Base!166:166,0,MATCH(Output!$AA166,Base!166:166,0)+2))&gt;2,LEFT(INDEX(Base!166:166,0,MATCH(Output!$AA166,Base!166:166,0)+2),1),INDEX(Base!166:166,0,MATCH(Output!$AA166,Base!166:166,0)+2)),0)</f>
        <v>2</v>
      </c>
      <c r="AD166" t="str">
        <f t="array" ref="AD166">IFERROR(IF(LEN(INDEX(Base!166:166,0,MATCH(Output!$AA166,Base!166:166,0)+3))&gt;2,LEFT(INDEX(Base!166:166,0,MATCH(Output!$AA166,Base!166:166,0)+3),1),INDEX(Base!166:166,0,MATCH(Output!$AA166,Base!166:166,0)+3)),0)</f>
        <v>3</v>
      </c>
      <c r="AE166" t="str">
        <f t="array" ref="AE166">IFERROR(IF(LEN(INDEX(Base!166:166,0,MATCH(Output!$AA166,Base!166:166,0)+4))&gt;2,LEFT(INDEX(Base!166:166,0,MATCH(Output!$AA166,Base!166:166,0)+4),1),INDEX(Base!166:166,0,MATCH(Output!$AA166,Base!166:166,0)+4)),0)</f>
        <v>3</v>
      </c>
      <c r="AF166" t="str">
        <f>AA166&amp;", "&amp;Configurações!$C$4&amp;", "&amp;Configurações!$C$5&amp;", Brazil"</f>
        <v>Avenida Independência, Unamar, Cabo Frio, RJ, Brazil</v>
      </c>
      <c r="AG166" t="str">
        <f>RIGHT(AA166,LEN(AA166)-FIND(",",AA166,1)-1)&amp;", "&amp;Configurações!$C$4&amp;", "&amp;Configurações!$C$5</f>
        <v>Unamar, Cabo Frio, RJ</v>
      </c>
      <c r="AH166" s="5">
        <f>Configurações!$C$6</f>
        <v>44386</v>
      </c>
    </row>
    <row r="167" spans="2:34" x14ac:dyDescent="0.3">
      <c r="B167">
        <f>IF(OR(ISNUMBER(FIND(Configurações!$B$8,Base!B167)),ISNUMBER(FIND(Configurações!$B$9,Base!B167)),ISNUMBER(FIND(Configurações!$B$10,Base!B167)),ISNUMBER(FIND(Configurações!$B$11,Base!B167)))=TRUE,Base!B167,0)</f>
        <v>0</v>
      </c>
      <c r="C167" t="str">
        <f>SUBSTITUTE(SUBSTITUTE(IF(ISNUMBER(FIND("R$",Base!B167))=TRUE,Base!B167,IF(OR(ISNUMBER(FIND("condo",Base!C167)),ISNUMBER(FIND("IPTU",Base!C167)))=TRUE,Base!B167,Base!C167)),"R$",""),".","")</f>
        <v xml:space="preserve"> 120000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0</v>
      </c>
      <c r="F167" s="2" t="str">
        <f t="array" ref="F167">INDEX(Base!167:167,MATCH(MAX(LEN(Base!167:167)),LEN(Base!167:167),0))</f>
        <v>SUA OPORTUNIDADE CHEGOU. CASA BEM LOCALIZADA PROXIMA A PRAIA DO PONTAL ,COM COMERCIO PERTINHO, ESCOLA, E PROXIMO DA PONTE DE BARRA DE SÃO JOÃO, IDEA...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>SUA OPORTUNIDADE CHEGOU. CASA BEM LOCALIZADA PROXIMA A PRAIA DO PONTAL ,COM COMERCIO PERTINHO, ESCOLA, E PROXIMO DA PONTE DE BARRA DE SÃO JOÃO, IDEA...</v>
      </c>
      <c r="N167" t="str">
        <f>TRIM((IF(OR(ISNUMBER(FIND("Avenida",Base!F167)),ISNUMBER(FIND("Rua",Base!F167)),ISNUMBER(FIND("Estrada",Base!F167)),ISNUMBER(FIND(",",Base!F167)))=TRUE,Base!F167,"")))</f>
        <v/>
      </c>
      <c r="O167" t="str">
        <f>TRIM((IF(OR(ISNUMBER(FIND("Avenida",Base!G167)),ISNUMBER(FIND("Rua",Base!G167)),ISNUMBER(FIND("Estrada",Base!G167)),ISNUMBER(FIND(",",Base!G167)))=TRUE,Base!G167,"")))</f>
        <v>Avenida Independência, Unamar</v>
      </c>
      <c r="P167" t="str">
        <f>TRIM((IF(OR(ISNUMBER(FIND("Avenida",Base!H167)),ISNUMBER(FIND("Rua",Base!H167)),ISNUMBER(FIND("Estrada",Base!H167)),ISNUMBER(FIND(",",Base!H167)))=TRUE,Base!H167,"")))</f>
        <v/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/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/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2" t="str">
        <f t="array" ref="AA167">LOOKUP(2,1/(F167:Z167&lt;&gt;""),F167:Z167)</f>
        <v>Avenida Independência, Unamar</v>
      </c>
      <c r="AB167" t="str">
        <f t="array" ref="AB167">IFERROR(IF(LEN(TRIM(SUBSTITUTE(INDEX(Base!167:167,0,MATCH(Output!$AA167,Base!167:167,0)+1),"m²",""))&gt;5),LEFT(TRIM(SUBSTITUTE(INDEX(Base!167:167,0,MATCH(Output!$AA167,Base!167:167,0)+1),"m²","")),3),TRIM(SUBSTITUTE(INDEX(Base!167:167,0,MATCH(Output!$AA167,Base!167:167,0)+1),"m²",""))),0)</f>
        <v>70</v>
      </c>
      <c r="AC167" t="str">
        <f t="array" ref="AC167">IFERROR(IF(LEN(INDEX(Base!167:167,0,MATCH(Output!$AA167,Base!167:167,0)+2))&gt;2,LEFT(INDEX(Base!167:167,0,MATCH(Output!$AA167,Base!167:167,0)+2),1),INDEX(Base!167:167,0,MATCH(Output!$AA167,Base!167:167,0)+2)),0)</f>
        <v>3</v>
      </c>
      <c r="AD167" t="str">
        <f t="array" ref="AD167">IFERROR(IF(LEN(INDEX(Base!167:167,0,MATCH(Output!$AA167,Base!167:167,0)+3))&gt;2,LEFT(INDEX(Base!167:167,0,MATCH(Output!$AA167,Base!167:167,0)+3),1),INDEX(Base!167:167,0,MATCH(Output!$AA167,Base!167:167,0)+3)),0)</f>
        <v>3</v>
      </c>
      <c r="AE167" t="str">
        <f t="array" ref="AE167">IFERROR(IF(LEN(INDEX(Base!167:167,0,MATCH(Output!$AA167,Base!167:167,0)+4))&gt;2,LEFT(INDEX(Base!167:167,0,MATCH(Output!$AA167,Base!167:167,0)+4),1),INDEX(Base!167:167,0,MATCH(Output!$AA167,Base!167:167,0)+4)),0)</f>
        <v>1</v>
      </c>
      <c r="AF167" t="str">
        <f>AA167&amp;", "&amp;Configurações!$C$4&amp;", "&amp;Configurações!$C$5&amp;", Brazil"</f>
        <v>Avenida Independência, Unamar, Cabo Frio, RJ, Brazil</v>
      </c>
      <c r="AG167" t="str">
        <f>RIGHT(AA167,LEN(AA167)-FIND(",",AA167,1)-1)&amp;", "&amp;Configurações!$C$4&amp;", "&amp;Configurações!$C$5</f>
        <v>Unamar, Cabo Frio, RJ</v>
      </c>
      <c r="AH167" s="5">
        <f>Configurações!$C$6</f>
        <v>44386</v>
      </c>
    </row>
    <row r="168" spans="2:34" x14ac:dyDescent="0.3">
      <c r="B168">
        <f>IF(OR(ISNUMBER(FIND(Configurações!$B$8,Base!B168)),ISNUMBER(FIND(Configurações!$B$9,Base!B168)),ISNUMBER(FIND(Configurações!$B$10,Base!B168)),ISNUMBER(FIND(Configurações!$B$11,Base!B168)))=TRUE,Base!B168,0)</f>
        <v>0</v>
      </c>
      <c r="C168" t="str">
        <f>SUBSTITUTE(SUBSTITUTE(IF(ISNUMBER(FIND("R$",Base!B168))=TRUE,Base!B168,IF(OR(ISNUMBER(FIND("condo",Base!C168)),ISNUMBER(FIND("IPTU",Base!C168)))=TRUE,Base!B168,Base!C168)),"R$",""),".","")</f>
        <v xml:space="preserve"> 350000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423</v>
      </c>
      <c r="F168" s="2" t="str">
        <f t="array" ref="F168">INDEX(Base!168:168,MATCH(MAX(LEN(Base!168:168)),LEN(Base!168:168),0))</f>
        <v>A casa está localizada a 500 metros da praia do Peró, 5 minutos do shopping Moinho, 10 minutos da Praia das Conchas. Linha de onibus, Supermercado Tucano, farmácias e padaria muito...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>A casa está localizada a 500 metros da praia do Peró, 5 minutos do shopping Moinho, 10 minutos da Praia das Conchas. Linha de onibus, Supermercado Tucano, farmácias e padaria muito...</v>
      </c>
      <c r="M168" t="str">
        <f>TRIM((IF(OR(ISNUMBER(FIND("Avenida",Base!E168)),ISNUMBER(FIND("Rua",Base!E168)),ISNUMBER(FIND("Estrada",Base!E168)),ISNUMBER(FIND(",",Base!E168)))=TRUE,Base!E168,"")))</f>
        <v/>
      </c>
      <c r="N168" t="str">
        <f>TRIM((IF(OR(ISNUMBER(FIND("Avenida",Base!F168)),ISNUMBER(FIND("Rua",Base!F168)),ISNUMBER(FIND("Estrada",Base!F168)),ISNUMBER(FIND(",",Base!F168)))=TRUE,Base!F168,"")))</f>
        <v>Rua Anequim, Peró</v>
      </c>
      <c r="O168" t="str">
        <f>TRIM((IF(OR(ISNUMBER(FIND("Avenida",Base!G168)),ISNUMBER(FIND("Rua",Base!G168)),ISNUMBER(FIND("Estrada",Base!G168)),ISNUMBER(FIND(",",Base!G168)))=TRUE,Base!G168,"")))</f>
        <v/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2" t="str">
        <f t="array" ref="AA168">LOOKUP(2,1/(F168:Z168&lt;&gt;""),F168:Z168)</f>
        <v>Rua Anequim, Peró</v>
      </c>
      <c r="AB168" t="str">
        <f t="array" ref="AB168">IFERROR(IF(LEN(TRIM(SUBSTITUTE(INDEX(Base!168:168,0,MATCH(Output!$AA168,Base!168:168,0)+1),"m²",""))&gt;5),LEFT(TRIM(SUBSTITUTE(INDEX(Base!168:168,0,MATCH(Output!$AA168,Base!168:168,0)+1),"m²","")),3),TRIM(SUBSTITUTE(INDEX(Base!168:168,0,MATCH(Output!$AA168,Base!168:168,0)+1),"m²",""))),0)</f>
        <v>59</v>
      </c>
      <c r="AC168" t="str">
        <f t="array" ref="AC168">IFERROR(IF(LEN(INDEX(Base!168:168,0,MATCH(Output!$AA168,Base!168:168,0)+2))&gt;2,LEFT(INDEX(Base!168:168,0,MATCH(Output!$AA168,Base!168:168,0)+2),1),INDEX(Base!168:168,0,MATCH(Output!$AA168,Base!168:168,0)+2)),0)</f>
        <v>2</v>
      </c>
      <c r="AD168" t="str">
        <f t="array" ref="AD168">IFERROR(IF(LEN(INDEX(Base!168:168,0,MATCH(Output!$AA168,Base!168:168,0)+3))&gt;2,LEFT(INDEX(Base!168:168,0,MATCH(Output!$AA168,Base!168:168,0)+3),1),INDEX(Base!168:168,0,MATCH(Output!$AA168,Base!168:168,0)+3)),0)</f>
        <v>3</v>
      </c>
      <c r="AE168" t="str">
        <f t="array" ref="AE168">IFERROR(IF(LEN(INDEX(Base!168:168,0,MATCH(Output!$AA168,Base!168:168,0)+4))&gt;2,LEFT(INDEX(Base!168:168,0,MATCH(Output!$AA168,Base!168:168,0)+4),1),INDEX(Base!168:168,0,MATCH(Output!$AA168,Base!168:168,0)+4)),0)</f>
        <v>2</v>
      </c>
      <c r="AF168" t="str">
        <f>AA168&amp;", "&amp;Configurações!$C$4&amp;", "&amp;Configurações!$C$5&amp;", Brazil"</f>
        <v>Rua Anequim, Peró, Cabo Frio, RJ, Brazil</v>
      </c>
      <c r="AG168" t="str">
        <f>RIGHT(AA168,LEN(AA168)-FIND(",",AA168,1)-1)&amp;", "&amp;Configurações!$C$4&amp;", "&amp;Configurações!$C$5</f>
        <v>Peró, Cabo Frio, RJ</v>
      </c>
      <c r="AH168" s="5">
        <f>Configurações!$C$6</f>
        <v>44386</v>
      </c>
    </row>
    <row r="169" spans="2:34" x14ac:dyDescent="0.3">
      <c r="B169">
        <f>IF(OR(ISNUMBER(FIND(Configurações!$B$8,Base!B169)),ISNUMBER(FIND(Configurações!$B$9,Base!B169)),ISNUMBER(FIND(Configurações!$B$10,Base!B169)),ISNUMBER(FIND(Configurações!$B$11,Base!B169)))=TRUE,Base!B169,0)</f>
        <v>0</v>
      </c>
      <c r="C169" t="str">
        <f>SUBSTITUTE(SUBSTITUTE(IF(ISNUMBER(FIND("R$",Base!B169))=TRUE,Base!B169,IF(OR(ISNUMBER(FIND("condo",Base!C169)),ISNUMBER(FIND("IPTU",Base!C169)))=TRUE,Base!B169,Base!C169)),"R$",""),".","")</f>
        <v xml:space="preserve"> 159999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0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0</v>
      </c>
      <c r="F169" s="2" t="str">
        <f t="array" ref="F169">INDEX(Base!169:169,MATCH(MAX(LEN(Base!169:169)),LEN(Base!169:169),0))</f>
        <v>Realize o sonho da sua casa da praia com a Jéssica Marques Corretora de Imóveis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/>
      </c>
      <c r="L169" t="str">
        <f>TRIM((IF(OR(ISNUMBER(FIND("Avenida",Base!D169)),ISNUMBER(FIND("Rua",Base!D169)),ISNUMBER(FIND("Estrada",Base!D169)),ISNUMBER(FIND(",",Base!D169)))=TRUE,Base!D169,"")))</f>
        <v/>
      </c>
      <c r="M169" t="str">
        <f>TRIM((IF(OR(ISNUMBER(FIND("Avenida",Base!E169)),ISNUMBER(FIND("Rua",Base!E169)),ISNUMBER(FIND("Estrada",Base!E169)),ISNUMBER(FIND(",",Base!E169)))=TRUE,Base!E169,"")))</f>
        <v/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/>
      </c>
      <c r="P169" t="str">
        <f>TRIM((IF(OR(ISNUMBER(FIND("Avenida",Base!H169)),ISNUMBER(FIND("Rua",Base!H169)),ISNUMBER(FIND("Estrada",Base!H169)),ISNUMBER(FIND(",",Base!H169)))=TRUE,Base!H169,"")))</f>
        <v>CASA COM 2 QUARTOS SENDO 1 SUÍTE, SALA COM COZINHA...</v>
      </c>
      <c r="Q169" t="str">
        <f>TRIM((IF(OR(ISNUMBER(FIND("Avenida",Base!I169)),ISNUMBER(FIND("Rua",Base!I169)),ISNUMBER(FIND("Estrada",Base!I169)),ISNUMBER(FIND(",",Base!I169)))=TRUE,Base!I169,"")))</f>
        <v/>
      </c>
      <c r="R169" t="str">
        <f>TRIM((IF(OR(ISNUMBER(FIND("Avenida",Base!J169)),ISNUMBER(FIND("Rua",Base!J169)),ISNUMBER(FIND("Estrada",Base!J169)),ISNUMBER(FIND(",",Base!J169)))=TRUE,Base!J169,"")))</f>
        <v>Avenida Independência, Unamar</v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2" t="str">
        <f t="array" ref="AA169">LOOKUP(2,1/(F169:Z169&lt;&gt;""),F169:Z169)</f>
        <v>Avenida Independência, Unamar</v>
      </c>
      <c r="AB169" t="str">
        <f t="array" ref="AB169">IFERROR(IF(LEN(TRIM(SUBSTITUTE(INDEX(Base!169:169,0,MATCH(Output!$AA169,Base!169:169,0)+1),"m²",""))&gt;5),LEFT(TRIM(SUBSTITUTE(INDEX(Base!169:169,0,MATCH(Output!$AA169,Base!169:169,0)+1),"m²","")),3),TRIM(SUBSTITUTE(INDEX(Base!169:169,0,MATCH(Output!$AA169,Base!169:169,0)+1),"m²",""))),0)</f>
        <v>71</v>
      </c>
      <c r="AC169" t="str">
        <f t="array" ref="AC169">IFERROR(IF(LEN(INDEX(Base!169:169,0,MATCH(Output!$AA169,Base!169:169,0)+2))&gt;2,LEFT(INDEX(Base!169:169,0,MATCH(Output!$AA169,Base!169:169,0)+2),1),INDEX(Base!169:169,0,MATCH(Output!$AA169,Base!169:169,0)+2)),0)</f>
        <v>2</v>
      </c>
      <c r="AD169" t="str">
        <f t="array" ref="AD169">IFERROR(IF(LEN(INDEX(Base!169:169,0,MATCH(Output!$AA169,Base!169:169,0)+3))&gt;2,LEFT(INDEX(Base!169:169,0,MATCH(Output!$AA169,Base!169:169,0)+3),1),INDEX(Base!169:169,0,MATCH(Output!$AA169,Base!169:169,0)+3)),0)</f>
        <v>2</v>
      </c>
      <c r="AE169" t="str">
        <f t="array" ref="AE169">IFERROR(IF(LEN(INDEX(Base!169:169,0,MATCH(Output!$AA169,Base!169:169,0)+4))&gt;2,LEFT(INDEX(Base!169:169,0,MATCH(Output!$AA169,Base!169:169,0)+4),1),INDEX(Base!169:169,0,MATCH(Output!$AA169,Base!169:169,0)+4)),0)</f>
        <v>3</v>
      </c>
      <c r="AF169" t="str">
        <f>AA169&amp;", "&amp;Configurações!$C$4&amp;", "&amp;Configurações!$C$5&amp;", Brazil"</f>
        <v>Avenida Independência, Unamar, Cabo Frio, RJ, Brazil</v>
      </c>
      <c r="AG169" t="str">
        <f>RIGHT(AA169,LEN(AA169)-FIND(",",AA169,1)-1)&amp;", "&amp;Configurações!$C$4&amp;", "&amp;Configurações!$C$5</f>
        <v>Unamar, Cabo Frio, RJ</v>
      </c>
      <c r="AH169" s="5">
        <f>Configurações!$C$6</f>
        <v>44386</v>
      </c>
    </row>
    <row r="170" spans="2:34" x14ac:dyDescent="0.3">
      <c r="B170">
        <f>IF(OR(ISNUMBER(FIND(Configurações!$B$8,Base!B170)),ISNUMBER(FIND(Configurações!$B$9,Base!B170)),ISNUMBER(FIND(Configurações!$B$10,Base!B170)),ISNUMBER(FIND(Configurações!$B$11,Base!B170)))=TRUE,Base!B170,0)</f>
        <v>0</v>
      </c>
      <c r="C170" t="str">
        <f>SUBSTITUTE(SUBSTITUTE(IF(ISNUMBER(FIND("R$",Base!B170))=TRUE,Base!B170,IF(OR(ISNUMBER(FIND("condo",Base!C170)),ISNUMBER(FIND("IPTU",Base!C170)))=TRUE,Base!B170,Base!C170)),"R$",""),".","")</f>
        <v xml:space="preserve"> 160000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0</v>
      </c>
      <c r="F170" s="2" t="str">
        <f t="array" ref="F170">INDEX(Base!170:170,MATCH(MAX(LEN(Base!170:170)),LEN(Base!170:170),0))</f>
        <v>REALIZE SEU SONHO DA CASA PRÓPRIA ! 🏠😍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/>
      </c>
      <c r="M170" t="str">
        <f>TRIM((IF(OR(ISNUMBER(FIND("Avenida",Base!E170)),ISNUMBER(FIND("Rua",Base!E170)),ISNUMBER(FIND("Estrada",Base!E170)),ISNUMBER(FIND(",",Base!E170)))=TRUE,Base!E170,"")))</f>
        <v>Excelente Duplex, composto por:</v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/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>Rua Orlando Bragança, Unamar</v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2" t="str">
        <f t="array" ref="AA170">LOOKUP(2,1/(F170:Z170&lt;&gt;""),F170:Z170)</f>
        <v>Rua Orlando Bragança, Unamar</v>
      </c>
      <c r="AB170" t="str">
        <f t="array" ref="AB170">IFERROR(IF(LEN(TRIM(SUBSTITUTE(INDEX(Base!170:170,0,MATCH(Output!$AA170,Base!170:170,0)+1),"m²",""))&gt;5),LEFT(TRIM(SUBSTITUTE(INDEX(Base!170:170,0,MATCH(Output!$AA170,Base!170:170,0)+1),"m²","")),3),TRIM(SUBSTITUTE(INDEX(Base!170:170,0,MATCH(Output!$AA170,Base!170:170,0)+1),"m²",""))),0)</f>
        <v>90</v>
      </c>
      <c r="AC170" t="str">
        <f t="array" ref="AC170">IFERROR(IF(LEN(INDEX(Base!170:170,0,MATCH(Output!$AA170,Base!170:170,0)+2))&gt;2,LEFT(INDEX(Base!170:170,0,MATCH(Output!$AA170,Base!170:170,0)+2),1),INDEX(Base!170:170,0,MATCH(Output!$AA170,Base!170:170,0)+2)),0)</f>
        <v>2</v>
      </c>
      <c r="AD170" t="str">
        <f t="array" ref="AD170">IFERROR(IF(LEN(INDEX(Base!170:170,0,MATCH(Output!$AA170,Base!170:170,0)+3))&gt;2,LEFT(INDEX(Base!170:170,0,MATCH(Output!$AA170,Base!170:170,0)+3),1),INDEX(Base!170:170,0,MATCH(Output!$AA170,Base!170:170,0)+3)),0)</f>
        <v>1</v>
      </c>
      <c r="AE170" t="str">
        <f t="array" ref="AE170">IFERROR(IF(LEN(INDEX(Base!170:170,0,MATCH(Output!$AA170,Base!170:170,0)+4))&gt;2,LEFT(INDEX(Base!170:170,0,MATCH(Output!$AA170,Base!170:170,0)+4),1),INDEX(Base!170:170,0,MATCH(Output!$AA170,Base!170:170,0)+4)),0)</f>
        <v>2</v>
      </c>
      <c r="AF170" t="str">
        <f>AA170&amp;", "&amp;Configurações!$C$4&amp;", "&amp;Configurações!$C$5&amp;", Brazil"</f>
        <v>Rua Orlando Bragança, Unamar, Cabo Frio, RJ, Brazil</v>
      </c>
      <c r="AG170" t="str">
        <f>RIGHT(AA170,LEN(AA170)-FIND(",",AA170,1)-1)&amp;", "&amp;Configurações!$C$4&amp;", "&amp;Configurações!$C$5</f>
        <v>Unamar, Cabo Frio, RJ</v>
      </c>
      <c r="AH170" s="5">
        <f>Configurações!$C$6</f>
        <v>44386</v>
      </c>
    </row>
    <row r="171" spans="2:34" x14ac:dyDescent="0.3">
      <c r="B171">
        <f>IF(OR(ISNUMBER(FIND(Configurações!$B$8,Base!B171)),ISNUMBER(FIND(Configurações!$B$9,Base!B171)),ISNUMBER(FIND(Configurações!$B$10,Base!B171)),ISNUMBER(FIND(Configurações!$B$11,Base!B171)))=TRUE,Base!B171,0)</f>
        <v>0</v>
      </c>
      <c r="C171" t="str">
        <f>SUBSTITUTE(SUBSTITUTE(IF(ISNUMBER(FIND("R$",Base!B171))=TRUE,Base!B171,IF(OR(ISNUMBER(FIND("condo",Base!C171)),ISNUMBER(FIND("IPTU",Base!C171)))=TRUE,Base!B171,Base!C171)),"R$",""),".","")</f>
        <v xml:space="preserve"> 125000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0</v>
      </c>
      <c r="F171" s="2" t="str">
        <f t="array" ref="F171">INDEX(Base!171:171,MATCH(MAX(LEN(Base!171:171)),LEN(Base!171:171),0))</f>
        <v>Vende-se , lindas casas localizadas no Condomínio Gravata ll em Unamar.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>Vende-se , lindas casas localizadas no Condomínio Gravata ll em Unamar.</v>
      </c>
      <c r="M171" t="str">
        <f>TRIM((IF(OR(ISNUMBER(FIND("Avenida",Base!E171)),ISNUMBER(FIND("Rua",Base!E171)),ISNUMBER(FIND("Estrada",Base!E171)),ISNUMBER(FIND(",",Base!E171)))=TRUE,Base!E171,"")))</f>
        <v/>
      </c>
      <c r="N171" t="str">
        <f>TRIM((IF(OR(ISNUMBER(FIND("Avenida",Base!F171)),ISNUMBER(FIND("Rua",Base!F171)),ISNUMBER(FIND("Estrada",Base!F171)),ISNUMBER(FIND(",",Base!F171)))=TRUE,Base!F171,"")))</f>
        <v>✔ 2 quartos, sendo 1 suíte</v>
      </c>
      <c r="O171" t="str">
        <f>TRIM((IF(OR(ISNUMBER(FIND("Avenida",Base!G171)),ISNUMBER(FIND("Rua",Base!G171)),ISNUMBER(FIND("Estrada",Base!G171)),ISNUMBER(FIND(",",Base!G171)))=TRUE,Base!G171,"")))</f>
        <v/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>Avenida Gravatá, Nova California Tamoios</v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2" t="str">
        <f t="array" ref="AA171">LOOKUP(2,1/(F171:Z171&lt;&gt;""),F171:Z171)</f>
        <v>Avenida Gravatá, Nova California Tamoios</v>
      </c>
      <c r="AB171" t="str">
        <f t="array" ref="AB171">IFERROR(IF(LEN(TRIM(SUBSTITUTE(INDEX(Base!171:171,0,MATCH(Output!$AA171,Base!171:171,0)+1),"m²",""))&gt;5),LEFT(TRIM(SUBSTITUTE(INDEX(Base!171:171,0,MATCH(Output!$AA171,Base!171:171,0)+1),"m²","")),3),TRIM(SUBSTITUTE(INDEX(Base!171:171,0,MATCH(Output!$AA171,Base!171:171,0)+1),"m²",""))),0)</f>
        <v>150</v>
      </c>
      <c r="AC171" t="str">
        <f t="array" ref="AC171">IFERROR(IF(LEN(INDEX(Base!171:171,0,MATCH(Output!$AA171,Base!171:171,0)+2))&gt;2,LEFT(INDEX(Base!171:171,0,MATCH(Output!$AA171,Base!171:171,0)+2),1),INDEX(Base!171:171,0,MATCH(Output!$AA171,Base!171:171,0)+2)),0)</f>
        <v>2</v>
      </c>
      <c r="AD171" t="str">
        <f t="array" ref="AD171">IFERROR(IF(LEN(INDEX(Base!171:171,0,MATCH(Output!$AA171,Base!171:171,0)+3))&gt;2,LEFT(INDEX(Base!171:171,0,MATCH(Output!$AA171,Base!171:171,0)+3),1),INDEX(Base!171:171,0,MATCH(Output!$AA171,Base!171:171,0)+3)),0)</f>
        <v>1</v>
      </c>
      <c r="AE171" t="str">
        <f t="array" ref="AE171">IFERROR(IF(LEN(INDEX(Base!171:171,0,MATCH(Output!$AA171,Base!171:171,0)+4))&gt;2,LEFT(INDEX(Base!171:171,0,MATCH(Output!$AA171,Base!171:171,0)+4),1),INDEX(Base!171:171,0,MATCH(Output!$AA171,Base!171:171,0)+4)),0)</f>
        <v>2</v>
      </c>
      <c r="AF171" t="str">
        <f>AA171&amp;", "&amp;Configurações!$C$4&amp;", "&amp;Configurações!$C$5&amp;", Brazil"</f>
        <v>Avenida Gravatá, Nova California Tamoios, Cabo Frio, RJ, Brazil</v>
      </c>
      <c r="AG171" t="str">
        <f>RIGHT(AA171,LEN(AA171)-FIND(",",AA171,1)-1)&amp;", "&amp;Configurações!$C$4&amp;", "&amp;Configurações!$C$5</f>
        <v>Nova California Tamoios, Cabo Frio, RJ</v>
      </c>
      <c r="AH171" s="5">
        <f>Configurações!$C$6</f>
        <v>44386</v>
      </c>
    </row>
    <row r="172" spans="2:34" x14ac:dyDescent="0.3">
      <c r="B172">
        <f>IF(OR(ISNUMBER(FIND(Configurações!$B$8,Base!B172)),ISNUMBER(FIND(Configurações!$B$9,Base!B172)),ISNUMBER(FIND(Configurações!$B$10,Base!B172)),ISNUMBER(FIND(Configurações!$B$11,Base!B172)))=TRUE,Base!B172,0)</f>
        <v>0</v>
      </c>
      <c r="C172" t="str">
        <f>SUBSTITUTE(SUBSTITUTE(IF(ISNUMBER(FIND("R$",Base!B172))=TRUE,Base!B172,IF(OR(ISNUMBER(FIND("condo",Base!C172)),ISNUMBER(FIND("IPTU",Base!C172)))=TRUE,Base!B172,Base!C172)),"R$",""),".","")</f>
        <v xml:space="preserve"> 140000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0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0</v>
      </c>
      <c r="F172" s="2" t="str">
        <f t="array" ref="F172">INDEX(Base!172:172,MATCH(MAX(LEN(Base!172:172)),LEN(Base!172:172),0))</f>
        <v>Casas com 2 quartos, sala, cozinha, 2 banheiros, área de serviço, varanda, qintal e vaga para 3 car...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/>
      </c>
      <c r="L172" t="str">
        <f>TRIM((IF(OR(ISNUMBER(FIND("Avenida",Base!D172)),ISNUMBER(FIND("Rua",Base!D172)),ISNUMBER(FIND("Estrada",Base!D172)),ISNUMBER(FIND(",",Base!D172)))=TRUE,Base!D172,"")))</f>
        <v/>
      </c>
      <c r="M172" t="str">
        <f>TRIM((IF(OR(ISNUMBER(FIND("Avenida",Base!E172)),ISNUMBER(FIND("Rua",Base!E172)),ISNUMBER(FIND("Estrada",Base!E172)),ISNUMBER(FIND(",",Base!E172)))=TRUE,Base!E172,"")))</f>
        <v/>
      </c>
      <c r="N172" t="str">
        <f>TRIM((IF(OR(ISNUMBER(FIND("Avenida",Base!F172)),ISNUMBER(FIND("Rua",Base!F172)),ISNUMBER(FIND("Estrada",Base!F172)),ISNUMBER(FIND(",",Base!F172)))=TRUE,Base!F172,"")))</f>
        <v/>
      </c>
      <c r="O172" t="str">
        <f>TRIM((IF(OR(ISNUMBER(FIND("Avenida",Base!G172)),ISNUMBER(FIND("Rua",Base!G172)),ISNUMBER(FIND("Estrada",Base!G172)),ISNUMBER(FIND(",",Base!G172)))=TRUE,Base!G172,"")))</f>
        <v/>
      </c>
      <c r="P172" t="str">
        <f>TRIM((IF(OR(ISNUMBER(FIND("Avenida",Base!H172)),ISNUMBER(FIND("Rua",Base!H172)),ISNUMBER(FIND("Estrada",Base!H172)),ISNUMBER(FIND(",",Base!H172)))=TRUE,Base!H172,"")))</f>
        <v>Casas com 2 quartos, sala, cozinha, 2 banheiros, área de serviço, varanda, qintal e vaga para 3 car...</v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>Unamar, Cabo Frio</v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2" t="str">
        <f t="array" ref="AA172">LOOKUP(2,1/(F172:Z172&lt;&gt;""),F172:Z172)</f>
        <v>Unamar, Cabo Frio</v>
      </c>
      <c r="AB172" t="str">
        <f t="array" ref="AB172">IFERROR(IF(LEN(TRIM(SUBSTITUTE(INDEX(Base!172:172,0,MATCH(Output!$AA172,Base!172:172,0)+1),"m²",""))&gt;5),LEFT(TRIM(SUBSTITUTE(INDEX(Base!172:172,0,MATCH(Output!$AA172,Base!172:172,0)+1),"m²","")),3),TRIM(SUBSTITUTE(INDEX(Base!172:172,0,MATCH(Output!$AA172,Base!172:172,0)+1),"m²",""))),0)</f>
        <v>125</v>
      </c>
      <c r="AC172" t="str">
        <f t="array" ref="AC172">IFERROR(IF(LEN(INDEX(Base!172:172,0,MATCH(Output!$AA172,Base!172:172,0)+2))&gt;2,LEFT(INDEX(Base!172:172,0,MATCH(Output!$AA172,Base!172:172,0)+2),1),INDEX(Base!172:172,0,MATCH(Output!$AA172,Base!172:172,0)+2)),0)</f>
        <v>2</v>
      </c>
      <c r="AD172" t="str">
        <f t="array" ref="AD172">IFERROR(IF(LEN(INDEX(Base!172:172,0,MATCH(Output!$AA172,Base!172:172,0)+3))&gt;2,LEFT(INDEX(Base!172:172,0,MATCH(Output!$AA172,Base!172:172,0)+3),1),INDEX(Base!172:172,0,MATCH(Output!$AA172,Base!172:172,0)+3)),0)</f>
        <v>3</v>
      </c>
      <c r="AE172" t="str">
        <f t="array" ref="AE172">IFERROR(IF(LEN(INDEX(Base!172:172,0,MATCH(Output!$AA172,Base!172:172,0)+4))&gt;2,LEFT(INDEX(Base!172:172,0,MATCH(Output!$AA172,Base!172:172,0)+4),1),INDEX(Base!172:172,0,MATCH(Output!$AA172,Base!172:172,0)+4)),0)</f>
        <v>2</v>
      </c>
      <c r="AF172" t="str">
        <f>AA172&amp;", "&amp;Configurações!$C$4&amp;", "&amp;Configurações!$C$5&amp;", Brazil"</f>
        <v>Unamar, Cabo Frio, Cabo Frio, RJ, Brazil</v>
      </c>
      <c r="AG172" t="str">
        <f>RIGHT(AA172,LEN(AA172)-FIND(",",AA172,1)-1)&amp;", "&amp;Configurações!$C$4&amp;", "&amp;Configurações!$C$5</f>
        <v>Cabo Frio, Cabo Frio, RJ</v>
      </c>
      <c r="AH172" s="5">
        <f>Configurações!$C$6</f>
        <v>44386</v>
      </c>
    </row>
    <row r="173" spans="2:34" x14ac:dyDescent="0.3">
      <c r="B173">
        <f>IF(OR(ISNUMBER(FIND(Configurações!$B$8,Base!B173)),ISNUMBER(FIND(Configurações!$B$9,Base!B173)),ISNUMBER(FIND(Configurações!$B$10,Base!B173)),ISNUMBER(FIND(Configurações!$B$11,Base!B173)))=TRUE,Base!B173,0)</f>
        <v>0</v>
      </c>
      <c r="C173" t="str">
        <f>SUBSTITUTE(SUBSTITUTE(IF(ISNUMBER(FIND("R$",Base!B173))=TRUE,Base!B173,IF(OR(ISNUMBER(FIND("condo",Base!C173)),ISNUMBER(FIND("IPTU",Base!C173)))=TRUE,Base!B173,Base!C173)),"R$",""),".","")</f>
        <v xml:space="preserve"> 115000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0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0</v>
      </c>
      <c r="F173" s="2" t="str">
        <f t="array" ref="F173">INDEX(Base!173:173,MATCH(MAX(LEN(Base!173:173)),LEN(Base!173:173),0))</f>
        <v>Olá Cliente Tudo Bem ? Me chamo MARIANA sou atendente da imobiliária confiança e estou aqui para apresenta alguma das nossa opções de imóvel na região dos lagos - Cabo Frio/RJ.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/>
      </c>
      <c r="M173" t="str">
        <f>TRIM((IF(OR(ISNUMBER(FIND("Avenida",Base!E173)),ISNUMBER(FIND("Rua",Base!E173)),ISNUMBER(FIND("Estrada",Base!E173)),ISNUMBER(FIND(",",Base!E173)))=TRUE,Base!E173,"")))</f>
        <v/>
      </c>
      <c r="N173" t="str">
        <f>TRIM((IF(OR(ISNUMBER(FIND("Avenida",Base!F173)),ISNUMBER(FIND("Rua",Base!F173)),ISNUMBER(FIND("Estrada",Base!F173)),ISNUMBER(FIND(",",Base!F173)))=TRUE,Base!F173,"")))</f>
        <v>Avenida Independência, Unamar</v>
      </c>
      <c r="O173" t="str">
        <f>TRIM((IF(OR(ISNUMBER(FIND("Avenida",Base!G173)),ISNUMBER(FIND("Rua",Base!G173)),ISNUMBER(FIND("Estrada",Base!G173)),ISNUMBER(FIND(",",Base!G173)))=TRUE,Base!G173,"")))</f>
        <v/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/>
      </c>
      <c r="R173" t="str">
        <f>TRIM((IF(OR(ISNUMBER(FIND("Avenida",Base!J173)),ISNUMBER(FIND("Rua",Base!J173)),ISNUMBER(FIND("Estrada",Base!J173)),ISNUMBER(FIND(",",Base!J173)))=TRUE,Base!J173,"")))</f>
        <v/>
      </c>
      <c r="S173" t="str">
        <f>TRIM((IF(OR(ISNUMBER(FIND("Avenida",Base!K173)),ISNUMBER(FIND("Rua",Base!K173)),ISNUMBER(FIND("Estrada",Base!K173)),ISNUMBER(FIND(",",Base!K173)))=TRUE,Base!K173,"")))</f>
        <v/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2" t="str">
        <f t="array" ref="AA173">LOOKUP(2,1/(F173:Z173&lt;&gt;""),F173:Z173)</f>
        <v>Avenida Independência, Unamar</v>
      </c>
      <c r="AB173" t="str">
        <f t="array" ref="AB173">IFERROR(IF(LEN(TRIM(SUBSTITUTE(INDEX(Base!173:173,0,MATCH(Output!$AA173,Base!173:173,0)+1),"m²",""))&gt;5),LEFT(TRIM(SUBSTITUTE(INDEX(Base!173:173,0,MATCH(Output!$AA173,Base!173:173,0)+1),"m²","")),3),TRIM(SUBSTITUTE(INDEX(Base!173:173,0,MATCH(Output!$AA173,Base!173:173,0)+1),"m²",""))),0)</f>
        <v>60</v>
      </c>
      <c r="AC173" t="str">
        <f t="array" ref="AC173">IFERROR(IF(LEN(INDEX(Base!173:173,0,MATCH(Output!$AA173,Base!173:173,0)+2))&gt;2,LEFT(INDEX(Base!173:173,0,MATCH(Output!$AA173,Base!173:173,0)+2),1),INDEX(Base!173:173,0,MATCH(Output!$AA173,Base!173:173,0)+2)),0)</f>
        <v>2</v>
      </c>
      <c r="AD173" t="str">
        <f t="array" ref="AD173">IFERROR(IF(LEN(INDEX(Base!173:173,0,MATCH(Output!$AA173,Base!173:173,0)+3))&gt;2,LEFT(INDEX(Base!173:173,0,MATCH(Output!$AA173,Base!173:173,0)+3),1),INDEX(Base!173:173,0,MATCH(Output!$AA173,Base!173:173,0)+3)),0)</f>
        <v>2</v>
      </c>
      <c r="AE173" t="str">
        <f t="array" ref="AE173">IFERROR(IF(LEN(INDEX(Base!173:173,0,MATCH(Output!$AA173,Base!173:173,0)+4))&gt;2,LEFT(INDEX(Base!173:173,0,MATCH(Output!$AA173,Base!173:173,0)+4),1),INDEX(Base!173:173,0,MATCH(Output!$AA173,Base!173:173,0)+4)),0)</f>
        <v>2</v>
      </c>
      <c r="AF173" t="str">
        <f>AA173&amp;", "&amp;Configurações!$C$4&amp;", "&amp;Configurações!$C$5&amp;", Brazil"</f>
        <v>Avenida Independência, Unamar, Cabo Frio, RJ, Brazil</v>
      </c>
      <c r="AG173" t="str">
        <f>RIGHT(AA173,LEN(AA173)-FIND(",",AA173,1)-1)&amp;", "&amp;Configurações!$C$4&amp;", "&amp;Configurações!$C$5</f>
        <v>Unamar, Cabo Frio, RJ</v>
      </c>
      <c r="AH173" s="5">
        <f>Configurações!$C$6</f>
        <v>44386</v>
      </c>
    </row>
    <row r="174" spans="2:34" x14ac:dyDescent="0.3">
      <c r="B174">
        <f>IF(OR(ISNUMBER(FIND(Configurações!$B$8,Base!B174)),ISNUMBER(FIND(Configurações!$B$9,Base!B174)),ISNUMBER(FIND(Configurações!$B$10,Base!B174)),ISNUMBER(FIND(Configurações!$B$11,Base!B174)))=TRUE,Base!B174,0)</f>
        <v>0</v>
      </c>
      <c r="C174" t="str">
        <f>SUBSTITUTE(SUBSTITUTE(IF(ISNUMBER(FIND("R$",Base!B174))=TRUE,Base!B174,IF(OR(ISNUMBER(FIND("condo",Base!C174)),ISNUMBER(FIND("IPTU",Base!C174)))=TRUE,Base!B174,Base!C174)),"R$",""),".","")</f>
        <v xml:space="preserve"> 360000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0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150</v>
      </c>
      <c r="F174" s="2" t="str">
        <f t="array" ref="F174">INDEX(Base!174:174,MATCH(MAX(LEN(Base!174:174)),LEN(Base!174:174),0))</f>
        <v>🏠CASA COMPOSTA POR 3 QUARTOS SENDO 2 SUÍTES, SALA COM 2 AMBIENTES, COZINHA, BANHEIRO SOCIAL, ÁREA GOURMET, COPA E VAGA PARA MAIS DE 1 CARRO...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/>
      </c>
      <c r="M174" t="str">
        <f>TRIM((IF(OR(ISNUMBER(FIND("Avenida",Base!E174)),ISNUMBER(FIND("Rua",Base!E174)),ISNUMBER(FIND("Estrada",Base!E174)),ISNUMBER(FIND(",",Base!E174)))=TRUE,Base!E174,"")))</f>
        <v/>
      </c>
      <c r="N174" t="str">
        <f>TRIM((IF(OR(ISNUMBER(FIND("Avenida",Base!F174)),ISNUMBER(FIND("Rua",Base!F174)),ISNUMBER(FIND("Estrada",Base!F174)),ISNUMBER(FIND(",",Base!F174)))=TRUE,Base!F174,"")))</f>
        <v>🏠CASA COMPOSTA POR 3 QUARTOS SENDO 2 SUÍTES, SALA COM 2 AMBIENTES, COZINHA, BANHEIRO SOCIAL, ÁREA GOURMET, COPA E VAGA PARA MAIS DE 1 CARRO...</v>
      </c>
      <c r="O174" t="str">
        <f>TRIM((IF(OR(ISNUMBER(FIND("Avenida",Base!G174)),ISNUMBER(FIND("Rua",Base!G174)),ISNUMBER(FIND("Estrada",Base!G174)),ISNUMBER(FIND(",",Base!G174)))=TRUE,Base!G174,"")))</f>
        <v/>
      </c>
      <c r="P174" t="str">
        <f>TRIM((IF(OR(ISNUMBER(FIND("Avenida",Base!H174)),ISNUMBER(FIND("Rua",Base!H174)),ISNUMBER(FIND("Estrada",Base!H174)),ISNUMBER(FIND(",",Base!H174)))=TRUE,Base!H174,"")))</f>
        <v>Avenida Independência, Unamar</v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/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2" t="str">
        <f t="array" ref="AA174">LOOKUP(2,1/(F174:Z174&lt;&gt;""),F174:Z174)</f>
        <v>Avenida Independência, Unamar</v>
      </c>
      <c r="AB174" t="str">
        <f t="array" ref="AB174">IFERROR(IF(LEN(TRIM(SUBSTITUTE(INDEX(Base!174:174,0,MATCH(Output!$AA174,Base!174:174,0)+1),"m²",""))&gt;5),LEFT(TRIM(SUBSTITUTE(INDEX(Base!174:174,0,MATCH(Output!$AA174,Base!174:174,0)+1),"m²","")),3),TRIM(SUBSTITUTE(INDEX(Base!174:174,0,MATCH(Output!$AA174,Base!174:174,0)+1),"m²",""))),0)</f>
        <v>200</v>
      </c>
      <c r="AC174" t="str">
        <f t="array" ref="AC174">IFERROR(IF(LEN(INDEX(Base!174:174,0,MATCH(Output!$AA174,Base!174:174,0)+2))&gt;2,LEFT(INDEX(Base!174:174,0,MATCH(Output!$AA174,Base!174:174,0)+2),1),INDEX(Base!174:174,0,MATCH(Output!$AA174,Base!174:174,0)+2)),0)</f>
        <v>3</v>
      </c>
      <c r="AD174" t="str">
        <f t="array" ref="AD174">IFERROR(IF(LEN(INDEX(Base!174:174,0,MATCH(Output!$AA174,Base!174:174,0)+3))&gt;2,LEFT(INDEX(Base!174:174,0,MATCH(Output!$AA174,Base!174:174,0)+3),1),INDEX(Base!174:174,0,MATCH(Output!$AA174,Base!174:174,0)+3)),0)</f>
        <v>3</v>
      </c>
      <c r="AE174" t="str">
        <f t="array" ref="AE174">IFERROR(IF(LEN(INDEX(Base!174:174,0,MATCH(Output!$AA174,Base!174:174,0)+4))&gt;2,LEFT(INDEX(Base!174:174,0,MATCH(Output!$AA174,Base!174:174,0)+4),1),INDEX(Base!174:174,0,MATCH(Output!$AA174,Base!174:174,0)+4)),0)</f>
        <v>3</v>
      </c>
      <c r="AF174" t="str">
        <f>AA174&amp;", "&amp;Configurações!$C$4&amp;", "&amp;Configurações!$C$5&amp;", Brazil"</f>
        <v>Avenida Independência, Unamar, Cabo Frio, RJ, Brazil</v>
      </c>
      <c r="AG174" t="str">
        <f>RIGHT(AA174,LEN(AA174)-FIND(",",AA174,1)-1)&amp;", "&amp;Configurações!$C$4&amp;", "&amp;Configurações!$C$5</f>
        <v>Unamar, Cabo Frio, RJ</v>
      </c>
      <c r="AH174" s="5">
        <f>Configurações!$C$6</f>
        <v>44386</v>
      </c>
    </row>
    <row r="175" spans="2:34" x14ac:dyDescent="0.3">
      <c r="B175">
        <f>IF(OR(ISNUMBER(FIND(Configurações!$B$8,Base!B175)),ISNUMBER(FIND(Configurações!$B$9,Base!B175)),ISNUMBER(FIND(Configurações!$B$10,Base!B175)),ISNUMBER(FIND(Configurações!$B$11,Base!B175)))=TRUE,Base!B175,0)</f>
        <v>0</v>
      </c>
      <c r="C175" t="str">
        <f>SUBSTITUTE(SUBSTITUTE(IF(ISNUMBER(FIND("R$",Base!B175))=TRUE,Base!B175,IF(OR(ISNUMBER(FIND("condo",Base!C175)),ISNUMBER(FIND("IPTU",Base!C175)))=TRUE,Base!B175,Base!C175)),"R$",""),".","")</f>
        <v xml:space="preserve"> 178000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0</v>
      </c>
      <c r="F175" s="2" t="str">
        <f t="array" ref="F175">INDEX(Base!175:175,MATCH(MAX(LEN(Base!175:175)),LEN(Base!175:175),0))</f>
        <v>Realize o sonho da sua casa da praia com a Jéssica Marques Corretora de Imóveis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/>
      </c>
      <c r="M175" t="str">
        <f>TRIM((IF(OR(ISNUMBER(FIND("Avenida",Base!E175)),ISNUMBER(FIND("Rua",Base!E175)),ISNUMBER(FIND("Estrada",Base!E175)),ISNUMBER(FIND(",",Base!E175)))=TRUE,Base!E175,"")))</f>
        <v/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/>
      </c>
      <c r="P175" t="str">
        <f>TRIM((IF(OR(ISNUMBER(FIND("Avenida",Base!H175)),ISNUMBER(FIND("Rua",Base!H175)),ISNUMBER(FIND("Estrada",Base!H175)),ISNUMBER(FIND(",",Base!H175)))=TRUE,Base!H175,"")))</f>
        <v>CASA DE 2 QUARTOS SENDO 1 SUITE, SALA AMPLA, COZIN...</v>
      </c>
      <c r="Q175" t="str">
        <f>TRIM((IF(OR(ISNUMBER(FIND("Avenida",Base!I175)),ISNUMBER(FIND("Rua",Base!I175)),ISNUMBER(FIND("Estrada",Base!I175)),ISNUMBER(FIND(",",Base!I175)))=TRUE,Base!I175,"")))</f>
        <v/>
      </c>
      <c r="R175" t="str">
        <f>TRIM((IF(OR(ISNUMBER(FIND("Avenida",Base!J175)),ISNUMBER(FIND("Rua",Base!J175)),ISNUMBER(FIND("Estrada",Base!J175)),ISNUMBER(FIND(",",Base!J175)))=TRUE,Base!J175,"")))</f>
        <v>Avenida Independência, Unamar</v>
      </c>
      <c r="S175" t="str">
        <f>TRIM((IF(OR(ISNUMBER(FIND("Avenida",Base!K175)),ISNUMBER(FIND("Rua",Base!K175)),ISNUMBER(FIND("Estrada",Base!K175)),ISNUMBER(FIND(",",Base!K175)))=TRUE,Base!K175,"")))</f>
        <v/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2" t="str">
        <f t="array" ref="AA175">LOOKUP(2,1/(F175:Z175&lt;&gt;""),F175:Z175)</f>
        <v>Avenida Independência, Unamar</v>
      </c>
      <c r="AB175" t="str">
        <f t="array" ref="AB175">IFERROR(IF(LEN(TRIM(SUBSTITUTE(INDEX(Base!175:175,0,MATCH(Output!$AA175,Base!175:175,0)+1),"m²",""))&gt;5),LEFT(TRIM(SUBSTITUTE(INDEX(Base!175:175,0,MATCH(Output!$AA175,Base!175:175,0)+1),"m²","")),3),TRIM(SUBSTITUTE(INDEX(Base!175:175,0,MATCH(Output!$AA175,Base!175:175,0)+1),"m²",""))),0)</f>
        <v>70</v>
      </c>
      <c r="AC175" t="str">
        <f t="array" ref="AC175">IFERROR(IF(LEN(INDEX(Base!175:175,0,MATCH(Output!$AA175,Base!175:175,0)+2))&gt;2,LEFT(INDEX(Base!175:175,0,MATCH(Output!$AA175,Base!175:175,0)+2),1),INDEX(Base!175:175,0,MATCH(Output!$AA175,Base!175:175,0)+2)),0)</f>
        <v>2</v>
      </c>
      <c r="AD175" t="str">
        <f t="array" ref="AD175">IFERROR(IF(LEN(INDEX(Base!175:175,0,MATCH(Output!$AA175,Base!175:175,0)+3))&gt;2,LEFT(INDEX(Base!175:175,0,MATCH(Output!$AA175,Base!175:175,0)+3),1),INDEX(Base!175:175,0,MATCH(Output!$AA175,Base!175:175,0)+3)),0)</f>
        <v>2</v>
      </c>
      <c r="AE175" t="str">
        <f t="array" ref="AE175">IFERROR(IF(LEN(INDEX(Base!175:175,0,MATCH(Output!$AA175,Base!175:175,0)+4))&gt;2,LEFT(INDEX(Base!175:175,0,MATCH(Output!$AA175,Base!175:175,0)+4),1),INDEX(Base!175:175,0,MATCH(Output!$AA175,Base!175:175,0)+4)),0)</f>
        <v>3</v>
      </c>
      <c r="AF175" t="str">
        <f>AA175&amp;", "&amp;Configurações!$C$4&amp;", "&amp;Configurações!$C$5&amp;", Brazil"</f>
        <v>Avenida Independência, Unamar, Cabo Frio, RJ, Brazil</v>
      </c>
      <c r="AG175" t="str">
        <f>RIGHT(AA175,LEN(AA175)-FIND(",",AA175,1)-1)&amp;", "&amp;Configurações!$C$4&amp;", "&amp;Configurações!$C$5</f>
        <v>Unamar, Cabo Frio, RJ</v>
      </c>
      <c r="AH175" s="5">
        <f>Configurações!$C$6</f>
        <v>44386</v>
      </c>
    </row>
    <row r="176" spans="2:34" x14ac:dyDescent="0.3">
      <c r="B176">
        <f>IF(OR(ISNUMBER(FIND(Configurações!$B$8,Base!B176)),ISNUMBER(FIND(Configurações!$B$9,Base!B176)),ISNUMBER(FIND(Configurações!$B$10,Base!B176)),ISNUMBER(FIND(Configurações!$B$11,Base!B176)))=TRUE,Base!B176,0)</f>
        <v>0</v>
      </c>
      <c r="C176" t="str">
        <f>SUBSTITUTE(SUBSTITUTE(IF(ISNUMBER(FIND("R$",Base!B176))=TRUE,Base!B176,IF(OR(ISNUMBER(FIND("condo",Base!C176)),ISNUMBER(FIND("IPTU",Base!C176)))=TRUE,Base!B176,Base!C176)),"R$",""),".","")</f>
        <v xml:space="preserve"> 210000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0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0</v>
      </c>
      <c r="F176" s="2" t="str">
        <f t="array" ref="F176">INDEX(Base!176:176,MATCH(MAX(LEN(Base!176:176)),LEN(Base!176:176),0))</f>
        <v>Entre em contato em meu WhatsApp ou informe seu contato com ddd aqui neste site na opção "Contatar anunciante". Excelente imóveis na região Cabo Frio . A vista R$ 210 mil ou parcel...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/>
      </c>
      <c r="M176" t="str">
        <f>TRIM((IF(OR(ISNUMBER(FIND("Avenida",Base!E176)),ISNUMBER(FIND("Rua",Base!E176)),ISNUMBER(FIND("Estrada",Base!E176)),ISNUMBER(FIND(",",Base!E176)))=TRUE,Base!E176,"")))</f>
        <v>Jardim Esperanca, Cabo Frio</v>
      </c>
      <c r="N176" t="str">
        <f>TRIM((IF(OR(ISNUMBER(FIND("Avenida",Base!F176)),ISNUMBER(FIND("Rua",Base!F176)),ISNUMBER(FIND("Estrada",Base!F176)),ISNUMBER(FIND(",",Base!F176)))=TRUE,Base!F176,"")))</f>
        <v/>
      </c>
      <c r="O176" t="str">
        <f>TRIM((IF(OR(ISNUMBER(FIND("Avenida",Base!G176)),ISNUMBER(FIND("Rua",Base!G176)),ISNUMBER(FIND("Estrada",Base!G176)),ISNUMBER(FIND(",",Base!G176)))=TRUE,Base!G176,"")))</f>
        <v/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/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/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2" t="str">
        <f t="array" ref="AA176">LOOKUP(2,1/(F176:Z176&lt;&gt;""),F176:Z176)</f>
        <v>Jardim Esperanca, Cabo Frio</v>
      </c>
      <c r="AB176" t="str">
        <f t="array" ref="AB176">IFERROR(IF(LEN(TRIM(SUBSTITUTE(INDEX(Base!176:176,0,MATCH(Output!$AA176,Base!176:176,0)+1),"m²",""))&gt;5),LEFT(TRIM(SUBSTITUTE(INDEX(Base!176:176,0,MATCH(Output!$AA176,Base!176:176,0)+1),"m²","")),3),TRIM(SUBSTITUTE(INDEX(Base!176:176,0,MATCH(Output!$AA176,Base!176:176,0)+1),"m²",""))),0)</f>
        <v>200</v>
      </c>
      <c r="AC176" t="str">
        <f t="array" ref="AC176">IFERROR(IF(LEN(INDEX(Base!176:176,0,MATCH(Output!$AA176,Base!176:176,0)+2))&gt;2,LEFT(INDEX(Base!176:176,0,MATCH(Output!$AA176,Base!176:176,0)+2),1),INDEX(Base!176:176,0,MATCH(Output!$AA176,Base!176:176,0)+2)),0)</f>
        <v>3</v>
      </c>
      <c r="AD176" t="str">
        <f t="array" ref="AD176">IFERROR(IF(LEN(INDEX(Base!176:176,0,MATCH(Output!$AA176,Base!176:176,0)+3))&gt;2,LEFT(INDEX(Base!176:176,0,MATCH(Output!$AA176,Base!176:176,0)+3),1),INDEX(Base!176:176,0,MATCH(Output!$AA176,Base!176:176,0)+3)),0)</f>
        <v>2</v>
      </c>
      <c r="AE176" t="str">
        <f t="array" ref="AE176">IFERROR(IF(LEN(INDEX(Base!176:176,0,MATCH(Output!$AA176,Base!176:176,0)+4))&gt;2,LEFT(INDEX(Base!176:176,0,MATCH(Output!$AA176,Base!176:176,0)+4),1),INDEX(Base!176:176,0,MATCH(Output!$AA176,Base!176:176,0)+4)),0)</f>
        <v>2</v>
      </c>
      <c r="AF176" t="str">
        <f>AA176&amp;", "&amp;Configurações!$C$4&amp;", "&amp;Configurações!$C$5&amp;", Brazil"</f>
        <v>Jardim Esperanca, Cabo Frio, Cabo Frio, RJ, Brazil</v>
      </c>
      <c r="AG176" t="str">
        <f>RIGHT(AA176,LEN(AA176)-FIND(",",AA176,1)-1)&amp;", "&amp;Configurações!$C$4&amp;", "&amp;Configurações!$C$5</f>
        <v>Cabo Frio, Cabo Frio, RJ</v>
      </c>
      <c r="AH176" s="5">
        <f>Configurações!$C$6</f>
        <v>44386</v>
      </c>
    </row>
    <row r="177" spans="2:34" x14ac:dyDescent="0.3">
      <c r="B177">
        <f>IF(OR(ISNUMBER(FIND(Configurações!$B$8,Base!B177)),ISNUMBER(FIND(Configurações!$B$9,Base!B177)),ISNUMBER(FIND(Configurações!$B$10,Base!B177)),ISNUMBER(FIND(Configurações!$B$11,Base!B177)))=TRUE,Base!B177,0)</f>
        <v>0</v>
      </c>
      <c r="C177" t="str">
        <f>SUBSTITUTE(SUBSTITUTE(IF(ISNUMBER(FIND("R$",Base!B177))=TRUE,Base!B177,IF(OR(ISNUMBER(FIND("condo",Base!C177)),ISNUMBER(FIND("IPTU",Base!C177)))=TRUE,Base!B177,Base!C177)),"R$",""),".","")</f>
        <v xml:space="preserve"> 329900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0</v>
      </c>
      <c r="F177" s="2" t="str">
        <f t="array" ref="F177">INDEX(Base!177:177,MATCH(MAX(LEN(Base!177:177)),LEN(Base!177:177),0))</f>
        <v>Dúplex Pronta à Venda - Região Dos Lagos -Unamar- Cabo Frio/ RJ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/>
      </c>
      <c r="M177" t="str">
        <f>TRIM((IF(OR(ISNUMBER(FIND("Avenida",Base!E177)),ISNUMBER(FIND("Rua",Base!E177)),ISNUMBER(FIND("Estrada",Base!E177)),ISNUMBER(FIND(",",Base!E177)))=TRUE,Base!E177,"")))</f>
        <v/>
      </c>
      <c r="N177" t="str">
        <f>TRIM((IF(OR(ISNUMBER(FIND("Avenida",Base!F177)),ISNUMBER(FIND("Rua",Base!F177)),ISNUMBER(FIND("Estrada",Base!F177)),ISNUMBER(FIND(",",Base!F177)))=TRUE,Base!F177,"")))</f>
        <v/>
      </c>
      <c r="O177" t="str">
        <f>TRIM((IF(OR(ISNUMBER(FIND("Avenida",Base!G177)),ISNUMBER(FIND("Rua",Base!G177)),ISNUMBER(FIND("Estrada",Base!G177)),ISNUMBER(FIND(",",Base!G177)))=TRUE,Base!G177,"")))</f>
        <v/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/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>Rua Dez, Long Beach Tamoios</v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2" t="str">
        <f t="array" ref="AA177">LOOKUP(2,1/(F177:Z177&lt;&gt;""),F177:Z177)</f>
        <v>Rua Dez, Long Beach Tamoios</v>
      </c>
      <c r="AB177" t="str">
        <f t="array" ref="AB177">IFERROR(IF(LEN(TRIM(SUBSTITUTE(INDEX(Base!177:177,0,MATCH(Output!$AA177,Base!177:177,0)+1),"m²",""))&gt;5),LEFT(TRIM(SUBSTITUTE(INDEX(Base!177:177,0,MATCH(Output!$AA177,Base!177:177,0)+1),"m²","")),3),TRIM(SUBSTITUTE(INDEX(Base!177:177,0,MATCH(Output!$AA177,Base!177:177,0)+1),"m²",""))),0)</f>
        <v>80</v>
      </c>
      <c r="AC177" t="str">
        <f t="array" ref="AC177">IFERROR(IF(LEN(INDEX(Base!177:177,0,MATCH(Output!$AA177,Base!177:177,0)+2))&gt;2,LEFT(INDEX(Base!177:177,0,MATCH(Output!$AA177,Base!177:177,0)+2),1),INDEX(Base!177:177,0,MATCH(Output!$AA177,Base!177:177,0)+2)),0)</f>
        <v>3</v>
      </c>
      <c r="AD177" t="str">
        <f t="array" ref="AD177">IFERROR(IF(LEN(INDEX(Base!177:177,0,MATCH(Output!$AA177,Base!177:177,0)+3))&gt;2,LEFT(INDEX(Base!177:177,0,MATCH(Output!$AA177,Base!177:177,0)+3),1),INDEX(Base!177:177,0,MATCH(Output!$AA177,Base!177:177,0)+3)),0)</f>
        <v>1</v>
      </c>
      <c r="AE177" t="str">
        <f t="array" ref="AE177">IFERROR(IF(LEN(INDEX(Base!177:177,0,MATCH(Output!$AA177,Base!177:177,0)+4))&gt;2,LEFT(INDEX(Base!177:177,0,MATCH(Output!$AA177,Base!177:177,0)+4),1),INDEX(Base!177:177,0,MATCH(Output!$AA177,Base!177:177,0)+4)),0)</f>
        <v>1</v>
      </c>
      <c r="AF177" t="str">
        <f>AA177&amp;", "&amp;Configurações!$C$4&amp;", "&amp;Configurações!$C$5&amp;", Brazil"</f>
        <v>Rua Dez, Long Beach Tamoios, Cabo Frio, RJ, Brazil</v>
      </c>
      <c r="AG177" t="str">
        <f>RIGHT(AA177,LEN(AA177)-FIND(",",AA177,1)-1)&amp;", "&amp;Configurações!$C$4&amp;", "&amp;Configurações!$C$5</f>
        <v>Long Beach Tamoios, Cabo Frio, RJ</v>
      </c>
      <c r="AH177" s="5">
        <f>Configurações!$C$6</f>
        <v>44386</v>
      </c>
    </row>
    <row r="178" spans="2:34" x14ac:dyDescent="0.3">
      <c r="B178">
        <f>IF(OR(ISNUMBER(FIND(Configurações!$B$8,Base!B178)),ISNUMBER(FIND(Configurações!$B$9,Base!B178)),ISNUMBER(FIND(Configurações!$B$10,Base!B178)),ISNUMBER(FIND(Configurações!$B$11,Base!B178)))=TRUE,Base!B178,0)</f>
        <v>0</v>
      </c>
      <c r="C178" t="str">
        <f>SUBSTITUTE(SUBSTITUTE(IF(ISNUMBER(FIND("R$",Base!B178))=TRUE,Base!B178,IF(OR(ISNUMBER(FIND("condo",Base!C178)),ISNUMBER(FIND("IPTU",Base!C178)))=TRUE,Base!B178,Base!C178)),"R$",""),".","")</f>
        <v xml:space="preserve"> 298573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0</v>
      </c>
      <c r="F178" s="2" t="str">
        <f t="array" ref="F178">INDEX(Base!178:178,MATCH(MAX(LEN(Base!178:178)),LEN(Base!178:178),0))</f>
        <v>Na Quadra do Mar próximo às Avenidas Champagnat e Gil Veloso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>Estrutura Comercial Premium, Jamais Vista no Estado.</v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>Na Quadra do Mar próximo às Avenidas Champagnat e Gil Veloso</v>
      </c>
      <c r="N178" t="str">
        <f>TRIM((IF(OR(ISNUMBER(FIND("Avenida",Base!F178)),ISNUMBER(FIND("Rua",Base!F178)),ISNUMBER(FIND("Estrada",Base!F178)),ISNUMBER(FIND(",",Base!F178)))=TRUE,Base!F178,"")))</f>
        <v/>
      </c>
      <c r="O178" t="str">
        <f>TRIM((IF(OR(ISNUMBER(FIND("Avenida",Base!G178)),ISNUMBER(FIND("Rua",Base!G178)),ISNUMBER(FIND("Estrada",Base!G178)),ISNUMBER(FIND(",",Base!G178)))=TRUE,Base!G178,"")))</f>
        <v/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>Avenida Henrique Moscoso, Praia da Costa</v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2" t="str">
        <f t="array" ref="AA178">LOOKUP(2,1/(F178:Z178&lt;&gt;""),F178:Z178)</f>
        <v>Avenida Henrique Moscoso, Praia da Costa</v>
      </c>
      <c r="AB178" t="str">
        <f t="array" ref="AB178">IFERROR(IF(LEN(TRIM(SUBSTITUTE(INDEX(Base!178:178,0,MATCH(Output!$AA178,Base!178:178,0)+1),"m²",""))&gt;5),LEFT(TRIM(SUBSTITUTE(INDEX(Base!178:178,0,MATCH(Output!$AA178,Base!178:178,0)+1),"m²","")),3),TRIM(SUBSTITUTE(INDEX(Base!178:178,0,MATCH(Output!$AA178,Base!178:178,0)+1),"m²",""))),0)</f>
        <v xml:space="preserve">34 </v>
      </c>
      <c r="AC178" t="str">
        <f t="array" ref="AC178">IFERROR(IF(LEN(INDEX(Base!178:178,0,MATCH(Output!$AA178,Base!178:178,0)+2))&gt;2,LEFT(INDEX(Base!178:178,0,MATCH(Output!$AA178,Base!178:178,0)+2),1),INDEX(Base!178:178,0,MATCH(Output!$AA178,Base!178:178,0)+2)),0)</f>
        <v>1</v>
      </c>
      <c r="AD178" t="str">
        <f t="array" ref="AD178">IFERROR(IF(LEN(INDEX(Base!178:178,0,MATCH(Output!$AA178,Base!178:178,0)+3))&gt;2,LEFT(INDEX(Base!178:178,0,MATCH(Output!$AA178,Base!178:178,0)+3),1),INDEX(Base!178:178,0,MATCH(Output!$AA178,Base!178:178,0)+3)),0)</f>
        <v>1</v>
      </c>
      <c r="AE178">
        <f t="array" ref="AE178">IFERROR(IF(LEN(INDEX(Base!178:178,0,MATCH(Output!$AA178,Base!178:178,0)+4))&gt;2,LEFT(INDEX(Base!178:178,0,MATCH(Output!$AA178,Base!178:178,0)+4),1),INDEX(Base!178:178,0,MATCH(Output!$AA178,Base!178:178,0)+4)),0)</f>
        <v>0</v>
      </c>
      <c r="AF178" t="str">
        <f>AA178&amp;", "&amp;Configurações!$C$4&amp;", "&amp;Configurações!$C$5&amp;", Brazil"</f>
        <v>Avenida Henrique Moscoso, Praia da Costa, Cabo Frio, RJ, Brazil</v>
      </c>
      <c r="AG178" t="str">
        <f>RIGHT(AA178,LEN(AA178)-FIND(",",AA178,1)-1)&amp;", "&amp;Configurações!$C$4&amp;", "&amp;Configurações!$C$5</f>
        <v>Praia da Costa, Cabo Frio, RJ</v>
      </c>
      <c r="AH178" s="5">
        <f>Configurações!$C$6</f>
        <v>44386</v>
      </c>
    </row>
    <row r="179" spans="2:34" x14ac:dyDescent="0.3">
      <c r="B179" t="str">
        <f>IF(OR(ISNUMBER(FIND(Configurações!$B$8,Base!B179)),ISNUMBER(FIND(Configurações!$B$9,Base!B179)),ISNUMBER(FIND(Configurações!$B$10,Base!B179)),ISNUMBER(FIND(Configurações!$B$11,Base!B179)))=TRUE,Base!B179,0)</f>
        <v>super destaque</v>
      </c>
      <c r="C179" t="str">
        <f>SUBSTITUTE(SUBSTITUTE(IF(ISNUMBER(FIND("R$",Base!B179))=TRUE,Base!B179,IF(OR(ISNUMBER(FIND("condo",Base!C179)),ISNUMBER(FIND("IPTU",Base!C179)))=TRUE,Base!B179,Base!C179)),"R$",""),".","")</f>
        <v xml:space="preserve"> 75000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0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0</v>
      </c>
      <c r="F179" s="2" t="str">
        <f t="array" ref="F179">INDEX(Base!179:179,MATCH(MAX(LEN(Base!179:179)),LEN(Base!179:179),0))</f>
        <v>Realize o sonho da casa própria com A.J. Sant?anna Corretor de Imóveis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>Linda casa de 1 quarto em Unamar, Tamoios - Cabo Frio - RJ</v>
      </c>
      <c r="M179" t="str">
        <f>TRIM((IF(OR(ISNUMBER(FIND("Avenida",Base!E179)),ISNUMBER(FIND("Rua",Base!E179)),ISNUMBER(FIND("Estrada",Base!E179)),ISNUMBER(FIND(",",Base!E179)))=TRUE,Base!E179,"")))</f>
        <v/>
      </c>
      <c r="N179" t="str">
        <f>TRIM((IF(OR(ISNUMBER(FIND("Avenida",Base!F179)),ISNUMBER(FIND("Rua",Base!F179)),ISNUMBER(FIND("Estrada",Base!F179)),ISNUMBER(FIND(",",Base!F179)))=TRUE,Base!F179,"")))</f>
        <v/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/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/>
      </c>
      <c r="S179" t="str">
        <f>TRIM((IF(OR(ISNUMBER(FIND("Avenida",Base!K179)),ISNUMBER(FIND("Rua",Base!K179)),ISNUMBER(FIND("Estrada",Base!K179)),ISNUMBER(FIND(",",Base!K179)))=TRUE,Base!K179,"")))</f>
        <v>Unamar, Cabo Frio</v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2" t="str">
        <f t="array" ref="AA179">LOOKUP(2,1/(F179:Z179&lt;&gt;""),F179:Z179)</f>
        <v>Unamar, Cabo Frio</v>
      </c>
      <c r="AB179" t="str">
        <f t="array" ref="AB179">IFERROR(IF(LEN(TRIM(SUBSTITUTE(INDEX(Base!179:179,0,MATCH(Output!$AA179,Base!179:179,0)+1),"m²",""))&gt;5),LEFT(TRIM(SUBSTITUTE(INDEX(Base!179:179,0,MATCH(Output!$AA179,Base!179:179,0)+1),"m²","")),3),TRIM(SUBSTITUTE(INDEX(Base!179:179,0,MATCH(Output!$AA179,Base!179:179,0)+1),"m²",""))),0)</f>
        <v>51</v>
      </c>
      <c r="AC179" t="str">
        <f t="array" ref="AC179">IFERROR(IF(LEN(INDEX(Base!179:179,0,MATCH(Output!$AA179,Base!179:179,0)+2))&gt;2,LEFT(INDEX(Base!179:179,0,MATCH(Output!$AA179,Base!179:179,0)+2),1),INDEX(Base!179:179,0,MATCH(Output!$AA179,Base!179:179,0)+2)),0)</f>
        <v>1</v>
      </c>
      <c r="AD179" t="str">
        <f t="array" ref="AD179">IFERROR(IF(LEN(INDEX(Base!179:179,0,MATCH(Output!$AA179,Base!179:179,0)+3))&gt;2,LEFT(INDEX(Base!179:179,0,MATCH(Output!$AA179,Base!179:179,0)+3),1),INDEX(Base!179:179,0,MATCH(Output!$AA179,Base!179:179,0)+3)),0)</f>
        <v>1</v>
      </c>
      <c r="AE179" t="str">
        <f t="array" ref="AE179">IFERROR(IF(LEN(INDEX(Base!179:179,0,MATCH(Output!$AA179,Base!179:179,0)+4))&gt;2,LEFT(INDEX(Base!179:179,0,MATCH(Output!$AA179,Base!179:179,0)+4),1),INDEX(Base!179:179,0,MATCH(Output!$AA179,Base!179:179,0)+4)),0)</f>
        <v>1</v>
      </c>
      <c r="AF179" t="str">
        <f>AA179&amp;", "&amp;Configurações!$C$4&amp;", "&amp;Configurações!$C$5&amp;", Brazil"</f>
        <v>Unamar, Cabo Frio, Cabo Frio, RJ, Brazil</v>
      </c>
      <c r="AG179" t="str">
        <f>RIGHT(AA179,LEN(AA179)-FIND(",",AA179,1)-1)&amp;", "&amp;Configurações!$C$4&amp;", "&amp;Configurações!$C$5</f>
        <v>Cabo Frio, Cabo Frio, RJ</v>
      </c>
      <c r="AH179" s="5">
        <f>Configurações!$C$6</f>
        <v>44386</v>
      </c>
    </row>
    <row r="180" spans="2:34" x14ac:dyDescent="0.3">
      <c r="B180" t="str">
        <f>IF(OR(ISNUMBER(FIND(Configurações!$B$8,Base!B180)),ISNUMBER(FIND(Configurações!$B$9,Base!B180)),ISNUMBER(FIND(Configurações!$B$10,Base!B180)),ISNUMBER(FIND(Configurações!$B$11,Base!B180)))=TRUE,Base!B180,0)</f>
        <v>super destaque</v>
      </c>
      <c r="C180" t="str">
        <f>SUBSTITUTE(SUBSTITUTE(IF(ISNUMBER(FIND("R$",Base!B180))=TRUE,Base!B180,IF(OR(ISNUMBER(FIND("condo",Base!C180)),ISNUMBER(FIND("IPTU",Base!C180)))=TRUE,Base!B180,Base!C180)),"R$",""),".","")</f>
        <v xml:space="preserve"> 245000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0</v>
      </c>
      <c r="F180" s="2" t="str">
        <f t="array" ref="F180">INDEX(Base!180:180,MATCH(MAX(LEN(Base!180:180)),LEN(Base!180:180),0))</f>
        <v>Linda casa de 2 quartos com área gourmet e piscina próximo à praia em Unamar, Tamoios - Cabo Frio - RJ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>Linda casa de 2 quartos com área gourmet e piscina próximo à praia em Unamar, Tamoios - Cabo Frio - RJ</v>
      </c>
      <c r="M180" t="str">
        <f>TRIM((IF(OR(ISNUMBER(FIND("Avenida",Base!E180)),ISNUMBER(FIND("Rua",Base!E180)),ISNUMBER(FIND("Estrada",Base!E180)),ISNUMBER(FIND(",",Base!E180)))=TRUE,Base!E180,"")))</f>
        <v/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/>
      </c>
      <c r="P180" t="str">
        <f>TRIM((IF(OR(ISNUMBER(FIND("Avenida",Base!H180)),ISNUMBER(FIND("Rua",Base!H180)),ISNUMBER(FIND("Estrada",Base!H180)),ISNUMBER(FIND(",",Base!H180)))=TRUE,Base!H180,"")))</f>
        <v>Unamar, Cabo Frio</v>
      </c>
      <c r="Q180" t="str">
        <f>TRIM((IF(OR(ISNUMBER(FIND("Avenida",Base!I180)),ISNUMBER(FIND("Rua",Base!I180)),ISNUMBER(FIND("Estrada",Base!I180)),ISNUMBER(FIND(",",Base!I180)))=TRUE,Base!I180,"")))</f>
        <v/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/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2" t="str">
        <f t="array" ref="AA180">LOOKUP(2,1/(F180:Z180&lt;&gt;""),F180:Z180)</f>
        <v>Unamar, Cabo Frio</v>
      </c>
      <c r="AB180" t="str">
        <f t="array" ref="AB180">IFERROR(IF(LEN(TRIM(SUBSTITUTE(INDEX(Base!180:180,0,MATCH(Output!$AA180,Base!180:180,0)+1),"m²",""))&gt;5),LEFT(TRIM(SUBSTITUTE(INDEX(Base!180:180,0,MATCH(Output!$AA180,Base!180:180,0)+1),"m²","")),3),TRIM(SUBSTITUTE(INDEX(Base!180:180,0,MATCH(Output!$AA180,Base!180:180,0)+1),"m²",""))),0)</f>
        <v>86</v>
      </c>
      <c r="AC180" t="str">
        <f t="array" ref="AC180">IFERROR(IF(LEN(INDEX(Base!180:180,0,MATCH(Output!$AA180,Base!180:180,0)+2))&gt;2,LEFT(INDEX(Base!180:180,0,MATCH(Output!$AA180,Base!180:180,0)+2),1),INDEX(Base!180:180,0,MATCH(Output!$AA180,Base!180:180,0)+2)),0)</f>
        <v>2</v>
      </c>
      <c r="AD180" t="str">
        <f t="array" ref="AD180">IFERROR(IF(LEN(INDEX(Base!180:180,0,MATCH(Output!$AA180,Base!180:180,0)+3))&gt;2,LEFT(INDEX(Base!180:180,0,MATCH(Output!$AA180,Base!180:180,0)+3),1),INDEX(Base!180:180,0,MATCH(Output!$AA180,Base!180:180,0)+3)),0)</f>
        <v>1</v>
      </c>
      <c r="AE180" t="str">
        <f t="array" ref="AE180">IFERROR(IF(LEN(INDEX(Base!180:180,0,MATCH(Output!$AA180,Base!180:180,0)+4))&gt;2,LEFT(INDEX(Base!180:180,0,MATCH(Output!$AA180,Base!180:180,0)+4),1),INDEX(Base!180:180,0,MATCH(Output!$AA180,Base!180:180,0)+4)),0)</f>
        <v>2</v>
      </c>
      <c r="AF180" t="str">
        <f>AA180&amp;", "&amp;Configurações!$C$4&amp;", "&amp;Configurações!$C$5&amp;", Brazil"</f>
        <v>Unamar, Cabo Frio, Cabo Frio, RJ, Brazil</v>
      </c>
      <c r="AG180" t="str">
        <f>RIGHT(AA180,LEN(AA180)-FIND(",",AA180,1)-1)&amp;", "&amp;Configurações!$C$4&amp;", "&amp;Configurações!$C$5</f>
        <v>Cabo Frio, Cabo Frio, RJ</v>
      </c>
      <c r="AH180" s="5">
        <f>Configurações!$C$6</f>
        <v>44386</v>
      </c>
    </row>
    <row r="181" spans="2:34" x14ac:dyDescent="0.3">
      <c r="B181" t="str">
        <f>IF(OR(ISNUMBER(FIND(Configurações!$B$8,Base!B181)),ISNUMBER(FIND(Configurações!$B$9,Base!B181)),ISNUMBER(FIND(Configurações!$B$10,Base!B181)),ISNUMBER(FIND(Configurações!$B$11,Base!B181)))=TRUE,Base!B181,0)</f>
        <v>super destaque</v>
      </c>
      <c r="C181" t="str">
        <f>SUBSTITUTE(SUBSTITUTE(IF(ISNUMBER(FIND("R$",Base!B181))=TRUE,Base!B181,IF(OR(ISNUMBER(FIND("condo",Base!C181)),ISNUMBER(FIND("IPTU",Base!C181)))=TRUE,Base!B181,Base!C181)),"R$",""),".","")</f>
        <v xml:space="preserve"> 2800000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0</v>
      </c>
      <c r="F181" s="2" t="str">
        <f t="array" ref="F181">INDEX(Base!181:181,MATCH(MAX(LEN(Base!181:181)),LEN(Base!181:181),0))</f>
        <v>Imóvel de alto padrão de frente para o mar no foguete em Cabo Frio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/>
      </c>
      <c r="L181" t="str">
        <f>TRIM((IF(OR(ISNUMBER(FIND("Avenida",Base!D181)),ISNUMBER(FIND("Rua",Base!D181)),ISNUMBER(FIND("Estrada",Base!D181)),ISNUMBER(FIND(",",Base!D181)))=TRUE,Base!D181,"")))</f>
        <v/>
      </c>
      <c r="M181" t="str">
        <f>TRIM((IF(OR(ISNUMBER(FIND("Avenida",Base!E181)),ISNUMBER(FIND("Rua",Base!E181)),ISNUMBER(FIND("Estrada",Base!E181)),ISNUMBER(FIND(",",Base!E181)))=TRUE,Base!E181,"")))</f>
        <v/>
      </c>
      <c r="N181" t="str">
        <f>TRIM((IF(OR(ISNUMBER(FIND("Avenida",Base!F181)),ISNUMBER(FIND("Rua",Base!F181)),ISNUMBER(FIND("Estrada",Base!F181)),ISNUMBER(FIND(",",Base!F181)))=TRUE,Base!F181,"")))</f>
        <v/>
      </c>
      <c r="O181" t="str">
        <f>TRIM((IF(OR(ISNUMBER(FIND("Avenida",Base!G181)),ISNUMBER(FIND("Rua",Base!G181)),ISNUMBER(FIND("Estrada",Base!G181)),ISNUMBER(FIND(",",Base!G181)))=TRUE,Base!G181,"")))</f>
        <v/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>Foguete, Cabo Frio</v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/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2" t="str">
        <f t="array" ref="AA181">LOOKUP(2,1/(F181:Z181&lt;&gt;""),F181:Z181)</f>
        <v>Foguete, Cabo Frio</v>
      </c>
      <c r="AB181" t="str">
        <f t="array" ref="AB181">IFERROR(IF(LEN(TRIM(SUBSTITUTE(INDEX(Base!181:181,0,MATCH(Output!$AA181,Base!181:181,0)+1),"m²",""))&gt;5),LEFT(TRIM(SUBSTITUTE(INDEX(Base!181:181,0,MATCH(Output!$AA181,Base!181:181,0)+1),"m²","")),3),TRIM(SUBSTITUTE(INDEX(Base!181:181,0,MATCH(Output!$AA181,Base!181:181,0)+1),"m²",""))),0)</f>
        <v>100</v>
      </c>
      <c r="AC181" t="str">
        <f t="array" ref="AC181">IFERROR(IF(LEN(INDEX(Base!181:181,0,MATCH(Output!$AA181,Base!181:181,0)+2))&gt;2,LEFT(INDEX(Base!181:181,0,MATCH(Output!$AA181,Base!181:181,0)+2),1),INDEX(Base!181:181,0,MATCH(Output!$AA181,Base!181:181,0)+2)),0)</f>
        <v>5</v>
      </c>
      <c r="AD181" t="str">
        <f t="array" ref="AD181">IFERROR(IF(LEN(INDEX(Base!181:181,0,MATCH(Output!$AA181,Base!181:181,0)+3))&gt;2,LEFT(INDEX(Base!181:181,0,MATCH(Output!$AA181,Base!181:181,0)+3),1),INDEX(Base!181:181,0,MATCH(Output!$AA181,Base!181:181,0)+3)),0)</f>
        <v>6</v>
      </c>
      <c r="AE181" t="str">
        <f t="array" ref="AE181">IFERROR(IF(LEN(INDEX(Base!181:181,0,MATCH(Output!$AA181,Base!181:181,0)+4))&gt;2,LEFT(INDEX(Base!181:181,0,MATCH(Output!$AA181,Base!181:181,0)+4),1),INDEX(Base!181:181,0,MATCH(Output!$AA181,Base!181:181,0)+4)),0)</f>
        <v>2</v>
      </c>
      <c r="AF181" t="str">
        <f>AA181&amp;", "&amp;Configurações!$C$4&amp;", "&amp;Configurações!$C$5&amp;", Brazil"</f>
        <v>Foguete, Cabo Frio, Cabo Frio, RJ, Brazil</v>
      </c>
      <c r="AG181" t="str">
        <f>RIGHT(AA181,LEN(AA181)-FIND(",",AA181,1)-1)&amp;", "&amp;Configurações!$C$4&amp;", "&amp;Configurações!$C$5</f>
        <v>Cabo Frio, Cabo Frio, RJ</v>
      </c>
      <c r="AH181" s="5">
        <f>Configurações!$C$6</f>
        <v>44386</v>
      </c>
    </row>
    <row r="182" spans="2:34" x14ac:dyDescent="0.3">
      <c r="B182">
        <f>IF(OR(ISNUMBER(FIND(Configurações!$B$8,Base!B182)),ISNUMBER(FIND(Configurações!$B$9,Base!B182)),ISNUMBER(FIND(Configurações!$B$10,Base!B182)),ISNUMBER(FIND(Configurações!$B$11,Base!B182)))=TRUE,Base!B182,0)</f>
        <v>0</v>
      </c>
      <c r="C182" t="str">
        <f>SUBSTITUTE(SUBSTITUTE(IF(ISNUMBER(FIND("R$",Base!B182))=TRUE,Base!B182,IF(OR(ISNUMBER(FIND("condo",Base!C182)),ISNUMBER(FIND("IPTU",Base!C182)))=TRUE,Base!B182,Base!C182)),"R$",""),".","")</f>
        <v xml:space="preserve"> 178000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0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0</v>
      </c>
      <c r="F182" s="2" t="str">
        <f t="array" ref="F182">INDEX(Base!182:182,MATCH(MAX(LEN(Base!182:182)),LEN(Base!182:182),0))</f>
        <v>Realize o sonho da sua casa da praia com a Jéssica Marques Corretora de Imóveis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/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/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>CASA DE 2 QUARTOS SENDO 1 SUITE, SALA AMPLA, COZINHA...</v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>Avenida Independência, Unamar</v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2" t="str">
        <f t="array" ref="AA182">LOOKUP(2,1/(F182:Z182&lt;&gt;""),F182:Z182)</f>
        <v>Avenida Independência, Unamar</v>
      </c>
      <c r="AB182" t="str">
        <f t="array" ref="AB182">IFERROR(IF(LEN(TRIM(SUBSTITUTE(INDEX(Base!182:182,0,MATCH(Output!$AA182,Base!182:182,0)+1),"m²",""))&gt;5),LEFT(TRIM(SUBSTITUTE(INDEX(Base!182:182,0,MATCH(Output!$AA182,Base!182:182,0)+1),"m²","")),3),TRIM(SUBSTITUTE(INDEX(Base!182:182,0,MATCH(Output!$AA182,Base!182:182,0)+1),"m²",""))),0)</f>
        <v>70</v>
      </c>
      <c r="AC182" t="str">
        <f t="array" ref="AC182">IFERROR(IF(LEN(INDEX(Base!182:182,0,MATCH(Output!$AA182,Base!182:182,0)+2))&gt;2,LEFT(INDEX(Base!182:182,0,MATCH(Output!$AA182,Base!182:182,0)+2),1),INDEX(Base!182:182,0,MATCH(Output!$AA182,Base!182:182,0)+2)),0)</f>
        <v>2</v>
      </c>
      <c r="AD182" t="str">
        <f t="array" ref="AD182">IFERROR(IF(LEN(INDEX(Base!182:182,0,MATCH(Output!$AA182,Base!182:182,0)+3))&gt;2,LEFT(INDEX(Base!182:182,0,MATCH(Output!$AA182,Base!182:182,0)+3),1),INDEX(Base!182:182,0,MATCH(Output!$AA182,Base!182:182,0)+3)),0)</f>
        <v>2</v>
      </c>
      <c r="AE182" t="str">
        <f t="array" ref="AE182">IFERROR(IF(LEN(INDEX(Base!182:182,0,MATCH(Output!$AA182,Base!182:182,0)+4))&gt;2,LEFT(INDEX(Base!182:182,0,MATCH(Output!$AA182,Base!182:182,0)+4),1),INDEX(Base!182:182,0,MATCH(Output!$AA182,Base!182:182,0)+4)),0)</f>
        <v>3</v>
      </c>
      <c r="AF182" t="str">
        <f>AA182&amp;", "&amp;Configurações!$C$4&amp;", "&amp;Configurações!$C$5&amp;", Brazil"</f>
        <v>Avenida Independência, Unamar, Cabo Frio, RJ, Brazil</v>
      </c>
      <c r="AG182" t="str">
        <f>RIGHT(AA182,LEN(AA182)-FIND(",",AA182,1)-1)&amp;", "&amp;Configurações!$C$4&amp;", "&amp;Configurações!$C$5</f>
        <v>Unamar, Cabo Frio, RJ</v>
      </c>
      <c r="AH182" s="5">
        <f>Configurações!$C$6</f>
        <v>44386</v>
      </c>
    </row>
    <row r="183" spans="2:34" x14ac:dyDescent="0.3">
      <c r="B183">
        <f>IF(OR(ISNUMBER(FIND(Configurações!$B$8,Base!B183)),ISNUMBER(FIND(Configurações!$B$9,Base!B183)),ISNUMBER(FIND(Configurações!$B$10,Base!B183)),ISNUMBER(FIND(Configurações!$B$11,Base!B183)))=TRUE,Base!B183,0)</f>
        <v>0</v>
      </c>
      <c r="C183" t="str">
        <f>SUBSTITUTE(SUBSTITUTE(IF(ISNUMBER(FIND("R$",Base!B183))=TRUE,Base!B183,IF(OR(ISNUMBER(FIND("condo",Base!C183)),ISNUMBER(FIND("IPTU",Base!C183)))=TRUE,Base!B183,Base!C183)),"R$",""),".","")</f>
        <v xml:space="preserve"> 204999</v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0</v>
      </c>
      <c r="F183" s="2" t="str">
        <f t="array" ref="F183">INDEX(Base!183:183,MATCH(MAX(LEN(Base!183:183)),LEN(Base!183:183),0))</f>
        <v>Excelente casa de 2 quartos com área gourmet e piscina em Unamar, Tamoios - Cabo Frio - RJ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>Excelente casa de 2 quartos com área gourmet e piscina em Unamar, Tamoios - Cabo Frio - RJ</v>
      </c>
      <c r="L183" t="str">
        <f>TRIM((IF(OR(ISNUMBER(FIND("Avenida",Base!D183)),ISNUMBER(FIND("Rua",Base!D183)),ISNUMBER(FIND("Estrada",Base!D183)),ISNUMBER(FIND(",",Base!D183)))=TRUE,Base!D183,"")))</f>
        <v/>
      </c>
      <c r="M183" t="str">
        <f>TRIM((IF(OR(ISNUMBER(FIND("Avenida",Base!E183)),ISNUMBER(FIND("Rua",Base!E183)),ISNUMBER(FIND("Estrada",Base!E183)),ISNUMBER(FIND(",",Base!E183)))=TRUE,Base!E183,"")))</f>
        <v/>
      </c>
      <c r="N183" t="str">
        <f>TRIM((IF(OR(ISNUMBER(FIND("Avenida",Base!F183)),ISNUMBER(FIND("Rua",Base!F183)),ISNUMBER(FIND("Estrada",Base!F183)),ISNUMBER(FIND(",",Base!F183)))=TRUE,Base!F183,"")))</f>
        <v/>
      </c>
      <c r="O183" t="str">
        <f>TRIM((IF(OR(ISNUMBER(FIND("Avenida",Base!G183)),ISNUMBER(FIND("Rua",Base!G183)),ISNUMBER(FIND("Estrada",Base!G183)),ISNUMBER(FIND(",",Base!G183)))=TRUE,Base!G183,"")))</f>
        <v>Avenida Independência, Unamar</v>
      </c>
      <c r="P183" t="str">
        <f>TRIM((IF(OR(ISNUMBER(FIND("Avenida",Base!H183)),ISNUMBER(FIND("Rua",Base!H183)),ISNUMBER(FIND("Estrada",Base!H183)),ISNUMBER(FIND(",",Base!H183)))=TRUE,Base!H183,"")))</f>
        <v/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2" t="str">
        <f t="array" ref="AA183">LOOKUP(2,1/(F183:Z183&lt;&gt;""),F183:Z183)</f>
        <v>Avenida Independência, Unamar</v>
      </c>
      <c r="AB183" t="str">
        <f t="array" ref="AB183">IFERROR(IF(LEN(TRIM(SUBSTITUTE(INDEX(Base!183:183,0,MATCH(Output!$AA183,Base!183:183,0)+1),"m²",""))&gt;5),LEFT(TRIM(SUBSTITUTE(INDEX(Base!183:183,0,MATCH(Output!$AA183,Base!183:183,0)+1),"m²","")),3),TRIM(SUBSTITUTE(INDEX(Base!183:183,0,MATCH(Output!$AA183,Base!183:183,0)+1),"m²",""))),0)</f>
        <v>70</v>
      </c>
      <c r="AC183" t="str">
        <f t="array" ref="AC183">IFERROR(IF(LEN(INDEX(Base!183:183,0,MATCH(Output!$AA183,Base!183:183,0)+2))&gt;2,LEFT(INDEX(Base!183:183,0,MATCH(Output!$AA183,Base!183:183,0)+2),1),INDEX(Base!183:183,0,MATCH(Output!$AA183,Base!183:183,0)+2)),0)</f>
        <v>2</v>
      </c>
      <c r="AD183" t="str">
        <f t="array" ref="AD183">IFERROR(IF(LEN(INDEX(Base!183:183,0,MATCH(Output!$AA183,Base!183:183,0)+3))&gt;2,LEFT(INDEX(Base!183:183,0,MATCH(Output!$AA183,Base!183:183,0)+3),1),INDEX(Base!183:183,0,MATCH(Output!$AA183,Base!183:183,0)+3)),0)</f>
        <v>4</v>
      </c>
      <c r="AE183" t="str">
        <f t="array" ref="AE183">IFERROR(IF(LEN(INDEX(Base!183:183,0,MATCH(Output!$AA183,Base!183:183,0)+4))&gt;2,LEFT(INDEX(Base!183:183,0,MATCH(Output!$AA183,Base!183:183,0)+4),1),INDEX(Base!183:183,0,MATCH(Output!$AA183,Base!183:183,0)+4)),0)</f>
        <v>3</v>
      </c>
      <c r="AF183" t="str">
        <f>AA183&amp;", "&amp;Configurações!$C$4&amp;", "&amp;Configurações!$C$5&amp;", Brazil"</f>
        <v>Avenida Independência, Unamar, Cabo Frio, RJ, Brazil</v>
      </c>
      <c r="AG183" t="str">
        <f>RIGHT(AA183,LEN(AA183)-FIND(",",AA183,1)-1)&amp;", "&amp;Configurações!$C$4&amp;", "&amp;Configurações!$C$5</f>
        <v>Unamar, Cabo Frio, RJ</v>
      </c>
      <c r="AH183" s="5">
        <f>Configurações!$C$6</f>
        <v>44386</v>
      </c>
    </row>
    <row r="184" spans="2:34" x14ac:dyDescent="0.3">
      <c r="B184">
        <f>IF(OR(ISNUMBER(FIND(Configurações!$B$8,Base!B184)),ISNUMBER(FIND(Configurações!$B$9,Base!B184)),ISNUMBER(FIND(Configurações!$B$10,Base!B184)),ISNUMBER(FIND(Configurações!$B$11,Base!B184)))=TRUE,Base!B184,0)</f>
        <v>0</v>
      </c>
      <c r="C184" t="str">
        <f>SUBSTITUTE(SUBSTITUTE(IF(ISNUMBER(FIND("R$",Base!B184))=TRUE,Base!B184,IF(OR(ISNUMBER(FIND("condo",Base!C184)),ISNUMBER(FIND("IPTU",Base!C184)))=TRUE,Base!B184,Base!C184)),"R$",""),".","")</f>
        <v xml:space="preserve"> 170000</v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0</v>
      </c>
      <c r="F184" s="2" t="str">
        <f t="array" ref="F184">INDEX(Base!184:184,MATCH(MAX(LEN(Base!184:184)),LEN(Base!184:184),0))</f>
        <v>Casa com 3 quartos, sendo 1 suíte, sala, cozinha, 1 banheiro social, 2 varandas, área de serviço, quintal...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/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/>
      </c>
      <c r="O184" t="str">
        <f>TRIM((IF(OR(ISNUMBER(FIND("Avenida",Base!G184)),ISNUMBER(FIND("Rua",Base!G184)),ISNUMBER(FIND("Estrada",Base!G184)),ISNUMBER(FIND(",",Base!G184)))=TRUE,Base!G184,"")))</f>
        <v>Casa com 3 quartos, sendo 1 suíte, sala, cozinha, 1 banheiro social, 2 varandas, área de serviço, quintal...</v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>Unamar, Cabo Frio</v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/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2" t="str">
        <f t="array" ref="AA184">LOOKUP(2,1/(F184:Z184&lt;&gt;""),F184:Z184)</f>
        <v>Unamar, Cabo Frio</v>
      </c>
      <c r="AB184" t="str">
        <f t="array" ref="AB184">IFERROR(IF(LEN(TRIM(SUBSTITUTE(INDEX(Base!184:184,0,MATCH(Output!$AA184,Base!184:184,0)+1),"m²",""))&gt;5),LEFT(TRIM(SUBSTITUTE(INDEX(Base!184:184,0,MATCH(Output!$AA184,Base!184:184,0)+1),"m²","")),3),TRIM(SUBSTITUTE(INDEX(Base!184:184,0,MATCH(Output!$AA184,Base!184:184,0)+1),"m²",""))),0)</f>
        <v>375</v>
      </c>
      <c r="AC184" t="str">
        <f t="array" ref="AC184">IFERROR(IF(LEN(INDEX(Base!184:184,0,MATCH(Output!$AA184,Base!184:184,0)+2))&gt;2,LEFT(INDEX(Base!184:184,0,MATCH(Output!$AA184,Base!184:184,0)+2),1),INDEX(Base!184:184,0,MATCH(Output!$AA184,Base!184:184,0)+2)),0)</f>
        <v>3</v>
      </c>
      <c r="AD184" t="str">
        <f t="array" ref="AD184">IFERROR(IF(LEN(INDEX(Base!184:184,0,MATCH(Output!$AA184,Base!184:184,0)+3))&gt;2,LEFT(INDEX(Base!184:184,0,MATCH(Output!$AA184,Base!184:184,0)+3),1),INDEX(Base!184:184,0,MATCH(Output!$AA184,Base!184:184,0)+3)),0)</f>
        <v>4</v>
      </c>
      <c r="AE184" t="str">
        <f t="array" ref="AE184">IFERROR(IF(LEN(INDEX(Base!184:184,0,MATCH(Output!$AA184,Base!184:184,0)+4))&gt;2,LEFT(INDEX(Base!184:184,0,MATCH(Output!$AA184,Base!184:184,0)+4),1),INDEX(Base!184:184,0,MATCH(Output!$AA184,Base!184:184,0)+4)),0)</f>
        <v>2</v>
      </c>
      <c r="AF184" t="str">
        <f>AA184&amp;", "&amp;Configurações!$C$4&amp;", "&amp;Configurações!$C$5&amp;", Brazil"</f>
        <v>Unamar, Cabo Frio, Cabo Frio, RJ, Brazil</v>
      </c>
      <c r="AG184" t="str">
        <f>RIGHT(AA184,LEN(AA184)-FIND(",",AA184,1)-1)&amp;", "&amp;Configurações!$C$4&amp;", "&amp;Configurações!$C$5</f>
        <v>Cabo Frio, Cabo Frio, RJ</v>
      </c>
      <c r="AH184" s="5">
        <f>Configurações!$C$6</f>
        <v>44386</v>
      </c>
    </row>
    <row r="185" spans="2:34" x14ac:dyDescent="0.3">
      <c r="B185">
        <f>IF(OR(ISNUMBER(FIND(Configurações!$B$8,Base!B185)),ISNUMBER(FIND(Configurações!$B$9,Base!B185)),ISNUMBER(FIND(Configurações!$B$10,Base!B185)),ISNUMBER(FIND(Configurações!$B$11,Base!B185)))=TRUE,Base!B185,0)</f>
        <v>0</v>
      </c>
      <c r="C185" t="str">
        <f>SUBSTITUTE(SUBSTITUTE(IF(ISNUMBER(FIND("R$",Base!B185))=TRUE,Base!B185,IF(OR(ISNUMBER(FIND("condo",Base!C185)),ISNUMBER(FIND("IPTU",Base!C185)))=TRUE,Base!B185,Base!C185)),"R$",""),".","")</f>
        <v xml:space="preserve"> 250000</v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170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400</v>
      </c>
      <c r="F185" s="2" t="str">
        <f t="array" ref="F185">INDEX(Base!185:185,MATCH(MAX(LEN(Base!185:185)),LEN(Base!185:185),0))</f>
        <v>Ampla casa com 500m² de área total com uma área de lazer extremamente confortável. Com 3 quartos, sendo duas suítes para acomodar sua família e amigos, sala ampla que pode ser divi...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>Ampla casa com 500m² de área total com uma área de lazer extremamente confortável. Com 3 quartos, sendo duas suítes para acomodar sua família e amigos, sala ampla que pode ser divi...</v>
      </c>
      <c r="M185" t="str">
        <f>TRIM((IF(OR(ISNUMBER(FIND("Avenida",Base!E185)),ISNUMBER(FIND("Rua",Base!E185)),ISNUMBER(FIND("Estrada",Base!E185)),ISNUMBER(FIND(",",Base!E185)))=TRUE,Base!E185,"")))</f>
        <v/>
      </c>
      <c r="N185" t="str">
        <f>TRIM((IF(OR(ISNUMBER(FIND("Avenida",Base!F185)),ISNUMBER(FIND("Rua",Base!F185)),ISNUMBER(FIND("Estrada",Base!F185)),ISNUMBER(FIND(",",Base!F185)))=TRUE,Base!F185,"")))</f>
        <v>Nova California Tamoios, Cabo Frio</v>
      </c>
      <c r="O185" t="str">
        <f>TRIM((IF(OR(ISNUMBER(FIND("Avenida",Base!G185)),ISNUMBER(FIND("Rua",Base!G185)),ISNUMBER(FIND("Estrada",Base!G185)),ISNUMBER(FIND(",",Base!G185)))=TRUE,Base!G185,"")))</f>
        <v/>
      </c>
      <c r="P185" t="str">
        <f>TRIM((IF(OR(ISNUMBER(FIND("Avenida",Base!H185)),ISNUMBER(FIND("Rua",Base!H185)),ISNUMBER(FIND("Estrada",Base!H185)),ISNUMBER(FIND(",",Base!H185)))=TRUE,Base!H185,"")))</f>
        <v/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/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2" t="str">
        <f t="array" ref="AA185">LOOKUP(2,1/(F185:Z185&lt;&gt;""),F185:Z185)</f>
        <v>Nova California Tamoios, Cabo Frio</v>
      </c>
      <c r="AB185" t="str">
        <f t="array" ref="AB185">IFERROR(IF(LEN(TRIM(SUBSTITUTE(INDEX(Base!185:185,0,MATCH(Output!$AA185,Base!185:185,0)+1),"m²",""))&gt;5),LEFT(TRIM(SUBSTITUTE(INDEX(Base!185:185,0,MATCH(Output!$AA185,Base!185:185,0)+1),"m²","")),3),TRIM(SUBSTITUTE(INDEX(Base!185:185,0,MATCH(Output!$AA185,Base!185:185,0)+1),"m²",""))),0)</f>
        <v>110</v>
      </c>
      <c r="AC185" t="str">
        <f t="array" ref="AC185">IFERROR(IF(LEN(INDEX(Base!185:185,0,MATCH(Output!$AA185,Base!185:185,0)+2))&gt;2,LEFT(INDEX(Base!185:185,0,MATCH(Output!$AA185,Base!185:185,0)+2),1),INDEX(Base!185:185,0,MATCH(Output!$AA185,Base!185:185,0)+2)),0)</f>
        <v>3</v>
      </c>
      <c r="AD185" t="str">
        <f t="array" ref="AD185">IFERROR(IF(LEN(INDEX(Base!185:185,0,MATCH(Output!$AA185,Base!185:185,0)+3))&gt;2,LEFT(INDEX(Base!185:185,0,MATCH(Output!$AA185,Base!185:185,0)+3),1),INDEX(Base!185:185,0,MATCH(Output!$AA185,Base!185:185,0)+3)),0)</f>
        <v>3</v>
      </c>
      <c r="AE185" t="str">
        <f t="array" ref="AE185">IFERROR(IF(LEN(INDEX(Base!185:185,0,MATCH(Output!$AA185,Base!185:185,0)+4))&gt;2,LEFT(INDEX(Base!185:185,0,MATCH(Output!$AA185,Base!185:185,0)+4),1),INDEX(Base!185:185,0,MATCH(Output!$AA185,Base!185:185,0)+4)),0)</f>
        <v>5</v>
      </c>
      <c r="AF185" t="str">
        <f>AA185&amp;", "&amp;Configurações!$C$4&amp;", "&amp;Configurações!$C$5&amp;", Brazil"</f>
        <v>Nova California Tamoios, Cabo Frio, Cabo Frio, RJ, Brazil</v>
      </c>
      <c r="AG185" t="str">
        <f>RIGHT(AA185,LEN(AA185)-FIND(",",AA185,1)-1)&amp;", "&amp;Configurações!$C$4&amp;", "&amp;Configurações!$C$5</f>
        <v>Cabo Frio, Cabo Frio, RJ</v>
      </c>
      <c r="AH185" s="5">
        <f>Configurações!$C$6</f>
        <v>44386</v>
      </c>
    </row>
    <row r="186" spans="2:34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 xml:space="preserve"> 370000</v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500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759</v>
      </c>
      <c r="F186" s="2" t="str">
        <f t="array" ref="F186">INDEX(Base!186:186,MATCH(MAX(LEN(Base!186:186)),LEN(Base!186:186),0))</f>
        <v>Apartamento com ótima localização, próximo a Praia do Peró e Conchas, fármacias, padaria, mercados tudo pertinho, muito verde e tranquilidade. -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/>
      </c>
      <c r="L186" t="str">
        <f>TRIM((IF(OR(ISNUMBER(FIND("Avenida",Base!D186)),ISNUMBER(FIND("Rua",Base!D186)),ISNUMBER(FIND("Estrada",Base!D186)),ISNUMBER(FIND(",",Base!D186)))=TRUE,Base!D186,"")))</f>
        <v>Apartamento com ótima localização, próximo a Praia do Peró e Conchas, fármacias, padaria, mercados tudo pertinho, muito verde e tranquilidade. -</v>
      </c>
      <c r="M186" t="str">
        <f>TRIM((IF(OR(ISNUMBER(FIND("Avenida",Base!E186)),ISNUMBER(FIND("Rua",Base!E186)),ISNUMBER(FIND("Estrada",Base!E186)),ISNUMBER(FIND(",",Base!E186)))=TRUE,Base!E186,"")))</f>
        <v/>
      </c>
      <c r="N186" t="str">
        <f>TRIM((IF(OR(ISNUMBER(FIND("Avenida",Base!F186)),ISNUMBER(FIND("Rua",Base!F186)),ISNUMBER(FIND("Estrada",Base!F186)),ISNUMBER(FIND(",",Base!F186)))=TRUE,Base!F186,"")))</f>
        <v>Peró, Cabo Frio</v>
      </c>
      <c r="O186" t="str">
        <f>TRIM((IF(OR(ISNUMBER(FIND("Avenida",Base!G186)),ISNUMBER(FIND("Rua",Base!G186)),ISNUMBER(FIND("Estrada",Base!G186)),ISNUMBER(FIND(",",Base!G186)))=TRUE,Base!G186,"")))</f>
        <v/>
      </c>
      <c r="P186" t="str">
        <f>TRIM((IF(OR(ISNUMBER(FIND("Avenida",Base!H186)),ISNUMBER(FIND("Rua",Base!H186)),ISNUMBER(FIND("Estrada",Base!H186)),ISNUMBER(FIND(",",Base!H186)))=TRUE,Base!H186,"")))</f>
        <v/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2" t="str">
        <f t="array" ref="AA186">LOOKUP(2,1/(F186:Z186&lt;&gt;""),F186:Z186)</f>
        <v>Peró, Cabo Frio</v>
      </c>
      <c r="AB186" t="str">
        <f t="array" ref="AB186">IFERROR(IF(LEN(TRIM(SUBSTITUTE(INDEX(Base!186:186,0,MATCH(Output!$AA186,Base!186:186,0)+1),"m²",""))&gt;5),LEFT(TRIM(SUBSTITUTE(INDEX(Base!186:186,0,MATCH(Output!$AA186,Base!186:186,0)+1),"m²","")),3),TRIM(SUBSTITUTE(INDEX(Base!186:186,0,MATCH(Output!$AA186,Base!186:186,0)+1),"m²",""))),0)</f>
        <v>100</v>
      </c>
      <c r="AC186" t="str">
        <f t="array" ref="AC186">IFERROR(IF(LEN(INDEX(Base!186:186,0,MATCH(Output!$AA186,Base!186:186,0)+2))&gt;2,LEFT(INDEX(Base!186:186,0,MATCH(Output!$AA186,Base!186:186,0)+2),1),INDEX(Base!186:186,0,MATCH(Output!$AA186,Base!186:186,0)+2)),0)</f>
        <v>3</v>
      </c>
      <c r="AD186" t="str">
        <f t="array" ref="AD186">IFERROR(IF(LEN(INDEX(Base!186:186,0,MATCH(Output!$AA186,Base!186:186,0)+3))&gt;2,LEFT(INDEX(Base!186:186,0,MATCH(Output!$AA186,Base!186:186,0)+3),1),INDEX(Base!186:186,0,MATCH(Output!$AA186,Base!186:186,0)+3)),0)</f>
        <v>1</v>
      </c>
      <c r="AE186" t="str">
        <f t="array" ref="AE186">IFERROR(IF(LEN(INDEX(Base!186:186,0,MATCH(Output!$AA186,Base!186:186,0)+4))&gt;2,LEFT(INDEX(Base!186:186,0,MATCH(Output!$AA186,Base!186:186,0)+4),1),INDEX(Base!186:186,0,MATCH(Output!$AA186,Base!186:186,0)+4)),0)</f>
        <v>2</v>
      </c>
      <c r="AF186" t="str">
        <f>AA186&amp;", "&amp;Configurações!$C$4&amp;", "&amp;Configurações!$C$5&amp;", Brazil"</f>
        <v>Peró, Cabo Frio, Cabo Frio, RJ, Brazil</v>
      </c>
      <c r="AG186" t="str">
        <f>RIGHT(AA186,LEN(AA186)-FIND(",",AA186,1)-1)&amp;", "&amp;Configurações!$C$4&amp;", "&amp;Configurações!$C$5</f>
        <v>Cabo Frio, Cabo Frio, RJ</v>
      </c>
      <c r="AH186" s="5">
        <f>Configurações!$C$6</f>
        <v>44386</v>
      </c>
    </row>
    <row r="187" spans="2:34" x14ac:dyDescent="0.3">
      <c r="B187">
        <f>IF(OR(ISNUMBER(FIND(Configurações!$B$8,Base!B187)),ISNUMBER(FIND(Configurações!$B$9,Base!B187)),ISNUMBER(FIND(Configurações!$B$10,Base!B187)),ISNUMBER(FIND(Configurações!$B$11,Base!B187)))=TRUE,Base!B187,0)</f>
        <v>0</v>
      </c>
      <c r="C187" t="str">
        <f>SUBSTITUTE(SUBSTITUTE(IF(ISNUMBER(FIND("R$",Base!B187))=TRUE,Base!B187,IF(OR(ISNUMBER(FIND("condo",Base!C187)),ISNUMBER(FIND("IPTU",Base!C187)))=TRUE,Base!B187,Base!C187)),"R$",""),".","")</f>
        <v xml:space="preserve"> 149997</v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0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0</v>
      </c>
      <c r="F187" s="2" t="str">
        <f t="array" ref="F187">INDEX(Base!187:187,MATCH(MAX(LEN(Base!187:187)),LEN(Base!187:187),0))</f>
        <v>Realize o sonho da casa própria com a Jéssica Marques Corretora de Imóveis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/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/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>Avenida Independência, Unamar</v>
      </c>
      <c r="S187" t="str">
        <f>TRIM((IF(OR(ISNUMBER(FIND("Avenida",Base!K187)),ISNUMBER(FIND("Rua",Base!K187)),ISNUMBER(FIND("Estrada",Base!K187)),ISNUMBER(FIND(",",Base!K187)))=TRUE,Base!K187,"")))</f>
        <v/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2" t="str">
        <f t="array" ref="AA187">LOOKUP(2,1/(F187:Z187&lt;&gt;""),F187:Z187)</f>
        <v>Avenida Independência, Unamar</v>
      </c>
      <c r="AB187" t="str">
        <f t="array" ref="AB187">IFERROR(IF(LEN(TRIM(SUBSTITUTE(INDEX(Base!187:187,0,MATCH(Output!$AA187,Base!187:187,0)+1),"m²",""))&gt;5),LEFT(TRIM(SUBSTITUTE(INDEX(Base!187:187,0,MATCH(Output!$AA187,Base!187:187,0)+1),"m²","")),3),TRIM(SUBSTITUTE(INDEX(Base!187:187,0,MATCH(Output!$AA187,Base!187:187,0)+1),"m²",""))),0)</f>
        <v>86</v>
      </c>
      <c r="AC187" t="str">
        <f t="array" ref="AC187">IFERROR(IF(LEN(INDEX(Base!187:187,0,MATCH(Output!$AA187,Base!187:187,0)+2))&gt;2,LEFT(INDEX(Base!187:187,0,MATCH(Output!$AA187,Base!187:187,0)+2),1),INDEX(Base!187:187,0,MATCH(Output!$AA187,Base!187:187,0)+2)),0)</f>
        <v>3</v>
      </c>
      <c r="AD187" t="str">
        <f t="array" ref="AD187">IFERROR(IF(LEN(INDEX(Base!187:187,0,MATCH(Output!$AA187,Base!187:187,0)+3))&gt;2,LEFT(INDEX(Base!187:187,0,MATCH(Output!$AA187,Base!187:187,0)+3),1),INDEX(Base!187:187,0,MATCH(Output!$AA187,Base!187:187,0)+3)),0)</f>
        <v>2</v>
      </c>
      <c r="AE187" t="str">
        <f t="array" ref="AE187">IFERROR(IF(LEN(INDEX(Base!187:187,0,MATCH(Output!$AA187,Base!187:187,0)+4))&gt;2,LEFT(INDEX(Base!187:187,0,MATCH(Output!$AA187,Base!187:187,0)+4),1),INDEX(Base!187:187,0,MATCH(Output!$AA187,Base!187:187,0)+4)),0)</f>
        <v>3</v>
      </c>
      <c r="AF187" t="str">
        <f>AA187&amp;", "&amp;Configurações!$C$4&amp;", "&amp;Configurações!$C$5&amp;", Brazil"</f>
        <v>Avenida Independência, Unamar, Cabo Frio, RJ, Brazil</v>
      </c>
      <c r="AG187" t="str">
        <f>RIGHT(AA187,LEN(AA187)-FIND(",",AA187,1)-1)&amp;", "&amp;Configurações!$C$4&amp;", "&amp;Configurações!$C$5</f>
        <v>Unamar, Cabo Frio, RJ</v>
      </c>
      <c r="AH187" s="5">
        <f>Configurações!$C$6</f>
        <v>44386</v>
      </c>
    </row>
    <row r="188" spans="2:34" x14ac:dyDescent="0.3">
      <c r="B188">
        <f>IF(OR(ISNUMBER(FIND(Configurações!$B$8,Base!B188)),ISNUMBER(FIND(Configurações!$B$9,Base!B188)),ISNUMBER(FIND(Configurações!$B$10,Base!B188)),ISNUMBER(FIND(Configurações!$B$11,Base!B188)))=TRUE,Base!B188,0)</f>
        <v>0</v>
      </c>
      <c r="C188" t="str">
        <f>SUBSTITUTE(SUBSTITUTE(IF(ISNUMBER(FIND("R$",Base!B188))=TRUE,Base!B188,IF(OR(ISNUMBER(FIND("condo",Base!C188)),ISNUMBER(FIND("IPTU",Base!C188)))=TRUE,Base!B188,Base!C188)),"R$",""),".","")</f>
        <v xml:space="preserve"> 250000</v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150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150</v>
      </c>
      <c r="F188" s="2" t="str">
        <f t="array" ref="F188">INDEX(Base!188:188,MATCH(MAX(LEN(Base!188:188)),LEN(Base!188:188),0))</f>
        <v>CASA LINEAR COMPOSTA POR 2 QUARTOS ENORMES SENDO 1 SUÍTE, SALA AMPLA COM COZINHA AMERICANA, BANHEIRO SOCIAL, ÁREA DE SERVIÇO,TODA EM VARANDA AO REDOR, QUINTAL ENORME, AREA GOURMET...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>CASA LINEAR COMPOSTA POR 2 QUARTOS ENORMES SENDO 1 SUÍTE, SALA AMPLA COM COZINHA AMERICANA, BANHEIRO SOCIAL, ÁREA DE SERVIÇO,TODA EM VARANDA AO REDOR, QUINTAL ENORME, AREA GOURMET...</v>
      </c>
      <c r="M188" t="str">
        <f>TRIM((IF(OR(ISNUMBER(FIND("Avenida",Base!E188)),ISNUMBER(FIND("Rua",Base!E188)),ISNUMBER(FIND("Estrada",Base!E188)),ISNUMBER(FIND(",",Base!E188)))=TRUE,Base!E188,"")))</f>
        <v/>
      </c>
      <c r="N188" t="str">
        <f>TRIM((IF(OR(ISNUMBER(FIND("Avenida",Base!F188)),ISNUMBER(FIND("Rua",Base!F188)),ISNUMBER(FIND("Estrada",Base!F188)),ISNUMBER(FIND(",",Base!F188)))=TRUE,Base!F188,"")))</f>
        <v>Avenida Independência, Unamar</v>
      </c>
      <c r="O188" t="str">
        <f>TRIM((IF(OR(ISNUMBER(FIND("Avenida",Base!G188)),ISNUMBER(FIND("Rua",Base!G188)),ISNUMBER(FIND("Estrada",Base!G188)),ISNUMBER(FIND(",",Base!G188)))=TRUE,Base!G188,"")))</f>
        <v/>
      </c>
      <c r="P188" t="str">
        <f>TRIM((IF(OR(ISNUMBER(FIND("Avenida",Base!H188)),ISNUMBER(FIND("Rua",Base!H188)),ISNUMBER(FIND("Estrada",Base!H188)),ISNUMBER(FIND(",",Base!H188)))=TRUE,Base!H188,"")))</f>
        <v/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/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2" t="str">
        <f t="array" ref="AA188">LOOKUP(2,1/(F188:Z188&lt;&gt;""),F188:Z188)</f>
        <v>Avenida Independência, Unamar</v>
      </c>
      <c r="AB188" t="str">
        <f t="array" ref="AB188">IFERROR(IF(LEN(TRIM(SUBSTITUTE(INDEX(Base!188:188,0,MATCH(Output!$AA188,Base!188:188,0)+1),"m²",""))&gt;5),LEFT(TRIM(SUBSTITUTE(INDEX(Base!188:188,0,MATCH(Output!$AA188,Base!188:188,0)+1),"m²","")),3),TRIM(SUBSTITUTE(INDEX(Base!188:188,0,MATCH(Output!$AA188,Base!188:188,0)+1),"m²",""))),0)</f>
        <v>130</v>
      </c>
      <c r="AC188" t="str">
        <f t="array" ref="AC188">IFERROR(IF(LEN(INDEX(Base!188:188,0,MATCH(Output!$AA188,Base!188:188,0)+2))&gt;2,LEFT(INDEX(Base!188:188,0,MATCH(Output!$AA188,Base!188:188,0)+2),1),INDEX(Base!188:188,0,MATCH(Output!$AA188,Base!188:188,0)+2)),0)</f>
        <v>2</v>
      </c>
      <c r="AD188" t="str">
        <f t="array" ref="AD188">IFERROR(IF(LEN(INDEX(Base!188:188,0,MATCH(Output!$AA188,Base!188:188,0)+3))&gt;2,LEFT(INDEX(Base!188:188,0,MATCH(Output!$AA188,Base!188:188,0)+3),1),INDEX(Base!188:188,0,MATCH(Output!$AA188,Base!188:188,0)+3)),0)</f>
        <v>2</v>
      </c>
      <c r="AE188" t="str">
        <f t="array" ref="AE188">IFERROR(IF(LEN(INDEX(Base!188:188,0,MATCH(Output!$AA188,Base!188:188,0)+4))&gt;2,LEFT(INDEX(Base!188:188,0,MATCH(Output!$AA188,Base!188:188,0)+4),1),INDEX(Base!188:188,0,MATCH(Output!$AA188,Base!188:188,0)+4)),0)</f>
        <v>2</v>
      </c>
      <c r="AF188" t="str">
        <f>AA188&amp;", "&amp;Configurações!$C$4&amp;", "&amp;Configurações!$C$5&amp;", Brazil"</f>
        <v>Avenida Independência, Unamar, Cabo Frio, RJ, Brazil</v>
      </c>
      <c r="AG188" t="str">
        <f>RIGHT(AA188,LEN(AA188)-FIND(",",AA188,1)-1)&amp;", "&amp;Configurações!$C$4&amp;", "&amp;Configurações!$C$5</f>
        <v>Unamar, Cabo Frio, RJ</v>
      </c>
      <c r="AH188" s="5">
        <f>Configurações!$C$6</f>
        <v>44386</v>
      </c>
    </row>
    <row r="189" spans="2:34" x14ac:dyDescent="0.3">
      <c r="B189" t="str">
        <f>IF(OR(ISNUMBER(FIND(Configurações!$B$8,Base!B189)),ISNUMBER(FIND(Configurações!$B$9,Base!B189)),ISNUMBER(FIND(Configurações!$B$10,Base!B189)),ISNUMBER(FIND(Configurações!$B$11,Base!B189)))=TRUE,Base!B189,0)</f>
        <v>destaque</v>
      </c>
      <c r="C189" t="str">
        <f>SUBSTITUTE(SUBSTITUTE(IF(ISNUMBER(FIND("R$",Base!B189))=TRUE,Base!B189,IF(OR(ISNUMBER(FIND("condo",Base!C189)),ISNUMBER(FIND("IPTU",Base!C189)))=TRUE,Base!B189,Base!C189)),"R$",""),".","")</f>
        <v xml:space="preserve"> 405000</v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0</v>
      </c>
      <c r="F189" s="2" t="str">
        <f t="array" ref="F189">INDEX(Base!189:189,MATCH(MAX(LEN(Base!189:189)),LEN(Base!189:189),0))</f>
        <v>CABO FRIO-BRAGA-OPORTUNIDADE !- À 3 QUADRAS DA PRAIA- PRÉDIO NOVO-COM 2 ELEVADORES-EXCELENTE APARTAMENTO-2º ANDAR,DE FRENTE ,SOL DA MANHÃ,COM ELEVADOR-AMPLA VARANDA,SALA 2 AMBIENTE...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>CABO FRIO-BRAGA-OPORTUNIDADE !- À 3 QUADRAS DA PRAIA- PRÉDIO NOVO-COM 2 ELEVADORES-EXCELENTE APARTAMENTO-2º ANDAR,DE FRENTE ,SOL DA MANHÃ,COM ELEVADOR-AMPLA VARANDA,SALA 2 AMBIENTE...</v>
      </c>
      <c r="M189" t="str">
        <f>TRIM((IF(OR(ISNUMBER(FIND("Avenida",Base!E189)),ISNUMBER(FIND("Rua",Base!E189)),ISNUMBER(FIND("Estrada",Base!E189)),ISNUMBER(FIND(",",Base!E189)))=TRUE,Base!E189,"")))</f>
        <v/>
      </c>
      <c r="N189" t="str">
        <f>TRIM((IF(OR(ISNUMBER(FIND("Avenida",Base!F189)),ISNUMBER(FIND("Rua",Base!F189)),ISNUMBER(FIND("Estrada",Base!F189)),ISNUMBER(FIND(",",Base!F189)))=TRUE,Base!F189,"")))</f>
        <v>Avenida Vereador Antônio Ferreira dos Santos, Braga</v>
      </c>
      <c r="O189" t="str">
        <f>TRIM((IF(OR(ISNUMBER(FIND("Avenida",Base!G189)),ISNUMBER(FIND("Rua",Base!G189)),ISNUMBER(FIND("Estrada",Base!G189)),ISNUMBER(FIND(",",Base!G189)))=TRUE,Base!G189,"")))</f>
        <v/>
      </c>
      <c r="P189" t="str">
        <f>TRIM((IF(OR(ISNUMBER(FIND("Avenida",Base!H189)),ISNUMBER(FIND("Rua",Base!H189)),ISNUMBER(FIND("Estrada",Base!H189)),ISNUMBER(FIND(",",Base!H189)))=TRUE,Base!H189,"")))</f>
        <v/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2" t="str">
        <f t="array" ref="AA189">LOOKUP(2,1/(F189:Z189&lt;&gt;""),F189:Z189)</f>
        <v>Avenida Vereador Antônio Ferreira dos Santos, Braga</v>
      </c>
      <c r="AB189" t="str">
        <f t="array" ref="AB189">IFERROR(IF(LEN(TRIM(SUBSTITUTE(INDEX(Base!189:189,0,MATCH(Output!$AA189,Base!189:189,0)+1),"m²",""))&gt;5),LEFT(TRIM(SUBSTITUTE(INDEX(Base!189:189,0,MATCH(Output!$AA189,Base!189:189,0)+1),"m²","")),3),TRIM(SUBSTITUTE(INDEX(Base!189:189,0,MATCH(Output!$AA189,Base!189:189,0)+1),"m²",""))),0)</f>
        <v>55</v>
      </c>
      <c r="AC189" t="str">
        <f t="array" ref="AC189">IFERROR(IF(LEN(INDEX(Base!189:189,0,MATCH(Output!$AA189,Base!189:189,0)+2))&gt;2,LEFT(INDEX(Base!189:189,0,MATCH(Output!$AA189,Base!189:189,0)+2),1),INDEX(Base!189:189,0,MATCH(Output!$AA189,Base!189:189,0)+2)),0)</f>
        <v>1</v>
      </c>
      <c r="AD189" t="str">
        <f t="array" ref="AD189">IFERROR(IF(LEN(INDEX(Base!189:189,0,MATCH(Output!$AA189,Base!189:189,0)+3))&gt;2,LEFT(INDEX(Base!189:189,0,MATCH(Output!$AA189,Base!189:189,0)+3),1),INDEX(Base!189:189,0,MATCH(Output!$AA189,Base!189:189,0)+3)),0)</f>
        <v>1</v>
      </c>
      <c r="AE189" t="str">
        <f t="array" ref="AE189">IFERROR(IF(LEN(INDEX(Base!189:189,0,MATCH(Output!$AA189,Base!189:189,0)+4))&gt;2,LEFT(INDEX(Base!189:189,0,MATCH(Output!$AA189,Base!189:189,0)+4),1),INDEX(Base!189:189,0,MATCH(Output!$AA189,Base!189:189,0)+4)),0)</f>
        <v>2</v>
      </c>
      <c r="AF189" t="str">
        <f>AA189&amp;", "&amp;Configurações!$C$4&amp;", "&amp;Configurações!$C$5&amp;", Brazil"</f>
        <v>Avenida Vereador Antônio Ferreira dos Santos, Braga, Cabo Frio, RJ, Brazil</v>
      </c>
      <c r="AG189" t="str">
        <f>RIGHT(AA189,LEN(AA189)-FIND(",",AA189,1)-1)&amp;", "&amp;Configurações!$C$4&amp;", "&amp;Configurações!$C$5</f>
        <v>Braga, Cabo Frio, RJ</v>
      </c>
      <c r="AH189" s="5">
        <f>Configurações!$C$6</f>
        <v>44386</v>
      </c>
    </row>
    <row r="190" spans="2:34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 xml:space="preserve"> 270000</v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0</v>
      </c>
      <c r="F190" s="2" t="str">
        <f t="array" ref="F190">INDEX(Base!190:190,MATCH(MAX(LEN(Base!190:190)),LEN(Base!190:190),0))</f>
        <v>Linda casa pronta para morar com 2 quartos, área gourmet e piscina em Unamar - Cabo Frio - RJ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>Linda casa pronta para morar com 2 quartos, área gourmet e piscina em Unamar - Cabo Frio - RJ</v>
      </c>
      <c r="L190" t="str">
        <f>TRIM((IF(OR(ISNUMBER(FIND("Avenida",Base!D190)),ISNUMBER(FIND("Rua",Base!D190)),ISNUMBER(FIND("Estrada",Base!D190)),ISNUMBER(FIND(",",Base!D190)))=TRUE,Base!D190,"")))</f>
        <v/>
      </c>
      <c r="M190" t="str">
        <f>TRIM((IF(OR(ISNUMBER(FIND("Avenida",Base!E190)),ISNUMBER(FIND("Rua",Base!E190)),ISNUMBER(FIND("Estrada",Base!E190)),ISNUMBER(FIND(",",Base!E190)))=TRUE,Base!E190,"")))</f>
        <v/>
      </c>
      <c r="N190" t="str">
        <f>TRIM((IF(OR(ISNUMBER(FIND("Avenida",Base!F190)),ISNUMBER(FIND("Rua",Base!F190)),ISNUMBER(FIND("Estrada",Base!F190)),ISNUMBER(FIND(",",Base!F190)))=TRUE,Base!F190,"")))</f>
        <v/>
      </c>
      <c r="O190" t="str">
        <f>TRIM((IF(OR(ISNUMBER(FIND("Avenida",Base!G190)),ISNUMBER(FIND("Rua",Base!G190)),ISNUMBER(FIND("Estrada",Base!G190)),ISNUMBER(FIND(",",Base!G190)))=TRUE,Base!G190,"")))</f>
        <v>Avenida Independência, Unamar</v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2" t="str">
        <f t="array" ref="AA190">LOOKUP(2,1/(F190:Z190&lt;&gt;""),F190:Z190)</f>
        <v>Avenida Independência, Unamar</v>
      </c>
      <c r="AB190" t="str">
        <f t="array" ref="AB190">IFERROR(IF(LEN(TRIM(SUBSTITUTE(INDEX(Base!190:190,0,MATCH(Output!$AA190,Base!190:190,0)+1),"m²",""))&gt;5),LEFT(TRIM(SUBSTITUTE(INDEX(Base!190:190,0,MATCH(Output!$AA190,Base!190:190,0)+1),"m²","")),3),TRIM(SUBSTITUTE(INDEX(Base!190:190,0,MATCH(Output!$AA190,Base!190:190,0)+1),"m²",""))),0)</f>
        <v>155</v>
      </c>
      <c r="AC190" t="str">
        <f t="array" ref="AC190">IFERROR(IF(LEN(INDEX(Base!190:190,0,MATCH(Output!$AA190,Base!190:190,0)+2))&gt;2,LEFT(INDEX(Base!190:190,0,MATCH(Output!$AA190,Base!190:190,0)+2),1),INDEX(Base!190:190,0,MATCH(Output!$AA190,Base!190:190,0)+2)),0)</f>
        <v>2</v>
      </c>
      <c r="AD190" t="str">
        <f t="array" ref="AD190">IFERROR(IF(LEN(INDEX(Base!190:190,0,MATCH(Output!$AA190,Base!190:190,0)+3))&gt;2,LEFT(INDEX(Base!190:190,0,MATCH(Output!$AA190,Base!190:190,0)+3),1),INDEX(Base!190:190,0,MATCH(Output!$AA190,Base!190:190,0)+3)),0)</f>
        <v>2</v>
      </c>
      <c r="AE190" t="str">
        <f t="array" ref="AE190">IFERROR(IF(LEN(INDEX(Base!190:190,0,MATCH(Output!$AA190,Base!190:190,0)+4))&gt;2,LEFT(INDEX(Base!190:190,0,MATCH(Output!$AA190,Base!190:190,0)+4),1),INDEX(Base!190:190,0,MATCH(Output!$AA190,Base!190:190,0)+4)),0)</f>
        <v>2</v>
      </c>
      <c r="AF190" t="str">
        <f>AA190&amp;", "&amp;Configurações!$C$4&amp;", "&amp;Configurações!$C$5&amp;", Brazil"</f>
        <v>Avenida Independência, Unamar, Cabo Frio, RJ, Brazil</v>
      </c>
      <c r="AG190" t="str">
        <f>RIGHT(AA190,LEN(AA190)-FIND(",",AA190,1)-1)&amp;", "&amp;Configurações!$C$4&amp;", "&amp;Configurações!$C$5</f>
        <v>Unamar, Cabo Frio, RJ</v>
      </c>
      <c r="AH190" s="5">
        <f>Configurações!$C$6</f>
        <v>44386</v>
      </c>
    </row>
    <row r="191" spans="2:34" x14ac:dyDescent="0.3">
      <c r="B191">
        <f>IF(OR(ISNUMBER(FIND(Configurações!$B$8,Base!B191)),ISNUMBER(FIND(Configurações!$B$9,Base!B191)),ISNUMBER(FIND(Configurações!$B$10,Base!B191)),ISNUMBER(FIND(Configurações!$B$11,Base!B191)))=TRUE,Base!B191,0)</f>
        <v>0</v>
      </c>
      <c r="C191" t="str">
        <f>SUBSTITUTE(SUBSTITUTE(IF(ISNUMBER(FIND("R$",Base!B191))=TRUE,Base!B191,IF(OR(ISNUMBER(FIND("condo",Base!C191)),ISNUMBER(FIND("IPTU",Base!C191)))=TRUE,Base!B191,Base!C191)),"R$",""),".","")</f>
        <v xml:space="preserve"> 190000</v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0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0</v>
      </c>
      <c r="F191" s="2" t="str">
        <f t="array" ref="F191">INDEX(Base!191:191,MATCH(MAX(LEN(Base!191:191)),LEN(Base!191:191),0))</f>
        <v>Casa composta de: 3 quartos sendo 1 suíte, sala, cozinha, banheiro so...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/>
      </c>
      <c r="L191" t="str">
        <f>TRIM((IF(OR(ISNUMBER(FIND("Avenida",Base!D191)),ISNUMBER(FIND("Rua",Base!D191)),ISNUMBER(FIND("Estrada",Base!D191)),ISNUMBER(FIND(",",Base!D191)))=TRUE,Base!D191,"")))</f>
        <v/>
      </c>
      <c r="M191" t="str">
        <f>TRIM((IF(OR(ISNUMBER(FIND("Avenida",Base!E191)),ISNUMBER(FIND("Rua",Base!E191)),ISNUMBER(FIND("Estrada",Base!E191)),ISNUMBER(FIND(",",Base!E191)))=TRUE,Base!E191,"")))</f>
        <v/>
      </c>
      <c r="N191" t="str">
        <f>TRIM((IF(OR(ISNUMBER(FIND("Avenida",Base!F191)),ISNUMBER(FIND("Rua",Base!F191)),ISNUMBER(FIND("Estrada",Base!F191)),ISNUMBER(FIND(",",Base!F191)))=TRUE,Base!F191,"")))</f>
        <v/>
      </c>
      <c r="O191" t="str">
        <f>TRIM((IF(OR(ISNUMBER(FIND("Avenida",Base!G191)),ISNUMBER(FIND("Rua",Base!G191)),ISNUMBER(FIND("Estrada",Base!G191)),ISNUMBER(FIND(",",Base!G191)))=TRUE,Base!G191,"")))</f>
        <v/>
      </c>
      <c r="P191" t="str">
        <f>TRIM((IF(OR(ISNUMBER(FIND("Avenida",Base!H191)),ISNUMBER(FIND("Rua",Base!H191)),ISNUMBER(FIND("Estrada",Base!H191)),ISNUMBER(FIND(",",Base!H191)))=TRUE,Base!H191,"")))</f>
        <v/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/>
      </c>
      <c r="S191" t="str">
        <f>TRIM((IF(OR(ISNUMBER(FIND("Avenida",Base!K191)),ISNUMBER(FIND("Rua",Base!K191)),ISNUMBER(FIND("Estrada",Base!K191)),ISNUMBER(FIND(",",Base!K191)))=TRUE,Base!K191,"")))</f>
        <v>Casa composta de: 3 quartos sendo 1 suíte, sala, cozinha, banheiro so...</v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>Centro Hipico Tamoios, Cabo Frio</v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2" t="str">
        <f t="array" ref="AA191">LOOKUP(2,1/(F191:Z191&lt;&gt;""),F191:Z191)</f>
        <v>Centro Hipico Tamoios, Cabo Frio</v>
      </c>
      <c r="AB191" t="str">
        <f t="array" ref="AB191">IFERROR(IF(LEN(TRIM(SUBSTITUTE(INDEX(Base!191:191,0,MATCH(Output!$AA191,Base!191:191,0)+1),"m²",""))&gt;5),LEFT(TRIM(SUBSTITUTE(INDEX(Base!191:191,0,MATCH(Output!$AA191,Base!191:191,0)+1),"m²","")),3),TRIM(SUBSTITUTE(INDEX(Base!191:191,0,MATCH(Output!$AA191,Base!191:191,0)+1),"m²",""))),0)</f>
        <v>170</v>
      </c>
      <c r="AC191" t="str">
        <f t="array" ref="AC191">IFERROR(IF(LEN(INDEX(Base!191:191,0,MATCH(Output!$AA191,Base!191:191,0)+2))&gt;2,LEFT(INDEX(Base!191:191,0,MATCH(Output!$AA191,Base!191:191,0)+2),1),INDEX(Base!191:191,0,MATCH(Output!$AA191,Base!191:191,0)+2)),0)</f>
        <v>3</v>
      </c>
      <c r="AD191" t="str">
        <f t="array" ref="AD191">IFERROR(IF(LEN(INDEX(Base!191:191,0,MATCH(Output!$AA191,Base!191:191,0)+3))&gt;2,LEFT(INDEX(Base!191:191,0,MATCH(Output!$AA191,Base!191:191,0)+3),1),INDEX(Base!191:191,0,MATCH(Output!$AA191,Base!191:191,0)+3)),0)</f>
        <v>6</v>
      </c>
      <c r="AE191">
        <f t="array" ref="AE191">IFERROR(IF(LEN(INDEX(Base!191:191,0,MATCH(Output!$AA191,Base!191:191,0)+4))&gt;2,LEFT(INDEX(Base!191:191,0,MATCH(Output!$AA191,Base!191:191,0)+4),1),INDEX(Base!191:191,0,MATCH(Output!$AA191,Base!191:191,0)+4)),0)</f>
        <v>0</v>
      </c>
      <c r="AF191" t="str">
        <f>AA191&amp;", "&amp;Configurações!$C$4&amp;", "&amp;Configurações!$C$5&amp;", Brazil"</f>
        <v>Centro Hipico Tamoios, Cabo Frio, Cabo Frio, RJ, Brazil</v>
      </c>
      <c r="AG191" t="str">
        <f>RIGHT(AA191,LEN(AA191)-FIND(",",AA191,1)-1)&amp;", "&amp;Configurações!$C$4&amp;", "&amp;Configurações!$C$5</f>
        <v>Cabo Frio, Cabo Frio, RJ</v>
      </c>
      <c r="AH191" s="5">
        <f>Configurações!$C$6</f>
        <v>44386</v>
      </c>
    </row>
    <row r="192" spans="2:34" x14ac:dyDescent="0.3">
      <c r="B192">
        <f>IF(OR(ISNUMBER(FIND(Configurações!$B$8,Base!B192)),ISNUMBER(FIND(Configurações!$B$9,Base!B192)),ISNUMBER(FIND(Configurações!$B$10,Base!B192)),ISNUMBER(FIND(Configurações!$B$11,Base!B192)))=TRUE,Base!B192,0)</f>
        <v>0</v>
      </c>
      <c r="C192" t="str">
        <f>SUBSTITUTE(SUBSTITUTE(IF(ISNUMBER(FIND("R$",Base!B192))=TRUE,Base!B192,IF(OR(ISNUMBER(FIND("condo",Base!C192)),ISNUMBER(FIND("IPTU",Base!C192)))=TRUE,Base!B192,Base!C192)),"R$",""),".","")</f>
        <v xml:space="preserve"> 198000</v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0</v>
      </c>
      <c r="F192" s="2" t="str">
        <f t="array" ref="F192">INDEX(Base!192:192,MATCH(MAX(LEN(Base!192:192)),LEN(Base!192:192),0))</f>
        <v>Casa localizada em um condomínio tranquilo em Unamar, perto do comércio e a 10 minutos da praia.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/>
      </c>
      <c r="L192" t="str">
        <f>TRIM((IF(OR(ISNUMBER(FIND("Avenida",Base!D192)),ISNUMBER(FIND("Rua",Base!D192)),ISNUMBER(FIND("Estrada",Base!D192)),ISNUMBER(FIND(",",Base!D192)))=TRUE,Base!D192,"")))</f>
        <v>Casa localizada em um condomínio tranquilo em Unamar, perto do comércio e a 10 minutos da praia.</v>
      </c>
      <c r="M192" t="str">
        <f>TRIM((IF(OR(ISNUMBER(FIND("Avenida",Base!E192)),ISNUMBER(FIND("Rua",Base!E192)),ISNUMBER(FIND("Estrada",Base!E192)),ISNUMBER(FIND(",",Base!E192)))=TRUE,Base!E192,"")))</f>
        <v>Com 03 quartos, sendo 02 suítes, banheiro social, sala, cozinha com 02 ambiente...</v>
      </c>
      <c r="N192" t="str">
        <f>TRIM((IF(OR(ISNUMBER(FIND("Avenida",Base!F192)),ISNUMBER(FIND("Rua",Base!F192)),ISNUMBER(FIND("Estrada",Base!F192)),ISNUMBER(FIND(",",Base!F192)))=TRUE,Base!F192,"")))</f>
        <v/>
      </c>
      <c r="O192" t="str">
        <f>TRIM((IF(OR(ISNUMBER(FIND("Avenida",Base!G192)),ISNUMBER(FIND("Rua",Base!G192)),ISNUMBER(FIND("Estrada",Base!G192)),ISNUMBER(FIND(",",Base!G192)))=TRUE,Base!G192,"")))</f>
        <v>Nova California Tamoios, Cabo Frio</v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2" t="str">
        <f t="array" ref="AA192">LOOKUP(2,1/(F192:Z192&lt;&gt;""),F192:Z192)</f>
        <v>Nova California Tamoios, Cabo Frio</v>
      </c>
      <c r="AB192" t="str">
        <f t="array" ref="AB192">IFERROR(IF(LEN(TRIM(SUBSTITUTE(INDEX(Base!192:192,0,MATCH(Output!$AA192,Base!192:192,0)+1),"m²",""))&gt;5),LEFT(TRIM(SUBSTITUTE(INDEX(Base!192:192,0,MATCH(Output!$AA192,Base!192:192,0)+1),"m²","")),3),TRIM(SUBSTITUTE(INDEX(Base!192:192,0,MATCH(Output!$AA192,Base!192:192,0)+1),"m²",""))),0)</f>
        <v>150</v>
      </c>
      <c r="AC192" t="str">
        <f t="array" ref="AC192">IFERROR(IF(LEN(INDEX(Base!192:192,0,MATCH(Output!$AA192,Base!192:192,0)+2))&gt;2,LEFT(INDEX(Base!192:192,0,MATCH(Output!$AA192,Base!192:192,0)+2),1),INDEX(Base!192:192,0,MATCH(Output!$AA192,Base!192:192,0)+2)),0)</f>
        <v>3</v>
      </c>
      <c r="AD192" t="str">
        <f t="array" ref="AD192">IFERROR(IF(LEN(INDEX(Base!192:192,0,MATCH(Output!$AA192,Base!192:192,0)+3))&gt;2,LEFT(INDEX(Base!192:192,0,MATCH(Output!$AA192,Base!192:192,0)+3),1),INDEX(Base!192:192,0,MATCH(Output!$AA192,Base!192:192,0)+3)),0)</f>
        <v>3</v>
      </c>
      <c r="AE192" t="str">
        <f t="array" ref="AE192">IFERROR(IF(LEN(INDEX(Base!192:192,0,MATCH(Output!$AA192,Base!192:192,0)+4))&gt;2,LEFT(INDEX(Base!192:192,0,MATCH(Output!$AA192,Base!192:192,0)+4),1),INDEX(Base!192:192,0,MATCH(Output!$AA192,Base!192:192,0)+4)),0)</f>
        <v>3</v>
      </c>
      <c r="AF192" t="str">
        <f>AA192&amp;", "&amp;Configurações!$C$4&amp;", "&amp;Configurações!$C$5&amp;", Brazil"</f>
        <v>Nova California Tamoios, Cabo Frio, Cabo Frio, RJ, Brazil</v>
      </c>
      <c r="AG192" t="str">
        <f>RIGHT(AA192,LEN(AA192)-FIND(",",AA192,1)-1)&amp;", "&amp;Configurações!$C$4&amp;", "&amp;Configurações!$C$5</f>
        <v>Cabo Frio, Cabo Frio, RJ</v>
      </c>
      <c r="AH192" s="5">
        <f>Configurações!$C$6</f>
        <v>44386</v>
      </c>
    </row>
    <row r="193" spans="2:34" x14ac:dyDescent="0.3">
      <c r="B193">
        <f>IF(OR(ISNUMBER(FIND(Configurações!$B$8,Base!B193)),ISNUMBER(FIND(Configurações!$B$9,Base!B193)),ISNUMBER(FIND(Configurações!$B$10,Base!B193)),ISNUMBER(FIND(Configurações!$B$11,Base!B193)))=TRUE,Base!B193,0)</f>
        <v>0</v>
      </c>
      <c r="C193" t="str">
        <f>SUBSTITUTE(SUBSTITUTE(IF(ISNUMBER(FIND("R$",Base!B193))=TRUE,Base!B193,IF(OR(ISNUMBER(FIND("condo",Base!C193)),ISNUMBER(FIND("IPTU",Base!C193)))=TRUE,Base!B193,Base!C193)),"R$",""),".","")</f>
        <v xml:space="preserve"> 380000</v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0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0</v>
      </c>
      <c r="F193" s="2" t="str">
        <f t="array" ref="F193">INDEX(Base!193:193,MATCH(MAX(LEN(Base!193:193)),LEN(Base!193:193),0))</f>
        <v>Casa com 3 quartos sendo 1 suíte, sala, cozinha ,banheiro, área de serviço, área gourmet, piscina, cani...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/>
      </c>
      <c r="M193" t="str">
        <f>TRIM((IF(OR(ISNUMBER(FIND("Avenida",Base!E193)),ISNUMBER(FIND("Rua",Base!E193)),ISNUMBER(FIND("Estrada",Base!E193)),ISNUMBER(FIND(",",Base!E193)))=TRUE,Base!E193,"")))</f>
        <v/>
      </c>
      <c r="N193" t="str">
        <f>TRIM((IF(OR(ISNUMBER(FIND("Avenida",Base!F193)),ISNUMBER(FIND("Rua",Base!F193)),ISNUMBER(FIND("Estrada",Base!F193)),ISNUMBER(FIND(",",Base!F193)))=TRUE,Base!F193,"")))</f>
        <v/>
      </c>
      <c r="O193" t="str">
        <f>TRIM((IF(OR(ISNUMBER(FIND("Avenida",Base!G193)),ISNUMBER(FIND("Rua",Base!G193)),ISNUMBER(FIND("Estrada",Base!G193)),ISNUMBER(FIND(",",Base!G193)))=TRUE,Base!G193,"")))</f>
        <v>Casa com 3 quartos sendo 1 suíte, sala, cozinha ,banheiro, área de serviço, área gourmet, piscina, cani...</v>
      </c>
      <c r="P193" t="str">
        <f>TRIM((IF(OR(ISNUMBER(FIND("Avenida",Base!H193)),ISNUMBER(FIND("Rua",Base!H193)),ISNUMBER(FIND("Estrada",Base!H193)),ISNUMBER(FIND(",",Base!H193)))=TRUE,Base!H193,"")))</f>
        <v/>
      </c>
      <c r="Q193" t="str">
        <f>TRIM((IF(OR(ISNUMBER(FIND("Avenida",Base!I193)),ISNUMBER(FIND("Rua",Base!I193)),ISNUMBER(FIND("Estrada",Base!I193)),ISNUMBER(FIND(",",Base!I193)))=TRUE,Base!I193,"")))</f>
        <v>Unamar, Cabo Frio</v>
      </c>
      <c r="R193" t="str">
        <f>TRIM((IF(OR(ISNUMBER(FIND("Avenida",Base!J193)),ISNUMBER(FIND("Rua",Base!J193)),ISNUMBER(FIND("Estrada",Base!J193)),ISNUMBER(FIND(",",Base!J193)))=TRUE,Base!J193,"")))</f>
        <v/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2" t="str">
        <f t="array" ref="AA193">LOOKUP(2,1/(F193:Z193&lt;&gt;""),F193:Z193)</f>
        <v>Unamar, Cabo Frio</v>
      </c>
      <c r="AB193" t="str">
        <f t="array" ref="AB193">IFERROR(IF(LEN(TRIM(SUBSTITUTE(INDEX(Base!193:193,0,MATCH(Output!$AA193,Base!193:193,0)+1),"m²",""))&gt;5),LEFT(TRIM(SUBSTITUTE(INDEX(Base!193:193,0,MATCH(Output!$AA193,Base!193:193,0)+1),"m²","")),3),TRIM(SUBSTITUTE(INDEX(Base!193:193,0,MATCH(Output!$AA193,Base!193:193,0)+1),"m²",""))),0)</f>
        <v>250</v>
      </c>
      <c r="AC193" t="str">
        <f t="array" ref="AC193">IFERROR(IF(LEN(INDEX(Base!193:193,0,MATCH(Output!$AA193,Base!193:193,0)+2))&gt;2,LEFT(INDEX(Base!193:193,0,MATCH(Output!$AA193,Base!193:193,0)+2),1),INDEX(Base!193:193,0,MATCH(Output!$AA193,Base!193:193,0)+2)),0)</f>
        <v>3</v>
      </c>
      <c r="AD193" t="str">
        <f t="array" ref="AD193">IFERROR(IF(LEN(INDEX(Base!193:193,0,MATCH(Output!$AA193,Base!193:193,0)+3))&gt;2,LEFT(INDEX(Base!193:193,0,MATCH(Output!$AA193,Base!193:193,0)+3),1),INDEX(Base!193:193,0,MATCH(Output!$AA193,Base!193:193,0)+3)),0)</f>
        <v>3</v>
      </c>
      <c r="AE193" t="str">
        <f t="array" ref="AE193">IFERROR(IF(LEN(INDEX(Base!193:193,0,MATCH(Output!$AA193,Base!193:193,0)+4))&gt;2,LEFT(INDEX(Base!193:193,0,MATCH(Output!$AA193,Base!193:193,0)+4),1),INDEX(Base!193:193,0,MATCH(Output!$AA193,Base!193:193,0)+4)),0)</f>
        <v>2</v>
      </c>
      <c r="AF193" t="str">
        <f>AA193&amp;", "&amp;Configurações!$C$4&amp;", "&amp;Configurações!$C$5&amp;", Brazil"</f>
        <v>Unamar, Cabo Frio, Cabo Frio, RJ, Brazil</v>
      </c>
      <c r="AG193" t="str">
        <f>RIGHT(AA193,LEN(AA193)-FIND(",",AA193,1)-1)&amp;", "&amp;Configurações!$C$4&amp;", "&amp;Configurações!$C$5</f>
        <v>Cabo Frio, Cabo Frio, RJ</v>
      </c>
      <c r="AH193" s="5">
        <f>Configurações!$C$6</f>
        <v>44386</v>
      </c>
    </row>
    <row r="194" spans="2:34" x14ac:dyDescent="0.3">
      <c r="B194">
        <f>IF(OR(ISNUMBER(FIND(Configurações!$B$8,Base!B194)),ISNUMBER(FIND(Configurações!$B$9,Base!B194)),ISNUMBER(FIND(Configurações!$B$10,Base!B194)),ISNUMBER(FIND(Configurações!$B$11,Base!B194)))=TRUE,Base!B194,0)</f>
        <v>0</v>
      </c>
      <c r="C194" t="str">
        <f>SUBSTITUTE(SUBSTITUTE(IF(ISNUMBER(FIND("R$",Base!B194))=TRUE,Base!B194,IF(OR(ISNUMBER(FIND("condo",Base!C194)),ISNUMBER(FIND("IPTU",Base!C194)))=TRUE,Base!B194,Base!C194)),"R$",""),".","")</f>
        <v xml:space="preserve"> 175000</v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200</v>
      </c>
      <c r="F194" s="2" t="str">
        <f t="array" ref="F194">INDEX(Base!194:194,MATCH(MAX(LEN(Base!194:194)),LEN(Base!194:194),0))</f>
        <v>CASA LINEAR COMPOSTA POR 2 QUARTOS (1 SUÍTE), SALA COM COZINHA AMERICANA, BANHEIRO SOCIAL, ÁREA GOURMET COM BANHEIRO E CHUVEIRÃO, PISCINA, ÁREA DE SERVIÇO E VAG...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/>
      </c>
      <c r="M194" t="str">
        <f>TRIM((IF(OR(ISNUMBER(FIND("Avenida",Base!E194)),ISNUMBER(FIND("Rua",Base!E194)),ISNUMBER(FIND("Estrada",Base!E194)),ISNUMBER(FIND(",",Base!E194)))=TRUE,Base!E194,"")))</f>
        <v/>
      </c>
      <c r="N194" t="str">
        <f>TRIM((IF(OR(ISNUMBER(FIND("Avenida",Base!F194)),ISNUMBER(FIND("Rua",Base!F194)),ISNUMBER(FIND("Estrada",Base!F194)),ISNUMBER(FIND(",",Base!F194)))=TRUE,Base!F194,"")))</f>
        <v>CASA LINEAR COMPOSTA POR 2 QUARTOS (1 SUÍTE), SALA COM COZINHA AMERICANA, BANHEIRO SOCIAL, ÁREA GOURMET COM BANHEIRO E CHUVEIRÃO, PISCINA, ÁREA DE SERVIÇO E VAG...</v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>Avenida Independência, Unamar</v>
      </c>
      <c r="Q194" t="str">
        <f>TRIM((IF(OR(ISNUMBER(FIND("Avenida",Base!I194)),ISNUMBER(FIND("Rua",Base!I194)),ISNUMBER(FIND("Estrada",Base!I194)),ISNUMBER(FIND(",",Base!I194)))=TRUE,Base!I194,"")))</f>
        <v/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2" t="str">
        <f t="array" ref="AA194">LOOKUP(2,1/(F194:Z194&lt;&gt;""),F194:Z194)</f>
        <v>Avenida Independência, Unamar</v>
      </c>
      <c r="AB194" t="str">
        <f t="array" ref="AB194">IFERROR(IF(LEN(TRIM(SUBSTITUTE(INDEX(Base!194:194,0,MATCH(Output!$AA194,Base!194:194,0)+1),"m²",""))&gt;5),LEFT(TRIM(SUBSTITUTE(INDEX(Base!194:194,0,MATCH(Output!$AA194,Base!194:194,0)+1),"m²","")),3),TRIM(SUBSTITUTE(INDEX(Base!194:194,0,MATCH(Output!$AA194,Base!194:194,0)+1),"m²",""))),0)</f>
        <v>70</v>
      </c>
      <c r="AC194" t="str">
        <f t="array" ref="AC194">IFERROR(IF(LEN(INDEX(Base!194:194,0,MATCH(Output!$AA194,Base!194:194,0)+2))&gt;2,LEFT(INDEX(Base!194:194,0,MATCH(Output!$AA194,Base!194:194,0)+2),1),INDEX(Base!194:194,0,MATCH(Output!$AA194,Base!194:194,0)+2)),0)</f>
        <v>2</v>
      </c>
      <c r="AD194" t="str">
        <f t="array" ref="AD194">IFERROR(IF(LEN(INDEX(Base!194:194,0,MATCH(Output!$AA194,Base!194:194,0)+3))&gt;2,LEFT(INDEX(Base!194:194,0,MATCH(Output!$AA194,Base!194:194,0)+3),1),INDEX(Base!194:194,0,MATCH(Output!$AA194,Base!194:194,0)+3)),0)</f>
        <v>2</v>
      </c>
      <c r="AE194" t="str">
        <f t="array" ref="AE194">IFERROR(IF(LEN(INDEX(Base!194:194,0,MATCH(Output!$AA194,Base!194:194,0)+4))&gt;2,LEFT(INDEX(Base!194:194,0,MATCH(Output!$AA194,Base!194:194,0)+4),1),INDEX(Base!194:194,0,MATCH(Output!$AA194,Base!194:194,0)+4)),0)</f>
        <v>3</v>
      </c>
      <c r="AF194" t="str">
        <f>AA194&amp;", "&amp;Configurações!$C$4&amp;", "&amp;Configurações!$C$5&amp;", Brazil"</f>
        <v>Avenida Independência, Unamar, Cabo Frio, RJ, Brazil</v>
      </c>
      <c r="AG194" t="str">
        <f>RIGHT(AA194,LEN(AA194)-FIND(",",AA194,1)-1)&amp;", "&amp;Configurações!$C$4&amp;", "&amp;Configurações!$C$5</f>
        <v>Unamar, Cabo Frio, RJ</v>
      </c>
      <c r="AH194" s="5">
        <f>Configurações!$C$6</f>
        <v>44386</v>
      </c>
    </row>
    <row r="195" spans="2:34" x14ac:dyDescent="0.3">
      <c r="B195" t="str">
        <f>IF(OR(ISNUMBER(FIND(Configurações!$B$8,Base!B195)),ISNUMBER(FIND(Configurações!$B$9,Base!B195)),ISNUMBER(FIND(Configurações!$B$10,Base!B195)),ISNUMBER(FIND(Configurações!$B$11,Base!B195)))=TRUE,Base!B195,0)</f>
        <v>destaque</v>
      </c>
      <c r="C195" t="str">
        <f>SUBSTITUTE(SUBSTITUTE(IF(ISNUMBER(FIND("R$",Base!B195))=TRUE,Base!B195,IF(OR(ISNUMBER(FIND("condo",Base!C195)),ISNUMBER(FIND("IPTU",Base!C195)))=TRUE,Base!B195,Base!C195)),"R$",""),".","")</f>
        <v xml:space="preserve"> 195000</v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150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380</v>
      </c>
      <c r="F195" s="2" t="str">
        <f t="array" ref="F195">INDEX(Base!195:195,MATCH(MAX(LEN(Base!195:195)),LEN(Base!195:195),0))</f>
        <v>Cabo Frio. Unamar. Condomínio Verão Vermelho. Excelente Casa em condomínio fechado em área residencial de Unamar - Cabo Frio. Praia fica dentro do Condominio. Casa Linear, com 02 a...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/>
      </c>
      <c r="M195" t="str">
        <f>TRIM((IF(OR(ISNUMBER(FIND("Avenida",Base!E195)),ISNUMBER(FIND("Rua",Base!E195)),ISNUMBER(FIND("Estrada",Base!E195)),ISNUMBER(FIND(",",Base!E195)))=TRUE,Base!E195,"")))</f>
        <v>Cabo Frio. Unamar. Condomínio Verão Vermelho. Excelente Casa em condomínio fechado em área residencial de Unamar - Cabo Frio. Praia fica dentro do Condominio. Casa Linear, com 02 a...</v>
      </c>
      <c r="N195" t="str">
        <f>TRIM((IF(OR(ISNUMBER(FIND("Avenida",Base!F195)),ISNUMBER(FIND("Rua",Base!F195)),ISNUMBER(FIND("Estrada",Base!F195)),ISNUMBER(FIND(",",Base!F195)))=TRUE,Base!F195,"")))</f>
        <v/>
      </c>
      <c r="O195" t="str">
        <f>TRIM((IF(OR(ISNUMBER(FIND("Avenida",Base!G195)),ISNUMBER(FIND("Rua",Base!G195)),ISNUMBER(FIND("Estrada",Base!G195)),ISNUMBER(FIND(",",Base!G195)))=TRUE,Base!G195,"")))</f>
        <v>Rua Apolo Dois, Verao Vermelho Tamoios</v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2" t="str">
        <f t="array" ref="AA195">LOOKUP(2,1/(F195:Z195&lt;&gt;""),F195:Z195)</f>
        <v>Rua Apolo Dois, Verao Vermelho Tamoios</v>
      </c>
      <c r="AB195" t="str">
        <f t="array" ref="AB195">IFERROR(IF(LEN(TRIM(SUBSTITUTE(INDEX(Base!195:195,0,MATCH(Output!$AA195,Base!195:195,0)+1),"m²",""))&gt;5),LEFT(TRIM(SUBSTITUTE(INDEX(Base!195:195,0,MATCH(Output!$AA195,Base!195:195,0)+1),"m²","")),3),TRIM(SUBSTITUTE(INDEX(Base!195:195,0,MATCH(Output!$AA195,Base!195:195,0)+1),"m²",""))),0)</f>
        <v>75</v>
      </c>
      <c r="AC195" t="str">
        <f t="array" ref="AC195">IFERROR(IF(LEN(INDEX(Base!195:195,0,MATCH(Output!$AA195,Base!195:195,0)+2))&gt;2,LEFT(INDEX(Base!195:195,0,MATCH(Output!$AA195,Base!195:195,0)+2),1),INDEX(Base!195:195,0,MATCH(Output!$AA195,Base!195:195,0)+2)),0)</f>
        <v>2</v>
      </c>
      <c r="AD195" t="str">
        <f t="array" ref="AD195">IFERROR(IF(LEN(INDEX(Base!195:195,0,MATCH(Output!$AA195,Base!195:195,0)+3))&gt;2,LEFT(INDEX(Base!195:195,0,MATCH(Output!$AA195,Base!195:195,0)+3),1),INDEX(Base!195:195,0,MATCH(Output!$AA195,Base!195:195,0)+3)),0)</f>
        <v>2</v>
      </c>
      <c r="AE195" t="str">
        <f t="array" ref="AE195">IFERROR(IF(LEN(INDEX(Base!195:195,0,MATCH(Output!$AA195,Base!195:195,0)+4))&gt;2,LEFT(INDEX(Base!195:195,0,MATCH(Output!$AA195,Base!195:195,0)+4),1),INDEX(Base!195:195,0,MATCH(Output!$AA195,Base!195:195,0)+4)),0)</f>
        <v>2</v>
      </c>
      <c r="AF195" t="str">
        <f>AA195&amp;", "&amp;Configurações!$C$4&amp;", "&amp;Configurações!$C$5&amp;", Brazil"</f>
        <v>Rua Apolo Dois, Verao Vermelho Tamoios, Cabo Frio, RJ, Brazil</v>
      </c>
      <c r="AG195" t="str">
        <f>RIGHT(AA195,LEN(AA195)-FIND(",",AA195,1)-1)&amp;", "&amp;Configurações!$C$4&amp;", "&amp;Configurações!$C$5</f>
        <v>Verao Vermelho Tamoios, Cabo Frio, RJ</v>
      </c>
      <c r="AH195" s="5">
        <f>Configurações!$C$6</f>
        <v>44386</v>
      </c>
    </row>
    <row r="196" spans="2:34" x14ac:dyDescent="0.3">
      <c r="B196">
        <f>IF(OR(ISNUMBER(FIND(Configurações!$B$8,Base!B196)),ISNUMBER(FIND(Configurações!$B$9,Base!B196)),ISNUMBER(FIND(Configurações!$B$10,Base!B196)),ISNUMBER(FIND(Configurações!$B$11,Base!B196)))=TRUE,Base!B196,0)</f>
        <v>0</v>
      </c>
      <c r="C196" t="str">
        <f>SUBSTITUTE(SUBSTITUTE(IF(ISNUMBER(FIND("R$",Base!B196))=TRUE,Base!B196,IF(OR(ISNUMBER(FIND("condo",Base!C196)),ISNUMBER(FIND("IPTU",Base!C196)))=TRUE,Base!B196,Base!C196)),"R$",""),".","")</f>
        <v xml:space="preserve"> 250000</v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150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150</v>
      </c>
      <c r="F196" s="2" t="str">
        <f t="array" ref="F196">INDEX(Base!196:196,MATCH(MAX(LEN(Base!196:196)),LEN(Base!196:196),0))</f>
        <v>🏠CASA COMPOSTA POR 2 QUARTOS ENORMES SENDO 1 SUÍTE, SALA AMPLA COM COZINHA AMERICANA, BANHEIRO SOCIAL, ÁREA...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/>
      </c>
      <c r="M196" t="str">
        <f>TRIM((IF(OR(ISNUMBER(FIND("Avenida",Base!E196)),ISNUMBER(FIND("Rua",Base!E196)),ISNUMBER(FIND("Estrada",Base!E196)),ISNUMBER(FIND(",",Base!E196)))=TRUE,Base!E196,"")))</f>
        <v/>
      </c>
      <c r="N196" t="str">
        <f>TRIM((IF(OR(ISNUMBER(FIND("Avenida",Base!F196)),ISNUMBER(FIND("Rua",Base!F196)),ISNUMBER(FIND("Estrada",Base!F196)),ISNUMBER(FIND(",",Base!F196)))=TRUE,Base!F196,"")))</f>
        <v>🏠CASA COMPOSTA POR 2 QUARTOS ENORMES SENDO 1 SUÍTE, SALA AMPLA COM COZINHA AMERICANA, BANHEIRO SOCIAL, ÁREA...</v>
      </c>
      <c r="O196" t="str">
        <f>TRIM((IF(OR(ISNUMBER(FIND("Avenida",Base!G196)),ISNUMBER(FIND("Rua",Base!G196)),ISNUMBER(FIND("Estrada",Base!G196)),ISNUMBER(FIND(",",Base!G196)))=TRUE,Base!G196,"")))</f>
        <v/>
      </c>
      <c r="P196" t="str">
        <f>TRIM((IF(OR(ISNUMBER(FIND("Avenida",Base!H196)),ISNUMBER(FIND("Rua",Base!H196)),ISNUMBER(FIND("Estrada",Base!H196)),ISNUMBER(FIND(",",Base!H196)))=TRUE,Base!H196,"")))</f>
        <v>Avenida Independência, Unamar</v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2" t="str">
        <f t="array" ref="AA196">LOOKUP(2,1/(F196:Z196&lt;&gt;""),F196:Z196)</f>
        <v>Avenida Independência, Unamar</v>
      </c>
      <c r="AB196" t="str">
        <f t="array" ref="AB196">IFERROR(IF(LEN(TRIM(SUBSTITUTE(INDEX(Base!196:196,0,MATCH(Output!$AA196,Base!196:196,0)+1),"m²",""))&gt;5),LEFT(TRIM(SUBSTITUTE(INDEX(Base!196:196,0,MATCH(Output!$AA196,Base!196:196,0)+1),"m²","")),3),TRIM(SUBSTITUTE(INDEX(Base!196:196,0,MATCH(Output!$AA196,Base!196:196,0)+1),"m²",""))),0)</f>
        <v>85</v>
      </c>
      <c r="AC196" t="str">
        <f t="array" ref="AC196">IFERROR(IF(LEN(INDEX(Base!196:196,0,MATCH(Output!$AA196,Base!196:196,0)+2))&gt;2,LEFT(INDEX(Base!196:196,0,MATCH(Output!$AA196,Base!196:196,0)+2),1),INDEX(Base!196:196,0,MATCH(Output!$AA196,Base!196:196,0)+2)),0)</f>
        <v>2</v>
      </c>
      <c r="AD196" t="str">
        <f t="array" ref="AD196">IFERROR(IF(LEN(INDEX(Base!196:196,0,MATCH(Output!$AA196,Base!196:196,0)+3))&gt;2,LEFT(INDEX(Base!196:196,0,MATCH(Output!$AA196,Base!196:196,0)+3),1),INDEX(Base!196:196,0,MATCH(Output!$AA196,Base!196:196,0)+3)),0)</f>
        <v>4</v>
      </c>
      <c r="AE196" t="str">
        <f t="array" ref="AE196">IFERROR(IF(LEN(INDEX(Base!196:196,0,MATCH(Output!$AA196,Base!196:196,0)+4))&gt;2,LEFT(INDEX(Base!196:196,0,MATCH(Output!$AA196,Base!196:196,0)+4),1),INDEX(Base!196:196,0,MATCH(Output!$AA196,Base!196:196,0)+4)),0)</f>
        <v>3</v>
      </c>
      <c r="AF196" t="str">
        <f>AA196&amp;", "&amp;Configurações!$C$4&amp;", "&amp;Configurações!$C$5&amp;", Brazil"</f>
        <v>Avenida Independência, Unamar, Cabo Frio, RJ, Brazil</v>
      </c>
      <c r="AG196" t="str">
        <f>RIGHT(AA196,LEN(AA196)-FIND(",",AA196,1)-1)&amp;", "&amp;Configurações!$C$4&amp;", "&amp;Configurações!$C$5</f>
        <v>Unamar, Cabo Frio, RJ</v>
      </c>
      <c r="AH196" s="5">
        <f>Configurações!$C$6</f>
        <v>44386</v>
      </c>
    </row>
    <row r="197" spans="2:34" x14ac:dyDescent="0.3">
      <c r="B197">
        <f>IF(OR(ISNUMBER(FIND(Configurações!$B$8,Base!B197)),ISNUMBER(FIND(Configurações!$B$9,Base!B197)),ISNUMBER(FIND(Configurações!$B$10,Base!B197)),ISNUMBER(FIND(Configurações!$B$11,Base!B197)))=TRUE,Base!B197,0)</f>
        <v>0</v>
      </c>
      <c r="C197" t="str">
        <f>SUBSTITUTE(SUBSTITUTE(IF(ISNUMBER(FIND("R$",Base!B197))=TRUE,Base!B197,IF(OR(ISNUMBER(FIND("condo",Base!C197)),ISNUMBER(FIND("IPTU",Base!C197)))=TRUE,Base!B197,Base!C197)),"R$",""),".","")</f>
        <v xml:space="preserve"> 380000</v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0</v>
      </c>
      <c r="F197" s="2" t="str">
        <f t="array" ref="F197">INDEX(Base!197:197,MATCH(MAX(LEN(Base!197:197)),LEN(Base!197:197),0))</f>
        <v>Imóvel no condomínio verão vermelho tem 600 m² com 3 quartos e RGI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/>
      </c>
      <c r="N197" t="str">
        <f>TRIM((IF(OR(ISNUMBER(FIND("Avenida",Base!F197)),ISNUMBER(FIND("Rua",Base!F197)),ISNUMBER(FIND("Estrada",Base!F197)),ISNUMBER(FIND(",",Base!F197)))=TRUE,Base!F197,"")))</f>
        <v/>
      </c>
      <c r="O197" t="str">
        <f>TRIM((IF(OR(ISNUMBER(FIND("Avenida",Base!G197)),ISNUMBER(FIND("Rua",Base!G197)),ISNUMBER(FIND("Estrada",Base!G197)),ISNUMBER(FIND(",",Base!G197)))=TRUE,Base!G197,"")))</f>
        <v/>
      </c>
      <c r="P197" t="str">
        <f>TRIM((IF(OR(ISNUMBER(FIND("Avenida",Base!H197)),ISNUMBER(FIND("Rua",Base!H197)),ISNUMBER(FIND("Estrada",Base!H197)),ISNUMBER(FIND(",",Base!H197)))=TRUE,Base!H197,"")))</f>
        <v/>
      </c>
      <c r="Q197" t="str">
        <f>TRIM((IF(OR(ISNUMBER(FIND("Avenida",Base!I197)),ISNUMBER(FIND("Rua",Base!I197)),ISNUMBER(FIND("Estrada",Base!I197)),ISNUMBER(FIND(",",Base!I197)))=TRUE,Base!I197,"")))</f>
        <v/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>Rua Apolo Cinco, Unamar</v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2" t="str">
        <f t="array" ref="AA197">LOOKUP(2,1/(F197:Z197&lt;&gt;""),F197:Z197)</f>
        <v>Rua Apolo Cinco, Unamar</v>
      </c>
      <c r="AB197" t="str">
        <f t="array" ref="AB197">IFERROR(IF(LEN(TRIM(SUBSTITUTE(INDEX(Base!197:197,0,MATCH(Output!$AA197,Base!197:197,0)+1),"m²",""))&gt;5),LEFT(TRIM(SUBSTITUTE(INDEX(Base!197:197,0,MATCH(Output!$AA197,Base!197:197,0)+1),"m²","")),3),TRIM(SUBSTITUTE(INDEX(Base!197:197,0,MATCH(Output!$AA197,Base!197:197,0)+1),"m²",""))),0)</f>
        <v>90</v>
      </c>
      <c r="AC197" t="str">
        <f t="array" ref="AC197">IFERROR(IF(LEN(INDEX(Base!197:197,0,MATCH(Output!$AA197,Base!197:197,0)+2))&gt;2,LEFT(INDEX(Base!197:197,0,MATCH(Output!$AA197,Base!197:197,0)+2),1),INDEX(Base!197:197,0,MATCH(Output!$AA197,Base!197:197,0)+2)),0)</f>
        <v>3</v>
      </c>
      <c r="AD197" t="str">
        <f t="array" ref="AD197">IFERROR(IF(LEN(INDEX(Base!197:197,0,MATCH(Output!$AA197,Base!197:197,0)+3))&gt;2,LEFT(INDEX(Base!197:197,0,MATCH(Output!$AA197,Base!197:197,0)+3),1),INDEX(Base!197:197,0,MATCH(Output!$AA197,Base!197:197,0)+3)),0)</f>
        <v>3</v>
      </c>
      <c r="AE197" t="str">
        <f t="array" ref="AE197">IFERROR(IF(LEN(INDEX(Base!197:197,0,MATCH(Output!$AA197,Base!197:197,0)+4))&gt;2,LEFT(INDEX(Base!197:197,0,MATCH(Output!$AA197,Base!197:197,0)+4),1),INDEX(Base!197:197,0,MATCH(Output!$AA197,Base!197:197,0)+4)),0)</f>
        <v>2</v>
      </c>
      <c r="AF197" t="str">
        <f>AA197&amp;", "&amp;Configurações!$C$4&amp;", "&amp;Configurações!$C$5&amp;", Brazil"</f>
        <v>Rua Apolo Cinco, Unamar, Cabo Frio, RJ, Brazil</v>
      </c>
      <c r="AG197" t="str">
        <f>RIGHT(AA197,LEN(AA197)-FIND(",",AA197,1)-1)&amp;", "&amp;Configurações!$C$4&amp;", "&amp;Configurações!$C$5</f>
        <v>Unamar, Cabo Frio, RJ</v>
      </c>
      <c r="AH197" s="5">
        <f>Configurações!$C$6</f>
        <v>44386</v>
      </c>
    </row>
    <row r="198" spans="2:34" x14ac:dyDescent="0.3">
      <c r="B198">
        <f>IF(OR(ISNUMBER(FIND(Configurações!$B$8,Base!B198)),ISNUMBER(FIND(Configurações!$B$9,Base!B198)),ISNUMBER(FIND(Configurações!$B$10,Base!B198)),ISNUMBER(FIND(Configurações!$B$11,Base!B198)))=TRUE,Base!B198,0)</f>
        <v>0</v>
      </c>
      <c r="C198" t="str">
        <f>SUBSTITUTE(SUBSTITUTE(IF(ISNUMBER(FIND("R$",Base!B198))=TRUE,Base!B198,IF(OR(ISNUMBER(FIND("condo",Base!C198)),ISNUMBER(FIND("IPTU",Base!C198)))=TRUE,Base!B198,Base!C198)),"R$",""),".","")</f>
        <v xml:space="preserve"> 300000</v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0</v>
      </c>
      <c r="F198" s="2" t="str">
        <f t="array" ref="F198">INDEX(Base!198:198,MATCH(MAX(LEN(Base!198:198)),LEN(Base!198:198),0))</f>
        <v>SUA OPORTUNIDADE CHEGOU. CASA TODA MOBILIADA,,,,BEM LOCALIZADA PROXIMA DA PRAIA DO PONTAL,,,COM COME...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>OTIMA CASA MOBILIADA PROXIMO A PRAIA DO PONTAL, LOCAL MARAVILHOSO.......</v>
      </c>
      <c r="L198" t="str">
        <f>TRIM((IF(OR(ISNUMBER(FIND("Avenida",Base!D198)),ISNUMBER(FIND("Rua",Base!D198)),ISNUMBER(FIND("Estrada",Base!D198)),ISNUMBER(FIND(",",Base!D198)))=TRUE,Base!D198,"")))</f>
        <v/>
      </c>
      <c r="M198" t="str">
        <f>TRIM((IF(OR(ISNUMBER(FIND("Avenida",Base!E198)),ISNUMBER(FIND("Rua",Base!E198)),ISNUMBER(FIND("Estrada",Base!E198)),ISNUMBER(FIND(",",Base!E198)))=TRUE,Base!E198,"")))</f>
        <v>SUA OPORTUNIDADE CHEGOU. CASA TODA MOBILIADA,,,,BEM LOCALIZADA PROXIMA DA PRAIA DO PONTAL,,,COM COME...</v>
      </c>
      <c r="N198" t="str">
        <f>TRIM((IF(OR(ISNUMBER(FIND("Avenida",Base!F198)),ISNUMBER(FIND("Rua",Base!F198)),ISNUMBER(FIND("Estrada",Base!F198)),ISNUMBER(FIND(",",Base!F198)))=TRUE,Base!F198,"")))</f>
        <v/>
      </c>
      <c r="O198" t="str">
        <f>TRIM((IF(OR(ISNUMBER(FIND("Avenida",Base!G198)),ISNUMBER(FIND("Rua",Base!G198)),ISNUMBER(FIND("Estrada",Base!G198)),ISNUMBER(FIND(",",Base!G198)))=TRUE,Base!G198,"")))</f>
        <v>Avenida Independência, Aquariús</v>
      </c>
      <c r="P198" t="str">
        <f>TRIM((IF(OR(ISNUMBER(FIND("Avenida",Base!H198)),ISNUMBER(FIND("Rua",Base!H198)),ISNUMBER(FIND("Estrada",Base!H198)),ISNUMBER(FIND(",",Base!H198)))=TRUE,Base!H198,"")))</f>
        <v/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2" t="str">
        <f t="array" ref="AA198">LOOKUP(2,1/(F198:Z198&lt;&gt;""),F198:Z198)</f>
        <v>Avenida Independência, Aquariús</v>
      </c>
      <c r="AB198" t="str">
        <f t="array" ref="AB198">IFERROR(IF(LEN(TRIM(SUBSTITUTE(INDEX(Base!198:198,0,MATCH(Output!$AA198,Base!198:198,0)+1),"m²",""))&gt;5),LEFT(TRIM(SUBSTITUTE(INDEX(Base!198:198,0,MATCH(Output!$AA198,Base!198:198,0)+1),"m²","")),3),TRIM(SUBSTITUTE(INDEX(Base!198:198,0,MATCH(Output!$AA198,Base!198:198,0)+1),"m²",""))),0)</f>
        <v>120</v>
      </c>
      <c r="AC198" t="str">
        <f t="array" ref="AC198">IFERROR(IF(LEN(INDEX(Base!198:198,0,MATCH(Output!$AA198,Base!198:198,0)+2))&gt;2,LEFT(INDEX(Base!198:198,0,MATCH(Output!$AA198,Base!198:198,0)+2),1),INDEX(Base!198:198,0,MATCH(Output!$AA198,Base!198:198,0)+2)),0)</f>
        <v>3</v>
      </c>
      <c r="AD198" t="str">
        <f t="array" ref="AD198">IFERROR(IF(LEN(INDEX(Base!198:198,0,MATCH(Output!$AA198,Base!198:198,0)+3))&gt;2,LEFT(INDEX(Base!198:198,0,MATCH(Output!$AA198,Base!198:198,0)+3),1),INDEX(Base!198:198,0,MATCH(Output!$AA198,Base!198:198,0)+3)),0)</f>
        <v>3</v>
      </c>
      <c r="AE198" t="str">
        <f t="array" ref="AE198">IFERROR(IF(LEN(INDEX(Base!198:198,0,MATCH(Output!$AA198,Base!198:198,0)+4))&gt;2,LEFT(INDEX(Base!198:198,0,MATCH(Output!$AA198,Base!198:198,0)+4),1),INDEX(Base!198:198,0,MATCH(Output!$AA198,Base!198:198,0)+4)),0)</f>
        <v>2</v>
      </c>
      <c r="AF198" t="str">
        <f>AA198&amp;", "&amp;Configurações!$C$4&amp;", "&amp;Configurações!$C$5&amp;", Brazil"</f>
        <v>Avenida Independência, Aquariús, Cabo Frio, RJ, Brazil</v>
      </c>
      <c r="AG198" t="str">
        <f>RIGHT(AA198,LEN(AA198)-FIND(",",AA198,1)-1)&amp;", "&amp;Configurações!$C$4&amp;", "&amp;Configurações!$C$5</f>
        <v>Aquariús, Cabo Frio, RJ</v>
      </c>
      <c r="AH198" s="5">
        <f>Configurações!$C$6</f>
        <v>44386</v>
      </c>
    </row>
    <row r="199" spans="2:34" x14ac:dyDescent="0.3">
      <c r="B199">
        <f>IF(OR(ISNUMBER(FIND(Configurações!$B$8,Base!B199)),ISNUMBER(FIND(Configurações!$B$9,Base!B199)),ISNUMBER(FIND(Configurações!$B$10,Base!B199)),ISNUMBER(FIND(Configurações!$B$11,Base!B199)))=TRUE,Base!B199,0)</f>
        <v>0</v>
      </c>
      <c r="C199" t="str">
        <f>SUBSTITUTE(SUBSTITUTE(IF(ISNUMBER(FIND("R$",Base!B199))=TRUE,Base!B199,IF(OR(ISNUMBER(FIND("condo",Base!C199)),ISNUMBER(FIND("IPTU",Base!C199)))=TRUE,Base!B199,Base!C199)),"R$",""),".","")</f>
        <v xml:space="preserve"> 219999</v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0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0</v>
      </c>
      <c r="F199" s="2" t="str">
        <f t="array" ref="F199">INDEX(Base!199:199,MATCH(MAX(LEN(Base!199:199)),LEN(Base!199:199),0))</f>
        <v>Realize o sonho da sua casa da praia com a Jéssica Marques Corretora de Imóveis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/>
      </c>
      <c r="M199" t="str">
        <f>TRIM((IF(OR(ISNUMBER(FIND("Avenida",Base!E199)),ISNUMBER(FIND("Rua",Base!E199)),ISNUMBER(FIND("Estrada",Base!E199)),ISNUMBER(FIND(",",Base!E199)))=TRUE,Base!E199,"")))</f>
        <v/>
      </c>
      <c r="N199" t="str">
        <f>TRIM((IF(OR(ISNUMBER(FIND("Avenida",Base!F199)),ISNUMBER(FIND("Rua",Base!F199)),ISNUMBER(FIND("Estrada",Base!F199)),ISNUMBER(FIND(",",Base!F199)))=TRUE,Base!F199,"")))</f>
        <v/>
      </c>
      <c r="O199" t="str">
        <f>TRIM((IF(OR(ISNUMBER(FIND("Avenida",Base!G199)),ISNUMBER(FIND("Rua",Base!G199)),ISNUMBER(FIND("Estrada",Base!G199)),ISNUMBER(FIND(",",Base!G199)))=TRUE,Base!G199,"")))</f>
        <v/>
      </c>
      <c r="P199" t="str">
        <f>TRIM((IF(OR(ISNUMBER(FIND("Avenida",Base!H199)),ISNUMBER(FIND("Rua",Base!H199)),ISNUMBER(FIND("Estrada",Base!H199)),ISNUMBER(FIND(",",Base!H199)))=TRUE,Base!H199,"")))</f>
        <v>CASA COM 2 QUARTO, SENDO 1 SUÍTE, SALA COM COZINHA A...</v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>Avenida Independência, Unamar</v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2" t="str">
        <f t="array" ref="AA199">LOOKUP(2,1/(F199:Z199&lt;&gt;""),F199:Z199)</f>
        <v>Avenida Independência, Unamar</v>
      </c>
      <c r="AB199" t="str">
        <f t="array" ref="AB199">IFERROR(IF(LEN(TRIM(SUBSTITUTE(INDEX(Base!199:199,0,MATCH(Output!$AA199,Base!199:199,0)+1),"m²",""))&gt;5),LEFT(TRIM(SUBSTITUTE(INDEX(Base!199:199,0,MATCH(Output!$AA199,Base!199:199,0)+1),"m²","")),3),TRIM(SUBSTITUTE(INDEX(Base!199:199,0,MATCH(Output!$AA199,Base!199:199,0)+1),"m²",""))),0)</f>
        <v>100</v>
      </c>
      <c r="AC199" t="str">
        <f t="array" ref="AC199">IFERROR(IF(LEN(INDEX(Base!199:199,0,MATCH(Output!$AA199,Base!199:199,0)+2))&gt;2,LEFT(INDEX(Base!199:199,0,MATCH(Output!$AA199,Base!199:199,0)+2),1),INDEX(Base!199:199,0,MATCH(Output!$AA199,Base!199:199,0)+2)),0)</f>
        <v>2</v>
      </c>
      <c r="AD199" t="str">
        <f t="array" ref="AD199">IFERROR(IF(LEN(INDEX(Base!199:199,0,MATCH(Output!$AA199,Base!199:199,0)+3))&gt;2,LEFT(INDEX(Base!199:199,0,MATCH(Output!$AA199,Base!199:199,0)+3),1),INDEX(Base!199:199,0,MATCH(Output!$AA199,Base!199:199,0)+3)),0)</f>
        <v>4</v>
      </c>
      <c r="AE199" t="str">
        <f t="array" ref="AE199">IFERROR(IF(LEN(INDEX(Base!199:199,0,MATCH(Output!$AA199,Base!199:199,0)+4))&gt;2,LEFT(INDEX(Base!199:199,0,MATCH(Output!$AA199,Base!199:199,0)+4),1),INDEX(Base!199:199,0,MATCH(Output!$AA199,Base!199:199,0)+4)),0)</f>
        <v>3</v>
      </c>
      <c r="AF199" t="str">
        <f>AA199&amp;", "&amp;Configurações!$C$4&amp;", "&amp;Configurações!$C$5&amp;", Brazil"</f>
        <v>Avenida Independência, Unamar, Cabo Frio, RJ, Brazil</v>
      </c>
      <c r="AG199" t="str">
        <f>RIGHT(AA199,LEN(AA199)-FIND(",",AA199,1)-1)&amp;", "&amp;Configurações!$C$4&amp;", "&amp;Configurações!$C$5</f>
        <v>Unamar, Cabo Frio, RJ</v>
      </c>
      <c r="AH199" s="5">
        <f>Configurações!$C$6</f>
        <v>44386</v>
      </c>
    </row>
    <row r="200" spans="2:34" hidden="1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>mais</v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0</v>
      </c>
      <c r="F200" s="2" t="str">
        <f t="array" ref="F200">INDEX(Base!200:200,MATCH(MAX(LEN(Base!200:200)),LEN(Base!200:200),0))</f>
        <v>Um condomínio clube completo a 100 metros da Praia de Itapoã, próximo à melhor infraestrutura do bairro: restaurantes, farmácias, supermercados e muito mais. Duas torres exclusivas...</v>
      </c>
      <c r="J200" t="str">
        <f>TRIM((IF(OR(ISNUMBER(FIND("Avenida",Base!B200)),ISNUMBER(FIND("Rua",Base!B200)),ISNUMBER(FIND("Estrada",Base!B200)),ISNUMBER(FIND(",",Base!B200)))=TRUE,Base!B200,"")))</f>
        <v>Um condomínio clube completo a 100 metros da Praia de Itapoã, próximo à melhor infraestrutura do bairro: restaurantes, farmácias, supermercados e muito mais. Duas torres exclusivas...</v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>Avenida da Praia, Praia de Itaparica</v>
      </c>
      <c r="M200" t="str">
        <f>TRIM((IF(OR(ISNUMBER(FIND("Avenida",Base!E200)),ISNUMBER(FIND("Rua",Base!E200)),ISNUMBER(FIND("Estrada",Base!E200)),ISNUMBER(FIND(",",Base!E200)))=TRUE,Base!E200,"")))</f>
        <v/>
      </c>
      <c r="N200" t="str">
        <f>TRIM((IF(OR(ISNUMBER(FIND("Avenida",Base!F200)),ISNUMBER(FIND("Rua",Base!F200)),ISNUMBER(FIND("Estrada",Base!F200)),ISNUMBER(FIND(",",Base!F200)))=TRUE,Base!F200,"")))</f>
        <v/>
      </c>
      <c r="O200" t="str">
        <f>TRIM((IF(OR(ISNUMBER(FIND("Avenida",Base!G200)),ISNUMBER(FIND("Rua",Base!G200)),ISNUMBER(FIND("Estrada",Base!G200)),ISNUMBER(FIND(",",Base!G200)))=TRUE,Base!G200,"")))</f>
        <v/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2" t="str">
        <f t="array" ref="AA200">LOOKUP(2,1/(F200:Z200&lt;&gt;""),F200:Z200)</f>
        <v>Avenida da Praia, Praia de Itaparica</v>
      </c>
      <c r="AB200" t="str">
        <f t="array" ref="AB200">IFERROR(IF(LEN(TRIM(SUBSTITUTE(INDEX(Base!200:200,0,MATCH(Output!$AA200,Base!200:200,0)+1),"m²",""))&gt;5),LEFT(TRIM(SUBSTITUTE(INDEX(Base!200:200,0,MATCH(Output!$AA200,Base!200:200,0)+1),"m²","")),3),TRIM(SUBSTITUTE(INDEX(Base!200:200,0,MATCH(Output!$AA200,Base!200:200,0)+1),"m²",""))),0)</f>
        <v>83</v>
      </c>
      <c r="AC200" t="str">
        <f t="array" ref="AC200">IFERROR(IF(LEN(INDEX(Base!200:200,0,MATCH(Output!$AA200,Base!200:200,0)+2))&gt;2,LEFT(INDEX(Base!200:200,0,MATCH(Output!$AA200,Base!200:200,0)+2),1),INDEX(Base!200:200,0,MATCH(Output!$AA200,Base!200:200,0)+2)),0)</f>
        <v>2</v>
      </c>
      <c r="AD200" t="str">
        <f t="array" ref="AD200">IFERROR(IF(LEN(INDEX(Base!200:200,0,MATCH(Output!$AA200,Base!200:200,0)+3))&gt;2,LEFT(INDEX(Base!200:200,0,MATCH(Output!$AA200,Base!200:200,0)+3),1),INDEX(Base!200:200,0,MATCH(Output!$AA200,Base!200:200,0)+3)),0)</f>
        <v>2</v>
      </c>
      <c r="AE200" t="str">
        <f t="array" ref="AE200">IFERROR(IF(LEN(INDEX(Base!200:200,0,MATCH(Output!$AA200,Base!200:200,0)+4))&gt;2,LEFT(INDEX(Base!200:200,0,MATCH(Output!$AA200,Base!200:200,0)+4),1),INDEX(Base!200:200,0,MATCH(Output!$AA200,Base!200:200,0)+4)),0)</f>
        <v>2</v>
      </c>
      <c r="AF200" t="str">
        <f>AA200&amp;", "&amp;Configurações!$C$4&amp;", "&amp;Configurações!$C$5&amp;", Brazil"</f>
        <v>Avenida da Praia, Praia de Itaparica, Cabo Frio, RJ, Brazil</v>
      </c>
      <c r="AG200" t="str">
        <f>RIGHT(AA200,LEN(AA200)-FIND(",",AA200,1)-1)&amp;", "&amp;Configurações!$C$4&amp;", "&amp;Configurações!$C$5</f>
        <v>Praia de Itaparica, Cabo Frio, RJ</v>
      </c>
      <c r="AH200" s="5">
        <f>Configurações!$C$6</f>
        <v>44386</v>
      </c>
    </row>
    <row r="201" spans="2:34" x14ac:dyDescent="0.3">
      <c r="B201" t="str">
        <f>IF(OR(ISNUMBER(FIND(Configurações!$B$8,Base!B201)),ISNUMBER(FIND(Configurações!$B$9,Base!B201)),ISNUMBER(FIND(Configurações!$B$10,Base!B201)),ISNUMBER(FIND(Configurações!$B$11,Base!B201)))=TRUE,Base!B201,0)</f>
        <v>super destaque</v>
      </c>
      <c r="C201" t="str">
        <f>SUBSTITUTE(SUBSTITUTE(IF(ISNUMBER(FIND("R$",Base!B201))=TRUE,Base!B201,IF(OR(ISNUMBER(FIND("condo",Base!C201)),ISNUMBER(FIND("IPTU",Base!C201)))=TRUE,Base!B201,Base!C201)),"R$",""),".","")</f>
        <v xml:space="preserve"> 510000</v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0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0</v>
      </c>
      <c r="F201" s="2" t="str">
        <f t="array" ref="F201">INDEX(Base!201:201,MATCH(MAX(LEN(Base!201:201)),LEN(Base!201:201),0))</f>
        <v>Excelente lançamento em cabo frio, Edifício com toda infraestrutura, Apartamento residencial para Venda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>Excelente lançamento em cabo frio, Edifício com toda infraestrutura, Apartamento residencial para Venda</v>
      </c>
      <c r="M201" t="str">
        <f>TRIM((IF(OR(ISNUMBER(FIND("Avenida",Base!E201)),ISNUMBER(FIND("Rua",Base!E201)),ISNUMBER(FIND("Estrada",Base!E201)),ISNUMBER(FIND(",",Base!E201)))=TRUE,Base!E201,"")))</f>
        <v>Braga, Cabo Frio</v>
      </c>
      <c r="N201" t="str">
        <f>TRIM((IF(OR(ISNUMBER(FIND("Avenida",Base!F201)),ISNUMBER(FIND("Rua",Base!F201)),ISNUMBER(FIND("Estrada",Base!F201)),ISNUMBER(FIND(",",Base!F201)))=TRUE,Base!F201,"")))</f>
        <v>2 dormitórios sendo 2 suíte, 1 sala, 2 banheiros, lav...</v>
      </c>
      <c r="O201" t="str">
        <f>TRIM((IF(OR(ISNUMBER(FIND("Avenida",Base!G201)),ISNUMBER(FIND("Rua",Base!G201)),ISNUMBER(FIND("Estrada",Base!G201)),ISNUMBER(FIND(",",Base!G201)))=TRUE,Base!G201,"")))</f>
        <v/>
      </c>
      <c r="P201" t="str">
        <f>TRIM((IF(OR(ISNUMBER(FIND("Avenida",Base!H201)),ISNUMBER(FIND("Rua",Base!H201)),ISNUMBER(FIND("Estrada",Base!H201)),ISNUMBER(FIND(",",Base!H201)))=TRUE,Base!H201,"")))</f>
        <v>Rua Antônio Duarte Guimarães, Braga</v>
      </c>
      <c r="Q201" t="str">
        <f>TRIM((IF(OR(ISNUMBER(FIND("Avenida",Base!I201)),ISNUMBER(FIND("Rua",Base!I201)),ISNUMBER(FIND("Estrada",Base!I201)),ISNUMBER(FIND(",",Base!I201)))=TRUE,Base!I201,"")))</f>
        <v/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2" t="str">
        <f t="array" ref="AA201">LOOKUP(2,1/(F201:Z201&lt;&gt;""),F201:Z201)</f>
        <v>Rua Antônio Duarte Guimarães, Braga</v>
      </c>
      <c r="AB201" t="str">
        <f t="array" ref="AB201">IFERROR(IF(LEN(TRIM(SUBSTITUTE(INDEX(Base!201:201,0,MATCH(Output!$AA201,Base!201:201,0)+1),"m²",""))&gt;5),LEFT(TRIM(SUBSTITUTE(INDEX(Base!201:201,0,MATCH(Output!$AA201,Base!201:201,0)+1),"m²","")),3),TRIM(SUBSTITUTE(INDEX(Base!201:201,0,MATCH(Output!$AA201,Base!201:201,0)+1),"m²",""))),0)</f>
        <v>103</v>
      </c>
      <c r="AC201" t="str">
        <f t="array" ref="AC201">IFERROR(IF(LEN(INDEX(Base!201:201,0,MATCH(Output!$AA201,Base!201:201,0)+2))&gt;2,LEFT(INDEX(Base!201:201,0,MATCH(Output!$AA201,Base!201:201,0)+2),1),INDEX(Base!201:201,0,MATCH(Output!$AA201,Base!201:201,0)+2)),0)</f>
        <v>2</v>
      </c>
      <c r="AD201" t="str">
        <f t="array" ref="AD201">IFERROR(IF(LEN(INDEX(Base!201:201,0,MATCH(Output!$AA201,Base!201:201,0)+3))&gt;2,LEFT(INDEX(Base!201:201,0,MATCH(Output!$AA201,Base!201:201,0)+3),1),INDEX(Base!201:201,0,MATCH(Output!$AA201,Base!201:201,0)+3)),0)</f>
        <v>1</v>
      </c>
      <c r="AE201" t="str">
        <f t="array" ref="AE201">IFERROR(IF(LEN(INDEX(Base!201:201,0,MATCH(Output!$AA201,Base!201:201,0)+4))&gt;2,LEFT(INDEX(Base!201:201,0,MATCH(Output!$AA201,Base!201:201,0)+4),1),INDEX(Base!201:201,0,MATCH(Output!$AA201,Base!201:201,0)+4)),0)</f>
        <v>2</v>
      </c>
      <c r="AF201" t="str">
        <f>AA201&amp;", "&amp;Configurações!$C$4&amp;", "&amp;Configurações!$C$5&amp;", Brazil"</f>
        <v>Rua Antônio Duarte Guimarães, Braga, Cabo Frio, RJ, Brazil</v>
      </c>
      <c r="AG201" t="str">
        <f>RIGHT(AA201,LEN(AA201)-FIND(",",AA201,1)-1)&amp;", "&amp;Configurações!$C$4&amp;", "&amp;Configurações!$C$5</f>
        <v>Braga, Cabo Frio, RJ</v>
      </c>
      <c r="AH201" s="5">
        <f>Configurações!$C$6</f>
        <v>44386</v>
      </c>
    </row>
    <row r="202" spans="2:34" x14ac:dyDescent="0.3">
      <c r="B202" t="str">
        <f>IF(OR(ISNUMBER(FIND(Configurações!$B$8,Base!B202)),ISNUMBER(FIND(Configurações!$B$9,Base!B202)),ISNUMBER(FIND(Configurações!$B$10,Base!B202)),ISNUMBER(FIND(Configurações!$B$11,Base!B202)))=TRUE,Base!B202,0)</f>
        <v>super destaque</v>
      </c>
      <c r="C202" t="str">
        <f>SUBSTITUTE(SUBSTITUTE(IF(ISNUMBER(FIND("R$",Base!B202))=TRUE,Base!B202,IF(OR(ISNUMBER(FIND("condo",Base!C202)),ISNUMBER(FIND("IPTU",Base!C202)))=TRUE,Base!B202,Base!C202)),"R$",""),".","")</f>
        <v xml:space="preserve"> 900000</v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0</v>
      </c>
      <c r="F202" s="2" t="str">
        <f t="array" ref="F202">INDEX(Base!202:202,MATCH(MAX(LEN(Base!202:202)),LEN(Base!202:202),0))</f>
        <v>Casa muito bem localizada, linear com 03 quartos sendo 01 suíte, sala, cozinha, área de serviço, dependência, lindo quintal com jardim, garagem para uns 5 carros - Atualizado em: -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/>
      </c>
      <c r="L202" t="str">
        <f>TRIM((IF(OR(ISNUMBER(FIND("Avenida",Base!D202)),ISNUMBER(FIND("Rua",Base!D202)),ISNUMBER(FIND("Estrada",Base!D202)),ISNUMBER(FIND(",",Base!D202)))=TRUE,Base!D202,"")))</f>
        <v>Casa muito bem localizada, linear com 03 quartos sendo 01 suíte, sala, cozinha, área de serviço, dependência, lindo quintal com jardim, garagem para uns 5 carros - Atualizado em: -</v>
      </c>
      <c r="M202" t="str">
        <f>TRIM((IF(OR(ISNUMBER(FIND("Avenida",Base!E202)),ISNUMBER(FIND("Rua",Base!E202)),ISNUMBER(FIND("Estrada",Base!E202)),ISNUMBER(FIND(",",Base!E202)))=TRUE,Base!E202,"")))</f>
        <v/>
      </c>
      <c r="N202" t="str">
        <f>TRIM((IF(OR(ISNUMBER(FIND("Avenida",Base!F202)),ISNUMBER(FIND("Rua",Base!F202)),ISNUMBER(FIND("Estrada",Base!F202)),ISNUMBER(FIND(",",Base!F202)))=TRUE,Base!F202,"")))</f>
        <v>Braga, Cabo Frio</v>
      </c>
      <c r="O202" t="str">
        <f>TRIM((IF(OR(ISNUMBER(FIND("Avenida",Base!G202)),ISNUMBER(FIND("Rua",Base!G202)),ISNUMBER(FIND("Estrada",Base!G202)),ISNUMBER(FIND(",",Base!G202)))=TRUE,Base!G202,"")))</f>
        <v/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/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/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2" t="str">
        <f t="array" ref="AA202">LOOKUP(2,1/(F202:Z202&lt;&gt;""),F202:Z202)</f>
        <v>Braga, Cabo Frio</v>
      </c>
      <c r="AB202" t="str">
        <f t="array" ref="AB202">IFERROR(IF(LEN(TRIM(SUBSTITUTE(INDEX(Base!202:202,0,MATCH(Output!$AA202,Base!202:202,0)+1),"m²",""))&gt;5),LEFT(TRIM(SUBSTITUTE(INDEX(Base!202:202,0,MATCH(Output!$AA202,Base!202:202,0)+1),"m²","")),3),TRIM(SUBSTITUTE(INDEX(Base!202:202,0,MATCH(Output!$AA202,Base!202:202,0)+1),"m²",""))),0)</f>
        <v>360</v>
      </c>
      <c r="AC202" t="str">
        <f t="array" ref="AC202">IFERROR(IF(LEN(INDEX(Base!202:202,0,MATCH(Output!$AA202,Base!202:202,0)+2))&gt;2,LEFT(INDEX(Base!202:202,0,MATCH(Output!$AA202,Base!202:202,0)+2),1),INDEX(Base!202:202,0,MATCH(Output!$AA202,Base!202:202,0)+2)),0)</f>
        <v>3</v>
      </c>
      <c r="AD202" t="str">
        <f t="array" ref="AD202">IFERROR(IF(LEN(INDEX(Base!202:202,0,MATCH(Output!$AA202,Base!202:202,0)+3))&gt;2,LEFT(INDEX(Base!202:202,0,MATCH(Output!$AA202,Base!202:202,0)+3),1),INDEX(Base!202:202,0,MATCH(Output!$AA202,Base!202:202,0)+3)),0)</f>
        <v>5</v>
      </c>
      <c r="AE202" t="str">
        <f t="array" ref="AE202">IFERROR(IF(LEN(INDEX(Base!202:202,0,MATCH(Output!$AA202,Base!202:202,0)+4))&gt;2,LEFT(INDEX(Base!202:202,0,MATCH(Output!$AA202,Base!202:202,0)+4),1),INDEX(Base!202:202,0,MATCH(Output!$AA202,Base!202:202,0)+4)),0)</f>
        <v>2</v>
      </c>
      <c r="AF202" t="str">
        <f>AA202&amp;", "&amp;Configurações!$C$4&amp;", "&amp;Configurações!$C$5&amp;", Brazil"</f>
        <v>Braga, Cabo Frio, Cabo Frio, RJ, Brazil</v>
      </c>
      <c r="AG202" t="str">
        <f>RIGHT(AA202,LEN(AA202)-FIND(",",AA202,1)-1)&amp;", "&amp;Configurações!$C$4&amp;", "&amp;Configurações!$C$5</f>
        <v>Cabo Frio, Cabo Frio, RJ</v>
      </c>
      <c r="AH202" s="5">
        <f>Configurações!$C$6</f>
        <v>44386</v>
      </c>
    </row>
    <row r="203" spans="2:34" x14ac:dyDescent="0.3">
      <c r="B203" t="str">
        <f>IF(OR(ISNUMBER(FIND(Configurações!$B$8,Base!B203)),ISNUMBER(FIND(Configurações!$B$9,Base!B203)),ISNUMBER(FIND(Configurações!$B$10,Base!B203)),ISNUMBER(FIND(Configurações!$B$11,Base!B203)))=TRUE,Base!B203,0)</f>
        <v>super destaque</v>
      </c>
      <c r="C203" t="str">
        <f>SUBSTITUTE(SUBSTITUTE(IF(ISNUMBER(FIND("R$",Base!B203))=TRUE,Base!B203,IF(OR(ISNUMBER(FIND("condo",Base!C203)),ISNUMBER(FIND("IPTU",Base!C203)))=TRUE,Base!B203,Base!C203)),"R$",""),".","")</f>
        <v xml:space="preserve"> 119999</v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0</v>
      </c>
      <c r="F203" s="2" t="str">
        <f t="array" ref="F203">INDEX(Base!203:203,MATCH(MAX(LEN(Base!203:203)),LEN(Base!203:203),0))</f>
        <v>Realize o sonho da sua casa da praia com a Jéssica Marques Corretora de Imóveis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>Excelente casa de 2 quartos, piscina e área gourmet em Unamar - Cabo Frio - RJ</v>
      </c>
      <c r="M203" t="str">
        <f>TRIM((IF(OR(ISNUMBER(FIND("Avenida",Base!E203)),ISNUMBER(FIND("Rua",Base!E203)),ISNUMBER(FIND("Estrada",Base!E203)),ISNUMBER(FIND(",",Base!E203)))=TRUE,Base!E203,"")))</f>
        <v/>
      </c>
      <c r="N203" t="str">
        <f>TRIM((IF(OR(ISNUMBER(FIND("Avenida",Base!F203)),ISNUMBER(FIND("Rua",Base!F203)),ISNUMBER(FIND("Estrada",Base!F203)),ISNUMBER(FIND(",",Base!F203)))=TRUE,Base!F203,"")))</f>
        <v/>
      </c>
      <c r="O203" t="str">
        <f>TRIM((IF(OR(ISNUMBER(FIND("Avenida",Base!G203)),ISNUMBER(FIND("Rua",Base!G203)),ISNUMBER(FIND("Estrada",Base!G203)),ISNUMBER(FIND(",",Base!G203)))=TRUE,Base!G203,"")))</f>
        <v/>
      </c>
      <c r="P203" t="str">
        <f>TRIM((IF(OR(ISNUMBER(FIND("Avenida",Base!H203)),ISNUMBER(FIND("Rua",Base!H203)),ISNUMBER(FIND("Estrada",Base!H203)),ISNUMBER(FIND(",",Base!H203)))=TRUE,Base!H203,"")))</f>
        <v/>
      </c>
      <c r="Q203" t="str">
        <f>TRIM((IF(OR(ISNUMBER(FIND("Avenida",Base!I203)),ISNUMBER(FIND("Rua",Base!I203)),ISNUMBER(FIND("Estrada",Base!I203)),ISNUMBER(FIND(",",Base!I203)))=TRUE,Base!I203,"")))</f>
        <v>Avenida Independência, Unamar</v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2" t="str">
        <f t="array" ref="AA203">LOOKUP(2,1/(F203:Z203&lt;&gt;""),F203:Z203)</f>
        <v>Avenida Independência, Unamar</v>
      </c>
      <c r="AB203" t="str">
        <f t="array" ref="AB203">IFERROR(IF(LEN(TRIM(SUBSTITUTE(INDEX(Base!203:203,0,MATCH(Output!$AA203,Base!203:203,0)+1),"m²",""))&gt;5),LEFT(TRIM(SUBSTITUTE(INDEX(Base!203:203,0,MATCH(Output!$AA203,Base!203:203,0)+1),"m²","")),3),TRIM(SUBSTITUTE(INDEX(Base!203:203,0,MATCH(Output!$AA203,Base!203:203,0)+1),"m²",""))),0)</f>
        <v>61</v>
      </c>
      <c r="AC203" t="str">
        <f t="array" ref="AC203">IFERROR(IF(LEN(INDEX(Base!203:203,0,MATCH(Output!$AA203,Base!203:203,0)+2))&gt;2,LEFT(INDEX(Base!203:203,0,MATCH(Output!$AA203,Base!203:203,0)+2),1),INDEX(Base!203:203,0,MATCH(Output!$AA203,Base!203:203,0)+2)),0)</f>
        <v>2</v>
      </c>
      <c r="AD203" t="str">
        <f t="array" ref="AD203">IFERROR(IF(LEN(INDEX(Base!203:203,0,MATCH(Output!$AA203,Base!203:203,0)+3))&gt;2,LEFT(INDEX(Base!203:203,0,MATCH(Output!$AA203,Base!203:203,0)+3),1),INDEX(Base!203:203,0,MATCH(Output!$AA203,Base!203:203,0)+3)),0)</f>
        <v>2</v>
      </c>
      <c r="AE203" t="str">
        <f t="array" ref="AE203">IFERROR(IF(LEN(INDEX(Base!203:203,0,MATCH(Output!$AA203,Base!203:203,0)+4))&gt;2,LEFT(INDEX(Base!203:203,0,MATCH(Output!$AA203,Base!203:203,0)+4),1),INDEX(Base!203:203,0,MATCH(Output!$AA203,Base!203:203,0)+4)),0)</f>
        <v>1</v>
      </c>
      <c r="AF203" t="str">
        <f>AA203&amp;", "&amp;Configurações!$C$4&amp;", "&amp;Configurações!$C$5&amp;", Brazil"</f>
        <v>Avenida Independência, Unamar, Cabo Frio, RJ, Brazil</v>
      </c>
      <c r="AG203" t="str">
        <f>RIGHT(AA203,LEN(AA203)-FIND(",",AA203,1)-1)&amp;", "&amp;Configurações!$C$4&amp;", "&amp;Configurações!$C$5</f>
        <v>Unamar, Cabo Frio, RJ</v>
      </c>
      <c r="AH203" s="5">
        <f>Configurações!$C$6</f>
        <v>44386</v>
      </c>
    </row>
    <row r="204" spans="2:34" x14ac:dyDescent="0.3">
      <c r="B204">
        <f>IF(OR(ISNUMBER(FIND(Configurações!$B$8,Base!B204)),ISNUMBER(FIND(Configurações!$B$9,Base!B204)),ISNUMBER(FIND(Configurações!$B$10,Base!B204)),ISNUMBER(FIND(Configurações!$B$11,Base!B204)))=TRUE,Base!B204,0)</f>
        <v>0</v>
      </c>
      <c r="C204" t="str">
        <f>SUBSTITUTE(SUBSTITUTE(IF(ISNUMBER(FIND("R$",Base!B204))=TRUE,Base!B204,IF(OR(ISNUMBER(FIND("condo",Base!C204)),ISNUMBER(FIND("IPTU",Base!C204)))=TRUE,Base!B204,Base!C204)),"R$",""),".","")</f>
        <v xml:space="preserve"> 235000</v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0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0</v>
      </c>
      <c r="F204" s="2" t="str">
        <f t="array" ref="F204">INDEX(Base!204:204,MATCH(MAX(LEN(Base!204:204)),LEN(Base!204:204),0))</f>
        <v>composta por: 2 quartos sendo 1 suite, sala , cozinha, banhei...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/>
      </c>
      <c r="L204" t="str">
        <f>TRIM((IF(OR(ISNUMBER(FIND("Avenida",Base!D204)),ISNUMBER(FIND("Rua",Base!D204)),ISNUMBER(FIND("Estrada",Base!D204)),ISNUMBER(FIND(",",Base!D204)))=TRUE,Base!D204,"")))</f>
        <v/>
      </c>
      <c r="M204" t="str">
        <f>TRIM((IF(OR(ISNUMBER(FIND("Avenida",Base!E204)),ISNUMBER(FIND("Rua",Base!E204)),ISNUMBER(FIND("Estrada",Base!E204)),ISNUMBER(FIND(",",Base!E204)))=TRUE,Base!E204,"")))</f>
        <v/>
      </c>
      <c r="N204" t="str">
        <f>TRIM((IF(OR(ISNUMBER(FIND("Avenida",Base!F204)),ISNUMBER(FIND("Rua",Base!F204)),ISNUMBER(FIND("Estrada",Base!F204)),ISNUMBER(FIND(",",Base!F204)))=TRUE,Base!F204,"")))</f>
        <v/>
      </c>
      <c r="O204" t="str">
        <f>TRIM((IF(OR(ISNUMBER(FIND("Avenida",Base!G204)),ISNUMBER(FIND("Rua",Base!G204)),ISNUMBER(FIND("Estrada",Base!G204)),ISNUMBER(FIND(",",Base!G204)))=TRUE,Base!G204,"")))</f>
        <v/>
      </c>
      <c r="P204" t="str">
        <f>TRIM((IF(OR(ISNUMBER(FIND("Avenida",Base!H204)),ISNUMBER(FIND("Rua",Base!H204)),ISNUMBER(FIND("Estrada",Base!H204)),ISNUMBER(FIND(",",Base!H204)))=TRUE,Base!H204,"")))</f>
        <v/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>composta por: 2 quartos sendo 1 suite, sala , cozinha, banhei...</v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>Nova California Tamoios, Cabo Frio</v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2" t="str">
        <f t="array" ref="AA204">LOOKUP(2,1/(F204:Z204&lt;&gt;""),F204:Z204)</f>
        <v>Nova California Tamoios, Cabo Frio</v>
      </c>
      <c r="AB204" t="str">
        <f t="array" ref="AB204">IFERROR(IF(LEN(TRIM(SUBSTITUTE(INDEX(Base!204:204,0,MATCH(Output!$AA204,Base!204:204,0)+1),"m²",""))&gt;5),LEFT(TRIM(SUBSTITUTE(INDEX(Base!204:204,0,MATCH(Output!$AA204,Base!204:204,0)+1),"m²","")),3),TRIM(SUBSTITUTE(INDEX(Base!204:204,0,MATCH(Output!$AA204,Base!204:204,0)+1),"m²",""))),0)</f>
        <v>183</v>
      </c>
      <c r="AC204" t="str">
        <f t="array" ref="AC204">IFERROR(IF(LEN(INDEX(Base!204:204,0,MATCH(Output!$AA204,Base!204:204,0)+2))&gt;2,LEFT(INDEX(Base!204:204,0,MATCH(Output!$AA204,Base!204:204,0)+2),1),INDEX(Base!204:204,0,MATCH(Output!$AA204,Base!204:204,0)+2)),0)</f>
        <v>2</v>
      </c>
      <c r="AD204" t="str">
        <f t="array" ref="AD204">IFERROR(IF(LEN(INDEX(Base!204:204,0,MATCH(Output!$AA204,Base!204:204,0)+3))&gt;2,LEFT(INDEX(Base!204:204,0,MATCH(Output!$AA204,Base!204:204,0)+3),1),INDEX(Base!204:204,0,MATCH(Output!$AA204,Base!204:204,0)+3)),0)</f>
        <v>2</v>
      </c>
      <c r="AE204" t="str">
        <f t="array" ref="AE204">IFERROR(IF(LEN(INDEX(Base!204:204,0,MATCH(Output!$AA204,Base!204:204,0)+4))&gt;2,LEFT(INDEX(Base!204:204,0,MATCH(Output!$AA204,Base!204:204,0)+4),1),INDEX(Base!204:204,0,MATCH(Output!$AA204,Base!204:204,0)+4)),0)</f>
        <v>2</v>
      </c>
      <c r="AF204" t="str">
        <f>AA204&amp;", "&amp;Configurações!$C$4&amp;", "&amp;Configurações!$C$5&amp;", Brazil"</f>
        <v>Nova California Tamoios, Cabo Frio, Cabo Frio, RJ, Brazil</v>
      </c>
      <c r="AG204" t="str">
        <f>RIGHT(AA204,LEN(AA204)-FIND(",",AA204,1)-1)&amp;", "&amp;Configurações!$C$4&amp;", "&amp;Configurações!$C$5</f>
        <v>Cabo Frio, Cabo Frio, RJ</v>
      </c>
      <c r="AH204" s="5">
        <f>Configurações!$C$6</f>
        <v>44386</v>
      </c>
    </row>
    <row r="205" spans="2:34" x14ac:dyDescent="0.3">
      <c r="B205">
        <f>IF(OR(ISNUMBER(FIND(Configurações!$B$8,Base!B205)),ISNUMBER(FIND(Configurações!$B$9,Base!B205)),ISNUMBER(FIND(Configurações!$B$10,Base!B205)),ISNUMBER(FIND(Configurações!$B$11,Base!B205)))=TRUE,Base!B205,0)</f>
        <v>0</v>
      </c>
      <c r="C205" t="str">
        <f>SUBSTITUTE(SUBSTITUTE(IF(ISNUMBER(FIND("R$",Base!B205))=TRUE,Base!B205,IF(OR(ISNUMBER(FIND("condo",Base!C205)),ISNUMBER(FIND("IPTU",Base!C205)))=TRUE,Base!B205,Base!C205)),"R$",""),".","")</f>
        <v xml:space="preserve"> 283000</v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0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0</v>
      </c>
      <c r="F205" s="2" t="str">
        <f t="array" ref="F205">INDEX(Base!205:205,MATCH(MAX(LEN(Base!205:205)),LEN(Base!205:205),0))</f>
        <v>Linda casa pronta para morar com 3 quartos, piscina e área gourmet em Unamar, Tamoios - Cabo Frio - RJ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>Linda casa pronta para morar com 3 quartos, piscina e área gourmet em Unamar, Tamoios - Cabo Frio - RJ</v>
      </c>
      <c r="L205" t="str">
        <f>TRIM((IF(OR(ISNUMBER(FIND("Avenida",Base!D205)),ISNUMBER(FIND("Rua",Base!D205)),ISNUMBER(FIND("Estrada",Base!D205)),ISNUMBER(FIND(",",Base!D205)))=TRUE,Base!D205,"")))</f>
        <v/>
      </c>
      <c r="M205" t="str">
        <f>TRIM((IF(OR(ISNUMBER(FIND("Avenida",Base!E205)),ISNUMBER(FIND("Rua",Base!E205)),ISNUMBER(FIND("Estrada",Base!E205)),ISNUMBER(FIND(",",Base!E205)))=TRUE,Base!E205,"")))</f>
        <v/>
      </c>
      <c r="N205" t="str">
        <f>TRIM((IF(OR(ISNUMBER(FIND("Avenida",Base!F205)),ISNUMBER(FIND("Rua",Base!F205)),ISNUMBER(FIND("Estrada",Base!F205)),ISNUMBER(FIND(",",Base!F205)))=TRUE,Base!F205,"")))</f>
        <v/>
      </c>
      <c r="O205" t="str">
        <f>TRIM((IF(OR(ISNUMBER(FIND("Avenida",Base!G205)),ISNUMBER(FIND("Rua",Base!G205)),ISNUMBER(FIND("Estrada",Base!G205)),ISNUMBER(FIND(",",Base!G205)))=TRUE,Base!G205,"")))</f>
        <v>Avenida Independência, Unamar</v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2" t="str">
        <f t="array" ref="AA205">LOOKUP(2,1/(F205:Z205&lt;&gt;""),F205:Z205)</f>
        <v>Avenida Independência, Unamar</v>
      </c>
      <c r="AB205" t="str">
        <f t="array" ref="AB205">IFERROR(IF(LEN(TRIM(SUBSTITUTE(INDEX(Base!205:205,0,MATCH(Output!$AA205,Base!205:205,0)+1),"m²",""))&gt;5),LEFT(TRIM(SUBSTITUTE(INDEX(Base!205:205,0,MATCH(Output!$AA205,Base!205:205,0)+1),"m²","")),3),TRIM(SUBSTITUTE(INDEX(Base!205:205,0,MATCH(Output!$AA205,Base!205:205,0)+1),"m²",""))),0)</f>
        <v>121</v>
      </c>
      <c r="AC205" t="str">
        <f t="array" ref="AC205">IFERROR(IF(LEN(INDEX(Base!205:205,0,MATCH(Output!$AA205,Base!205:205,0)+2))&gt;2,LEFT(INDEX(Base!205:205,0,MATCH(Output!$AA205,Base!205:205,0)+2),1),INDEX(Base!205:205,0,MATCH(Output!$AA205,Base!205:205,0)+2)),0)</f>
        <v>3</v>
      </c>
      <c r="AD205" t="str">
        <f t="array" ref="AD205">IFERROR(IF(LEN(INDEX(Base!205:205,0,MATCH(Output!$AA205,Base!205:205,0)+3))&gt;2,LEFT(INDEX(Base!205:205,0,MATCH(Output!$AA205,Base!205:205,0)+3),1),INDEX(Base!205:205,0,MATCH(Output!$AA205,Base!205:205,0)+3)),0)</f>
        <v>3</v>
      </c>
      <c r="AE205" t="str">
        <f t="array" ref="AE205">IFERROR(IF(LEN(INDEX(Base!205:205,0,MATCH(Output!$AA205,Base!205:205,0)+4))&gt;2,LEFT(INDEX(Base!205:205,0,MATCH(Output!$AA205,Base!205:205,0)+4),1),INDEX(Base!205:205,0,MATCH(Output!$AA205,Base!205:205,0)+4)),0)</f>
        <v>3</v>
      </c>
      <c r="AF205" t="str">
        <f>AA205&amp;", "&amp;Configurações!$C$4&amp;", "&amp;Configurações!$C$5&amp;", Brazil"</f>
        <v>Avenida Independência, Unamar, Cabo Frio, RJ, Brazil</v>
      </c>
      <c r="AG205" t="str">
        <f>RIGHT(AA205,LEN(AA205)-FIND(",",AA205,1)-1)&amp;", "&amp;Configurações!$C$4&amp;", "&amp;Configurações!$C$5</f>
        <v>Unamar, Cabo Frio, RJ</v>
      </c>
      <c r="AH205" s="5">
        <f>Configurações!$C$6</f>
        <v>44386</v>
      </c>
    </row>
    <row r="206" spans="2:34" x14ac:dyDescent="0.3">
      <c r="B206">
        <f>IF(OR(ISNUMBER(FIND(Configurações!$B$8,Base!B206)),ISNUMBER(FIND(Configurações!$B$9,Base!B206)),ISNUMBER(FIND(Configurações!$B$10,Base!B206)),ISNUMBER(FIND(Configurações!$B$11,Base!B206)))=TRUE,Base!B206,0)</f>
        <v>0</v>
      </c>
      <c r="C206" t="str">
        <f>SUBSTITUTE(SUBSTITUTE(IF(ISNUMBER(FIND("R$",Base!B206))=TRUE,Base!B206,IF(OR(ISNUMBER(FIND("condo",Base!C206)),ISNUMBER(FIND("IPTU",Base!C206)))=TRUE,Base!B206,Base!C206)),"R$",""),".","")</f>
        <v xml:space="preserve"> 290000</v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150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480</v>
      </c>
      <c r="F206" s="2" t="str">
        <f t="array" ref="F206">INDEX(Base!206:206,MATCH(MAX(LEN(Base!206:206)),LEN(Base!206:206),0))</f>
        <v>Casa composta por 1 sala, 3 quartos sendo 2 suítes, 1 cozinha, 1 banheiro social, área de serviço, varan...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/>
      </c>
      <c r="M206" t="str">
        <f>TRIM((IF(OR(ISNUMBER(FIND("Avenida",Base!E206)),ISNUMBER(FIND("Rua",Base!E206)),ISNUMBER(FIND("Estrada",Base!E206)),ISNUMBER(FIND(",",Base!E206)))=TRUE,Base!E206,"")))</f>
        <v/>
      </c>
      <c r="N206" t="str">
        <f>TRIM((IF(OR(ISNUMBER(FIND("Avenida",Base!F206)),ISNUMBER(FIND("Rua",Base!F206)),ISNUMBER(FIND("Estrada",Base!F206)),ISNUMBER(FIND(",",Base!F206)))=TRUE,Base!F206,"")))</f>
        <v/>
      </c>
      <c r="O206" t="str">
        <f>TRIM((IF(OR(ISNUMBER(FIND("Avenida",Base!G206)),ISNUMBER(FIND("Rua",Base!G206)),ISNUMBER(FIND("Estrada",Base!G206)),ISNUMBER(FIND(",",Base!G206)))=TRUE,Base!G206,"")))</f>
        <v>Casa composta por 1 sala, 3 quartos sendo 2 suítes, 1 cozinha, 1 banheiro social, área de serviço, varan...</v>
      </c>
      <c r="P206" t="str">
        <f>TRIM((IF(OR(ISNUMBER(FIND("Avenida",Base!H206)),ISNUMBER(FIND("Rua",Base!H206)),ISNUMBER(FIND("Estrada",Base!H206)),ISNUMBER(FIND(",",Base!H206)))=TRUE,Base!H206,"")))</f>
        <v/>
      </c>
      <c r="Q206" t="str">
        <f>TRIM((IF(OR(ISNUMBER(FIND("Avenida",Base!I206)),ISNUMBER(FIND("Rua",Base!I206)),ISNUMBER(FIND("Estrada",Base!I206)),ISNUMBER(FIND(",",Base!I206)))=TRUE,Base!I206,"")))</f>
        <v>Rua dos Planetas, Verao Vermelho Tamoios</v>
      </c>
      <c r="R206" t="str">
        <f>TRIM((IF(OR(ISNUMBER(FIND("Avenida",Base!J206)),ISNUMBER(FIND("Rua",Base!J206)),ISNUMBER(FIND("Estrada",Base!J206)),ISNUMBER(FIND(",",Base!J206)))=TRUE,Base!J206,"")))</f>
        <v/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2" t="str">
        <f t="array" ref="AA206">LOOKUP(2,1/(F206:Z206&lt;&gt;""),F206:Z206)</f>
        <v>Rua dos Planetas, Verao Vermelho Tamoios</v>
      </c>
      <c r="AB206" t="str">
        <f t="array" ref="AB206">IFERROR(IF(LEN(TRIM(SUBSTITUTE(INDEX(Base!206:206,0,MATCH(Output!$AA206,Base!206:206,0)+1),"m²",""))&gt;5),LEFT(TRIM(SUBSTITUTE(INDEX(Base!206:206,0,MATCH(Output!$AA206,Base!206:206,0)+1),"m²","")),3),TRIM(SUBSTITUTE(INDEX(Base!206:206,0,MATCH(Output!$AA206,Base!206:206,0)+1),"m²",""))),0)</f>
        <v>192</v>
      </c>
      <c r="AC206" t="str">
        <f t="array" ref="AC206">IFERROR(IF(LEN(INDEX(Base!206:206,0,MATCH(Output!$AA206,Base!206:206,0)+2))&gt;2,LEFT(INDEX(Base!206:206,0,MATCH(Output!$AA206,Base!206:206,0)+2),1),INDEX(Base!206:206,0,MATCH(Output!$AA206,Base!206:206,0)+2)),0)</f>
        <v>3</v>
      </c>
      <c r="AD206" t="str">
        <f t="array" ref="AD206">IFERROR(IF(LEN(INDEX(Base!206:206,0,MATCH(Output!$AA206,Base!206:206,0)+3))&gt;2,LEFT(INDEX(Base!206:206,0,MATCH(Output!$AA206,Base!206:206,0)+3),1),INDEX(Base!206:206,0,MATCH(Output!$AA206,Base!206:206,0)+3)),0)</f>
        <v>2</v>
      </c>
      <c r="AE206" t="str">
        <f t="array" ref="AE206">IFERROR(IF(LEN(INDEX(Base!206:206,0,MATCH(Output!$AA206,Base!206:206,0)+4))&gt;2,LEFT(INDEX(Base!206:206,0,MATCH(Output!$AA206,Base!206:206,0)+4),1),INDEX(Base!206:206,0,MATCH(Output!$AA206,Base!206:206,0)+4)),0)</f>
        <v>1</v>
      </c>
      <c r="AF206" t="str">
        <f>AA206&amp;", "&amp;Configurações!$C$4&amp;", "&amp;Configurações!$C$5&amp;", Brazil"</f>
        <v>Rua dos Planetas, Verao Vermelho Tamoios, Cabo Frio, RJ, Brazil</v>
      </c>
      <c r="AG206" t="str">
        <f>RIGHT(AA206,LEN(AA206)-FIND(",",AA206,1)-1)&amp;", "&amp;Configurações!$C$4&amp;", "&amp;Configurações!$C$5</f>
        <v>Verao Vermelho Tamoios, Cabo Frio, RJ</v>
      </c>
      <c r="AH206" s="5">
        <f>Configurações!$C$6</f>
        <v>44386</v>
      </c>
    </row>
    <row r="207" spans="2:34" x14ac:dyDescent="0.3">
      <c r="B207">
        <f>IF(OR(ISNUMBER(FIND(Configurações!$B$8,Base!B207)),ISNUMBER(FIND(Configurações!$B$9,Base!B207)),ISNUMBER(FIND(Configurações!$B$10,Base!B207)),ISNUMBER(FIND(Configurações!$B$11,Base!B207)))=TRUE,Base!B207,0)</f>
        <v>0</v>
      </c>
      <c r="C207" t="str">
        <f>SUBSTITUTE(SUBSTITUTE(IF(ISNUMBER(FIND("R$",Base!B207))=TRUE,Base!B207,IF(OR(ISNUMBER(FIND("condo",Base!C207)),ISNUMBER(FIND("IPTU",Base!C207)))=TRUE,Base!B207,Base!C207)),"R$",""),".","")</f>
        <v xml:space="preserve"> 174900</v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0</v>
      </c>
      <c r="F207" s="2" t="str">
        <f t="array" ref="F207">INDEX(Base!207:207,MATCH(MAX(LEN(Base!207:207)),LEN(Base!207:207),0))</f>
        <v>RESIDENCIAL GRAVATÁ, OPORTUNIDADE UNICA......... IMÓVEL LUXO, ALTO PADRÃO, OTIMA LOCALIZAÇÃO A 15 MINUTOS DA PRAIA, COMERCIO PERTINHO, TRANSPORTE,...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/>
      </c>
      <c r="M207" t="str">
        <f>TRIM((IF(OR(ISNUMBER(FIND("Avenida",Base!E207)),ISNUMBER(FIND("Rua",Base!E207)),ISNUMBER(FIND("Estrada",Base!E207)),ISNUMBER(FIND(",",Base!E207)))=TRUE,Base!E207,"")))</f>
        <v>RESIDENCIAL GRAVATÁ, OPORTUNIDADE UNICA......... IMÓVEL LUXO, ALTO PADRÃO, OTIMA LOCALIZAÇÃO A 15 MINUTOS DA PRAIA, COMERCIO PERTINHO, TRANSPORTE,...</v>
      </c>
      <c r="N207" t="str">
        <f>TRIM((IF(OR(ISNUMBER(FIND("Avenida",Base!F207)),ISNUMBER(FIND("Rua",Base!F207)),ISNUMBER(FIND("Estrada",Base!F207)),ISNUMBER(FIND(",",Base!F207)))=TRUE,Base!F207,"")))</f>
        <v/>
      </c>
      <c r="O207" t="str">
        <f>TRIM((IF(OR(ISNUMBER(FIND("Avenida",Base!G207)),ISNUMBER(FIND("Rua",Base!G207)),ISNUMBER(FIND("Estrada",Base!G207)),ISNUMBER(FIND(",",Base!G207)))=TRUE,Base!G207,"")))</f>
        <v>Avenida Independência, Unamar</v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/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/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2" t="str">
        <f t="array" ref="AA207">LOOKUP(2,1/(F207:Z207&lt;&gt;""),F207:Z207)</f>
        <v>Avenida Independência, Unamar</v>
      </c>
      <c r="AB207" t="str">
        <f t="array" ref="AB207">IFERROR(IF(LEN(TRIM(SUBSTITUTE(INDEX(Base!207:207,0,MATCH(Output!$AA207,Base!207:207,0)+1),"m²",""))&gt;5),LEFT(TRIM(SUBSTITUTE(INDEX(Base!207:207,0,MATCH(Output!$AA207,Base!207:207,0)+1),"m²","")),3),TRIM(SUBSTITUTE(INDEX(Base!207:207,0,MATCH(Output!$AA207,Base!207:207,0)+1),"m²",""))),0)</f>
        <v>90</v>
      </c>
      <c r="AC207" t="str">
        <f t="array" ref="AC207">IFERROR(IF(LEN(INDEX(Base!207:207,0,MATCH(Output!$AA207,Base!207:207,0)+2))&gt;2,LEFT(INDEX(Base!207:207,0,MATCH(Output!$AA207,Base!207:207,0)+2),1),INDEX(Base!207:207,0,MATCH(Output!$AA207,Base!207:207,0)+2)),0)</f>
        <v>2</v>
      </c>
      <c r="AD207" t="str">
        <f t="array" ref="AD207">IFERROR(IF(LEN(INDEX(Base!207:207,0,MATCH(Output!$AA207,Base!207:207,0)+3))&gt;2,LEFT(INDEX(Base!207:207,0,MATCH(Output!$AA207,Base!207:207,0)+3),1),INDEX(Base!207:207,0,MATCH(Output!$AA207,Base!207:207,0)+3)),0)</f>
        <v>3</v>
      </c>
      <c r="AE207" t="str">
        <f t="array" ref="AE207">IFERROR(IF(LEN(INDEX(Base!207:207,0,MATCH(Output!$AA207,Base!207:207,0)+4))&gt;2,LEFT(INDEX(Base!207:207,0,MATCH(Output!$AA207,Base!207:207,0)+4),1),INDEX(Base!207:207,0,MATCH(Output!$AA207,Base!207:207,0)+4)),0)</f>
        <v>2</v>
      </c>
      <c r="AF207" t="str">
        <f>AA207&amp;", "&amp;Configurações!$C$4&amp;", "&amp;Configurações!$C$5&amp;", Brazil"</f>
        <v>Avenida Independência, Unamar, Cabo Frio, RJ, Brazil</v>
      </c>
      <c r="AG207" t="str">
        <f>RIGHT(AA207,LEN(AA207)-FIND(",",AA207,1)-1)&amp;", "&amp;Configurações!$C$4&amp;", "&amp;Configurações!$C$5</f>
        <v>Unamar, Cabo Frio, RJ</v>
      </c>
      <c r="AH207" s="5">
        <f>Configurações!$C$6</f>
        <v>44386</v>
      </c>
    </row>
    <row r="208" spans="2:34" x14ac:dyDescent="0.3">
      <c r="B208">
        <f>IF(OR(ISNUMBER(FIND(Configurações!$B$8,Base!B208)),ISNUMBER(FIND(Configurações!$B$9,Base!B208)),ISNUMBER(FIND(Configurações!$B$10,Base!B208)),ISNUMBER(FIND(Configurações!$B$11,Base!B208)))=TRUE,Base!B208,0)</f>
        <v>0</v>
      </c>
      <c r="C208" t="str">
        <f>SUBSTITUTE(SUBSTITUTE(IF(ISNUMBER(FIND("R$",Base!B208))=TRUE,Base!B208,IF(OR(ISNUMBER(FIND("condo",Base!C208)),ISNUMBER(FIND("IPTU",Base!C208)))=TRUE,Base!B208,Base!C208)),"R$",""),".","")</f>
        <v xml:space="preserve"> 399990</v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0</v>
      </c>
      <c r="F208" s="2" t="str">
        <f t="array" ref="F208">INDEX(Base!208:208,MATCH(MAX(LEN(Base!208:208)),LEN(Base!208:208),0))</f>
        <v>Excelente casa de 3 quartos com piscina de alvenaria e área gourmet em Unamar, Tamoios - Cabo Frio - RJ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>Excelente casa de 3 quartos com piscina de alvenaria e área gourmet em Unamar, Tamoios - Cabo Frio - RJ</v>
      </c>
      <c r="L208" t="str">
        <f>TRIM((IF(OR(ISNUMBER(FIND("Avenida",Base!D208)),ISNUMBER(FIND("Rua",Base!D208)),ISNUMBER(FIND("Estrada",Base!D208)),ISNUMBER(FIND(",",Base!D208)))=TRUE,Base!D208,"")))</f>
        <v/>
      </c>
      <c r="M208" t="str">
        <f>TRIM((IF(OR(ISNUMBER(FIND("Avenida",Base!E208)),ISNUMBER(FIND("Rua",Base!E208)),ISNUMBER(FIND("Estrada",Base!E208)),ISNUMBER(FIND(",",Base!E208)))=TRUE,Base!E208,"")))</f>
        <v/>
      </c>
      <c r="N208" t="str">
        <f>TRIM((IF(OR(ISNUMBER(FIND("Avenida",Base!F208)),ISNUMBER(FIND("Rua",Base!F208)),ISNUMBER(FIND("Estrada",Base!F208)),ISNUMBER(FIND(",",Base!F208)))=TRUE,Base!F208,"")))</f>
        <v/>
      </c>
      <c r="O208" t="str">
        <f>TRIM((IF(OR(ISNUMBER(FIND("Avenida",Base!G208)),ISNUMBER(FIND("Rua",Base!G208)),ISNUMBER(FIND("Estrada",Base!G208)),ISNUMBER(FIND(",",Base!G208)))=TRUE,Base!G208,"")))</f>
        <v>Avenida Independência, Unamar</v>
      </c>
      <c r="P208" t="str">
        <f>TRIM((IF(OR(ISNUMBER(FIND("Avenida",Base!H208)),ISNUMBER(FIND("Rua",Base!H208)),ISNUMBER(FIND("Estrada",Base!H208)),ISNUMBER(FIND(",",Base!H208)))=TRUE,Base!H208,"")))</f>
        <v/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2" t="str">
        <f t="array" ref="AA208">LOOKUP(2,1/(F208:Z208&lt;&gt;""),F208:Z208)</f>
        <v>Avenida Independência, Unamar</v>
      </c>
      <c r="AB208" t="str">
        <f t="array" ref="AB208">IFERROR(IF(LEN(TRIM(SUBSTITUTE(INDEX(Base!208:208,0,MATCH(Output!$AA208,Base!208:208,0)+1),"m²",""))&gt;5),LEFT(TRIM(SUBSTITUTE(INDEX(Base!208:208,0,MATCH(Output!$AA208,Base!208:208,0)+1),"m²","")),3),TRIM(SUBSTITUTE(INDEX(Base!208:208,0,MATCH(Output!$AA208,Base!208:208,0)+1),"m²",""))),0)</f>
        <v>201</v>
      </c>
      <c r="AC208" t="str">
        <f t="array" ref="AC208">IFERROR(IF(LEN(INDEX(Base!208:208,0,MATCH(Output!$AA208,Base!208:208,0)+2))&gt;2,LEFT(INDEX(Base!208:208,0,MATCH(Output!$AA208,Base!208:208,0)+2),1),INDEX(Base!208:208,0,MATCH(Output!$AA208,Base!208:208,0)+2)),0)</f>
        <v>3</v>
      </c>
      <c r="AD208" t="str">
        <f t="array" ref="AD208">IFERROR(IF(LEN(INDEX(Base!208:208,0,MATCH(Output!$AA208,Base!208:208,0)+3))&gt;2,LEFT(INDEX(Base!208:208,0,MATCH(Output!$AA208,Base!208:208,0)+3),1),INDEX(Base!208:208,0,MATCH(Output!$AA208,Base!208:208,0)+3)),0)</f>
        <v>4</v>
      </c>
      <c r="AE208" t="str">
        <f t="array" ref="AE208">IFERROR(IF(LEN(INDEX(Base!208:208,0,MATCH(Output!$AA208,Base!208:208,0)+4))&gt;2,LEFT(INDEX(Base!208:208,0,MATCH(Output!$AA208,Base!208:208,0)+4),1),INDEX(Base!208:208,0,MATCH(Output!$AA208,Base!208:208,0)+4)),0)</f>
        <v>3</v>
      </c>
      <c r="AF208" t="str">
        <f>AA208&amp;", "&amp;Configurações!$C$4&amp;", "&amp;Configurações!$C$5&amp;", Brazil"</f>
        <v>Avenida Independência, Unamar, Cabo Frio, RJ, Brazil</v>
      </c>
      <c r="AG208" t="str">
        <f>RIGHT(AA208,LEN(AA208)-FIND(",",AA208,1)-1)&amp;", "&amp;Configurações!$C$4&amp;", "&amp;Configurações!$C$5</f>
        <v>Unamar, Cabo Frio, RJ</v>
      </c>
      <c r="AH208" s="5">
        <f>Configurações!$C$6</f>
        <v>44386</v>
      </c>
    </row>
    <row r="209" spans="2:34" x14ac:dyDescent="0.3">
      <c r="B209">
        <f>IF(OR(ISNUMBER(FIND(Configurações!$B$8,Base!B209)),ISNUMBER(FIND(Configurações!$B$9,Base!B209)),ISNUMBER(FIND(Configurações!$B$10,Base!B209)),ISNUMBER(FIND(Configurações!$B$11,Base!B209)))=TRUE,Base!B209,0)</f>
        <v>0</v>
      </c>
      <c r="C209" t="str">
        <f>SUBSTITUTE(SUBSTITUTE(IF(ISNUMBER(FIND("R$",Base!B209))=TRUE,Base!B209,IF(OR(ISNUMBER(FIND("condo",Base!C209)),ISNUMBER(FIND("IPTU",Base!C209)))=TRUE,Base!B209,Base!C209)),"R$",""),".","")</f>
        <v xml:space="preserve"> 219999</v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0</v>
      </c>
      <c r="F209" s="2" t="str">
        <f t="array" ref="F209">INDEX(Base!209:209,MATCH(MAX(LEN(Base!209:209)),LEN(Base!209:209),0))</f>
        <v>Maravilhosa casa de 2 quartos sendo 1 suíte, com piscina e área gourmet em Unamar - Cabo Frio - RJ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>Maravilhosa casa de 2 quartos sendo 1 suíte, com piscina e área gourmet em Unamar - Cabo Frio - RJ</v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/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>Avenida Independência, Unamar</v>
      </c>
      <c r="P209" t="str">
        <f>TRIM((IF(OR(ISNUMBER(FIND("Avenida",Base!H209)),ISNUMBER(FIND("Rua",Base!H209)),ISNUMBER(FIND("Estrada",Base!H209)),ISNUMBER(FIND(",",Base!H209)))=TRUE,Base!H209,"")))</f>
        <v/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/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2" t="str">
        <f t="array" ref="AA209">LOOKUP(2,1/(F209:Z209&lt;&gt;""),F209:Z209)</f>
        <v>Avenida Independência, Unamar</v>
      </c>
      <c r="AB209" t="str">
        <f t="array" ref="AB209">IFERROR(IF(LEN(TRIM(SUBSTITUTE(INDEX(Base!209:209,0,MATCH(Output!$AA209,Base!209:209,0)+1),"m²",""))&gt;5),LEFT(TRIM(SUBSTITUTE(INDEX(Base!209:209,0,MATCH(Output!$AA209,Base!209:209,0)+1),"m²","")),3),TRIM(SUBSTITUTE(INDEX(Base!209:209,0,MATCH(Output!$AA209,Base!209:209,0)+1),"m²",""))),0)</f>
        <v>100</v>
      </c>
      <c r="AC209" t="str">
        <f t="array" ref="AC209">IFERROR(IF(LEN(INDEX(Base!209:209,0,MATCH(Output!$AA209,Base!209:209,0)+2))&gt;2,LEFT(INDEX(Base!209:209,0,MATCH(Output!$AA209,Base!209:209,0)+2),1),INDEX(Base!209:209,0,MATCH(Output!$AA209,Base!209:209,0)+2)),0)</f>
        <v>2</v>
      </c>
      <c r="AD209" t="str">
        <f t="array" ref="AD209">IFERROR(IF(LEN(INDEX(Base!209:209,0,MATCH(Output!$AA209,Base!209:209,0)+3))&gt;2,LEFT(INDEX(Base!209:209,0,MATCH(Output!$AA209,Base!209:209,0)+3),1),INDEX(Base!209:209,0,MATCH(Output!$AA209,Base!209:209,0)+3)),0)</f>
        <v>4</v>
      </c>
      <c r="AE209" t="str">
        <f t="array" ref="AE209">IFERROR(IF(LEN(INDEX(Base!209:209,0,MATCH(Output!$AA209,Base!209:209,0)+4))&gt;2,LEFT(INDEX(Base!209:209,0,MATCH(Output!$AA209,Base!209:209,0)+4),1),INDEX(Base!209:209,0,MATCH(Output!$AA209,Base!209:209,0)+4)),0)</f>
        <v>3</v>
      </c>
      <c r="AF209" t="str">
        <f>AA209&amp;", "&amp;Configurações!$C$4&amp;", "&amp;Configurações!$C$5&amp;", Brazil"</f>
        <v>Avenida Independência, Unamar, Cabo Frio, RJ, Brazil</v>
      </c>
      <c r="AG209" t="str">
        <f>RIGHT(AA209,LEN(AA209)-FIND(",",AA209,1)-1)&amp;", "&amp;Configurações!$C$4&amp;", "&amp;Configurações!$C$5</f>
        <v>Unamar, Cabo Frio, RJ</v>
      </c>
      <c r="AH209" s="5">
        <f>Configurações!$C$6</f>
        <v>44386</v>
      </c>
    </row>
    <row r="210" spans="2:34" x14ac:dyDescent="0.3">
      <c r="B210">
        <f>IF(OR(ISNUMBER(FIND(Configurações!$B$8,Base!B210)),ISNUMBER(FIND(Configurações!$B$9,Base!B210)),ISNUMBER(FIND(Configurações!$B$10,Base!B210)),ISNUMBER(FIND(Configurações!$B$11,Base!B210)))=TRUE,Base!B210,0)</f>
        <v>0</v>
      </c>
      <c r="C210" t="str">
        <f>SUBSTITUTE(SUBSTITUTE(IF(ISNUMBER(FIND("R$",Base!B210))=TRUE,Base!B210,IF(OR(ISNUMBER(FIND("condo",Base!C210)),ISNUMBER(FIND("IPTU",Base!C210)))=TRUE,Base!B210,Base!C210)),"R$",""),".","")</f>
        <v xml:space="preserve"> 400000</v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0</v>
      </c>
      <c r="F210" s="2" t="str">
        <f t="array" ref="F210">INDEX(Base!210:210,MATCH(MAX(LEN(Base!210:210)),LEN(Base!210:210),0))</f>
        <v>Linda casa de 3 quartos com piscina de alvenaria e área gourmet em Unamar, Tamoios - Cabo Frio - RJ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>Linda casa de 3 quartos com piscina de alvenaria e área gourmet em Unamar, Tamoios - Cabo Frio - RJ</v>
      </c>
      <c r="L210" t="str">
        <f>TRIM((IF(OR(ISNUMBER(FIND("Avenida",Base!D210)),ISNUMBER(FIND("Rua",Base!D210)),ISNUMBER(FIND("Estrada",Base!D210)),ISNUMBER(FIND(",",Base!D210)))=TRUE,Base!D210,"")))</f>
        <v/>
      </c>
      <c r="M210" t="str">
        <f>TRIM((IF(OR(ISNUMBER(FIND("Avenida",Base!E210)),ISNUMBER(FIND("Rua",Base!E210)),ISNUMBER(FIND("Estrada",Base!E210)),ISNUMBER(FIND(",",Base!E210)))=TRUE,Base!E210,"")))</f>
        <v/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>Avenida Independência, Unamar</v>
      </c>
      <c r="P210" t="str">
        <f>TRIM((IF(OR(ISNUMBER(FIND("Avenida",Base!H210)),ISNUMBER(FIND("Rua",Base!H210)),ISNUMBER(FIND("Estrada",Base!H210)),ISNUMBER(FIND(",",Base!H210)))=TRUE,Base!H210,"")))</f>
        <v/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2" t="str">
        <f t="array" ref="AA210">LOOKUP(2,1/(F210:Z210&lt;&gt;""),F210:Z210)</f>
        <v>Avenida Independência, Unamar</v>
      </c>
      <c r="AB210" t="str">
        <f t="array" ref="AB210">IFERROR(IF(LEN(TRIM(SUBSTITUTE(INDEX(Base!210:210,0,MATCH(Output!$AA210,Base!210:210,0)+1),"m²",""))&gt;5),LEFT(TRIM(SUBSTITUTE(INDEX(Base!210:210,0,MATCH(Output!$AA210,Base!210:210,0)+1),"m²","")),3),TRIM(SUBSTITUTE(INDEX(Base!210:210,0,MATCH(Output!$AA210,Base!210:210,0)+1),"m²",""))),0)</f>
        <v>200</v>
      </c>
      <c r="AC210" t="str">
        <f t="array" ref="AC210">IFERROR(IF(LEN(INDEX(Base!210:210,0,MATCH(Output!$AA210,Base!210:210,0)+2))&gt;2,LEFT(INDEX(Base!210:210,0,MATCH(Output!$AA210,Base!210:210,0)+2),1),INDEX(Base!210:210,0,MATCH(Output!$AA210,Base!210:210,0)+2)),0)</f>
        <v>3</v>
      </c>
      <c r="AD210" t="str">
        <f t="array" ref="AD210">IFERROR(IF(LEN(INDEX(Base!210:210,0,MATCH(Output!$AA210,Base!210:210,0)+3))&gt;2,LEFT(INDEX(Base!210:210,0,MATCH(Output!$AA210,Base!210:210,0)+3),1),INDEX(Base!210:210,0,MATCH(Output!$AA210,Base!210:210,0)+3)),0)</f>
        <v>4</v>
      </c>
      <c r="AE210" t="str">
        <f t="array" ref="AE210">IFERROR(IF(LEN(INDEX(Base!210:210,0,MATCH(Output!$AA210,Base!210:210,0)+4))&gt;2,LEFT(INDEX(Base!210:210,0,MATCH(Output!$AA210,Base!210:210,0)+4),1),INDEX(Base!210:210,0,MATCH(Output!$AA210,Base!210:210,0)+4)),0)</f>
        <v>3</v>
      </c>
      <c r="AF210" t="str">
        <f>AA210&amp;", "&amp;Configurações!$C$4&amp;", "&amp;Configurações!$C$5&amp;", Brazil"</f>
        <v>Avenida Independência, Unamar, Cabo Frio, RJ, Brazil</v>
      </c>
      <c r="AG210" t="str">
        <f>RIGHT(AA210,LEN(AA210)-FIND(",",AA210,1)-1)&amp;", "&amp;Configurações!$C$4&amp;", "&amp;Configurações!$C$5</f>
        <v>Unamar, Cabo Frio, RJ</v>
      </c>
      <c r="AH210" s="5">
        <f>Configurações!$C$6</f>
        <v>44386</v>
      </c>
    </row>
    <row r="211" spans="2:34" x14ac:dyDescent="0.3">
      <c r="B211">
        <f>IF(OR(ISNUMBER(FIND(Configurações!$B$8,Base!B211)),ISNUMBER(FIND(Configurações!$B$9,Base!B211)),ISNUMBER(FIND(Configurações!$B$10,Base!B211)),ISNUMBER(FIND(Configurações!$B$11,Base!B211)))=TRUE,Base!B211,0)</f>
        <v>0</v>
      </c>
      <c r="C211" t="str">
        <f>SUBSTITUTE(SUBSTITUTE(IF(ISNUMBER(FIND("R$",Base!B211))=TRUE,Base!B211,IF(OR(ISNUMBER(FIND("condo",Base!C211)),ISNUMBER(FIND("IPTU",Base!C211)))=TRUE,Base!B211,Base!C211)),"R$",""),".","")</f>
        <v xml:space="preserve"> 120000</v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0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0</v>
      </c>
      <c r="F211" s="2" t="str">
        <f t="array" ref="F211">INDEX(Base!211:211,MATCH(MAX(LEN(Base!211:211)),LEN(Base!211:211),0))</f>
        <v>RESIDENCIAL GRAVATÁ, EXCELENTE IMOVEL BEM LOCALIZADO EM AREA NOBRE DE UNAMAR,,,,PERTINHO DA PRAIA DO CORAL , COMERCIO, SHOPPING, HOSPITAL DE TAMOIOS...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>RESIDENCIAL GRAVATÁ, EXCELENTE IMOVEL BEM LOCALIZADO EM AREA NOBRE DE UNAMAR,,,,PERTINHO DA PRAIA DO CORAL , COMERCIO, SHOPPING, HOSPITAL DE TAMOIOS...</v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>Avenida Independência, Unamar</v>
      </c>
      <c r="P211" t="str">
        <f>TRIM((IF(OR(ISNUMBER(FIND("Avenida",Base!H211)),ISNUMBER(FIND("Rua",Base!H211)),ISNUMBER(FIND("Estrada",Base!H211)),ISNUMBER(FIND(",",Base!H211)))=TRUE,Base!H211,"")))</f>
        <v/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2" t="str">
        <f t="array" ref="AA211">LOOKUP(2,1/(F211:Z211&lt;&gt;""),F211:Z211)</f>
        <v>Avenida Independência, Unamar</v>
      </c>
      <c r="AB211" t="str">
        <f t="array" ref="AB211">IFERROR(IF(LEN(TRIM(SUBSTITUTE(INDEX(Base!211:211,0,MATCH(Output!$AA211,Base!211:211,0)+1),"m²",""))&gt;5),LEFT(TRIM(SUBSTITUTE(INDEX(Base!211:211,0,MATCH(Output!$AA211,Base!211:211,0)+1),"m²","")),3),TRIM(SUBSTITUTE(INDEX(Base!211:211,0,MATCH(Output!$AA211,Base!211:211,0)+1),"m²",""))),0)</f>
        <v>85</v>
      </c>
      <c r="AC211" t="str">
        <f t="array" ref="AC211">IFERROR(IF(LEN(INDEX(Base!211:211,0,MATCH(Output!$AA211,Base!211:211,0)+2))&gt;2,LEFT(INDEX(Base!211:211,0,MATCH(Output!$AA211,Base!211:211,0)+2),1),INDEX(Base!211:211,0,MATCH(Output!$AA211,Base!211:211,0)+2)),0)</f>
        <v>2</v>
      </c>
      <c r="AD211" t="str">
        <f t="array" ref="AD211">IFERROR(IF(LEN(INDEX(Base!211:211,0,MATCH(Output!$AA211,Base!211:211,0)+3))&gt;2,LEFT(INDEX(Base!211:211,0,MATCH(Output!$AA211,Base!211:211,0)+3),1),INDEX(Base!211:211,0,MATCH(Output!$AA211,Base!211:211,0)+3)),0)</f>
        <v>3</v>
      </c>
      <c r="AE211" t="str">
        <f t="array" ref="AE211">IFERROR(IF(LEN(INDEX(Base!211:211,0,MATCH(Output!$AA211,Base!211:211,0)+4))&gt;2,LEFT(INDEX(Base!211:211,0,MATCH(Output!$AA211,Base!211:211,0)+4),1),INDEX(Base!211:211,0,MATCH(Output!$AA211,Base!211:211,0)+4)),0)</f>
        <v>2</v>
      </c>
      <c r="AF211" t="str">
        <f>AA211&amp;", "&amp;Configurações!$C$4&amp;", "&amp;Configurações!$C$5&amp;", Brazil"</f>
        <v>Avenida Independência, Unamar, Cabo Frio, RJ, Brazil</v>
      </c>
      <c r="AG211" t="str">
        <f>RIGHT(AA211,LEN(AA211)-FIND(",",AA211,1)-1)&amp;", "&amp;Configurações!$C$4&amp;", "&amp;Configurações!$C$5</f>
        <v>Unamar, Cabo Frio, RJ</v>
      </c>
      <c r="AH211" s="5">
        <f>Configurações!$C$6</f>
        <v>44386</v>
      </c>
    </row>
    <row r="212" spans="2:34" x14ac:dyDescent="0.3">
      <c r="B212">
        <f>IF(OR(ISNUMBER(FIND(Configurações!$B$8,Base!B212)),ISNUMBER(FIND(Configurações!$B$9,Base!B212)),ISNUMBER(FIND(Configurações!$B$10,Base!B212)),ISNUMBER(FIND(Configurações!$B$11,Base!B212)))=TRUE,Base!B212,0)</f>
        <v>0</v>
      </c>
      <c r="C212" t="str">
        <f>SUBSTITUTE(SUBSTITUTE(IF(ISNUMBER(FIND("R$",Base!B212))=TRUE,Base!B212,IF(OR(ISNUMBER(FIND("condo",Base!C212)),ISNUMBER(FIND("IPTU",Base!C212)))=TRUE,Base!B212,Base!C212)),"R$",""),".","")</f>
        <v xml:space="preserve"> 160000</v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0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0</v>
      </c>
      <c r="F212" s="2" t="str">
        <f t="array" ref="F212">INDEX(Base!212:212,MATCH(MAX(LEN(Base!212:212)),LEN(Base!212:212),0))</f>
        <v>Que bom que chegou até aqui, estava te esperando para lhe apresentar uma das melhores oportunidades de Imóvel na r...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/>
      </c>
      <c r="M212" t="str">
        <f>TRIM((IF(OR(ISNUMBER(FIND("Avenida",Base!E212)),ISNUMBER(FIND("Rua",Base!E212)),ISNUMBER(FIND("Estrada",Base!E212)),ISNUMBER(FIND(",",Base!E212)))=TRUE,Base!E212,"")))</f>
        <v>Que bom que chegou até aqui, estava te esperando para lhe apresentar uma das melhores oportunidades de Imóvel na r...</v>
      </c>
      <c r="N212" t="str">
        <f>TRIM((IF(OR(ISNUMBER(FIND("Avenida",Base!F212)),ISNUMBER(FIND("Rua",Base!F212)),ISNUMBER(FIND("Estrada",Base!F212)),ISNUMBER(FIND(",",Base!F212)))=TRUE,Base!F212,"")))</f>
        <v/>
      </c>
      <c r="O212" t="str">
        <f>TRIM((IF(OR(ISNUMBER(FIND("Avenida",Base!G212)),ISNUMBER(FIND("Rua",Base!G212)),ISNUMBER(FIND("Estrada",Base!G212)),ISNUMBER(FIND(",",Base!G212)))=TRUE,Base!G212,"")))</f>
        <v>Travessa Ana Maria Machado, Unamar</v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/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/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2" t="str">
        <f t="array" ref="AA212">LOOKUP(2,1/(F212:Z212&lt;&gt;""),F212:Z212)</f>
        <v>Travessa Ana Maria Machado, Unamar</v>
      </c>
      <c r="AB212" t="str">
        <f t="array" ref="AB212">IFERROR(IF(LEN(TRIM(SUBSTITUTE(INDEX(Base!212:212,0,MATCH(Output!$AA212,Base!212:212,0)+1),"m²",""))&gt;5),LEFT(TRIM(SUBSTITUTE(INDEX(Base!212:212,0,MATCH(Output!$AA212,Base!212:212,0)+1),"m²","")),3),TRIM(SUBSTITUTE(INDEX(Base!212:212,0,MATCH(Output!$AA212,Base!212:212,0)+1),"m²",""))),0)</f>
        <v>60</v>
      </c>
      <c r="AC212" t="str">
        <f t="array" ref="AC212">IFERROR(IF(LEN(INDEX(Base!212:212,0,MATCH(Output!$AA212,Base!212:212,0)+2))&gt;2,LEFT(INDEX(Base!212:212,0,MATCH(Output!$AA212,Base!212:212,0)+2),1),INDEX(Base!212:212,0,MATCH(Output!$AA212,Base!212:212,0)+2)),0)</f>
        <v>2</v>
      </c>
      <c r="AD212" t="str">
        <f t="array" ref="AD212">IFERROR(IF(LEN(INDEX(Base!212:212,0,MATCH(Output!$AA212,Base!212:212,0)+3))&gt;2,LEFT(INDEX(Base!212:212,0,MATCH(Output!$AA212,Base!212:212,0)+3),1),INDEX(Base!212:212,0,MATCH(Output!$AA212,Base!212:212,0)+3)),0)</f>
        <v>2</v>
      </c>
      <c r="AE212" t="str">
        <f t="array" ref="AE212">IFERROR(IF(LEN(INDEX(Base!212:212,0,MATCH(Output!$AA212,Base!212:212,0)+4))&gt;2,LEFT(INDEX(Base!212:212,0,MATCH(Output!$AA212,Base!212:212,0)+4),1),INDEX(Base!212:212,0,MATCH(Output!$AA212,Base!212:212,0)+4)),0)</f>
        <v>2</v>
      </c>
      <c r="AF212" t="str">
        <f>AA212&amp;", "&amp;Configurações!$C$4&amp;", "&amp;Configurações!$C$5&amp;", Brazil"</f>
        <v>Travessa Ana Maria Machado, Unamar, Cabo Frio, RJ, Brazil</v>
      </c>
      <c r="AG212" t="str">
        <f>RIGHT(AA212,LEN(AA212)-FIND(",",AA212,1)-1)&amp;", "&amp;Configurações!$C$4&amp;", "&amp;Configurações!$C$5</f>
        <v>Unamar, Cabo Frio, RJ</v>
      </c>
      <c r="AH212" s="5">
        <f>Configurações!$C$6</f>
        <v>44386</v>
      </c>
    </row>
    <row r="213" spans="2:34" x14ac:dyDescent="0.3">
      <c r="B213">
        <f>IF(OR(ISNUMBER(FIND(Configurações!$B$8,Base!B213)),ISNUMBER(FIND(Configurações!$B$9,Base!B213)),ISNUMBER(FIND(Configurações!$B$10,Base!B213)),ISNUMBER(FIND(Configurações!$B$11,Base!B213)))=TRUE,Base!B213,0)</f>
        <v>0</v>
      </c>
      <c r="C213" t="str">
        <f>SUBSTITUTE(SUBSTITUTE(IF(ISNUMBER(FIND("R$",Base!B213))=TRUE,Base!B213,IF(OR(ISNUMBER(FIND("condo",Base!C213)),ISNUMBER(FIND("IPTU",Base!C213)))=TRUE,Base!B213,Base!C213)),"R$",""),".","")</f>
        <v xml:space="preserve"> 685000</v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730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1248</v>
      </c>
      <c r="F213" s="2" t="str">
        <f t="array" ref="F213">INDEX(Base!213:213,MATCH(MAX(LEN(Base!213:213)),LEN(Base!213:213),0))</f>
        <v>Apartamento com 86m² cabo Frio, composta de 02 quartos, sendo 01 suíte, sala ampla com 02 ambientes com rebaixame...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/>
      </c>
      <c r="M213" t="str">
        <f>TRIM((IF(OR(ISNUMBER(FIND("Avenida",Base!E213)),ISNUMBER(FIND("Rua",Base!E213)),ISNUMBER(FIND("Estrada",Base!E213)),ISNUMBER(FIND(",",Base!E213)))=TRUE,Base!E213,"")))</f>
        <v/>
      </c>
      <c r="N213" t="str">
        <f>TRIM((IF(OR(ISNUMBER(FIND("Avenida",Base!F213)),ISNUMBER(FIND("Rua",Base!F213)),ISNUMBER(FIND("Estrada",Base!F213)),ISNUMBER(FIND(",",Base!F213)))=TRUE,Base!F213,"")))</f>
        <v>Apartamento com 86m² cabo Frio, composta de 02 quartos, sendo 01 suíte, sala ampla com 02 ambientes com rebaixame...</v>
      </c>
      <c r="O213" t="str">
        <f>TRIM((IF(OR(ISNUMBER(FIND("Avenida",Base!G213)),ISNUMBER(FIND("Rua",Base!G213)),ISNUMBER(FIND("Estrada",Base!G213)),ISNUMBER(FIND(",",Base!G213)))=TRUE,Base!G213,"")))</f>
        <v/>
      </c>
      <c r="P213" t="str">
        <f>TRIM((IF(OR(ISNUMBER(FIND("Avenida",Base!H213)),ISNUMBER(FIND("Rua",Base!H213)),ISNUMBER(FIND("Estrada",Base!H213)),ISNUMBER(FIND(",",Base!H213)))=TRUE,Base!H213,"")))</f>
        <v>Rua Barão do Rio Branco, Passagem</v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2" t="str">
        <f t="array" ref="AA213">LOOKUP(2,1/(F213:Z213&lt;&gt;""),F213:Z213)</f>
        <v>Rua Barão do Rio Branco, Passagem</v>
      </c>
      <c r="AB213" t="str">
        <f t="array" ref="AB213">IFERROR(IF(LEN(TRIM(SUBSTITUTE(INDEX(Base!213:213,0,MATCH(Output!$AA213,Base!213:213,0)+1),"m²",""))&gt;5),LEFT(TRIM(SUBSTITUTE(INDEX(Base!213:213,0,MATCH(Output!$AA213,Base!213:213,0)+1),"m²","")),3),TRIM(SUBSTITUTE(INDEX(Base!213:213,0,MATCH(Output!$AA213,Base!213:213,0)+1),"m²",""))),0)</f>
        <v>86</v>
      </c>
      <c r="AC213" t="str">
        <f t="array" ref="AC213">IFERROR(IF(LEN(INDEX(Base!213:213,0,MATCH(Output!$AA213,Base!213:213,0)+2))&gt;2,LEFT(INDEX(Base!213:213,0,MATCH(Output!$AA213,Base!213:213,0)+2),1),INDEX(Base!213:213,0,MATCH(Output!$AA213,Base!213:213,0)+2)),0)</f>
        <v>2</v>
      </c>
      <c r="AD213" t="str">
        <f t="array" ref="AD213">IFERROR(IF(LEN(INDEX(Base!213:213,0,MATCH(Output!$AA213,Base!213:213,0)+3))&gt;2,LEFT(INDEX(Base!213:213,0,MATCH(Output!$AA213,Base!213:213,0)+3),1),INDEX(Base!213:213,0,MATCH(Output!$AA213,Base!213:213,0)+3)),0)</f>
        <v>1</v>
      </c>
      <c r="AE213" t="str">
        <f t="array" ref="AE213">IFERROR(IF(LEN(INDEX(Base!213:213,0,MATCH(Output!$AA213,Base!213:213,0)+4))&gt;2,LEFT(INDEX(Base!213:213,0,MATCH(Output!$AA213,Base!213:213,0)+4),1),INDEX(Base!213:213,0,MATCH(Output!$AA213,Base!213:213,0)+4)),0)</f>
        <v>3</v>
      </c>
      <c r="AF213" t="str">
        <f>AA213&amp;", "&amp;Configurações!$C$4&amp;", "&amp;Configurações!$C$5&amp;", Brazil"</f>
        <v>Rua Barão do Rio Branco, Passagem, Cabo Frio, RJ, Brazil</v>
      </c>
      <c r="AG213" t="str">
        <f>RIGHT(AA213,LEN(AA213)-FIND(",",AA213,1)-1)&amp;", "&amp;Configurações!$C$4&amp;", "&amp;Configurações!$C$5</f>
        <v>Passagem, Cabo Frio, RJ</v>
      </c>
      <c r="AH213" s="5">
        <f>Configurações!$C$6</f>
        <v>44386</v>
      </c>
    </row>
    <row r="214" spans="2:34" x14ac:dyDescent="0.3">
      <c r="B214">
        <f>IF(OR(ISNUMBER(FIND(Configurações!$B$8,Base!B214)),ISNUMBER(FIND(Configurações!$B$9,Base!B214)),ISNUMBER(FIND(Configurações!$B$10,Base!B214)),ISNUMBER(FIND(Configurações!$B$11,Base!B214)))=TRUE,Base!B214,0)</f>
        <v>0</v>
      </c>
      <c r="C214" t="str">
        <f>SUBSTITUTE(SUBSTITUTE(IF(ISNUMBER(FIND("R$",Base!B214))=TRUE,Base!B214,IF(OR(ISNUMBER(FIND("condo",Base!C214)),ISNUMBER(FIND("IPTU",Base!C214)))=TRUE,Base!B214,Base!C214)),"R$",""),".","")</f>
        <v xml:space="preserve"> 160000</v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0</v>
      </c>
      <c r="F214" s="2" t="str">
        <f t="array" ref="F214">INDEX(Base!214:214,MATCH(MAX(LEN(Base!214:214)),LEN(Base!214:214),0))</f>
        <v>Entre em contato no meu zap (21) 98021.1259 ou informe seu contato com ddd aqui neste site na opção "Contatar anunciante". Excelente imóveis na região Jacaré . A vista R$ 160 mil o...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/>
      </c>
      <c r="M214" t="str">
        <f>TRIM((IF(OR(ISNUMBER(FIND("Avenida",Base!E214)),ISNUMBER(FIND("Rua",Base!E214)),ISNUMBER(FIND("Estrada",Base!E214)),ISNUMBER(FIND(",",Base!E214)))=TRUE,Base!E214,"")))</f>
        <v>Jacare, Cabo Frio</v>
      </c>
      <c r="N214" t="str">
        <f>TRIM((IF(OR(ISNUMBER(FIND("Avenida",Base!F214)),ISNUMBER(FIND("Rua",Base!F214)),ISNUMBER(FIND("Estrada",Base!F214)),ISNUMBER(FIND(",",Base!F214)))=TRUE,Base!F214,"")))</f>
        <v/>
      </c>
      <c r="O214" t="str">
        <f>TRIM((IF(OR(ISNUMBER(FIND("Avenida",Base!G214)),ISNUMBER(FIND("Rua",Base!G214)),ISNUMBER(FIND("Estrada",Base!G214)),ISNUMBER(FIND(",",Base!G214)))=TRUE,Base!G214,"")))</f>
        <v/>
      </c>
      <c r="P214" t="str">
        <f>TRIM((IF(OR(ISNUMBER(FIND("Avenida",Base!H214)),ISNUMBER(FIND("Rua",Base!H214)),ISNUMBER(FIND("Estrada",Base!H214)),ISNUMBER(FIND(",",Base!H214)))=TRUE,Base!H214,"")))</f>
        <v/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2" t="str">
        <f t="array" ref="AA214">LOOKUP(2,1/(F214:Z214&lt;&gt;""),F214:Z214)</f>
        <v>Jacare, Cabo Frio</v>
      </c>
      <c r="AB214" t="str">
        <f t="array" ref="AB214">IFERROR(IF(LEN(TRIM(SUBSTITUTE(INDEX(Base!214:214,0,MATCH(Output!$AA214,Base!214:214,0)+1),"m²",""))&gt;5),LEFT(TRIM(SUBSTITUTE(INDEX(Base!214:214,0,MATCH(Output!$AA214,Base!214:214,0)+1),"m²","")),3),TRIM(SUBSTITUTE(INDEX(Base!214:214,0,MATCH(Output!$AA214,Base!214:214,0)+1),"m²",""))),0)</f>
        <v>200</v>
      </c>
      <c r="AC214" t="str">
        <f t="array" ref="AC214">IFERROR(IF(LEN(INDEX(Base!214:214,0,MATCH(Output!$AA214,Base!214:214,0)+2))&gt;2,LEFT(INDEX(Base!214:214,0,MATCH(Output!$AA214,Base!214:214,0)+2),1),INDEX(Base!214:214,0,MATCH(Output!$AA214,Base!214:214,0)+2)),0)</f>
        <v>3</v>
      </c>
      <c r="AD214" t="str">
        <f t="array" ref="AD214">IFERROR(IF(LEN(INDEX(Base!214:214,0,MATCH(Output!$AA214,Base!214:214,0)+3))&gt;2,LEFT(INDEX(Base!214:214,0,MATCH(Output!$AA214,Base!214:214,0)+3),1),INDEX(Base!214:214,0,MATCH(Output!$AA214,Base!214:214,0)+3)),0)</f>
        <v>2</v>
      </c>
      <c r="AE214" t="str">
        <f t="array" ref="AE214">IFERROR(IF(LEN(INDEX(Base!214:214,0,MATCH(Output!$AA214,Base!214:214,0)+4))&gt;2,LEFT(INDEX(Base!214:214,0,MATCH(Output!$AA214,Base!214:214,0)+4),1),INDEX(Base!214:214,0,MATCH(Output!$AA214,Base!214:214,0)+4)),0)</f>
        <v>2</v>
      </c>
      <c r="AF214" t="str">
        <f>AA214&amp;", "&amp;Configurações!$C$4&amp;", "&amp;Configurações!$C$5&amp;", Brazil"</f>
        <v>Jacare, Cabo Frio, Cabo Frio, RJ, Brazil</v>
      </c>
      <c r="AG214" t="str">
        <f>RIGHT(AA214,LEN(AA214)-FIND(",",AA214,1)-1)&amp;", "&amp;Configurações!$C$4&amp;", "&amp;Configurações!$C$5</f>
        <v>Cabo Frio, Cabo Frio, RJ</v>
      </c>
      <c r="AH214" s="5">
        <f>Configurações!$C$6</f>
        <v>44386</v>
      </c>
    </row>
    <row r="215" spans="2:34" x14ac:dyDescent="0.3">
      <c r="B215">
        <f>IF(OR(ISNUMBER(FIND(Configurações!$B$8,Base!B215)),ISNUMBER(FIND(Configurações!$B$9,Base!B215)),ISNUMBER(FIND(Configurações!$B$10,Base!B215)),ISNUMBER(FIND(Configurações!$B$11,Base!B215)))=TRUE,Base!B215,0)</f>
        <v>0</v>
      </c>
      <c r="C215" t="str">
        <f>SUBSTITUTE(SUBSTITUTE(IF(ISNUMBER(FIND("R$",Base!B215))=TRUE,Base!B215,IF(OR(ISNUMBER(FIND("condo",Base!C215)),ISNUMBER(FIND("IPTU",Base!C215)))=TRUE,Base!B215,Base!C215)),"R$",""),".","")</f>
        <v xml:space="preserve"> 170000</v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0</v>
      </c>
      <c r="F215" s="2" t="str">
        <f t="array" ref="F215">INDEX(Base!215:215,MATCH(MAX(LEN(Base!215:215)),LEN(Base!215:215),0))</f>
        <v>Linda casa pronta para morar com 2 quartos sendo 1 suíte em Unamar, Tamoios - Cabo Frio - RJ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>Linda casa pronta para morar com 2 quartos sendo 1 suíte em Unamar, Tamoios - Cabo Frio - RJ</v>
      </c>
      <c r="L215" t="str">
        <f>TRIM((IF(OR(ISNUMBER(FIND("Avenida",Base!D215)),ISNUMBER(FIND("Rua",Base!D215)),ISNUMBER(FIND("Estrada",Base!D215)),ISNUMBER(FIND(",",Base!D215)))=TRUE,Base!D215,"")))</f>
        <v/>
      </c>
      <c r="M215" t="str">
        <f>TRIM((IF(OR(ISNUMBER(FIND("Avenida",Base!E215)),ISNUMBER(FIND("Rua",Base!E215)),ISNUMBER(FIND("Estrada",Base!E215)),ISNUMBER(FIND(",",Base!E215)))=TRUE,Base!E215,"")))</f>
        <v/>
      </c>
      <c r="N215" t="str">
        <f>TRIM((IF(OR(ISNUMBER(FIND("Avenida",Base!F215)),ISNUMBER(FIND("Rua",Base!F215)),ISNUMBER(FIND("Estrada",Base!F215)),ISNUMBER(FIND(",",Base!F215)))=TRUE,Base!F215,"")))</f>
        <v/>
      </c>
      <c r="O215" t="str">
        <f>TRIM((IF(OR(ISNUMBER(FIND("Avenida",Base!G215)),ISNUMBER(FIND("Rua",Base!G215)),ISNUMBER(FIND("Estrada",Base!G215)),ISNUMBER(FIND(",",Base!G215)))=TRUE,Base!G215,"")))</f>
        <v>Avenida Independência, Unamar</v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/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2" t="str">
        <f t="array" ref="AA215">LOOKUP(2,1/(F215:Z215&lt;&gt;""),F215:Z215)</f>
        <v>Avenida Independência, Unamar</v>
      </c>
      <c r="AB215" t="str">
        <f t="array" ref="AB215">IFERROR(IF(LEN(TRIM(SUBSTITUTE(INDEX(Base!215:215,0,MATCH(Output!$AA215,Base!215:215,0)+1),"m²",""))&gt;5),LEFT(TRIM(SUBSTITUTE(INDEX(Base!215:215,0,MATCH(Output!$AA215,Base!215:215,0)+1),"m²","")),3),TRIM(SUBSTITUTE(INDEX(Base!215:215,0,MATCH(Output!$AA215,Base!215:215,0)+1),"m²",""))),0)</f>
        <v>70</v>
      </c>
      <c r="AC215" t="str">
        <f t="array" ref="AC215">IFERROR(IF(LEN(INDEX(Base!215:215,0,MATCH(Output!$AA215,Base!215:215,0)+2))&gt;2,LEFT(INDEX(Base!215:215,0,MATCH(Output!$AA215,Base!215:215,0)+2),1),INDEX(Base!215:215,0,MATCH(Output!$AA215,Base!215:215,0)+2)),0)</f>
        <v>2</v>
      </c>
      <c r="AD215" t="str">
        <f t="array" ref="AD215">IFERROR(IF(LEN(INDEX(Base!215:215,0,MATCH(Output!$AA215,Base!215:215,0)+3))&gt;2,LEFT(INDEX(Base!215:215,0,MATCH(Output!$AA215,Base!215:215,0)+3),1),INDEX(Base!215:215,0,MATCH(Output!$AA215,Base!215:215,0)+3)),0)</f>
        <v>2</v>
      </c>
      <c r="AE215" t="str">
        <f t="array" ref="AE215">IFERROR(IF(LEN(INDEX(Base!215:215,0,MATCH(Output!$AA215,Base!215:215,0)+4))&gt;2,LEFT(INDEX(Base!215:215,0,MATCH(Output!$AA215,Base!215:215,0)+4),1),INDEX(Base!215:215,0,MATCH(Output!$AA215,Base!215:215,0)+4)),0)</f>
        <v>2</v>
      </c>
      <c r="AF215" t="str">
        <f>AA215&amp;", "&amp;Configurações!$C$4&amp;", "&amp;Configurações!$C$5&amp;", Brazil"</f>
        <v>Avenida Independência, Unamar, Cabo Frio, RJ, Brazil</v>
      </c>
      <c r="AG215" t="str">
        <f>RIGHT(AA215,LEN(AA215)-FIND(",",AA215,1)-1)&amp;", "&amp;Configurações!$C$4&amp;", "&amp;Configurações!$C$5</f>
        <v>Unamar, Cabo Frio, RJ</v>
      </c>
      <c r="AH215" s="5">
        <f>Configurações!$C$6</f>
        <v>44386</v>
      </c>
    </row>
    <row r="216" spans="2:34" x14ac:dyDescent="0.3">
      <c r="B216">
        <f>IF(OR(ISNUMBER(FIND(Configurações!$B$8,Base!B216)),ISNUMBER(FIND(Configurações!$B$9,Base!B216)),ISNUMBER(FIND(Configurações!$B$10,Base!B216)),ISNUMBER(FIND(Configurações!$B$11,Base!B216)))=TRUE,Base!B216,0)</f>
        <v>0</v>
      </c>
      <c r="C216" t="str">
        <f>SUBSTITUTE(SUBSTITUTE(IF(ISNUMBER(FIND("R$",Base!B216))=TRUE,Base!B216,IF(OR(ISNUMBER(FIND("condo",Base!C216)),ISNUMBER(FIND("IPTU",Base!C216)))=TRUE,Base!B216,Base!C216)),"R$",""),".","")</f>
        <v xml:space="preserve"> 299999</v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0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0</v>
      </c>
      <c r="F216" s="2" t="str">
        <f t="array" ref="F216">INDEX(Base!216:216,MATCH(MAX(LEN(Base!216:216)),LEN(Base!216:216),0))</f>
        <v>perto do shopping, e da area de eventos, escolas, bancos e hospital.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>Imovel Grande, prox.de Praia e comercios.</v>
      </c>
      <c r="M216" t="str">
        <f>TRIM((IF(OR(ISNUMBER(FIND("Avenida",Base!E216)),ISNUMBER(FIND("Rua",Base!E216)),ISNUMBER(FIND("Estrada",Base!E216)),ISNUMBER(FIND(",",Base!E216)))=TRUE,Base!E216,"")))</f>
        <v>perto do shopping, e da area de eventos, escolas, bancos e hospital.</v>
      </c>
      <c r="N216" t="str">
        <f>TRIM((IF(OR(ISNUMBER(FIND("Avenida",Base!F216)),ISNUMBER(FIND("Rua",Base!F216)),ISNUMBER(FIND("Estrada",Base!F216)),ISNUMBER(FIND(",",Base!F216)))=TRUE,Base!F216,"")))</f>
        <v/>
      </c>
      <c r="O216" t="str">
        <f>TRIM((IF(OR(ISNUMBER(FIND("Avenida",Base!G216)),ISNUMBER(FIND("Rua",Base!G216)),ISNUMBER(FIND("Estrada",Base!G216)),ISNUMBER(FIND(",",Base!G216)))=TRUE,Base!G216,"")))</f>
        <v/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>Avenida Independência, Unamar</v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/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2" t="str">
        <f t="array" ref="AA216">LOOKUP(2,1/(F216:Z216&lt;&gt;""),F216:Z216)</f>
        <v>Avenida Independência, Unamar</v>
      </c>
      <c r="AB216" t="str">
        <f t="array" ref="AB216">IFERROR(IF(LEN(TRIM(SUBSTITUTE(INDEX(Base!216:216,0,MATCH(Output!$AA216,Base!216:216,0)+1),"m²",""))&gt;5),LEFT(TRIM(SUBSTITUTE(INDEX(Base!216:216,0,MATCH(Output!$AA216,Base!216:216,0)+1),"m²","")),3),TRIM(SUBSTITUTE(INDEX(Base!216:216,0,MATCH(Output!$AA216,Base!216:216,0)+1),"m²",""))),0)</f>
        <v>200</v>
      </c>
      <c r="AC216" t="str">
        <f t="array" ref="AC216">IFERROR(IF(LEN(INDEX(Base!216:216,0,MATCH(Output!$AA216,Base!216:216,0)+2))&gt;2,LEFT(INDEX(Base!216:216,0,MATCH(Output!$AA216,Base!216:216,0)+2),1),INDEX(Base!216:216,0,MATCH(Output!$AA216,Base!216:216,0)+2)),0)</f>
        <v>3</v>
      </c>
      <c r="AD216" t="str">
        <f t="array" ref="AD216">IFERROR(IF(LEN(INDEX(Base!216:216,0,MATCH(Output!$AA216,Base!216:216,0)+3))&gt;2,LEFT(INDEX(Base!216:216,0,MATCH(Output!$AA216,Base!216:216,0)+3),1),INDEX(Base!216:216,0,MATCH(Output!$AA216,Base!216:216,0)+3)),0)</f>
        <v>4</v>
      </c>
      <c r="AE216" t="str">
        <f t="array" ref="AE216">IFERROR(IF(LEN(INDEX(Base!216:216,0,MATCH(Output!$AA216,Base!216:216,0)+4))&gt;2,LEFT(INDEX(Base!216:216,0,MATCH(Output!$AA216,Base!216:216,0)+4),1),INDEX(Base!216:216,0,MATCH(Output!$AA216,Base!216:216,0)+4)),0)</f>
        <v>2</v>
      </c>
      <c r="AF216" t="str">
        <f>AA216&amp;", "&amp;Configurações!$C$4&amp;", "&amp;Configurações!$C$5&amp;", Brazil"</f>
        <v>Avenida Independência, Unamar, Cabo Frio, RJ, Brazil</v>
      </c>
      <c r="AG216" t="str">
        <f>RIGHT(AA216,LEN(AA216)-FIND(",",AA216,1)-1)&amp;", "&amp;Configurações!$C$4&amp;", "&amp;Configurações!$C$5</f>
        <v>Unamar, Cabo Frio, RJ</v>
      </c>
      <c r="AH216" s="5">
        <f>Configurações!$C$6</f>
        <v>44386</v>
      </c>
    </row>
    <row r="217" spans="2:34" x14ac:dyDescent="0.3">
      <c r="B217">
        <f>IF(OR(ISNUMBER(FIND(Configurações!$B$8,Base!B217)),ISNUMBER(FIND(Configurações!$B$9,Base!B217)),ISNUMBER(FIND(Configurações!$B$10,Base!B217)),ISNUMBER(FIND(Configurações!$B$11,Base!B217)))=TRUE,Base!B217,0)</f>
        <v>0</v>
      </c>
      <c r="C217" t="str">
        <f>SUBSTITUTE(SUBSTITUTE(IF(ISNUMBER(FIND("R$",Base!B217))=TRUE,Base!B217,IF(OR(ISNUMBER(FIND("condo",Base!C217)),ISNUMBER(FIND("IPTU",Base!C217)))=TRUE,Base!B217,Base!C217)),"R$",""),".","")</f>
        <v xml:space="preserve"> 240000</v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0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0</v>
      </c>
      <c r="F217" s="2" t="str">
        <f t="array" ref="F217">INDEX(Base!217:217,MATCH(MAX(LEN(Base!217:217)),LEN(Base!217:217),0))</f>
        <v>A casa no bairro Unamar (Tamoios) com 210 metros quadrados com 3 quartos sendo 1 suite e 3 banheiros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>Rua Orlando Bragança, Unamar</v>
      </c>
      <c r="N217" t="str">
        <f>TRIM((IF(OR(ISNUMBER(FIND("Avenida",Base!F217)),ISNUMBER(FIND("Rua",Base!F217)),ISNUMBER(FIND("Estrada",Base!F217)),ISNUMBER(FIND(",",Base!F217)))=TRUE,Base!F217,"")))</f>
        <v/>
      </c>
      <c r="O217" t="str">
        <f>TRIM((IF(OR(ISNUMBER(FIND("Avenida",Base!G217)),ISNUMBER(FIND("Rua",Base!G217)),ISNUMBER(FIND("Estrada",Base!G217)),ISNUMBER(FIND(",",Base!G217)))=TRUE,Base!G217,"")))</f>
        <v/>
      </c>
      <c r="P217" t="str">
        <f>TRIM((IF(OR(ISNUMBER(FIND("Avenida",Base!H217)),ISNUMBER(FIND("Rua",Base!H217)),ISNUMBER(FIND("Estrada",Base!H217)),ISNUMBER(FIND(",",Base!H217)))=TRUE,Base!H217,"")))</f>
        <v/>
      </c>
      <c r="Q217" t="str">
        <f>TRIM((IF(OR(ISNUMBER(FIND("Avenida",Base!I217)),ISNUMBER(FIND("Rua",Base!I217)),ISNUMBER(FIND("Estrada",Base!I217)),ISNUMBER(FIND(",",Base!I217)))=TRUE,Base!I217,"")))</f>
        <v/>
      </c>
      <c r="R217" t="str">
        <f>TRIM((IF(OR(ISNUMBER(FIND("Avenida",Base!J217)),ISNUMBER(FIND("Rua",Base!J217)),ISNUMBER(FIND("Estrada",Base!J217)),ISNUMBER(FIND(",",Base!J217)))=TRUE,Base!J217,"")))</f>
        <v/>
      </c>
      <c r="S217" t="str">
        <f>TRIM((IF(OR(ISNUMBER(FIND("Avenida",Base!K217)),ISNUMBER(FIND("Rua",Base!K217)),ISNUMBER(FIND("Estrada",Base!K217)),ISNUMBER(FIND(",",Base!K217)))=TRUE,Base!K217,"")))</f>
        <v/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2" t="str">
        <f t="array" ref="AA217">LOOKUP(2,1/(F217:Z217&lt;&gt;""),F217:Z217)</f>
        <v>Rua Orlando Bragança, Unamar</v>
      </c>
      <c r="AB217" t="str">
        <f t="array" ref="AB217">IFERROR(IF(LEN(TRIM(SUBSTITUTE(INDEX(Base!217:217,0,MATCH(Output!$AA217,Base!217:217,0)+1),"m²",""))&gt;5),LEFT(TRIM(SUBSTITUTE(INDEX(Base!217:217,0,MATCH(Output!$AA217,Base!217:217,0)+1),"m²","")),3),TRIM(SUBSTITUTE(INDEX(Base!217:217,0,MATCH(Output!$AA217,Base!217:217,0)+1),"m²",""))),0)</f>
        <v>210</v>
      </c>
      <c r="AC217" t="str">
        <f t="array" ref="AC217">IFERROR(IF(LEN(INDEX(Base!217:217,0,MATCH(Output!$AA217,Base!217:217,0)+2))&gt;2,LEFT(INDEX(Base!217:217,0,MATCH(Output!$AA217,Base!217:217,0)+2),1),INDEX(Base!217:217,0,MATCH(Output!$AA217,Base!217:217,0)+2)),0)</f>
        <v>3</v>
      </c>
      <c r="AD217" t="str">
        <f t="array" ref="AD217">IFERROR(IF(LEN(INDEX(Base!217:217,0,MATCH(Output!$AA217,Base!217:217,0)+3))&gt;2,LEFT(INDEX(Base!217:217,0,MATCH(Output!$AA217,Base!217:217,0)+3),1),INDEX(Base!217:217,0,MATCH(Output!$AA217,Base!217:217,0)+3)),0)</f>
        <v>2</v>
      </c>
      <c r="AE217" t="str">
        <f t="array" ref="AE217">IFERROR(IF(LEN(INDEX(Base!217:217,0,MATCH(Output!$AA217,Base!217:217,0)+4))&gt;2,LEFT(INDEX(Base!217:217,0,MATCH(Output!$AA217,Base!217:217,0)+4),1),INDEX(Base!217:217,0,MATCH(Output!$AA217,Base!217:217,0)+4)),0)</f>
        <v>3</v>
      </c>
      <c r="AF217" t="str">
        <f>AA217&amp;", "&amp;Configurações!$C$4&amp;", "&amp;Configurações!$C$5&amp;", Brazil"</f>
        <v>Rua Orlando Bragança, Unamar, Cabo Frio, RJ, Brazil</v>
      </c>
      <c r="AG217" t="str">
        <f>RIGHT(AA217,LEN(AA217)-FIND(",",AA217,1)-1)&amp;", "&amp;Configurações!$C$4&amp;", "&amp;Configurações!$C$5</f>
        <v>Unamar, Cabo Frio, RJ</v>
      </c>
      <c r="AH217" s="5">
        <f>Configurações!$C$6</f>
        <v>44386</v>
      </c>
    </row>
    <row r="218" spans="2:34" x14ac:dyDescent="0.3">
      <c r="B218">
        <f>IF(OR(ISNUMBER(FIND(Configurações!$B$8,Base!B218)),ISNUMBER(FIND(Configurações!$B$9,Base!B218)),ISNUMBER(FIND(Configurações!$B$10,Base!B218)),ISNUMBER(FIND(Configurações!$B$11,Base!B218)))=TRUE,Base!B218,0)</f>
        <v>0</v>
      </c>
      <c r="C218" t="str">
        <f>SUBSTITUTE(SUBSTITUTE(IF(ISNUMBER(FIND("R$",Base!B218))=TRUE,Base!B218,IF(OR(ISNUMBER(FIND("condo",Base!C218)),ISNUMBER(FIND("IPTU",Base!C218)))=TRUE,Base!B218,Base!C218)),"R$",""),".","")</f>
        <v xml:space="preserve"> 220000</v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0</v>
      </c>
      <c r="F218" s="2" t="str">
        <f t="array" ref="F218">INDEX(Base!218:218,MATCH(MAX(LEN(Base!218:218)),LEN(Base!218:218),0))</f>
        <v>Linda casa com 3 quartos com piscina e área gourmet em Unamar, Tamoios - Cabo Frio - RJ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>Linda casa com 3 quartos com piscina e área gourmet em Unamar, Tamoios - Cabo Frio - RJ</v>
      </c>
      <c r="L218" t="str">
        <f>TRIM((IF(OR(ISNUMBER(FIND("Avenida",Base!D218)),ISNUMBER(FIND("Rua",Base!D218)),ISNUMBER(FIND("Estrada",Base!D218)),ISNUMBER(FIND(",",Base!D218)))=TRUE,Base!D218,"")))</f>
        <v/>
      </c>
      <c r="M218" t="str">
        <f>TRIM((IF(OR(ISNUMBER(FIND("Avenida",Base!E218)),ISNUMBER(FIND("Rua",Base!E218)),ISNUMBER(FIND("Estrada",Base!E218)),ISNUMBER(FIND(",",Base!E218)))=TRUE,Base!E218,"")))</f>
        <v/>
      </c>
      <c r="N218" t="str">
        <f>TRIM((IF(OR(ISNUMBER(FIND("Avenida",Base!F218)),ISNUMBER(FIND("Rua",Base!F218)),ISNUMBER(FIND("Estrada",Base!F218)),ISNUMBER(FIND(",",Base!F218)))=TRUE,Base!F218,"")))</f>
        <v/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>Avenida Independência, Unamar</v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/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2" t="str">
        <f t="array" ref="AA218">LOOKUP(2,1/(F218:Z218&lt;&gt;""),F218:Z218)</f>
        <v>Avenida Independência, Unamar</v>
      </c>
      <c r="AB218" t="str">
        <f t="array" ref="AB218">IFERROR(IF(LEN(TRIM(SUBSTITUTE(INDEX(Base!218:218,0,MATCH(Output!$AA218,Base!218:218,0)+1),"m²",""))&gt;5),LEFT(TRIM(SUBSTITUTE(INDEX(Base!218:218,0,MATCH(Output!$AA218,Base!218:218,0)+1),"m²","")),3),TRIM(SUBSTITUTE(INDEX(Base!218:218,0,MATCH(Output!$AA218,Base!218:218,0)+1),"m²",""))),0)</f>
        <v>164</v>
      </c>
      <c r="AC218" t="str">
        <f t="array" ref="AC218">IFERROR(IF(LEN(INDEX(Base!218:218,0,MATCH(Output!$AA218,Base!218:218,0)+2))&gt;2,LEFT(INDEX(Base!218:218,0,MATCH(Output!$AA218,Base!218:218,0)+2),1),INDEX(Base!218:218,0,MATCH(Output!$AA218,Base!218:218,0)+2)),0)</f>
        <v>3</v>
      </c>
      <c r="AD218" t="str">
        <f t="array" ref="AD218">IFERROR(IF(LEN(INDEX(Base!218:218,0,MATCH(Output!$AA218,Base!218:218,0)+3))&gt;2,LEFT(INDEX(Base!218:218,0,MATCH(Output!$AA218,Base!218:218,0)+3),1),INDEX(Base!218:218,0,MATCH(Output!$AA218,Base!218:218,0)+3)),0)</f>
        <v>4</v>
      </c>
      <c r="AE218" t="str">
        <f t="array" ref="AE218">IFERROR(IF(LEN(INDEX(Base!218:218,0,MATCH(Output!$AA218,Base!218:218,0)+4))&gt;2,LEFT(INDEX(Base!218:218,0,MATCH(Output!$AA218,Base!218:218,0)+4),1),INDEX(Base!218:218,0,MATCH(Output!$AA218,Base!218:218,0)+4)),0)</f>
        <v>3</v>
      </c>
      <c r="AF218" t="str">
        <f>AA218&amp;", "&amp;Configurações!$C$4&amp;", "&amp;Configurações!$C$5&amp;", Brazil"</f>
        <v>Avenida Independência, Unamar, Cabo Frio, RJ, Brazil</v>
      </c>
      <c r="AG218" t="str">
        <f>RIGHT(AA218,LEN(AA218)-FIND(",",AA218,1)-1)&amp;", "&amp;Configurações!$C$4&amp;", "&amp;Configurações!$C$5</f>
        <v>Unamar, Cabo Frio, RJ</v>
      </c>
      <c r="AH218" s="5">
        <f>Configurações!$C$6</f>
        <v>44386</v>
      </c>
    </row>
    <row r="219" spans="2:34" x14ac:dyDescent="0.3">
      <c r="B219">
        <f>IF(OR(ISNUMBER(FIND(Configurações!$B$8,Base!B219)),ISNUMBER(FIND(Configurações!$B$9,Base!B219)),ISNUMBER(FIND(Configurações!$B$10,Base!B219)),ISNUMBER(FIND(Configurações!$B$11,Base!B219)))=TRUE,Base!B219,0)</f>
        <v>0</v>
      </c>
      <c r="C219" t="str">
        <f>SUBSTITUTE(SUBSTITUTE(IF(ISNUMBER(FIND("R$",Base!B219))=TRUE,Base!B219,IF(OR(ISNUMBER(FIND("condo",Base!C219)),ISNUMBER(FIND("IPTU",Base!C219)))=TRUE,Base!B219,Base!C219)),"R$",""),".","")</f>
        <v xml:space="preserve"> 220000</v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0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0</v>
      </c>
      <c r="F219" s="2" t="str">
        <f t="array" ref="F219">INDEX(Base!219:219,MATCH(MAX(LEN(Base!219:219)),LEN(Base!219:219),0))</f>
        <v>A casa no bairro Nova Califórnia (Tamoios) tem 120 metros quadrados com 2 quartos sendo 1 suite e 3 banheiros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/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>Unamar, Cabo Frio</v>
      </c>
      <c r="O219" t="str">
        <f>TRIM((IF(OR(ISNUMBER(FIND("Avenida",Base!G219)),ISNUMBER(FIND("Rua",Base!G219)),ISNUMBER(FIND("Estrada",Base!G219)),ISNUMBER(FIND(",",Base!G219)))=TRUE,Base!G219,"")))</f>
        <v/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/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2" t="str">
        <f t="array" ref="AA219">LOOKUP(2,1/(F219:Z219&lt;&gt;""),F219:Z219)</f>
        <v>Unamar, Cabo Frio</v>
      </c>
      <c r="AB219" t="str">
        <f t="array" ref="AB219">IFERROR(IF(LEN(TRIM(SUBSTITUTE(INDEX(Base!219:219,0,MATCH(Output!$AA219,Base!219:219,0)+1),"m²",""))&gt;5),LEFT(TRIM(SUBSTITUTE(INDEX(Base!219:219,0,MATCH(Output!$AA219,Base!219:219,0)+1),"m²","")),3),TRIM(SUBSTITUTE(INDEX(Base!219:219,0,MATCH(Output!$AA219,Base!219:219,0)+1),"m²",""))),0)</f>
        <v>120</v>
      </c>
      <c r="AC219" t="str">
        <f t="array" ref="AC219">IFERROR(IF(LEN(INDEX(Base!219:219,0,MATCH(Output!$AA219,Base!219:219,0)+2))&gt;2,LEFT(INDEX(Base!219:219,0,MATCH(Output!$AA219,Base!219:219,0)+2),1),INDEX(Base!219:219,0,MATCH(Output!$AA219,Base!219:219,0)+2)),0)</f>
        <v>2</v>
      </c>
      <c r="AD219" t="str">
        <f t="array" ref="AD219">IFERROR(IF(LEN(INDEX(Base!219:219,0,MATCH(Output!$AA219,Base!219:219,0)+3))&gt;2,LEFT(INDEX(Base!219:219,0,MATCH(Output!$AA219,Base!219:219,0)+3),1),INDEX(Base!219:219,0,MATCH(Output!$AA219,Base!219:219,0)+3)),0)</f>
        <v>5</v>
      </c>
      <c r="AE219" t="str">
        <f t="array" ref="AE219">IFERROR(IF(LEN(INDEX(Base!219:219,0,MATCH(Output!$AA219,Base!219:219,0)+4))&gt;2,LEFT(INDEX(Base!219:219,0,MATCH(Output!$AA219,Base!219:219,0)+4),1),INDEX(Base!219:219,0,MATCH(Output!$AA219,Base!219:219,0)+4)),0)</f>
        <v>3</v>
      </c>
      <c r="AF219" t="str">
        <f>AA219&amp;", "&amp;Configurações!$C$4&amp;", "&amp;Configurações!$C$5&amp;", Brazil"</f>
        <v>Unamar, Cabo Frio, Cabo Frio, RJ, Brazil</v>
      </c>
      <c r="AG219" t="str">
        <f>RIGHT(AA219,LEN(AA219)-FIND(",",AA219,1)-1)&amp;", "&amp;Configurações!$C$4&amp;", "&amp;Configurações!$C$5</f>
        <v>Cabo Frio, Cabo Frio, RJ</v>
      </c>
      <c r="AH219" s="5">
        <f>Configurações!$C$6</f>
        <v>44386</v>
      </c>
    </row>
    <row r="220" spans="2:34" x14ac:dyDescent="0.3">
      <c r="B220">
        <f>IF(OR(ISNUMBER(FIND(Configurações!$B$8,Base!B220)),ISNUMBER(FIND(Configurações!$B$9,Base!B220)),ISNUMBER(FIND(Configurações!$B$10,Base!B220)),ISNUMBER(FIND(Configurações!$B$11,Base!B220)))=TRUE,Base!B220,0)</f>
        <v>0</v>
      </c>
      <c r="C220" t="str">
        <f>SUBSTITUTE(SUBSTITUTE(IF(ISNUMBER(FIND("R$",Base!B220))=TRUE,Base!B220,IF(OR(ISNUMBER(FIND("condo",Base!C220)),ISNUMBER(FIND("IPTU",Base!C220)))=TRUE,Base!B220,Base!C220)),"R$",""),".","")</f>
        <v xml:space="preserve"> 220000</v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0</v>
      </c>
      <c r="F220" s="2" t="str">
        <f t="array" ref="F220">INDEX(Base!220:220,MATCH(MAX(LEN(Base!220:220)),LEN(Base!220:220),0))</f>
        <v>Maravilhosa casa de 2 quartos sendo 1 suíte, com piscina e área gourmet em Unamar, Tamoios - Cabo Frio - RJ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>Maravilhosa casa de 2 quartos sendo 1 suíte, com piscina e área gourmet em Unamar, Tamoios - Cabo Frio - RJ</v>
      </c>
      <c r="L220" t="str">
        <f>TRIM((IF(OR(ISNUMBER(FIND("Avenida",Base!D220)),ISNUMBER(FIND("Rua",Base!D220)),ISNUMBER(FIND("Estrada",Base!D220)),ISNUMBER(FIND(",",Base!D220)))=TRUE,Base!D220,"")))</f>
        <v/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/>
      </c>
      <c r="O220" t="str">
        <f>TRIM((IF(OR(ISNUMBER(FIND("Avenida",Base!G220)),ISNUMBER(FIND("Rua",Base!G220)),ISNUMBER(FIND("Estrada",Base!G220)),ISNUMBER(FIND(",",Base!G220)))=TRUE,Base!G220,"")))</f>
        <v>Avenida Independência, Unamar</v>
      </c>
      <c r="P220" t="str">
        <f>TRIM((IF(OR(ISNUMBER(FIND("Avenida",Base!H220)),ISNUMBER(FIND("Rua",Base!H220)),ISNUMBER(FIND("Estrada",Base!H220)),ISNUMBER(FIND(",",Base!H220)))=TRUE,Base!H220,"")))</f>
        <v/>
      </c>
      <c r="Q220" t="str">
        <f>TRIM((IF(OR(ISNUMBER(FIND("Avenida",Base!I220)),ISNUMBER(FIND("Rua",Base!I220)),ISNUMBER(FIND("Estrada",Base!I220)),ISNUMBER(FIND(",",Base!I220)))=TRUE,Base!I220,"")))</f>
        <v/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/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2" t="str">
        <f t="array" ref="AA220">LOOKUP(2,1/(F220:Z220&lt;&gt;""),F220:Z220)</f>
        <v>Avenida Independência, Unamar</v>
      </c>
      <c r="AB220" t="str">
        <f t="array" ref="AB220">IFERROR(IF(LEN(TRIM(SUBSTITUTE(INDEX(Base!220:220,0,MATCH(Output!$AA220,Base!220:220,0)+1),"m²",""))&gt;5),LEFT(TRIM(SUBSTITUTE(INDEX(Base!220:220,0,MATCH(Output!$AA220,Base!220:220,0)+1),"m²","")),3),TRIM(SUBSTITUTE(INDEX(Base!220:220,0,MATCH(Output!$AA220,Base!220:220,0)+1),"m²",""))),0)</f>
        <v>101</v>
      </c>
      <c r="AC220" t="str">
        <f t="array" ref="AC220">IFERROR(IF(LEN(INDEX(Base!220:220,0,MATCH(Output!$AA220,Base!220:220,0)+2))&gt;2,LEFT(INDEX(Base!220:220,0,MATCH(Output!$AA220,Base!220:220,0)+2),1),INDEX(Base!220:220,0,MATCH(Output!$AA220,Base!220:220,0)+2)),0)</f>
        <v>2</v>
      </c>
      <c r="AD220" t="str">
        <f t="array" ref="AD220">IFERROR(IF(LEN(INDEX(Base!220:220,0,MATCH(Output!$AA220,Base!220:220,0)+3))&gt;2,LEFT(INDEX(Base!220:220,0,MATCH(Output!$AA220,Base!220:220,0)+3),1),INDEX(Base!220:220,0,MATCH(Output!$AA220,Base!220:220,0)+3)),0)</f>
        <v>4</v>
      </c>
      <c r="AE220" t="str">
        <f t="array" ref="AE220">IFERROR(IF(LEN(INDEX(Base!220:220,0,MATCH(Output!$AA220,Base!220:220,0)+4))&gt;2,LEFT(INDEX(Base!220:220,0,MATCH(Output!$AA220,Base!220:220,0)+4),1),INDEX(Base!220:220,0,MATCH(Output!$AA220,Base!220:220,0)+4)),0)</f>
        <v>3</v>
      </c>
      <c r="AF220" t="str">
        <f>AA220&amp;", "&amp;Configurações!$C$4&amp;", "&amp;Configurações!$C$5&amp;", Brazil"</f>
        <v>Avenida Independência, Unamar, Cabo Frio, RJ, Brazil</v>
      </c>
      <c r="AG220" t="str">
        <f>RIGHT(AA220,LEN(AA220)-FIND(",",AA220,1)-1)&amp;", "&amp;Configurações!$C$4&amp;", "&amp;Configurações!$C$5</f>
        <v>Unamar, Cabo Frio, RJ</v>
      </c>
      <c r="AH220" s="5">
        <f>Configurações!$C$6</f>
        <v>44386</v>
      </c>
    </row>
    <row r="221" spans="2:34" x14ac:dyDescent="0.3">
      <c r="B221" t="str">
        <f>IF(OR(ISNUMBER(FIND(Configurações!$B$8,Base!B221)),ISNUMBER(FIND(Configurações!$B$9,Base!B221)),ISNUMBER(FIND(Configurações!$B$10,Base!B221)),ISNUMBER(FIND(Configurações!$B$11,Base!B221)))=TRUE,Base!B221,0)</f>
        <v>destaque</v>
      </c>
      <c r="C221" t="str">
        <f>SUBSTITUTE(SUBSTITUTE(IF(ISNUMBER(FIND("R$",Base!B221))=TRUE,Base!B221,IF(OR(ISNUMBER(FIND("condo",Base!C221)),ISNUMBER(FIND("IPTU",Base!C221)))=TRUE,Base!B221,Base!C221)),"R$",""),".","")</f>
        <v xml:space="preserve"> 150000</v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420</v>
      </c>
      <c r="F221" s="2" t="str">
        <f t="array" ref="F221">INDEX(Base!221:221,MATCH(MAX(LEN(Base!221:221)),LEN(Base!221:221),0))</f>
        <v>Vendo uma casa na praia na rua Cabo Frio em tamoios Cabo Frio ,ótima localização a 10 minutos ape da rodovia Amaral Peixoto e a praia, pertinho de tudo, hospital, creche, escolas,...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>Vendo uma casa na praia na rua Cabo Frio em tamoios Cabo Frio ,ótima localização a 10 minutos ape da rodovia Amaral Peixoto e a praia, pertinho de tudo, hospital, creche, escolas,...</v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>Rua Cabo Frio, Aquariús</v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/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2" t="str">
        <f t="array" ref="AA221">LOOKUP(2,1/(F221:Z221&lt;&gt;""),F221:Z221)</f>
        <v>Rua Cabo Frio, Aquariús</v>
      </c>
      <c r="AB221" t="str">
        <f t="array" ref="AB221">IFERROR(IF(LEN(TRIM(SUBSTITUTE(INDEX(Base!221:221,0,MATCH(Output!$AA221,Base!221:221,0)+1),"m²",""))&gt;5),LEFT(TRIM(SUBSTITUTE(INDEX(Base!221:221,0,MATCH(Output!$AA221,Base!221:221,0)+1),"m²","")),3),TRIM(SUBSTITUTE(INDEX(Base!221:221,0,MATCH(Output!$AA221,Base!221:221,0)+1),"m²",""))),0)</f>
        <v>60</v>
      </c>
      <c r="AC221" t="str">
        <f t="array" ref="AC221">IFERROR(IF(LEN(INDEX(Base!221:221,0,MATCH(Output!$AA221,Base!221:221,0)+2))&gt;2,LEFT(INDEX(Base!221:221,0,MATCH(Output!$AA221,Base!221:221,0)+2),1),INDEX(Base!221:221,0,MATCH(Output!$AA221,Base!221:221,0)+2)),0)</f>
        <v>2</v>
      </c>
      <c r="AD221" t="str">
        <f t="array" ref="AD221">IFERROR(IF(LEN(INDEX(Base!221:221,0,MATCH(Output!$AA221,Base!221:221,0)+3))&gt;2,LEFT(INDEX(Base!221:221,0,MATCH(Output!$AA221,Base!221:221,0)+3),1),INDEX(Base!221:221,0,MATCH(Output!$AA221,Base!221:221,0)+3)),0)</f>
        <v>2</v>
      </c>
      <c r="AE221" t="str">
        <f t="array" ref="AE221">IFERROR(IF(LEN(INDEX(Base!221:221,0,MATCH(Output!$AA221,Base!221:221,0)+4))&gt;2,LEFT(INDEX(Base!221:221,0,MATCH(Output!$AA221,Base!221:221,0)+4),1),INDEX(Base!221:221,0,MATCH(Output!$AA221,Base!221:221,0)+4)),0)</f>
        <v>2</v>
      </c>
      <c r="AF221" t="str">
        <f>AA221&amp;", "&amp;Configurações!$C$4&amp;", "&amp;Configurações!$C$5&amp;", Brazil"</f>
        <v>Rua Cabo Frio, Aquariús, Cabo Frio, RJ, Brazil</v>
      </c>
      <c r="AG221" t="str">
        <f>RIGHT(AA221,LEN(AA221)-FIND(",",AA221,1)-1)&amp;", "&amp;Configurações!$C$4&amp;", "&amp;Configurações!$C$5</f>
        <v>Aquariús, Cabo Frio, RJ</v>
      </c>
      <c r="AH221" s="5">
        <f>Configurações!$C$6</f>
        <v>44386</v>
      </c>
    </row>
    <row r="222" spans="2:34" hidden="1" x14ac:dyDescent="0.3">
      <c r="B222">
        <f>IF(OR(ISNUMBER(FIND(Configurações!$B$8,Base!B222)),ISNUMBER(FIND(Configurações!$B$9,Base!B222)),ISNUMBER(FIND(Configurações!$B$10,Base!B222)),ISNUMBER(FIND(Configurações!$B$11,Base!B222)))=TRUE,Base!B222,0)</f>
        <v>0</v>
      </c>
      <c r="C222" t="str">
        <f>SUBSTITUTE(SUBSTITUTE(IF(ISNUMBER(FIND("R$",Base!B222))=TRUE,Base!B222,IF(OR(ISNUMBER(FIND("condo",Base!C222)),ISNUMBER(FIND("IPTU",Base!C222)))=TRUE,Base!B222,Base!C222)),"R$",""),".","")</f>
        <v/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0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0</v>
      </c>
      <c r="F222" s="2">
        <f t="array" ref="F222">INDEX(Base!222:222,MATCH(MAX(LEN(Base!222:222)),LEN(Base!222:222),0))</f>
        <v>0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/>
      </c>
      <c r="N222" t="str">
        <f>TRIM((IF(OR(ISNUMBER(FIND("Avenida",Base!F222)),ISNUMBER(FIND("Rua",Base!F222)),ISNUMBER(FIND("Estrada",Base!F222)),ISNUMBER(FIND(",",Base!F222)))=TRUE,Base!F222,"")))</f>
        <v/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/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2">
        <f t="array" ref="AA222">LOOKUP(2,1/(F222:Z222&lt;&gt;""),F222:Z222)</f>
        <v>0</v>
      </c>
      <c r="AB222">
        <f t="array" ref="AB222">IFERROR(IF(LEN(TRIM(SUBSTITUTE(INDEX(Base!222:222,0,MATCH(Output!$AA222,Base!222:222,0)+1),"m²",""))&gt;5),LEFT(TRIM(SUBSTITUTE(INDEX(Base!222:222,0,MATCH(Output!$AA222,Base!222:222,0)+1),"m²","")),3),TRIM(SUBSTITUTE(INDEX(Base!222:222,0,MATCH(Output!$AA222,Base!222:222,0)+1),"m²",""))),0)</f>
        <v>0</v>
      </c>
      <c r="AC222">
        <f t="array" ref="AC222">IFERROR(IF(LEN(INDEX(Base!222:222,0,MATCH(Output!$AA222,Base!222:222,0)+2))&gt;2,LEFT(INDEX(Base!222:222,0,MATCH(Output!$AA222,Base!222:222,0)+2),1),INDEX(Base!222:222,0,MATCH(Output!$AA222,Base!222:222,0)+2)),0)</f>
        <v>0</v>
      </c>
      <c r="AD222">
        <f t="array" ref="AD222">IFERROR(IF(LEN(INDEX(Base!222:222,0,MATCH(Output!$AA222,Base!222:222,0)+3))&gt;2,LEFT(INDEX(Base!222:222,0,MATCH(Output!$AA222,Base!222:222,0)+3),1),INDEX(Base!222:222,0,MATCH(Output!$AA222,Base!222:222,0)+3)),0)</f>
        <v>0</v>
      </c>
      <c r="AE222">
        <f t="array" ref="AE222">IFERROR(IF(LEN(INDEX(Base!222:222,0,MATCH(Output!$AA222,Base!222:222,0)+4))&gt;2,LEFT(INDEX(Base!222:222,0,MATCH(Output!$AA222,Base!222:222,0)+4),1),INDEX(Base!222:222,0,MATCH(Output!$AA222,Base!222:222,0)+4)),0)</f>
        <v>0</v>
      </c>
      <c r="AF222" t="str">
        <f>AA222&amp;", "&amp;Configurações!$C$4&amp;", "&amp;Configurações!$C$5&amp;", Brazil"</f>
        <v>0, Cabo Frio, RJ, Brazil</v>
      </c>
      <c r="AG222" t="e">
        <f>RIGHT(AA222,LEN(AA222)-FIND(",",AA222,1)-1)&amp;", "&amp;Configurações!$C$4&amp;", "&amp;Configurações!$C$5</f>
        <v>#VALUE!</v>
      </c>
      <c r="AH222" s="5">
        <f>Configurações!$C$6</f>
        <v>44386</v>
      </c>
    </row>
    <row r="223" spans="2:34" hidden="1" x14ac:dyDescent="0.3">
      <c r="B223">
        <f>IF(OR(ISNUMBER(FIND(Configurações!$B$8,Base!B223)),ISNUMBER(FIND(Configurações!$B$9,Base!B223)),ISNUMBER(FIND(Configurações!$B$10,Base!B223)),ISNUMBER(FIND(Configurações!$B$11,Base!B223)))=TRUE,Base!B223,0)</f>
        <v>0</v>
      </c>
      <c r="C223" t="str">
        <f>SUBSTITUTE(SUBSTITUTE(IF(ISNUMBER(FIND("R$",Base!B223))=TRUE,Base!B223,IF(OR(ISNUMBER(FIND("condo",Base!C223)),ISNUMBER(FIND("IPTU",Base!C223)))=TRUE,Base!B223,Base!C223)),"R$",""),".","")</f>
        <v/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0</v>
      </c>
      <c r="F223" s="2">
        <f t="array" ref="F223">INDEX(Base!223:223,MATCH(MAX(LEN(Base!223:223)),LEN(Base!223:223),0))</f>
        <v>0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/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/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2">
        <f t="array" ref="AA223">LOOKUP(2,1/(F223:Z223&lt;&gt;""),F223:Z223)</f>
        <v>0</v>
      </c>
      <c r="AB223">
        <f t="array" ref="AB223">IFERROR(IF(LEN(TRIM(SUBSTITUTE(INDEX(Base!223:223,0,MATCH(Output!$AA223,Base!223:223,0)+1),"m²",""))&gt;5),LEFT(TRIM(SUBSTITUTE(INDEX(Base!223:223,0,MATCH(Output!$AA223,Base!223:223,0)+1),"m²","")),3),TRIM(SUBSTITUTE(INDEX(Base!223:223,0,MATCH(Output!$AA223,Base!223:223,0)+1),"m²",""))),0)</f>
        <v>0</v>
      </c>
      <c r="AC223">
        <f t="array" ref="AC223">IFERROR(IF(LEN(INDEX(Base!223:223,0,MATCH(Output!$AA223,Base!223:223,0)+2))&gt;2,LEFT(INDEX(Base!223:223,0,MATCH(Output!$AA223,Base!223:223,0)+2),1),INDEX(Base!223:223,0,MATCH(Output!$AA223,Base!223:223,0)+2)),0)</f>
        <v>0</v>
      </c>
      <c r="AD223">
        <f t="array" ref="AD223">IFERROR(IF(LEN(INDEX(Base!223:223,0,MATCH(Output!$AA223,Base!223:223,0)+3))&gt;2,LEFT(INDEX(Base!223:223,0,MATCH(Output!$AA223,Base!223:223,0)+3),1),INDEX(Base!223:223,0,MATCH(Output!$AA223,Base!223:223,0)+3)),0)</f>
        <v>0</v>
      </c>
      <c r="AE223">
        <f t="array" ref="AE223">IFERROR(IF(LEN(INDEX(Base!223:223,0,MATCH(Output!$AA223,Base!223:223,0)+4))&gt;2,LEFT(INDEX(Base!223:223,0,MATCH(Output!$AA223,Base!223:223,0)+4),1),INDEX(Base!223:223,0,MATCH(Output!$AA223,Base!223:223,0)+4)),0)</f>
        <v>0</v>
      </c>
      <c r="AF223" t="str">
        <f>AA223&amp;", "&amp;Configurações!$C$4&amp;", "&amp;Configurações!$C$5&amp;", Brazil"</f>
        <v>0, Cabo Frio, RJ, Brazil</v>
      </c>
      <c r="AG223" t="e">
        <f>RIGHT(AA223,LEN(AA223)-FIND(",",AA223,1)-1)&amp;", "&amp;Configurações!$C$4&amp;", "&amp;Configurações!$C$5</f>
        <v>#VALUE!</v>
      </c>
      <c r="AH223" s="5">
        <f>Configurações!$C$6</f>
        <v>44386</v>
      </c>
    </row>
    <row r="224" spans="2:34" hidden="1" x14ac:dyDescent="0.3">
      <c r="B224">
        <f>IF(OR(ISNUMBER(FIND(Configurações!$B$8,Base!B224)),ISNUMBER(FIND(Configurações!$B$9,Base!B224)),ISNUMBER(FIND(Configurações!$B$10,Base!B224)),ISNUMBER(FIND(Configurações!$B$11,Base!B224)))=TRUE,Base!B224,0)</f>
        <v>0</v>
      </c>
      <c r="C224" t="str">
        <f>SUBSTITUTE(SUBSTITUTE(IF(ISNUMBER(FIND("R$",Base!B224))=TRUE,Base!B224,IF(OR(ISNUMBER(FIND("condo",Base!C224)),ISNUMBER(FIND("IPTU",Base!C224)))=TRUE,Base!B224,Base!C224)),"R$",""),".","")</f>
        <v/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2">
        <f t="array" ref="F224">INDEX(Base!224:224,MATCH(MAX(LEN(Base!224:224)),LEN(Base!224:224),0))</f>
        <v>0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/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/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2">
        <f t="array" ref="AA224">LOOKUP(2,1/(F224:Z224&lt;&gt;""),F224:Z224)</f>
        <v>0</v>
      </c>
      <c r="AB224">
        <f t="array" ref="AB224">IFERROR(IF(LEN(TRIM(SUBSTITUTE(INDEX(Base!224:224,0,MATCH(Output!$AA224,Base!224:224,0)+1),"m²",""))&gt;5),LEFT(TRIM(SUBSTITUTE(INDEX(Base!224:224,0,MATCH(Output!$AA224,Base!224:224,0)+1),"m²","")),3),TRIM(SUBSTITUTE(INDEX(Base!224:224,0,MATCH(Output!$AA224,Base!224:224,0)+1),"m²",""))),0)</f>
        <v>0</v>
      </c>
      <c r="AC224">
        <f t="array" ref="AC224">IFERROR(IF(LEN(INDEX(Base!224:224,0,MATCH(Output!$AA224,Base!224:224,0)+2))&gt;2,LEFT(INDEX(Base!224:224,0,MATCH(Output!$AA224,Base!224:224,0)+2),1),INDEX(Base!224:224,0,MATCH(Output!$AA224,Base!224:224,0)+2)),0)</f>
        <v>0</v>
      </c>
      <c r="AD224">
        <f t="array" ref="AD224">IFERROR(IF(LEN(INDEX(Base!224:224,0,MATCH(Output!$AA224,Base!224:224,0)+3))&gt;2,LEFT(INDEX(Base!224:224,0,MATCH(Output!$AA224,Base!224:224,0)+3),1),INDEX(Base!224:224,0,MATCH(Output!$AA224,Base!224:224,0)+3)),0)</f>
        <v>0</v>
      </c>
      <c r="AE224">
        <f t="array" ref="AE224">IFERROR(IF(LEN(INDEX(Base!224:224,0,MATCH(Output!$AA224,Base!224:224,0)+4))&gt;2,LEFT(INDEX(Base!224:224,0,MATCH(Output!$AA224,Base!224:224,0)+4),1),INDEX(Base!224:224,0,MATCH(Output!$AA224,Base!224:224,0)+4)),0)</f>
        <v>0</v>
      </c>
      <c r="AF224" t="str">
        <f>AA224&amp;", "&amp;Configurações!$C$4&amp;", "&amp;Configurações!$C$5&amp;", Brazil"</f>
        <v>0, Cabo Frio, RJ, Brazil</v>
      </c>
      <c r="AG224" t="e">
        <f>RIGHT(AA224,LEN(AA224)-FIND(",",AA224,1)-1)&amp;", "&amp;Configurações!$C$4&amp;", "&amp;Configurações!$C$5</f>
        <v>#VALUE!</v>
      </c>
      <c r="AH224" s="5">
        <f>Configurações!$C$6</f>
        <v>44386</v>
      </c>
    </row>
    <row r="225" spans="2:34" hidden="1" x14ac:dyDescent="0.3">
      <c r="B225">
        <f>IF(OR(ISNUMBER(FIND(Configurações!$B$8,Base!B225)),ISNUMBER(FIND(Configurações!$B$9,Base!B225)),ISNUMBER(FIND(Configurações!$B$10,Base!B225)),ISNUMBER(FIND(Configurações!$B$11,Base!B225)))=TRUE,Base!B225,0)</f>
        <v>0</v>
      </c>
      <c r="C225" t="str">
        <f>SUBSTITUTE(SUBSTITUTE(IF(ISNUMBER(FIND("R$",Base!B225))=TRUE,Base!B225,IF(OR(ISNUMBER(FIND("condo",Base!C225)),ISNUMBER(FIND("IPTU",Base!C225)))=TRUE,Base!B225,Base!C225)),"R$",""),".","")</f>
        <v/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0</v>
      </c>
      <c r="F225" s="2">
        <f t="array" ref="F225">INDEX(Base!225:225,MATCH(MAX(LEN(Base!225:225)),LEN(Base!225:225),0))</f>
        <v>0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/>
      </c>
      <c r="O225" t="str">
        <f>TRIM((IF(OR(ISNUMBER(FIND("Avenida",Base!G225)),ISNUMBER(FIND("Rua",Base!G225)),ISNUMBER(FIND("Estrada",Base!G225)),ISNUMBER(FIND(",",Base!G225)))=TRUE,Base!G225,"")))</f>
        <v/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/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2">
        <f t="array" ref="AA225">LOOKUP(2,1/(F225:Z225&lt;&gt;""),F225:Z225)</f>
        <v>0</v>
      </c>
      <c r="AB225">
        <f t="array" ref="AB225">IFERROR(IF(LEN(TRIM(SUBSTITUTE(INDEX(Base!225:225,0,MATCH(Output!$AA225,Base!225:225,0)+1),"m²",""))&gt;5),LEFT(TRIM(SUBSTITUTE(INDEX(Base!225:225,0,MATCH(Output!$AA225,Base!225:225,0)+1),"m²","")),3),TRIM(SUBSTITUTE(INDEX(Base!225:225,0,MATCH(Output!$AA225,Base!225:225,0)+1),"m²",""))),0)</f>
        <v>0</v>
      </c>
      <c r="AC225">
        <f t="array" ref="AC225">IFERROR(IF(LEN(INDEX(Base!225:225,0,MATCH(Output!$AA225,Base!225:225,0)+2))&gt;2,LEFT(INDEX(Base!225:225,0,MATCH(Output!$AA225,Base!225:225,0)+2),1),INDEX(Base!225:225,0,MATCH(Output!$AA225,Base!225:225,0)+2)),0)</f>
        <v>0</v>
      </c>
      <c r="AD225">
        <f t="array" ref="AD225">IFERROR(IF(LEN(INDEX(Base!225:225,0,MATCH(Output!$AA225,Base!225:225,0)+3))&gt;2,LEFT(INDEX(Base!225:225,0,MATCH(Output!$AA225,Base!225:225,0)+3),1),INDEX(Base!225:225,0,MATCH(Output!$AA225,Base!225:225,0)+3)),0)</f>
        <v>0</v>
      </c>
      <c r="AE225">
        <f t="array" ref="AE225">IFERROR(IF(LEN(INDEX(Base!225:225,0,MATCH(Output!$AA225,Base!225:225,0)+4))&gt;2,LEFT(INDEX(Base!225:225,0,MATCH(Output!$AA225,Base!225:225,0)+4),1),INDEX(Base!225:225,0,MATCH(Output!$AA225,Base!225:225,0)+4)),0)</f>
        <v>0</v>
      </c>
      <c r="AF225" t="str">
        <f>AA225&amp;", "&amp;Configurações!$C$4&amp;", "&amp;Configurações!$C$5&amp;", Brazil"</f>
        <v>0, Cabo Frio, RJ, Brazil</v>
      </c>
      <c r="AG225" t="e">
        <f>RIGHT(AA225,LEN(AA225)-FIND(",",AA225,1)-1)&amp;", "&amp;Configurações!$C$4&amp;", "&amp;Configurações!$C$5</f>
        <v>#VALUE!</v>
      </c>
      <c r="AH225" s="5">
        <f>Configurações!$C$6</f>
        <v>44386</v>
      </c>
    </row>
    <row r="226" spans="2:34" hidden="1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/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0</v>
      </c>
      <c r="F226" s="2">
        <f t="array" ref="F226">INDEX(Base!226:226,MATCH(MAX(LEN(Base!226:226)),LEN(Base!226:226),0))</f>
        <v>0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/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/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2">
        <f t="array" ref="AA226">LOOKUP(2,1/(F226:Z226&lt;&gt;""),F226:Z226)</f>
        <v>0</v>
      </c>
      <c r="AB226">
        <f t="array" ref="AB226">IFERROR(IF(LEN(TRIM(SUBSTITUTE(INDEX(Base!226:226,0,MATCH(Output!$AA226,Base!226:226,0)+1),"m²",""))&gt;5),LEFT(TRIM(SUBSTITUTE(INDEX(Base!226:226,0,MATCH(Output!$AA226,Base!226:226,0)+1),"m²","")),3),TRIM(SUBSTITUTE(INDEX(Base!226:226,0,MATCH(Output!$AA226,Base!226:226,0)+1),"m²",""))),0)</f>
        <v>0</v>
      </c>
      <c r="AC226">
        <f t="array" ref="AC226">IFERROR(IF(LEN(INDEX(Base!226:226,0,MATCH(Output!$AA226,Base!226:226,0)+2))&gt;2,LEFT(INDEX(Base!226:226,0,MATCH(Output!$AA226,Base!226:226,0)+2),1),INDEX(Base!226:226,0,MATCH(Output!$AA226,Base!226:226,0)+2)),0)</f>
        <v>0</v>
      </c>
      <c r="AD226">
        <f t="array" ref="AD226">IFERROR(IF(LEN(INDEX(Base!226:226,0,MATCH(Output!$AA226,Base!226:226,0)+3))&gt;2,LEFT(INDEX(Base!226:226,0,MATCH(Output!$AA226,Base!226:226,0)+3),1),INDEX(Base!226:226,0,MATCH(Output!$AA226,Base!226:226,0)+3)),0)</f>
        <v>0</v>
      </c>
      <c r="AE226">
        <f t="array" ref="AE226">IFERROR(IF(LEN(INDEX(Base!226:226,0,MATCH(Output!$AA226,Base!226:226,0)+4))&gt;2,LEFT(INDEX(Base!226:226,0,MATCH(Output!$AA226,Base!226:226,0)+4),1),INDEX(Base!226:226,0,MATCH(Output!$AA226,Base!226:226,0)+4)),0)</f>
        <v>0</v>
      </c>
      <c r="AF226" t="str">
        <f>AA226&amp;", "&amp;Configurações!$C$4&amp;", "&amp;Configurações!$C$5&amp;", Brazil"</f>
        <v>0, Cabo Frio, RJ, Brazil</v>
      </c>
      <c r="AG226" t="e">
        <f>RIGHT(AA226,LEN(AA226)-FIND(",",AA226,1)-1)&amp;", "&amp;Configurações!$C$4&amp;", "&amp;Configurações!$C$5</f>
        <v>#VALUE!</v>
      </c>
      <c r="AH226" s="5">
        <f>Configurações!$C$6</f>
        <v>44386</v>
      </c>
    </row>
    <row r="227" spans="2:34" hidden="1" x14ac:dyDescent="0.3">
      <c r="B227">
        <f>IF(OR(ISNUMBER(FIND(Configurações!$B$8,Base!B227)),ISNUMBER(FIND(Configurações!$B$9,Base!B227)),ISNUMBER(FIND(Configurações!$B$10,Base!B227)),ISNUMBER(FIND(Configurações!$B$11,Base!B227)))=TRUE,Base!B227,0)</f>
        <v>0</v>
      </c>
      <c r="C227" t="str">
        <f>SUBSTITUTE(SUBSTITUTE(IF(ISNUMBER(FIND("R$",Base!B227))=TRUE,Base!B227,IF(OR(ISNUMBER(FIND("condo",Base!C227)),ISNUMBER(FIND("IPTU",Base!C227)))=TRUE,Base!B227,Base!C227)),"R$",""),".","")</f>
        <v/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0</v>
      </c>
      <c r="F227" s="2">
        <f t="array" ref="F227">INDEX(Base!227:227,MATCH(MAX(LEN(Base!227:227)),LEN(Base!227:227),0))</f>
        <v>0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/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2">
        <f t="array" ref="AA227">LOOKUP(2,1/(F227:Z227&lt;&gt;""),F227:Z227)</f>
        <v>0</v>
      </c>
      <c r="AB227">
        <f t="array" ref="AB227">IFERROR(IF(LEN(TRIM(SUBSTITUTE(INDEX(Base!227:227,0,MATCH(Output!$AA227,Base!227:227,0)+1),"m²",""))&gt;5),LEFT(TRIM(SUBSTITUTE(INDEX(Base!227:227,0,MATCH(Output!$AA227,Base!227:227,0)+1),"m²","")),3),TRIM(SUBSTITUTE(INDEX(Base!227:227,0,MATCH(Output!$AA227,Base!227:227,0)+1),"m²",""))),0)</f>
        <v>0</v>
      </c>
      <c r="AC227">
        <f t="array" ref="AC227">IFERROR(IF(LEN(INDEX(Base!227:227,0,MATCH(Output!$AA227,Base!227:227,0)+2))&gt;2,LEFT(INDEX(Base!227:227,0,MATCH(Output!$AA227,Base!227:227,0)+2),1),INDEX(Base!227:227,0,MATCH(Output!$AA227,Base!227:227,0)+2)),0)</f>
        <v>0</v>
      </c>
      <c r="AD227">
        <f t="array" ref="AD227">IFERROR(IF(LEN(INDEX(Base!227:227,0,MATCH(Output!$AA227,Base!227:227,0)+3))&gt;2,LEFT(INDEX(Base!227:227,0,MATCH(Output!$AA227,Base!227:227,0)+3),1),INDEX(Base!227:227,0,MATCH(Output!$AA227,Base!227:227,0)+3)),0)</f>
        <v>0</v>
      </c>
      <c r="AE227">
        <f t="array" ref="AE227">IFERROR(IF(LEN(INDEX(Base!227:227,0,MATCH(Output!$AA227,Base!227:227,0)+4))&gt;2,LEFT(INDEX(Base!227:227,0,MATCH(Output!$AA227,Base!227:227,0)+4),1),INDEX(Base!227:227,0,MATCH(Output!$AA227,Base!227:227,0)+4)),0)</f>
        <v>0</v>
      </c>
      <c r="AF227" t="str">
        <f>AA227&amp;", "&amp;Configurações!$C$4&amp;", "&amp;Configurações!$C$5&amp;", Brazil"</f>
        <v>0, Cabo Frio, RJ, Brazil</v>
      </c>
      <c r="AG227" t="e">
        <f>RIGHT(AA227,LEN(AA227)-FIND(",",AA227,1)-1)&amp;", "&amp;Configurações!$C$4&amp;", "&amp;Configurações!$C$5</f>
        <v>#VALUE!</v>
      </c>
      <c r="AH227" s="5">
        <f>Configurações!$C$6</f>
        <v>44386</v>
      </c>
    </row>
    <row r="228" spans="2:34" hidden="1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/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0</v>
      </c>
      <c r="F228" s="2">
        <f t="array" ref="F228">INDEX(Base!228:228,MATCH(MAX(LEN(Base!228:228)),LEN(Base!228:228),0))</f>
        <v>0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/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/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2">
        <f t="array" ref="AA228">LOOKUP(2,1/(F228:Z228&lt;&gt;""),F228:Z228)</f>
        <v>0</v>
      </c>
      <c r="AB228">
        <f t="array" ref="AB228">IFERROR(IF(LEN(TRIM(SUBSTITUTE(INDEX(Base!228:228,0,MATCH(Output!$AA228,Base!228:228,0)+1),"m²",""))&gt;5),LEFT(TRIM(SUBSTITUTE(INDEX(Base!228:228,0,MATCH(Output!$AA228,Base!228:228,0)+1),"m²","")),3),TRIM(SUBSTITUTE(INDEX(Base!228:228,0,MATCH(Output!$AA228,Base!228:228,0)+1),"m²",""))),0)</f>
        <v>0</v>
      </c>
      <c r="AC228">
        <f t="array" ref="AC228">IFERROR(IF(LEN(INDEX(Base!228:228,0,MATCH(Output!$AA228,Base!228:228,0)+2))&gt;2,LEFT(INDEX(Base!228:228,0,MATCH(Output!$AA228,Base!228:228,0)+2),1),INDEX(Base!228:228,0,MATCH(Output!$AA228,Base!228:228,0)+2)),0)</f>
        <v>0</v>
      </c>
      <c r="AD228">
        <f t="array" ref="AD228">IFERROR(IF(LEN(INDEX(Base!228:228,0,MATCH(Output!$AA228,Base!228:228,0)+3))&gt;2,LEFT(INDEX(Base!228:228,0,MATCH(Output!$AA228,Base!228:228,0)+3),1),INDEX(Base!228:228,0,MATCH(Output!$AA228,Base!228:228,0)+3)),0)</f>
        <v>0</v>
      </c>
      <c r="AE228">
        <f t="array" ref="AE228">IFERROR(IF(LEN(INDEX(Base!228:228,0,MATCH(Output!$AA228,Base!228:228,0)+4))&gt;2,LEFT(INDEX(Base!228:228,0,MATCH(Output!$AA228,Base!228:228,0)+4),1),INDEX(Base!228:228,0,MATCH(Output!$AA228,Base!228:228,0)+4)),0)</f>
        <v>0</v>
      </c>
      <c r="AF228" t="str">
        <f>AA228&amp;", "&amp;Configurações!$C$4&amp;", "&amp;Configurações!$C$5&amp;", Brazil"</f>
        <v>0, Cabo Frio, RJ, Brazil</v>
      </c>
      <c r="AG228" t="e">
        <f>RIGHT(AA228,LEN(AA228)-FIND(",",AA228,1)-1)&amp;", "&amp;Configurações!$C$4&amp;", "&amp;Configurações!$C$5</f>
        <v>#VALUE!</v>
      </c>
      <c r="AH228" s="5">
        <f>Configurações!$C$6</f>
        <v>44386</v>
      </c>
    </row>
    <row r="229" spans="2:34" hidden="1" x14ac:dyDescent="0.3">
      <c r="B229">
        <f>IF(OR(ISNUMBER(FIND(Configurações!$B$8,Base!B229)),ISNUMBER(FIND(Configurações!$B$9,Base!B229)),ISNUMBER(FIND(Configurações!$B$10,Base!B229)),ISNUMBER(FIND(Configurações!$B$11,Base!B229)))=TRUE,Base!B229,0)</f>
        <v>0</v>
      </c>
      <c r="C229" t="str">
        <f>SUBSTITUTE(SUBSTITUTE(IF(ISNUMBER(FIND("R$",Base!B229))=TRUE,Base!B229,IF(OR(ISNUMBER(FIND("condo",Base!C229)),ISNUMBER(FIND("IPTU",Base!C229)))=TRUE,Base!B229,Base!C229)),"R$",""),".","")</f>
        <v/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0</v>
      </c>
      <c r="F229" s="2">
        <f t="array" ref="F229">INDEX(Base!229:229,MATCH(MAX(LEN(Base!229:229)),LEN(Base!229:229),0))</f>
        <v>0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/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/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2">
        <f t="array" ref="AA229">LOOKUP(2,1/(F229:Z229&lt;&gt;""),F229:Z229)</f>
        <v>0</v>
      </c>
      <c r="AB229">
        <f t="array" ref="AB229">IFERROR(IF(LEN(TRIM(SUBSTITUTE(INDEX(Base!229:229,0,MATCH(Output!$AA229,Base!229:229,0)+1),"m²",""))&gt;5),LEFT(TRIM(SUBSTITUTE(INDEX(Base!229:229,0,MATCH(Output!$AA229,Base!229:229,0)+1),"m²","")),3),TRIM(SUBSTITUTE(INDEX(Base!229:229,0,MATCH(Output!$AA229,Base!229:229,0)+1),"m²",""))),0)</f>
        <v>0</v>
      </c>
      <c r="AC229">
        <f t="array" ref="AC229">IFERROR(IF(LEN(INDEX(Base!229:229,0,MATCH(Output!$AA229,Base!229:229,0)+2))&gt;2,LEFT(INDEX(Base!229:229,0,MATCH(Output!$AA229,Base!229:229,0)+2),1),INDEX(Base!229:229,0,MATCH(Output!$AA229,Base!229:229,0)+2)),0)</f>
        <v>0</v>
      </c>
      <c r="AD229">
        <f t="array" ref="AD229">IFERROR(IF(LEN(INDEX(Base!229:229,0,MATCH(Output!$AA229,Base!229:229,0)+3))&gt;2,LEFT(INDEX(Base!229:229,0,MATCH(Output!$AA229,Base!229:229,0)+3),1),INDEX(Base!229:229,0,MATCH(Output!$AA229,Base!229:229,0)+3)),0)</f>
        <v>0</v>
      </c>
      <c r="AE229">
        <f t="array" ref="AE229">IFERROR(IF(LEN(INDEX(Base!229:229,0,MATCH(Output!$AA229,Base!229:229,0)+4))&gt;2,LEFT(INDEX(Base!229:229,0,MATCH(Output!$AA229,Base!229:229,0)+4),1),INDEX(Base!229:229,0,MATCH(Output!$AA229,Base!229:229,0)+4)),0)</f>
        <v>0</v>
      </c>
      <c r="AF229" t="str">
        <f>AA229&amp;", "&amp;Configurações!$C$4&amp;", "&amp;Configurações!$C$5&amp;", Brazil"</f>
        <v>0, Cabo Frio, RJ, Brazil</v>
      </c>
      <c r="AG229" t="e">
        <f>RIGHT(AA229,LEN(AA229)-FIND(",",AA229,1)-1)&amp;", "&amp;Configurações!$C$4&amp;", "&amp;Configurações!$C$5</f>
        <v>#VALUE!</v>
      </c>
      <c r="AH229" s="5">
        <f>Configurações!$C$6</f>
        <v>44386</v>
      </c>
    </row>
    <row r="230" spans="2:34" hidden="1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/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0</v>
      </c>
      <c r="F230" s="2">
        <f t="array" ref="F230">INDEX(Base!230:230,MATCH(MAX(LEN(Base!230:230)),LEN(Base!230:230),0))</f>
        <v>0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/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/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2">
        <f t="array" ref="AA230">LOOKUP(2,1/(F230:Z230&lt;&gt;""),F230:Z230)</f>
        <v>0</v>
      </c>
      <c r="AB230">
        <f t="array" ref="AB230">IFERROR(IF(LEN(TRIM(SUBSTITUTE(INDEX(Base!230:230,0,MATCH(Output!$AA230,Base!230:230,0)+1),"m²",""))&gt;5),LEFT(TRIM(SUBSTITUTE(INDEX(Base!230:230,0,MATCH(Output!$AA230,Base!230:230,0)+1),"m²","")),3),TRIM(SUBSTITUTE(INDEX(Base!230:230,0,MATCH(Output!$AA230,Base!230:230,0)+1),"m²",""))),0)</f>
        <v>0</v>
      </c>
      <c r="AC230">
        <f t="array" ref="AC230">IFERROR(IF(LEN(INDEX(Base!230:230,0,MATCH(Output!$AA230,Base!230:230,0)+2))&gt;2,LEFT(INDEX(Base!230:230,0,MATCH(Output!$AA230,Base!230:230,0)+2),1),INDEX(Base!230:230,0,MATCH(Output!$AA230,Base!230:230,0)+2)),0)</f>
        <v>0</v>
      </c>
      <c r="AD230">
        <f t="array" ref="AD230">IFERROR(IF(LEN(INDEX(Base!230:230,0,MATCH(Output!$AA230,Base!230:230,0)+3))&gt;2,LEFT(INDEX(Base!230:230,0,MATCH(Output!$AA230,Base!230:230,0)+3),1),INDEX(Base!230:230,0,MATCH(Output!$AA230,Base!230:230,0)+3)),0)</f>
        <v>0</v>
      </c>
      <c r="AE230">
        <f t="array" ref="AE230">IFERROR(IF(LEN(INDEX(Base!230:230,0,MATCH(Output!$AA230,Base!230:230,0)+4))&gt;2,LEFT(INDEX(Base!230:230,0,MATCH(Output!$AA230,Base!230:230,0)+4),1),INDEX(Base!230:230,0,MATCH(Output!$AA230,Base!230:230,0)+4)),0)</f>
        <v>0</v>
      </c>
      <c r="AF230" t="str">
        <f>AA230&amp;", "&amp;Configurações!$C$4&amp;", "&amp;Configurações!$C$5&amp;", Brazil"</f>
        <v>0, Cabo Frio, RJ, Brazil</v>
      </c>
      <c r="AG230" t="e">
        <f>RIGHT(AA230,LEN(AA230)-FIND(",",AA230,1)-1)&amp;", "&amp;Configurações!$C$4&amp;", "&amp;Configurações!$C$5</f>
        <v>#VALUE!</v>
      </c>
      <c r="AH230" s="5">
        <f>Configurações!$C$6</f>
        <v>44386</v>
      </c>
    </row>
    <row r="231" spans="2:34" hidden="1" x14ac:dyDescent="0.3">
      <c r="B231">
        <f>IF(OR(ISNUMBER(FIND(Configurações!$B$8,Base!B231)),ISNUMBER(FIND(Configurações!$B$9,Base!B231)),ISNUMBER(FIND(Configurações!$B$10,Base!B231)),ISNUMBER(FIND(Configurações!$B$11,Base!B231)))=TRUE,Base!B231,0)</f>
        <v>0</v>
      </c>
      <c r="C231" t="str">
        <f>SUBSTITUTE(SUBSTITUTE(IF(ISNUMBER(FIND("R$",Base!B231))=TRUE,Base!B231,IF(OR(ISNUMBER(FIND("condo",Base!C231)),ISNUMBER(FIND("IPTU",Base!C231)))=TRUE,Base!B231,Base!C231)),"R$",""),".","")</f>
        <v/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0</v>
      </c>
      <c r="F231" s="2">
        <f t="array" ref="F231">INDEX(Base!231:231,MATCH(MAX(LEN(Base!231:231)),LEN(Base!231:231),0))</f>
        <v>0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/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/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/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2">
        <f t="array" ref="AA231">LOOKUP(2,1/(F231:Z231&lt;&gt;""),F231:Z231)</f>
        <v>0</v>
      </c>
      <c r="AB231">
        <f t="array" ref="AB231">IFERROR(IF(LEN(TRIM(SUBSTITUTE(INDEX(Base!231:231,0,MATCH(Output!$AA231,Base!231:231,0)+1),"m²",""))&gt;5),LEFT(TRIM(SUBSTITUTE(INDEX(Base!231:231,0,MATCH(Output!$AA231,Base!231:231,0)+1),"m²","")),3),TRIM(SUBSTITUTE(INDEX(Base!231:231,0,MATCH(Output!$AA231,Base!231:231,0)+1),"m²",""))),0)</f>
        <v>0</v>
      </c>
      <c r="AC231">
        <f t="array" ref="AC231">IFERROR(IF(LEN(INDEX(Base!231:231,0,MATCH(Output!$AA231,Base!231:231,0)+2))&gt;2,LEFT(INDEX(Base!231:231,0,MATCH(Output!$AA231,Base!231:231,0)+2),1),INDEX(Base!231:231,0,MATCH(Output!$AA231,Base!231:231,0)+2)),0)</f>
        <v>0</v>
      </c>
      <c r="AD231">
        <f t="array" ref="AD231">IFERROR(IF(LEN(INDEX(Base!231:231,0,MATCH(Output!$AA231,Base!231:231,0)+3))&gt;2,LEFT(INDEX(Base!231:231,0,MATCH(Output!$AA231,Base!231:231,0)+3),1),INDEX(Base!231:231,0,MATCH(Output!$AA231,Base!231:231,0)+3)),0)</f>
        <v>0</v>
      </c>
      <c r="AE231">
        <f t="array" ref="AE231">IFERROR(IF(LEN(INDEX(Base!231:231,0,MATCH(Output!$AA231,Base!231:231,0)+4))&gt;2,LEFT(INDEX(Base!231:231,0,MATCH(Output!$AA231,Base!231:231,0)+4),1),INDEX(Base!231:231,0,MATCH(Output!$AA231,Base!231:231,0)+4)),0)</f>
        <v>0</v>
      </c>
      <c r="AF231" t="str">
        <f>AA231&amp;", "&amp;Configurações!$C$4&amp;", "&amp;Configurações!$C$5&amp;", Brazil"</f>
        <v>0, Cabo Frio, RJ, Brazil</v>
      </c>
      <c r="AG231" t="e">
        <f>RIGHT(AA231,LEN(AA231)-FIND(",",AA231,1)-1)&amp;", "&amp;Configurações!$C$4&amp;", "&amp;Configurações!$C$5</f>
        <v>#VALUE!</v>
      </c>
      <c r="AH231" s="5">
        <f>Configurações!$C$6</f>
        <v>44386</v>
      </c>
    </row>
    <row r="232" spans="2:34" hidden="1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/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2">
        <f t="array" ref="F232">INDEX(Base!232:232,MATCH(MAX(LEN(Base!232:232)),LEN(Base!232:232),0))</f>
        <v>0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/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/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2">
        <f t="array" ref="AA232">LOOKUP(2,1/(F232:Z232&lt;&gt;""),F232:Z232)</f>
        <v>0</v>
      </c>
      <c r="AB232">
        <f t="array" ref="AB232">IFERROR(IF(LEN(TRIM(SUBSTITUTE(INDEX(Base!232:232,0,MATCH(Output!$AA232,Base!232:232,0)+1),"m²",""))&gt;5),LEFT(TRIM(SUBSTITUTE(INDEX(Base!232:232,0,MATCH(Output!$AA232,Base!232:232,0)+1),"m²","")),3),TRIM(SUBSTITUTE(INDEX(Base!232:232,0,MATCH(Output!$AA232,Base!232:232,0)+1),"m²",""))),0)</f>
        <v>0</v>
      </c>
      <c r="AC232">
        <f t="array" ref="AC232">IFERROR(IF(LEN(INDEX(Base!232:232,0,MATCH(Output!$AA232,Base!232:232,0)+2))&gt;2,LEFT(INDEX(Base!232:232,0,MATCH(Output!$AA232,Base!232:232,0)+2),1),INDEX(Base!232:232,0,MATCH(Output!$AA232,Base!232:232,0)+2)),0)</f>
        <v>0</v>
      </c>
      <c r="AD232">
        <f t="array" ref="AD232">IFERROR(IF(LEN(INDEX(Base!232:232,0,MATCH(Output!$AA232,Base!232:232,0)+3))&gt;2,LEFT(INDEX(Base!232:232,0,MATCH(Output!$AA232,Base!232:232,0)+3),1),INDEX(Base!232:232,0,MATCH(Output!$AA232,Base!232:232,0)+3)),0)</f>
        <v>0</v>
      </c>
      <c r="AE232">
        <f t="array" ref="AE232">IFERROR(IF(LEN(INDEX(Base!232:232,0,MATCH(Output!$AA232,Base!232:232,0)+4))&gt;2,LEFT(INDEX(Base!232:232,0,MATCH(Output!$AA232,Base!232:232,0)+4),1),INDEX(Base!232:232,0,MATCH(Output!$AA232,Base!232:232,0)+4)),0)</f>
        <v>0</v>
      </c>
      <c r="AF232" t="str">
        <f>AA232&amp;", "&amp;Configurações!$C$4&amp;", "&amp;Configurações!$C$5&amp;", Brazil"</f>
        <v>0, Cabo Frio, RJ, Brazil</v>
      </c>
      <c r="AG232" t="e">
        <f>RIGHT(AA232,LEN(AA232)-FIND(",",AA232,1)-1)&amp;", "&amp;Configurações!$C$4&amp;", "&amp;Configurações!$C$5</f>
        <v>#VALUE!</v>
      </c>
      <c r="AH232" s="5">
        <f>Configurações!$C$6</f>
        <v>44386</v>
      </c>
    </row>
    <row r="233" spans="2:34" hidden="1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/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0</v>
      </c>
      <c r="F233" s="2">
        <f t="array" ref="F233">INDEX(Base!233:233,MATCH(MAX(LEN(Base!233:233)),LEN(Base!233:233),0))</f>
        <v>0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/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/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2">
        <f t="array" ref="AA233">LOOKUP(2,1/(F233:Z233&lt;&gt;""),F233:Z233)</f>
        <v>0</v>
      </c>
      <c r="AB233">
        <f t="array" ref="AB233">IFERROR(IF(LEN(TRIM(SUBSTITUTE(INDEX(Base!233:233,0,MATCH(Output!$AA233,Base!233:233,0)+1),"m²",""))&gt;5),LEFT(TRIM(SUBSTITUTE(INDEX(Base!233:233,0,MATCH(Output!$AA233,Base!233:233,0)+1),"m²","")),3),TRIM(SUBSTITUTE(INDEX(Base!233:233,0,MATCH(Output!$AA233,Base!233:233,0)+1),"m²",""))),0)</f>
        <v>0</v>
      </c>
      <c r="AC233">
        <f t="array" ref="AC233">IFERROR(IF(LEN(INDEX(Base!233:233,0,MATCH(Output!$AA233,Base!233:233,0)+2))&gt;2,LEFT(INDEX(Base!233:233,0,MATCH(Output!$AA233,Base!233:233,0)+2),1),INDEX(Base!233:233,0,MATCH(Output!$AA233,Base!233:233,0)+2)),0)</f>
        <v>0</v>
      </c>
      <c r="AD233">
        <f t="array" ref="AD233">IFERROR(IF(LEN(INDEX(Base!233:233,0,MATCH(Output!$AA233,Base!233:233,0)+3))&gt;2,LEFT(INDEX(Base!233:233,0,MATCH(Output!$AA233,Base!233:233,0)+3),1),INDEX(Base!233:233,0,MATCH(Output!$AA233,Base!233:233,0)+3)),0)</f>
        <v>0</v>
      </c>
      <c r="AE233">
        <f t="array" ref="AE233">IFERROR(IF(LEN(INDEX(Base!233:233,0,MATCH(Output!$AA233,Base!233:233,0)+4))&gt;2,LEFT(INDEX(Base!233:233,0,MATCH(Output!$AA233,Base!233:233,0)+4),1),INDEX(Base!233:233,0,MATCH(Output!$AA233,Base!233:233,0)+4)),0)</f>
        <v>0</v>
      </c>
      <c r="AF233" t="str">
        <f>AA233&amp;", "&amp;Configurações!$C$4&amp;", "&amp;Configurações!$C$5&amp;", Brazil"</f>
        <v>0, Cabo Frio, RJ, Brazil</v>
      </c>
      <c r="AG233" t="e">
        <f>RIGHT(AA233,LEN(AA233)-FIND(",",AA233,1)-1)&amp;", "&amp;Configurações!$C$4&amp;", "&amp;Configurações!$C$5</f>
        <v>#VALUE!</v>
      </c>
      <c r="AH233" s="5">
        <f>Configurações!$C$6</f>
        <v>44386</v>
      </c>
    </row>
    <row r="234" spans="2:34" hidden="1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/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0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0</v>
      </c>
      <c r="F234" s="2">
        <f t="array" ref="F234">INDEX(Base!234:234,MATCH(MAX(LEN(Base!234:234)),LEN(Base!234:234),0))</f>
        <v>0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/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/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2">
        <f t="array" ref="AA234">LOOKUP(2,1/(F234:Z234&lt;&gt;""),F234:Z234)</f>
        <v>0</v>
      </c>
      <c r="AB234">
        <f t="array" ref="AB234">IFERROR(IF(LEN(TRIM(SUBSTITUTE(INDEX(Base!234:234,0,MATCH(Output!$AA234,Base!234:234,0)+1),"m²",""))&gt;5),LEFT(TRIM(SUBSTITUTE(INDEX(Base!234:234,0,MATCH(Output!$AA234,Base!234:234,0)+1),"m²","")),3),TRIM(SUBSTITUTE(INDEX(Base!234:234,0,MATCH(Output!$AA234,Base!234:234,0)+1),"m²",""))),0)</f>
        <v>0</v>
      </c>
      <c r="AC234">
        <f t="array" ref="AC234">IFERROR(IF(LEN(INDEX(Base!234:234,0,MATCH(Output!$AA234,Base!234:234,0)+2))&gt;2,LEFT(INDEX(Base!234:234,0,MATCH(Output!$AA234,Base!234:234,0)+2),1),INDEX(Base!234:234,0,MATCH(Output!$AA234,Base!234:234,0)+2)),0)</f>
        <v>0</v>
      </c>
      <c r="AD234">
        <f t="array" ref="AD234">IFERROR(IF(LEN(INDEX(Base!234:234,0,MATCH(Output!$AA234,Base!234:234,0)+3))&gt;2,LEFT(INDEX(Base!234:234,0,MATCH(Output!$AA234,Base!234:234,0)+3),1),INDEX(Base!234:234,0,MATCH(Output!$AA234,Base!234:234,0)+3)),0)</f>
        <v>0</v>
      </c>
      <c r="AE234">
        <f t="array" ref="AE234">IFERROR(IF(LEN(INDEX(Base!234:234,0,MATCH(Output!$AA234,Base!234:234,0)+4))&gt;2,LEFT(INDEX(Base!234:234,0,MATCH(Output!$AA234,Base!234:234,0)+4),1),INDEX(Base!234:234,0,MATCH(Output!$AA234,Base!234:234,0)+4)),0)</f>
        <v>0</v>
      </c>
      <c r="AF234" t="str">
        <f>AA234&amp;", "&amp;Configurações!$C$4&amp;", "&amp;Configurações!$C$5&amp;", Brazil"</f>
        <v>0, Cabo Frio, RJ, Brazil</v>
      </c>
      <c r="AG234" t="e">
        <f>RIGHT(AA234,LEN(AA234)-FIND(",",AA234,1)-1)&amp;", "&amp;Configurações!$C$4&amp;", "&amp;Configurações!$C$5</f>
        <v>#VALUE!</v>
      </c>
      <c r="AH234" s="5">
        <f>Configurações!$C$6</f>
        <v>44386</v>
      </c>
    </row>
    <row r="235" spans="2:34" hidden="1" x14ac:dyDescent="0.3">
      <c r="B235">
        <f>IF(OR(ISNUMBER(FIND(Configurações!$B$8,Base!B235)),ISNUMBER(FIND(Configurações!$B$9,Base!B235)),ISNUMBER(FIND(Configurações!$B$10,Base!B235)),ISNUMBER(FIND(Configurações!$B$11,Base!B235)))=TRUE,Base!B235,0)</f>
        <v>0</v>
      </c>
      <c r="C235" t="str">
        <f>SUBSTITUTE(SUBSTITUTE(IF(ISNUMBER(FIND("R$",Base!B235))=TRUE,Base!B235,IF(OR(ISNUMBER(FIND("condo",Base!C235)),ISNUMBER(FIND("IPTU",Base!C235)))=TRUE,Base!B235,Base!C235)),"R$",""),".","")</f>
        <v/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0</v>
      </c>
      <c r="F235" s="2">
        <f t="array" ref="F235">INDEX(Base!235:235,MATCH(MAX(LEN(Base!235:235)),LEN(Base!235:235),0))</f>
        <v>0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/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/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2">
        <f t="array" ref="AA235">LOOKUP(2,1/(F235:Z235&lt;&gt;""),F235:Z235)</f>
        <v>0</v>
      </c>
      <c r="AB235">
        <f t="array" ref="AB235">IFERROR(IF(LEN(TRIM(SUBSTITUTE(INDEX(Base!235:235,0,MATCH(Output!$AA235,Base!235:235,0)+1),"m²",""))&gt;5),LEFT(TRIM(SUBSTITUTE(INDEX(Base!235:235,0,MATCH(Output!$AA235,Base!235:235,0)+1),"m²","")),3),TRIM(SUBSTITUTE(INDEX(Base!235:235,0,MATCH(Output!$AA235,Base!235:235,0)+1),"m²",""))),0)</f>
        <v>0</v>
      </c>
      <c r="AC235">
        <f t="array" ref="AC235">IFERROR(IF(LEN(INDEX(Base!235:235,0,MATCH(Output!$AA235,Base!235:235,0)+2))&gt;2,LEFT(INDEX(Base!235:235,0,MATCH(Output!$AA235,Base!235:235,0)+2),1),INDEX(Base!235:235,0,MATCH(Output!$AA235,Base!235:235,0)+2)),0)</f>
        <v>0</v>
      </c>
      <c r="AD235">
        <f t="array" ref="AD235">IFERROR(IF(LEN(INDEX(Base!235:235,0,MATCH(Output!$AA235,Base!235:235,0)+3))&gt;2,LEFT(INDEX(Base!235:235,0,MATCH(Output!$AA235,Base!235:235,0)+3),1),INDEX(Base!235:235,0,MATCH(Output!$AA235,Base!235:235,0)+3)),0)</f>
        <v>0</v>
      </c>
      <c r="AE235">
        <f t="array" ref="AE235">IFERROR(IF(LEN(INDEX(Base!235:235,0,MATCH(Output!$AA235,Base!235:235,0)+4))&gt;2,LEFT(INDEX(Base!235:235,0,MATCH(Output!$AA235,Base!235:235,0)+4),1),INDEX(Base!235:235,0,MATCH(Output!$AA235,Base!235:235,0)+4)),0)</f>
        <v>0</v>
      </c>
      <c r="AF235" t="str">
        <f>AA235&amp;", "&amp;Configurações!$C$4&amp;", "&amp;Configurações!$C$5&amp;", Brazil"</f>
        <v>0, Cabo Frio, RJ, Brazil</v>
      </c>
      <c r="AG235" t="e">
        <f>RIGHT(AA235,LEN(AA235)-FIND(",",AA235,1)-1)&amp;", "&amp;Configurações!$C$4&amp;", "&amp;Configurações!$C$5</f>
        <v>#VALUE!</v>
      </c>
      <c r="AH235" s="5">
        <f>Configurações!$C$6</f>
        <v>44386</v>
      </c>
    </row>
    <row r="236" spans="2:34" hidden="1" x14ac:dyDescent="0.3">
      <c r="B236">
        <f>IF(OR(ISNUMBER(FIND(Configurações!$B$8,Base!B236)),ISNUMBER(FIND(Configurações!$B$9,Base!B236)),ISNUMBER(FIND(Configurações!$B$10,Base!B236)),ISNUMBER(FIND(Configurações!$B$11,Base!B236)))=TRUE,Base!B236,0)</f>
        <v>0</v>
      </c>
      <c r="C236" t="str">
        <f>SUBSTITUTE(SUBSTITUTE(IF(ISNUMBER(FIND("R$",Base!B236))=TRUE,Base!B236,IF(OR(ISNUMBER(FIND("condo",Base!C236)),ISNUMBER(FIND("IPTU",Base!C236)))=TRUE,Base!B236,Base!C236)),"R$",""),".","")</f>
        <v/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0</v>
      </c>
      <c r="F236" s="2">
        <f t="array" ref="F236">INDEX(Base!236:236,MATCH(MAX(LEN(Base!236:236)),LEN(Base!236:236),0))</f>
        <v>0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/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/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2">
        <f t="array" ref="AA236">LOOKUP(2,1/(F236:Z236&lt;&gt;""),F236:Z236)</f>
        <v>0</v>
      </c>
      <c r="AB236">
        <f t="array" ref="AB236">IFERROR(IF(LEN(TRIM(SUBSTITUTE(INDEX(Base!236:236,0,MATCH(Output!$AA236,Base!236:236,0)+1),"m²",""))&gt;5),LEFT(TRIM(SUBSTITUTE(INDEX(Base!236:236,0,MATCH(Output!$AA236,Base!236:236,0)+1),"m²","")),3),TRIM(SUBSTITUTE(INDEX(Base!236:236,0,MATCH(Output!$AA236,Base!236:236,0)+1),"m²",""))),0)</f>
        <v>0</v>
      </c>
      <c r="AC236">
        <f t="array" ref="AC236">IFERROR(IF(LEN(INDEX(Base!236:236,0,MATCH(Output!$AA236,Base!236:236,0)+2))&gt;2,LEFT(INDEX(Base!236:236,0,MATCH(Output!$AA236,Base!236:236,0)+2),1),INDEX(Base!236:236,0,MATCH(Output!$AA236,Base!236:236,0)+2)),0)</f>
        <v>0</v>
      </c>
      <c r="AD236">
        <f t="array" ref="AD236">IFERROR(IF(LEN(INDEX(Base!236:236,0,MATCH(Output!$AA236,Base!236:236,0)+3))&gt;2,LEFT(INDEX(Base!236:236,0,MATCH(Output!$AA236,Base!236:236,0)+3),1),INDEX(Base!236:236,0,MATCH(Output!$AA236,Base!236:236,0)+3)),0)</f>
        <v>0</v>
      </c>
      <c r="AE236">
        <f t="array" ref="AE236">IFERROR(IF(LEN(INDEX(Base!236:236,0,MATCH(Output!$AA236,Base!236:236,0)+4))&gt;2,LEFT(INDEX(Base!236:236,0,MATCH(Output!$AA236,Base!236:236,0)+4),1),INDEX(Base!236:236,0,MATCH(Output!$AA236,Base!236:236,0)+4)),0)</f>
        <v>0</v>
      </c>
      <c r="AF236" t="str">
        <f>AA236&amp;", "&amp;Configurações!$C$4&amp;", "&amp;Configurações!$C$5&amp;", Brazil"</f>
        <v>0, Cabo Frio, RJ, Brazil</v>
      </c>
      <c r="AG236" t="e">
        <f>RIGHT(AA236,LEN(AA236)-FIND(",",AA236,1)-1)&amp;", "&amp;Configurações!$C$4&amp;", "&amp;Configurações!$C$5</f>
        <v>#VALUE!</v>
      </c>
      <c r="AH236" s="5">
        <f>Configurações!$C$6</f>
        <v>44386</v>
      </c>
    </row>
    <row r="237" spans="2:34" hidden="1" x14ac:dyDescent="0.3">
      <c r="B237">
        <f>IF(OR(ISNUMBER(FIND(Configurações!$B$8,Base!B237)),ISNUMBER(FIND(Configurações!$B$9,Base!B237)),ISNUMBER(FIND(Configurações!$B$10,Base!B237)),ISNUMBER(FIND(Configurações!$B$11,Base!B237)))=TRUE,Base!B237,0)</f>
        <v>0</v>
      </c>
      <c r="C237" t="str">
        <f>SUBSTITUTE(SUBSTITUTE(IF(ISNUMBER(FIND("R$",Base!B237))=TRUE,Base!B237,IF(OR(ISNUMBER(FIND("condo",Base!C237)),ISNUMBER(FIND("IPTU",Base!C237)))=TRUE,Base!B237,Base!C237)),"R$",""),".","")</f>
        <v/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0</v>
      </c>
      <c r="F237" s="2">
        <f t="array" ref="F237">INDEX(Base!237:237,MATCH(MAX(LEN(Base!237:237)),LEN(Base!237:237),0))</f>
        <v>0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/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/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2">
        <f t="array" ref="AA237">LOOKUP(2,1/(F237:Z237&lt;&gt;""),F237:Z237)</f>
        <v>0</v>
      </c>
      <c r="AB237">
        <f t="array" ref="AB237">IFERROR(IF(LEN(TRIM(SUBSTITUTE(INDEX(Base!237:237,0,MATCH(Output!$AA237,Base!237:237,0)+1),"m²",""))&gt;5),LEFT(TRIM(SUBSTITUTE(INDEX(Base!237:237,0,MATCH(Output!$AA237,Base!237:237,0)+1),"m²","")),3),TRIM(SUBSTITUTE(INDEX(Base!237:237,0,MATCH(Output!$AA237,Base!237:237,0)+1),"m²",""))),0)</f>
        <v>0</v>
      </c>
      <c r="AC237">
        <f t="array" ref="AC237">IFERROR(IF(LEN(INDEX(Base!237:237,0,MATCH(Output!$AA237,Base!237:237,0)+2))&gt;2,LEFT(INDEX(Base!237:237,0,MATCH(Output!$AA237,Base!237:237,0)+2),1),INDEX(Base!237:237,0,MATCH(Output!$AA237,Base!237:237,0)+2)),0)</f>
        <v>0</v>
      </c>
      <c r="AD237">
        <f t="array" ref="AD237">IFERROR(IF(LEN(INDEX(Base!237:237,0,MATCH(Output!$AA237,Base!237:237,0)+3))&gt;2,LEFT(INDEX(Base!237:237,0,MATCH(Output!$AA237,Base!237:237,0)+3),1),INDEX(Base!237:237,0,MATCH(Output!$AA237,Base!237:237,0)+3)),0)</f>
        <v>0</v>
      </c>
      <c r="AE237">
        <f t="array" ref="AE237">IFERROR(IF(LEN(INDEX(Base!237:237,0,MATCH(Output!$AA237,Base!237:237,0)+4))&gt;2,LEFT(INDEX(Base!237:237,0,MATCH(Output!$AA237,Base!237:237,0)+4),1),INDEX(Base!237:237,0,MATCH(Output!$AA237,Base!237:237,0)+4)),0)</f>
        <v>0</v>
      </c>
      <c r="AF237" t="str">
        <f>AA237&amp;", "&amp;Configurações!$C$4&amp;", "&amp;Configurações!$C$5&amp;", Brazil"</f>
        <v>0, Cabo Frio, RJ, Brazil</v>
      </c>
      <c r="AG237" t="e">
        <f>RIGHT(AA237,LEN(AA237)-FIND(",",AA237,1)-1)&amp;", "&amp;Configurações!$C$4&amp;", "&amp;Configurações!$C$5</f>
        <v>#VALUE!</v>
      </c>
      <c r="AH237" s="5">
        <f>Configurações!$C$6</f>
        <v>44386</v>
      </c>
    </row>
    <row r="238" spans="2:34" hidden="1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/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0</v>
      </c>
      <c r="F238" s="2">
        <f t="array" ref="F238">INDEX(Base!238:238,MATCH(MAX(LEN(Base!238:238)),LEN(Base!238:238),0))</f>
        <v>0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/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/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2">
        <f t="array" ref="AA238">LOOKUP(2,1/(F238:Z238&lt;&gt;""),F238:Z238)</f>
        <v>0</v>
      </c>
      <c r="AB238">
        <f t="array" ref="AB238">IFERROR(IF(LEN(TRIM(SUBSTITUTE(INDEX(Base!238:238,0,MATCH(Output!$AA238,Base!238:238,0)+1),"m²",""))&gt;5),LEFT(TRIM(SUBSTITUTE(INDEX(Base!238:238,0,MATCH(Output!$AA238,Base!238:238,0)+1),"m²","")),3),TRIM(SUBSTITUTE(INDEX(Base!238:238,0,MATCH(Output!$AA238,Base!238:238,0)+1),"m²",""))),0)</f>
        <v>0</v>
      </c>
      <c r="AC238">
        <f t="array" ref="AC238">IFERROR(IF(LEN(INDEX(Base!238:238,0,MATCH(Output!$AA238,Base!238:238,0)+2))&gt;2,LEFT(INDEX(Base!238:238,0,MATCH(Output!$AA238,Base!238:238,0)+2),1),INDEX(Base!238:238,0,MATCH(Output!$AA238,Base!238:238,0)+2)),0)</f>
        <v>0</v>
      </c>
      <c r="AD238">
        <f t="array" ref="AD238">IFERROR(IF(LEN(INDEX(Base!238:238,0,MATCH(Output!$AA238,Base!238:238,0)+3))&gt;2,LEFT(INDEX(Base!238:238,0,MATCH(Output!$AA238,Base!238:238,0)+3),1),INDEX(Base!238:238,0,MATCH(Output!$AA238,Base!238:238,0)+3)),0)</f>
        <v>0</v>
      </c>
      <c r="AE238">
        <f t="array" ref="AE238">IFERROR(IF(LEN(INDEX(Base!238:238,0,MATCH(Output!$AA238,Base!238:238,0)+4))&gt;2,LEFT(INDEX(Base!238:238,0,MATCH(Output!$AA238,Base!238:238,0)+4),1),INDEX(Base!238:238,0,MATCH(Output!$AA238,Base!238:238,0)+4)),0)</f>
        <v>0</v>
      </c>
      <c r="AF238" t="str">
        <f>AA238&amp;", "&amp;Configurações!$C$4&amp;", "&amp;Configurações!$C$5&amp;", Brazil"</f>
        <v>0, Cabo Frio, RJ, Brazil</v>
      </c>
      <c r="AG238" t="e">
        <f>RIGHT(AA238,LEN(AA238)-FIND(",",AA238,1)-1)&amp;", "&amp;Configurações!$C$4&amp;", "&amp;Configurações!$C$5</f>
        <v>#VALUE!</v>
      </c>
      <c r="AH238" s="5">
        <f>Configurações!$C$6</f>
        <v>44386</v>
      </c>
    </row>
    <row r="239" spans="2:34" hidden="1" x14ac:dyDescent="0.3">
      <c r="B239">
        <f>IF(OR(ISNUMBER(FIND(Configurações!$B$8,Base!B239)),ISNUMBER(FIND(Configurações!$B$9,Base!B239)),ISNUMBER(FIND(Configurações!$B$10,Base!B239)),ISNUMBER(FIND(Configurações!$B$11,Base!B239)))=TRUE,Base!B239,0)</f>
        <v>0</v>
      </c>
      <c r="C239" t="str">
        <f>SUBSTITUTE(SUBSTITUTE(IF(ISNUMBER(FIND("R$",Base!B239))=TRUE,Base!B239,IF(OR(ISNUMBER(FIND("condo",Base!C239)),ISNUMBER(FIND("IPTU",Base!C239)))=TRUE,Base!B239,Base!C239)),"R$",""),".","")</f>
        <v/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0</v>
      </c>
      <c r="F239" s="2">
        <f t="array" ref="F239">INDEX(Base!239:239,MATCH(MAX(LEN(Base!239:239)),LEN(Base!239:239),0))</f>
        <v>0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/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/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2">
        <f t="array" ref="AA239">LOOKUP(2,1/(F239:Z239&lt;&gt;""),F239:Z239)</f>
        <v>0</v>
      </c>
      <c r="AB239">
        <f t="array" ref="AB239">IFERROR(IF(LEN(TRIM(SUBSTITUTE(INDEX(Base!239:239,0,MATCH(Output!$AA239,Base!239:239,0)+1),"m²",""))&gt;5),LEFT(TRIM(SUBSTITUTE(INDEX(Base!239:239,0,MATCH(Output!$AA239,Base!239:239,0)+1),"m²","")),3),TRIM(SUBSTITUTE(INDEX(Base!239:239,0,MATCH(Output!$AA239,Base!239:239,0)+1),"m²",""))),0)</f>
        <v>0</v>
      </c>
      <c r="AC239">
        <f t="array" ref="AC239">IFERROR(IF(LEN(INDEX(Base!239:239,0,MATCH(Output!$AA239,Base!239:239,0)+2))&gt;2,LEFT(INDEX(Base!239:239,0,MATCH(Output!$AA239,Base!239:239,0)+2),1),INDEX(Base!239:239,0,MATCH(Output!$AA239,Base!239:239,0)+2)),0)</f>
        <v>0</v>
      </c>
      <c r="AD239">
        <f t="array" ref="AD239">IFERROR(IF(LEN(INDEX(Base!239:239,0,MATCH(Output!$AA239,Base!239:239,0)+3))&gt;2,LEFT(INDEX(Base!239:239,0,MATCH(Output!$AA239,Base!239:239,0)+3),1),INDEX(Base!239:239,0,MATCH(Output!$AA239,Base!239:239,0)+3)),0)</f>
        <v>0</v>
      </c>
      <c r="AE239">
        <f t="array" ref="AE239">IFERROR(IF(LEN(INDEX(Base!239:239,0,MATCH(Output!$AA239,Base!239:239,0)+4))&gt;2,LEFT(INDEX(Base!239:239,0,MATCH(Output!$AA239,Base!239:239,0)+4),1),INDEX(Base!239:239,0,MATCH(Output!$AA239,Base!239:239,0)+4)),0)</f>
        <v>0</v>
      </c>
      <c r="AF239" t="str">
        <f>AA239&amp;", "&amp;Configurações!$C$4&amp;", "&amp;Configurações!$C$5&amp;", Brazil"</f>
        <v>0, Cabo Frio, RJ, Brazil</v>
      </c>
      <c r="AG239" t="e">
        <f>RIGHT(AA239,LEN(AA239)-FIND(",",AA239,1)-1)&amp;", "&amp;Configurações!$C$4&amp;", "&amp;Configurações!$C$5</f>
        <v>#VALUE!</v>
      </c>
      <c r="AH239" s="5">
        <f>Configurações!$C$6</f>
        <v>44386</v>
      </c>
    </row>
    <row r="240" spans="2:34" hidden="1" x14ac:dyDescent="0.3">
      <c r="B240">
        <f>IF(OR(ISNUMBER(FIND(Configurações!$B$8,Base!B240)),ISNUMBER(FIND(Configurações!$B$9,Base!B240)),ISNUMBER(FIND(Configurações!$B$10,Base!B240)),ISNUMBER(FIND(Configurações!$B$11,Base!B240)))=TRUE,Base!B240,0)</f>
        <v>0</v>
      </c>
      <c r="C240" t="str">
        <f>SUBSTITUTE(SUBSTITUTE(IF(ISNUMBER(FIND("R$",Base!B240))=TRUE,Base!B240,IF(OR(ISNUMBER(FIND("condo",Base!C240)),ISNUMBER(FIND("IPTU",Base!C240)))=TRUE,Base!B240,Base!C240)),"R$",""),".","")</f>
        <v/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0</v>
      </c>
      <c r="F240" s="2">
        <f t="array" ref="F240">INDEX(Base!240:240,MATCH(MAX(LEN(Base!240:240)),LEN(Base!240:240),0))</f>
        <v>0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/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/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2">
        <f t="array" ref="AA240">LOOKUP(2,1/(F240:Z240&lt;&gt;""),F240:Z240)</f>
        <v>0</v>
      </c>
      <c r="AB240">
        <f t="array" ref="AB240">IFERROR(IF(LEN(TRIM(SUBSTITUTE(INDEX(Base!240:240,0,MATCH(Output!$AA240,Base!240:240,0)+1),"m²",""))&gt;5),LEFT(TRIM(SUBSTITUTE(INDEX(Base!240:240,0,MATCH(Output!$AA240,Base!240:240,0)+1),"m²","")),3),TRIM(SUBSTITUTE(INDEX(Base!240:240,0,MATCH(Output!$AA240,Base!240:240,0)+1),"m²",""))),0)</f>
        <v>0</v>
      </c>
      <c r="AC240">
        <f t="array" ref="AC240">IFERROR(IF(LEN(INDEX(Base!240:240,0,MATCH(Output!$AA240,Base!240:240,0)+2))&gt;2,LEFT(INDEX(Base!240:240,0,MATCH(Output!$AA240,Base!240:240,0)+2),1),INDEX(Base!240:240,0,MATCH(Output!$AA240,Base!240:240,0)+2)),0)</f>
        <v>0</v>
      </c>
      <c r="AD240">
        <f t="array" ref="AD240">IFERROR(IF(LEN(INDEX(Base!240:240,0,MATCH(Output!$AA240,Base!240:240,0)+3))&gt;2,LEFT(INDEX(Base!240:240,0,MATCH(Output!$AA240,Base!240:240,0)+3),1),INDEX(Base!240:240,0,MATCH(Output!$AA240,Base!240:240,0)+3)),0)</f>
        <v>0</v>
      </c>
      <c r="AE240">
        <f t="array" ref="AE240">IFERROR(IF(LEN(INDEX(Base!240:240,0,MATCH(Output!$AA240,Base!240:240,0)+4))&gt;2,LEFT(INDEX(Base!240:240,0,MATCH(Output!$AA240,Base!240:240,0)+4),1),INDEX(Base!240:240,0,MATCH(Output!$AA240,Base!240:240,0)+4)),0)</f>
        <v>0</v>
      </c>
      <c r="AF240" t="str">
        <f>AA240&amp;", "&amp;Configurações!$C$4&amp;", "&amp;Configurações!$C$5&amp;", Brazil"</f>
        <v>0, Cabo Frio, RJ, Brazil</v>
      </c>
      <c r="AG240" t="e">
        <f>RIGHT(AA240,LEN(AA240)-FIND(",",AA240,1)-1)&amp;", "&amp;Configurações!$C$4&amp;", "&amp;Configurações!$C$5</f>
        <v>#VALUE!</v>
      </c>
      <c r="AH240" s="5">
        <f>Configurações!$C$6</f>
        <v>44386</v>
      </c>
    </row>
    <row r="241" spans="2:34" hidden="1" x14ac:dyDescent="0.3">
      <c r="B241">
        <f>IF(OR(ISNUMBER(FIND(Configurações!$B$8,Base!B241)),ISNUMBER(FIND(Configurações!$B$9,Base!B241)),ISNUMBER(FIND(Configurações!$B$10,Base!B241)),ISNUMBER(FIND(Configurações!$B$11,Base!B241)))=TRUE,Base!B241,0)</f>
        <v>0</v>
      </c>
      <c r="C241" t="str">
        <f>SUBSTITUTE(SUBSTITUTE(IF(ISNUMBER(FIND("R$",Base!B241))=TRUE,Base!B241,IF(OR(ISNUMBER(FIND("condo",Base!C241)),ISNUMBER(FIND("IPTU",Base!C241)))=TRUE,Base!B241,Base!C241)),"R$",""),".","")</f>
        <v/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0</v>
      </c>
      <c r="F241" s="2">
        <f t="array" ref="F241">INDEX(Base!241:241,MATCH(MAX(LEN(Base!241:241)),LEN(Base!241:241),0))</f>
        <v>0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/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/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2">
        <f t="array" ref="AA241">LOOKUP(2,1/(F241:Z241&lt;&gt;""),F241:Z241)</f>
        <v>0</v>
      </c>
      <c r="AB241">
        <f t="array" ref="AB241">IFERROR(IF(LEN(TRIM(SUBSTITUTE(INDEX(Base!241:241,0,MATCH(Output!$AA241,Base!241:241,0)+1),"m²",""))&gt;5),LEFT(TRIM(SUBSTITUTE(INDEX(Base!241:241,0,MATCH(Output!$AA241,Base!241:241,0)+1),"m²","")),3),TRIM(SUBSTITUTE(INDEX(Base!241:241,0,MATCH(Output!$AA241,Base!241:241,0)+1),"m²",""))),0)</f>
        <v>0</v>
      </c>
      <c r="AC241">
        <f t="array" ref="AC241">IFERROR(IF(LEN(INDEX(Base!241:241,0,MATCH(Output!$AA241,Base!241:241,0)+2))&gt;2,LEFT(INDEX(Base!241:241,0,MATCH(Output!$AA241,Base!241:241,0)+2),1),INDEX(Base!241:241,0,MATCH(Output!$AA241,Base!241:241,0)+2)),0)</f>
        <v>0</v>
      </c>
      <c r="AD241">
        <f t="array" ref="AD241">IFERROR(IF(LEN(INDEX(Base!241:241,0,MATCH(Output!$AA241,Base!241:241,0)+3))&gt;2,LEFT(INDEX(Base!241:241,0,MATCH(Output!$AA241,Base!241:241,0)+3),1),INDEX(Base!241:241,0,MATCH(Output!$AA241,Base!241:241,0)+3)),0)</f>
        <v>0</v>
      </c>
      <c r="AE241">
        <f t="array" ref="AE241">IFERROR(IF(LEN(INDEX(Base!241:241,0,MATCH(Output!$AA241,Base!241:241,0)+4))&gt;2,LEFT(INDEX(Base!241:241,0,MATCH(Output!$AA241,Base!241:241,0)+4),1),INDEX(Base!241:241,0,MATCH(Output!$AA241,Base!241:241,0)+4)),0)</f>
        <v>0</v>
      </c>
      <c r="AF241" t="str">
        <f>AA241&amp;", "&amp;Configurações!$C$4&amp;", "&amp;Configurações!$C$5&amp;", Brazil"</f>
        <v>0, Cabo Frio, RJ, Brazil</v>
      </c>
      <c r="AG241" t="e">
        <f>RIGHT(AA241,LEN(AA241)-FIND(",",AA241,1)-1)&amp;", "&amp;Configurações!$C$4&amp;", "&amp;Configurações!$C$5</f>
        <v>#VALUE!</v>
      </c>
      <c r="AH241" s="5">
        <f>Configurações!$C$6</f>
        <v>44386</v>
      </c>
    </row>
    <row r="242" spans="2:34" hidden="1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2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2">
        <f t="array" ref="AA242">LOOKUP(2,1/(F242:Z242&lt;&gt;""),F242:Z242)</f>
        <v>0</v>
      </c>
      <c r="AB242">
        <f t="array" ref="AB242">IFERROR(IF(LEN(TRIM(SUBSTITUTE(INDEX(Base!242:242,0,MATCH(Output!$AA242,Base!242:242,0)+1),"m²",""))&gt;5),LEFT(TRIM(SUBSTITUTE(INDEX(Base!242:242,0,MATCH(Output!$AA242,Base!242:242,0)+1),"m²","")),3),TRIM(SUBSTITUTE(INDEX(Base!242:242,0,MATCH(Output!$AA242,Base!242:242,0)+1),"m²",""))),0)</f>
        <v>0</v>
      </c>
      <c r="AC242">
        <f t="array" ref="AC242">IFERROR(IF(LEN(INDEX(Base!242:242,0,MATCH(Output!$AA242,Base!242:242,0)+2))&gt;2,LEFT(INDEX(Base!242:242,0,MATCH(Output!$AA242,Base!242:242,0)+2),1),INDEX(Base!242:242,0,MATCH(Output!$AA242,Base!242:242,0)+2)),0)</f>
        <v>0</v>
      </c>
      <c r="AD242">
        <f t="array" ref="AD242">IFERROR(IF(LEN(INDEX(Base!242:242,0,MATCH(Output!$AA242,Base!242:242,0)+3))&gt;2,LEFT(INDEX(Base!242:242,0,MATCH(Output!$AA242,Base!242:242,0)+3),1),INDEX(Base!242:242,0,MATCH(Output!$AA242,Base!242:242,0)+3)),0)</f>
        <v>0</v>
      </c>
      <c r="AE242">
        <f t="array" ref="AE242">IFERROR(IF(LEN(INDEX(Base!242:242,0,MATCH(Output!$AA242,Base!242:242,0)+4))&gt;2,LEFT(INDEX(Base!242:242,0,MATCH(Output!$AA242,Base!242:242,0)+4),1),INDEX(Base!242:242,0,MATCH(Output!$AA242,Base!242:242,0)+4)),0)</f>
        <v>0</v>
      </c>
      <c r="AF242" t="str">
        <f>AA242&amp;", "&amp;Configurações!$C$4&amp;", "&amp;Configurações!$C$5&amp;", Brazil"</f>
        <v>0, Cabo Frio, RJ, Brazil</v>
      </c>
      <c r="AG242" t="e">
        <f>RIGHT(AA242,LEN(AA242)-FIND(",",AA242,1)-1)&amp;", "&amp;Configurações!$C$4&amp;", "&amp;Configurações!$C$5</f>
        <v>#VALUE!</v>
      </c>
      <c r="AH242" s="5">
        <f>Configurações!$C$6</f>
        <v>44386</v>
      </c>
    </row>
    <row r="243" spans="2:34" hidden="1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2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2">
        <f t="array" ref="AA243">LOOKUP(2,1/(F243:Z243&lt;&gt;""),F243:Z243)</f>
        <v>0</v>
      </c>
      <c r="AB243">
        <f t="array" ref="AB243">IFERROR(IF(LEN(TRIM(SUBSTITUTE(INDEX(Base!243:243,0,MATCH(Output!$AA243,Base!243:243,0)+1),"m²",""))&gt;5),LEFT(TRIM(SUBSTITUTE(INDEX(Base!243:243,0,MATCH(Output!$AA243,Base!243:243,0)+1),"m²","")),3),TRIM(SUBSTITUTE(INDEX(Base!243:243,0,MATCH(Output!$AA243,Base!243:243,0)+1),"m²",""))),0)</f>
        <v>0</v>
      </c>
      <c r="AC243">
        <f t="array" ref="AC243">IFERROR(IF(LEN(INDEX(Base!243:243,0,MATCH(Output!$AA243,Base!243:243,0)+2))&gt;2,LEFT(INDEX(Base!243:243,0,MATCH(Output!$AA243,Base!243:243,0)+2),1),INDEX(Base!243:243,0,MATCH(Output!$AA243,Base!243:243,0)+2)),0)</f>
        <v>0</v>
      </c>
      <c r="AD243">
        <f t="array" ref="AD243">IFERROR(IF(LEN(INDEX(Base!243:243,0,MATCH(Output!$AA243,Base!243:243,0)+3))&gt;2,LEFT(INDEX(Base!243:243,0,MATCH(Output!$AA243,Base!243:243,0)+3),1),INDEX(Base!243:243,0,MATCH(Output!$AA243,Base!243:243,0)+3)),0)</f>
        <v>0</v>
      </c>
      <c r="AE243">
        <f t="array" ref="AE243">IFERROR(IF(LEN(INDEX(Base!243:243,0,MATCH(Output!$AA243,Base!243:243,0)+4))&gt;2,LEFT(INDEX(Base!243:243,0,MATCH(Output!$AA243,Base!243:243,0)+4),1),INDEX(Base!243:243,0,MATCH(Output!$AA243,Base!243:243,0)+4)),0)</f>
        <v>0</v>
      </c>
      <c r="AF243" t="str">
        <f>AA243&amp;", "&amp;Configurações!$C$4&amp;", "&amp;Configurações!$C$5&amp;", Brazil"</f>
        <v>0, Cabo Frio, RJ, Brazil</v>
      </c>
      <c r="AG243" t="e">
        <f>RIGHT(AA243,LEN(AA243)-FIND(",",AA243,1)-1)&amp;", "&amp;Configurações!$C$4&amp;", "&amp;Configurações!$C$5</f>
        <v>#VALUE!</v>
      </c>
      <c r="AH243" s="5">
        <f>Configurações!$C$6</f>
        <v>44386</v>
      </c>
    </row>
    <row r="244" spans="2:34" hidden="1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2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2">
        <f t="array" ref="AA244">LOOKUP(2,1/(F244:Z244&lt;&gt;""),F244:Z244)</f>
        <v>0</v>
      </c>
      <c r="AB244">
        <f t="array" ref="AB244">IFERROR(IF(LEN(TRIM(SUBSTITUTE(INDEX(Base!244:244,0,MATCH(Output!$AA244,Base!244:244,0)+1),"m²",""))&gt;5),LEFT(TRIM(SUBSTITUTE(INDEX(Base!244:244,0,MATCH(Output!$AA244,Base!244:244,0)+1),"m²","")),3),TRIM(SUBSTITUTE(INDEX(Base!244:244,0,MATCH(Output!$AA244,Base!244:244,0)+1),"m²",""))),0)</f>
        <v>0</v>
      </c>
      <c r="AC244">
        <f t="array" ref="AC244">IFERROR(IF(LEN(INDEX(Base!244:244,0,MATCH(Output!$AA244,Base!244:244,0)+2))&gt;2,LEFT(INDEX(Base!244:244,0,MATCH(Output!$AA244,Base!244:244,0)+2),1),INDEX(Base!244:244,0,MATCH(Output!$AA244,Base!244:244,0)+2)),0)</f>
        <v>0</v>
      </c>
      <c r="AD244">
        <f t="array" ref="AD244">IFERROR(IF(LEN(INDEX(Base!244:244,0,MATCH(Output!$AA244,Base!244:244,0)+3))&gt;2,LEFT(INDEX(Base!244:244,0,MATCH(Output!$AA244,Base!244:244,0)+3),1),INDEX(Base!244:244,0,MATCH(Output!$AA244,Base!244:244,0)+3)),0)</f>
        <v>0</v>
      </c>
      <c r="AE244">
        <f t="array" ref="AE244">IFERROR(IF(LEN(INDEX(Base!244:244,0,MATCH(Output!$AA244,Base!244:244,0)+4))&gt;2,LEFT(INDEX(Base!244:244,0,MATCH(Output!$AA244,Base!244:244,0)+4),1),INDEX(Base!244:244,0,MATCH(Output!$AA244,Base!244:244,0)+4)),0)</f>
        <v>0</v>
      </c>
      <c r="AF244" t="str">
        <f>AA244&amp;", "&amp;Configurações!$C$4&amp;", "&amp;Configurações!$C$5&amp;", Brazil"</f>
        <v>0, Cabo Frio, RJ, Brazil</v>
      </c>
      <c r="AG244" t="e">
        <f>RIGHT(AA244,LEN(AA244)-FIND(",",AA244,1)-1)&amp;", "&amp;Configurações!$C$4&amp;", "&amp;Configurações!$C$5</f>
        <v>#VALUE!</v>
      </c>
      <c r="AH244" s="5">
        <f>Configurações!$C$6</f>
        <v>44386</v>
      </c>
    </row>
    <row r="245" spans="2:34" hidden="1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2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2">
        <f t="array" ref="AA245">LOOKUP(2,1/(F245:Z245&lt;&gt;""),F245:Z245)</f>
        <v>0</v>
      </c>
      <c r="AB245">
        <f t="array" ref="AB245">IFERROR(IF(LEN(TRIM(SUBSTITUTE(INDEX(Base!245:245,0,MATCH(Output!$AA245,Base!245:245,0)+1),"m²",""))&gt;5),LEFT(TRIM(SUBSTITUTE(INDEX(Base!245:245,0,MATCH(Output!$AA245,Base!245:245,0)+1),"m²","")),3),TRIM(SUBSTITUTE(INDEX(Base!245:245,0,MATCH(Output!$AA245,Base!245:245,0)+1),"m²",""))),0)</f>
        <v>0</v>
      </c>
      <c r="AC245">
        <f t="array" ref="AC245">IFERROR(IF(LEN(INDEX(Base!245:245,0,MATCH(Output!$AA245,Base!245:245,0)+2))&gt;2,LEFT(INDEX(Base!245:245,0,MATCH(Output!$AA245,Base!245:245,0)+2),1),INDEX(Base!245:245,0,MATCH(Output!$AA245,Base!245:245,0)+2)),0)</f>
        <v>0</v>
      </c>
      <c r="AD245">
        <f t="array" ref="AD245">IFERROR(IF(LEN(INDEX(Base!245:245,0,MATCH(Output!$AA245,Base!245:245,0)+3))&gt;2,LEFT(INDEX(Base!245:245,0,MATCH(Output!$AA245,Base!245:245,0)+3),1),INDEX(Base!245:245,0,MATCH(Output!$AA245,Base!245:245,0)+3)),0)</f>
        <v>0</v>
      </c>
      <c r="AE245">
        <f t="array" ref="AE245">IFERROR(IF(LEN(INDEX(Base!245:245,0,MATCH(Output!$AA245,Base!245:245,0)+4))&gt;2,LEFT(INDEX(Base!245:245,0,MATCH(Output!$AA245,Base!245:245,0)+4),1),INDEX(Base!245:245,0,MATCH(Output!$AA245,Base!245:245,0)+4)),0)</f>
        <v>0</v>
      </c>
      <c r="AF245" t="str">
        <f>AA245&amp;", "&amp;Configurações!$C$4&amp;", "&amp;Configurações!$C$5&amp;", Brazil"</f>
        <v>0, Cabo Frio, RJ, Brazil</v>
      </c>
      <c r="AG245" t="e">
        <f>RIGHT(AA245,LEN(AA245)-FIND(",",AA245,1)-1)&amp;", "&amp;Configurações!$C$4&amp;", "&amp;Configurações!$C$5</f>
        <v>#VALUE!</v>
      </c>
      <c r="AH245" s="5">
        <f>Configurações!$C$6</f>
        <v>44386</v>
      </c>
    </row>
    <row r="246" spans="2:34" hidden="1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2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2">
        <f t="array" ref="AA246">LOOKUP(2,1/(F246:Z246&lt;&gt;""),F246:Z246)</f>
        <v>0</v>
      </c>
      <c r="AB246">
        <f t="array" ref="AB246">IFERROR(IF(LEN(TRIM(SUBSTITUTE(INDEX(Base!246:246,0,MATCH(Output!$AA246,Base!246:246,0)+1),"m²",""))&gt;5),LEFT(TRIM(SUBSTITUTE(INDEX(Base!246:246,0,MATCH(Output!$AA246,Base!246:246,0)+1),"m²","")),3),TRIM(SUBSTITUTE(INDEX(Base!246:246,0,MATCH(Output!$AA246,Base!246:246,0)+1),"m²",""))),0)</f>
        <v>0</v>
      </c>
      <c r="AC246">
        <f t="array" ref="AC246">IFERROR(IF(LEN(INDEX(Base!246:246,0,MATCH(Output!$AA246,Base!246:246,0)+2))&gt;2,LEFT(INDEX(Base!246:246,0,MATCH(Output!$AA246,Base!246:246,0)+2),1),INDEX(Base!246:246,0,MATCH(Output!$AA246,Base!246:246,0)+2)),0)</f>
        <v>0</v>
      </c>
      <c r="AD246">
        <f t="array" ref="AD246">IFERROR(IF(LEN(INDEX(Base!246:246,0,MATCH(Output!$AA246,Base!246:246,0)+3))&gt;2,LEFT(INDEX(Base!246:246,0,MATCH(Output!$AA246,Base!246:246,0)+3),1),INDEX(Base!246:246,0,MATCH(Output!$AA246,Base!246:246,0)+3)),0)</f>
        <v>0</v>
      </c>
      <c r="AE246">
        <f t="array" ref="AE246">IFERROR(IF(LEN(INDEX(Base!246:246,0,MATCH(Output!$AA246,Base!246:246,0)+4))&gt;2,LEFT(INDEX(Base!246:246,0,MATCH(Output!$AA246,Base!246:246,0)+4),1),INDEX(Base!246:246,0,MATCH(Output!$AA246,Base!246:246,0)+4)),0)</f>
        <v>0</v>
      </c>
      <c r="AF246" t="str">
        <f>AA246&amp;", "&amp;Configurações!$C$4&amp;", "&amp;Configurações!$C$5&amp;", Brazil"</f>
        <v>0, Cabo Frio, RJ, Brazil</v>
      </c>
      <c r="AG246" t="e">
        <f>RIGHT(AA246,LEN(AA246)-FIND(",",AA246,1)-1)&amp;", "&amp;Configurações!$C$4&amp;", "&amp;Configurações!$C$5</f>
        <v>#VALUE!</v>
      </c>
      <c r="AH246" s="5">
        <f>Configurações!$C$6</f>
        <v>44386</v>
      </c>
    </row>
    <row r="247" spans="2:34" hidden="1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2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2">
        <f t="array" ref="AA247">LOOKUP(2,1/(F247:Z247&lt;&gt;""),F247:Z247)</f>
        <v>0</v>
      </c>
      <c r="AB247">
        <f t="array" ref="AB247">IFERROR(IF(LEN(TRIM(SUBSTITUTE(INDEX(Base!247:247,0,MATCH(Output!$AA247,Base!247:247,0)+1),"m²",""))&gt;5),LEFT(TRIM(SUBSTITUTE(INDEX(Base!247:247,0,MATCH(Output!$AA247,Base!247:247,0)+1),"m²","")),3),TRIM(SUBSTITUTE(INDEX(Base!247:247,0,MATCH(Output!$AA247,Base!247:247,0)+1),"m²",""))),0)</f>
        <v>0</v>
      </c>
      <c r="AC247">
        <f t="array" ref="AC247">IFERROR(IF(LEN(INDEX(Base!247:247,0,MATCH(Output!$AA247,Base!247:247,0)+2))&gt;2,LEFT(INDEX(Base!247:247,0,MATCH(Output!$AA247,Base!247:247,0)+2),1),INDEX(Base!247:247,0,MATCH(Output!$AA247,Base!247:247,0)+2)),0)</f>
        <v>0</v>
      </c>
      <c r="AD247">
        <f t="array" ref="AD247">IFERROR(IF(LEN(INDEX(Base!247:247,0,MATCH(Output!$AA247,Base!247:247,0)+3))&gt;2,LEFT(INDEX(Base!247:247,0,MATCH(Output!$AA247,Base!247:247,0)+3),1),INDEX(Base!247:247,0,MATCH(Output!$AA247,Base!247:247,0)+3)),0)</f>
        <v>0</v>
      </c>
      <c r="AE247">
        <f t="array" ref="AE247">IFERROR(IF(LEN(INDEX(Base!247:247,0,MATCH(Output!$AA247,Base!247:247,0)+4))&gt;2,LEFT(INDEX(Base!247:247,0,MATCH(Output!$AA247,Base!247:247,0)+4),1),INDEX(Base!247:247,0,MATCH(Output!$AA247,Base!247:247,0)+4)),0)</f>
        <v>0</v>
      </c>
      <c r="AF247" t="str">
        <f>AA247&amp;", "&amp;Configurações!$C$4&amp;", "&amp;Configurações!$C$5&amp;", Brazil"</f>
        <v>0, Cabo Frio, RJ, Brazil</v>
      </c>
      <c r="AG247" t="e">
        <f>RIGHT(AA247,LEN(AA247)-FIND(",",AA247,1)-1)&amp;", "&amp;Configurações!$C$4&amp;", "&amp;Configurações!$C$5</f>
        <v>#VALUE!</v>
      </c>
      <c r="AH247" s="5">
        <f>Configurações!$C$6</f>
        <v>44386</v>
      </c>
    </row>
    <row r="248" spans="2:34" hidden="1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2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2">
        <f t="array" ref="AA248">LOOKUP(2,1/(F248:Z248&lt;&gt;""),F248:Z248)</f>
        <v>0</v>
      </c>
      <c r="AB248">
        <f t="array" ref="AB248">IFERROR(IF(LEN(TRIM(SUBSTITUTE(INDEX(Base!248:248,0,MATCH(Output!$AA248,Base!248:248,0)+1),"m²",""))&gt;5),LEFT(TRIM(SUBSTITUTE(INDEX(Base!248:248,0,MATCH(Output!$AA248,Base!248:248,0)+1),"m²","")),3),TRIM(SUBSTITUTE(INDEX(Base!248:248,0,MATCH(Output!$AA248,Base!248:248,0)+1),"m²",""))),0)</f>
        <v>0</v>
      </c>
      <c r="AC248">
        <f t="array" ref="AC248">IFERROR(IF(LEN(INDEX(Base!248:248,0,MATCH(Output!$AA248,Base!248:248,0)+2))&gt;2,LEFT(INDEX(Base!248:248,0,MATCH(Output!$AA248,Base!248:248,0)+2),1),INDEX(Base!248:248,0,MATCH(Output!$AA248,Base!248:248,0)+2)),0)</f>
        <v>0</v>
      </c>
      <c r="AD248">
        <f t="array" ref="AD248">IFERROR(IF(LEN(INDEX(Base!248:248,0,MATCH(Output!$AA248,Base!248:248,0)+3))&gt;2,LEFT(INDEX(Base!248:248,0,MATCH(Output!$AA248,Base!248:248,0)+3),1),INDEX(Base!248:248,0,MATCH(Output!$AA248,Base!248:248,0)+3)),0)</f>
        <v>0</v>
      </c>
      <c r="AE248">
        <f t="array" ref="AE248">IFERROR(IF(LEN(INDEX(Base!248:248,0,MATCH(Output!$AA248,Base!248:248,0)+4))&gt;2,LEFT(INDEX(Base!248:248,0,MATCH(Output!$AA248,Base!248:248,0)+4),1),INDEX(Base!248:248,0,MATCH(Output!$AA248,Base!248:248,0)+4)),0)</f>
        <v>0</v>
      </c>
      <c r="AF248" t="str">
        <f>AA248&amp;", "&amp;Configurações!$C$4&amp;", "&amp;Configurações!$C$5&amp;", Brazil"</f>
        <v>0, Cabo Frio, RJ, Brazil</v>
      </c>
      <c r="AG248" t="e">
        <f>RIGHT(AA248,LEN(AA248)-FIND(",",AA248,1)-1)&amp;", "&amp;Configurações!$C$4&amp;", "&amp;Configurações!$C$5</f>
        <v>#VALUE!</v>
      </c>
      <c r="AH248" s="5">
        <f>Configurações!$C$6</f>
        <v>44386</v>
      </c>
    </row>
    <row r="249" spans="2:34" hidden="1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2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2">
        <f t="array" ref="AA249">LOOKUP(2,1/(F249:Z249&lt;&gt;""),F249:Z249)</f>
        <v>0</v>
      </c>
      <c r="AB249">
        <f t="array" ref="AB249">IFERROR(IF(LEN(TRIM(SUBSTITUTE(INDEX(Base!249:249,0,MATCH(Output!$AA249,Base!249:249,0)+1),"m²",""))&gt;5),LEFT(TRIM(SUBSTITUTE(INDEX(Base!249:249,0,MATCH(Output!$AA249,Base!249:249,0)+1),"m²","")),3),TRIM(SUBSTITUTE(INDEX(Base!249:249,0,MATCH(Output!$AA249,Base!249:249,0)+1),"m²",""))),0)</f>
        <v>0</v>
      </c>
      <c r="AC249">
        <f t="array" ref="AC249">IFERROR(IF(LEN(INDEX(Base!249:249,0,MATCH(Output!$AA249,Base!249:249,0)+2))&gt;2,LEFT(INDEX(Base!249:249,0,MATCH(Output!$AA249,Base!249:249,0)+2),1),INDEX(Base!249:249,0,MATCH(Output!$AA249,Base!249:249,0)+2)),0)</f>
        <v>0</v>
      </c>
      <c r="AD249">
        <f t="array" ref="AD249">IFERROR(IF(LEN(INDEX(Base!249:249,0,MATCH(Output!$AA249,Base!249:249,0)+3))&gt;2,LEFT(INDEX(Base!249:249,0,MATCH(Output!$AA249,Base!249:249,0)+3),1),INDEX(Base!249:249,0,MATCH(Output!$AA249,Base!249:249,0)+3)),0)</f>
        <v>0</v>
      </c>
      <c r="AE249">
        <f t="array" ref="AE249">IFERROR(IF(LEN(INDEX(Base!249:249,0,MATCH(Output!$AA249,Base!249:249,0)+4))&gt;2,LEFT(INDEX(Base!249:249,0,MATCH(Output!$AA249,Base!249:249,0)+4),1),INDEX(Base!249:249,0,MATCH(Output!$AA249,Base!249:249,0)+4)),0)</f>
        <v>0</v>
      </c>
      <c r="AF249" t="str">
        <f>AA249&amp;", "&amp;Configurações!$C$4&amp;", "&amp;Configurações!$C$5&amp;", Brazil"</f>
        <v>0, Cabo Frio, RJ, Brazil</v>
      </c>
      <c r="AG249" t="e">
        <f>RIGHT(AA249,LEN(AA249)-FIND(",",AA249,1)-1)&amp;", "&amp;Configurações!$C$4&amp;", "&amp;Configurações!$C$5</f>
        <v>#VALUE!</v>
      </c>
      <c r="AH249" s="5">
        <f>Configurações!$C$6</f>
        <v>44386</v>
      </c>
    </row>
    <row r="250" spans="2:34" hidden="1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2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2">
        <f t="array" ref="AA250">LOOKUP(2,1/(F250:Z250&lt;&gt;""),F250:Z250)</f>
        <v>0</v>
      </c>
      <c r="AB250">
        <f t="array" ref="AB250">IFERROR(IF(LEN(TRIM(SUBSTITUTE(INDEX(Base!250:250,0,MATCH(Output!$AA250,Base!250:250,0)+1),"m²",""))&gt;5),LEFT(TRIM(SUBSTITUTE(INDEX(Base!250:250,0,MATCH(Output!$AA250,Base!250:250,0)+1),"m²","")),3),TRIM(SUBSTITUTE(INDEX(Base!250:250,0,MATCH(Output!$AA250,Base!250:250,0)+1),"m²",""))),0)</f>
        <v>0</v>
      </c>
      <c r="AC250">
        <f t="array" ref="AC250">IFERROR(IF(LEN(INDEX(Base!250:250,0,MATCH(Output!$AA250,Base!250:250,0)+2))&gt;2,LEFT(INDEX(Base!250:250,0,MATCH(Output!$AA250,Base!250:250,0)+2),1),INDEX(Base!250:250,0,MATCH(Output!$AA250,Base!250:250,0)+2)),0)</f>
        <v>0</v>
      </c>
      <c r="AD250">
        <f t="array" ref="AD250">IFERROR(IF(LEN(INDEX(Base!250:250,0,MATCH(Output!$AA250,Base!250:250,0)+3))&gt;2,LEFT(INDEX(Base!250:250,0,MATCH(Output!$AA250,Base!250:250,0)+3),1),INDEX(Base!250:250,0,MATCH(Output!$AA250,Base!250:250,0)+3)),0)</f>
        <v>0</v>
      </c>
      <c r="AE250">
        <f t="array" ref="AE250">IFERROR(IF(LEN(INDEX(Base!250:250,0,MATCH(Output!$AA250,Base!250:250,0)+4))&gt;2,LEFT(INDEX(Base!250:250,0,MATCH(Output!$AA250,Base!250:250,0)+4),1),INDEX(Base!250:250,0,MATCH(Output!$AA250,Base!250:250,0)+4)),0)</f>
        <v>0</v>
      </c>
      <c r="AF250" t="str">
        <f>AA250&amp;", "&amp;Configurações!$C$4&amp;", "&amp;Configurações!$C$5&amp;", Brazil"</f>
        <v>0, Cabo Frio, RJ, Brazil</v>
      </c>
      <c r="AG250" t="e">
        <f>RIGHT(AA250,LEN(AA250)-FIND(",",AA250,1)-1)&amp;", "&amp;Configurações!$C$4&amp;", "&amp;Configurações!$C$5</f>
        <v>#VALUE!</v>
      </c>
      <c r="AH250" s="5">
        <f>Configurações!$C$6</f>
        <v>44386</v>
      </c>
    </row>
    <row r="251" spans="2:34" hidden="1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2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2">
        <f t="array" ref="AA251">LOOKUP(2,1/(F251:Z251&lt;&gt;""),F251:Z251)</f>
        <v>0</v>
      </c>
      <c r="AB251">
        <f t="array" ref="AB251">IFERROR(IF(LEN(TRIM(SUBSTITUTE(INDEX(Base!251:251,0,MATCH(Output!$AA251,Base!251:251,0)+1),"m²",""))&gt;5),LEFT(TRIM(SUBSTITUTE(INDEX(Base!251:251,0,MATCH(Output!$AA251,Base!251:251,0)+1),"m²","")),3),TRIM(SUBSTITUTE(INDEX(Base!251:251,0,MATCH(Output!$AA251,Base!251:251,0)+1),"m²",""))),0)</f>
        <v>0</v>
      </c>
      <c r="AC251">
        <f t="array" ref="AC251">IFERROR(IF(LEN(INDEX(Base!251:251,0,MATCH(Output!$AA251,Base!251:251,0)+2))&gt;2,LEFT(INDEX(Base!251:251,0,MATCH(Output!$AA251,Base!251:251,0)+2),1),INDEX(Base!251:251,0,MATCH(Output!$AA251,Base!251:251,0)+2)),0)</f>
        <v>0</v>
      </c>
      <c r="AD251">
        <f t="array" ref="AD251">IFERROR(IF(LEN(INDEX(Base!251:251,0,MATCH(Output!$AA251,Base!251:251,0)+3))&gt;2,LEFT(INDEX(Base!251:251,0,MATCH(Output!$AA251,Base!251:251,0)+3),1),INDEX(Base!251:251,0,MATCH(Output!$AA251,Base!251:251,0)+3)),0)</f>
        <v>0</v>
      </c>
      <c r="AE251">
        <f t="array" ref="AE251">IFERROR(IF(LEN(INDEX(Base!251:251,0,MATCH(Output!$AA251,Base!251:251,0)+4))&gt;2,LEFT(INDEX(Base!251:251,0,MATCH(Output!$AA251,Base!251:251,0)+4),1),INDEX(Base!251:251,0,MATCH(Output!$AA251,Base!251:251,0)+4)),0)</f>
        <v>0</v>
      </c>
      <c r="AF251" t="str">
        <f>AA251&amp;", "&amp;Configurações!$C$4&amp;", "&amp;Configurações!$C$5&amp;", Brazil"</f>
        <v>0, Cabo Frio, RJ, Brazil</v>
      </c>
      <c r="AG251" t="e">
        <f>RIGHT(AA251,LEN(AA251)-FIND(",",AA251,1)-1)&amp;", "&amp;Configurações!$C$4&amp;", "&amp;Configurações!$C$5</f>
        <v>#VALUE!</v>
      </c>
      <c r="AH251" s="5">
        <f>Configurações!$C$6</f>
        <v>44386</v>
      </c>
    </row>
    <row r="252" spans="2:34" hidden="1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2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2">
        <f t="array" ref="AA252">LOOKUP(2,1/(F252:Z252&lt;&gt;""),F252:Z252)</f>
        <v>0</v>
      </c>
      <c r="AB252">
        <f t="array" ref="AB252">IFERROR(IF(LEN(TRIM(SUBSTITUTE(INDEX(Base!252:252,0,MATCH(Output!$AA252,Base!252:252,0)+1),"m²",""))&gt;5),LEFT(TRIM(SUBSTITUTE(INDEX(Base!252:252,0,MATCH(Output!$AA252,Base!252:252,0)+1),"m²","")),3),TRIM(SUBSTITUTE(INDEX(Base!252:252,0,MATCH(Output!$AA252,Base!252:252,0)+1),"m²",""))),0)</f>
        <v>0</v>
      </c>
      <c r="AC252">
        <f t="array" ref="AC252">IFERROR(IF(LEN(INDEX(Base!252:252,0,MATCH(Output!$AA252,Base!252:252,0)+2))&gt;2,LEFT(INDEX(Base!252:252,0,MATCH(Output!$AA252,Base!252:252,0)+2),1),INDEX(Base!252:252,0,MATCH(Output!$AA252,Base!252:252,0)+2)),0)</f>
        <v>0</v>
      </c>
      <c r="AD252">
        <f t="array" ref="AD252">IFERROR(IF(LEN(INDEX(Base!252:252,0,MATCH(Output!$AA252,Base!252:252,0)+3))&gt;2,LEFT(INDEX(Base!252:252,0,MATCH(Output!$AA252,Base!252:252,0)+3),1),INDEX(Base!252:252,0,MATCH(Output!$AA252,Base!252:252,0)+3)),0)</f>
        <v>0</v>
      </c>
      <c r="AE252">
        <f t="array" ref="AE252">IFERROR(IF(LEN(INDEX(Base!252:252,0,MATCH(Output!$AA252,Base!252:252,0)+4))&gt;2,LEFT(INDEX(Base!252:252,0,MATCH(Output!$AA252,Base!252:252,0)+4),1),INDEX(Base!252:252,0,MATCH(Output!$AA252,Base!252:252,0)+4)),0)</f>
        <v>0</v>
      </c>
      <c r="AF252" t="str">
        <f>AA252&amp;", "&amp;Configurações!$C$4&amp;", "&amp;Configurações!$C$5&amp;", Brazil"</f>
        <v>0, Cabo Frio, RJ, Brazil</v>
      </c>
      <c r="AG252" t="e">
        <f>RIGHT(AA252,LEN(AA252)-FIND(",",AA252,1)-1)&amp;", "&amp;Configurações!$C$4&amp;", "&amp;Configurações!$C$5</f>
        <v>#VALUE!</v>
      </c>
      <c r="AH252" s="5">
        <f>Configurações!$C$6</f>
        <v>44386</v>
      </c>
    </row>
    <row r="253" spans="2:34" hidden="1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2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2">
        <f t="array" ref="AA253">LOOKUP(2,1/(F253:Z253&lt;&gt;""),F253:Z253)</f>
        <v>0</v>
      </c>
      <c r="AB253">
        <f t="array" ref="AB253">IFERROR(IF(LEN(TRIM(SUBSTITUTE(INDEX(Base!253:253,0,MATCH(Output!$AA253,Base!253:253,0)+1),"m²",""))&gt;5),LEFT(TRIM(SUBSTITUTE(INDEX(Base!253:253,0,MATCH(Output!$AA253,Base!253:253,0)+1),"m²","")),3),TRIM(SUBSTITUTE(INDEX(Base!253:253,0,MATCH(Output!$AA253,Base!253:253,0)+1),"m²",""))),0)</f>
        <v>0</v>
      </c>
      <c r="AC253">
        <f t="array" ref="AC253">IFERROR(IF(LEN(INDEX(Base!253:253,0,MATCH(Output!$AA253,Base!253:253,0)+2))&gt;2,LEFT(INDEX(Base!253:253,0,MATCH(Output!$AA253,Base!253:253,0)+2),1),INDEX(Base!253:253,0,MATCH(Output!$AA253,Base!253:253,0)+2)),0)</f>
        <v>0</v>
      </c>
      <c r="AD253">
        <f t="array" ref="AD253">IFERROR(IF(LEN(INDEX(Base!253:253,0,MATCH(Output!$AA253,Base!253:253,0)+3))&gt;2,LEFT(INDEX(Base!253:253,0,MATCH(Output!$AA253,Base!253:253,0)+3),1),INDEX(Base!253:253,0,MATCH(Output!$AA253,Base!253:253,0)+3)),0)</f>
        <v>0</v>
      </c>
      <c r="AE253">
        <f t="array" ref="AE253">IFERROR(IF(LEN(INDEX(Base!253:253,0,MATCH(Output!$AA253,Base!253:253,0)+4))&gt;2,LEFT(INDEX(Base!253:253,0,MATCH(Output!$AA253,Base!253:253,0)+4),1),INDEX(Base!253:253,0,MATCH(Output!$AA253,Base!253:253,0)+4)),0)</f>
        <v>0</v>
      </c>
      <c r="AF253" t="str">
        <f>AA253&amp;", "&amp;Configurações!$C$4&amp;", "&amp;Configurações!$C$5&amp;", Brazil"</f>
        <v>0, Cabo Frio, RJ, Brazil</v>
      </c>
      <c r="AG253" t="e">
        <f>RIGHT(AA253,LEN(AA253)-FIND(",",AA253,1)-1)&amp;", "&amp;Configurações!$C$4&amp;", "&amp;Configurações!$C$5</f>
        <v>#VALUE!</v>
      </c>
      <c r="AH253" s="5">
        <f>Configurações!$C$6</f>
        <v>44386</v>
      </c>
    </row>
    <row r="254" spans="2:34" hidden="1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2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2">
        <f t="array" ref="AA254">LOOKUP(2,1/(F254:Z254&lt;&gt;""),F254:Z254)</f>
        <v>0</v>
      </c>
      <c r="AB254">
        <f t="array" ref="AB254">IFERROR(IF(LEN(TRIM(SUBSTITUTE(INDEX(Base!254:254,0,MATCH(Output!$AA254,Base!254:254,0)+1),"m²",""))&gt;5),LEFT(TRIM(SUBSTITUTE(INDEX(Base!254:254,0,MATCH(Output!$AA254,Base!254:254,0)+1),"m²","")),3),TRIM(SUBSTITUTE(INDEX(Base!254:254,0,MATCH(Output!$AA254,Base!254:254,0)+1),"m²",""))),0)</f>
        <v>0</v>
      </c>
      <c r="AC254">
        <f t="array" ref="AC254">IFERROR(IF(LEN(INDEX(Base!254:254,0,MATCH(Output!$AA254,Base!254:254,0)+2))&gt;2,LEFT(INDEX(Base!254:254,0,MATCH(Output!$AA254,Base!254:254,0)+2),1),INDEX(Base!254:254,0,MATCH(Output!$AA254,Base!254:254,0)+2)),0)</f>
        <v>0</v>
      </c>
      <c r="AD254">
        <f t="array" ref="AD254">IFERROR(IF(LEN(INDEX(Base!254:254,0,MATCH(Output!$AA254,Base!254:254,0)+3))&gt;2,LEFT(INDEX(Base!254:254,0,MATCH(Output!$AA254,Base!254:254,0)+3),1),INDEX(Base!254:254,0,MATCH(Output!$AA254,Base!254:254,0)+3)),0)</f>
        <v>0</v>
      </c>
      <c r="AE254">
        <f t="array" ref="AE254">IFERROR(IF(LEN(INDEX(Base!254:254,0,MATCH(Output!$AA254,Base!254:254,0)+4))&gt;2,LEFT(INDEX(Base!254:254,0,MATCH(Output!$AA254,Base!254:254,0)+4),1),INDEX(Base!254:254,0,MATCH(Output!$AA254,Base!254:254,0)+4)),0)</f>
        <v>0</v>
      </c>
      <c r="AF254" t="str">
        <f>AA254&amp;", "&amp;Configurações!$C$4&amp;", "&amp;Configurações!$C$5&amp;", Brazil"</f>
        <v>0, Cabo Frio, RJ, Brazil</v>
      </c>
      <c r="AG254" t="e">
        <f>RIGHT(AA254,LEN(AA254)-FIND(",",AA254,1)-1)&amp;", "&amp;Configurações!$C$4&amp;", "&amp;Configurações!$C$5</f>
        <v>#VALUE!</v>
      </c>
      <c r="AH254" s="5">
        <f>Configurações!$C$6</f>
        <v>44386</v>
      </c>
    </row>
    <row r="255" spans="2:34" hidden="1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2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2">
        <f t="array" ref="AA255">LOOKUP(2,1/(F255:Z255&lt;&gt;""),F255:Z255)</f>
        <v>0</v>
      </c>
      <c r="AB255">
        <f t="array" ref="AB255">IFERROR(IF(LEN(TRIM(SUBSTITUTE(INDEX(Base!255:255,0,MATCH(Output!$AA255,Base!255:255,0)+1),"m²",""))&gt;5),LEFT(TRIM(SUBSTITUTE(INDEX(Base!255:255,0,MATCH(Output!$AA255,Base!255:255,0)+1),"m²","")),3),TRIM(SUBSTITUTE(INDEX(Base!255:255,0,MATCH(Output!$AA255,Base!255:255,0)+1),"m²",""))),0)</f>
        <v>0</v>
      </c>
      <c r="AC255">
        <f t="array" ref="AC255">IFERROR(IF(LEN(INDEX(Base!255:255,0,MATCH(Output!$AA255,Base!255:255,0)+2))&gt;2,LEFT(INDEX(Base!255:255,0,MATCH(Output!$AA255,Base!255:255,0)+2),1),INDEX(Base!255:255,0,MATCH(Output!$AA255,Base!255:255,0)+2)),0)</f>
        <v>0</v>
      </c>
      <c r="AD255">
        <f t="array" ref="AD255">IFERROR(IF(LEN(INDEX(Base!255:255,0,MATCH(Output!$AA255,Base!255:255,0)+3))&gt;2,LEFT(INDEX(Base!255:255,0,MATCH(Output!$AA255,Base!255:255,0)+3),1),INDEX(Base!255:255,0,MATCH(Output!$AA255,Base!255:255,0)+3)),0)</f>
        <v>0</v>
      </c>
      <c r="AE255">
        <f t="array" ref="AE255">IFERROR(IF(LEN(INDEX(Base!255:255,0,MATCH(Output!$AA255,Base!255:255,0)+4))&gt;2,LEFT(INDEX(Base!255:255,0,MATCH(Output!$AA255,Base!255:255,0)+4),1),INDEX(Base!255:255,0,MATCH(Output!$AA255,Base!255:255,0)+4)),0)</f>
        <v>0</v>
      </c>
      <c r="AF255" t="str">
        <f>AA255&amp;", "&amp;Configurações!$C$4&amp;", "&amp;Configurações!$C$5&amp;", Brazil"</f>
        <v>0, Cabo Frio, RJ, Brazil</v>
      </c>
      <c r="AG255" t="e">
        <f>RIGHT(AA255,LEN(AA255)-FIND(",",AA255,1)-1)&amp;", "&amp;Configurações!$C$4&amp;", "&amp;Configurações!$C$5</f>
        <v>#VALUE!</v>
      </c>
      <c r="AH255" s="5">
        <f>Configurações!$C$6</f>
        <v>44386</v>
      </c>
    </row>
    <row r="256" spans="2:34" hidden="1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2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2">
        <f t="array" ref="AA256">LOOKUP(2,1/(F256:Z256&lt;&gt;""),F256:Z256)</f>
        <v>0</v>
      </c>
      <c r="AB256">
        <f t="array" ref="AB256">IFERROR(IF(LEN(TRIM(SUBSTITUTE(INDEX(Base!256:256,0,MATCH(Output!$AA256,Base!256:256,0)+1),"m²",""))&gt;5),LEFT(TRIM(SUBSTITUTE(INDEX(Base!256:256,0,MATCH(Output!$AA256,Base!256:256,0)+1),"m²","")),3),TRIM(SUBSTITUTE(INDEX(Base!256:256,0,MATCH(Output!$AA256,Base!256:256,0)+1),"m²",""))),0)</f>
        <v>0</v>
      </c>
      <c r="AC256">
        <f t="array" ref="AC256">IFERROR(IF(LEN(INDEX(Base!256:256,0,MATCH(Output!$AA256,Base!256:256,0)+2))&gt;2,LEFT(INDEX(Base!256:256,0,MATCH(Output!$AA256,Base!256:256,0)+2),1),INDEX(Base!256:256,0,MATCH(Output!$AA256,Base!256:256,0)+2)),0)</f>
        <v>0</v>
      </c>
      <c r="AD256">
        <f t="array" ref="AD256">IFERROR(IF(LEN(INDEX(Base!256:256,0,MATCH(Output!$AA256,Base!256:256,0)+3))&gt;2,LEFT(INDEX(Base!256:256,0,MATCH(Output!$AA256,Base!256:256,0)+3),1),INDEX(Base!256:256,0,MATCH(Output!$AA256,Base!256:256,0)+3)),0)</f>
        <v>0</v>
      </c>
      <c r="AE256">
        <f t="array" ref="AE256">IFERROR(IF(LEN(INDEX(Base!256:256,0,MATCH(Output!$AA256,Base!256:256,0)+4))&gt;2,LEFT(INDEX(Base!256:256,0,MATCH(Output!$AA256,Base!256:256,0)+4),1),INDEX(Base!256:256,0,MATCH(Output!$AA256,Base!256:256,0)+4)),0)</f>
        <v>0</v>
      </c>
      <c r="AF256" t="str">
        <f>AA256&amp;", "&amp;Configurações!$C$4&amp;", "&amp;Configurações!$C$5&amp;", Brazil"</f>
        <v>0, Cabo Frio, RJ, Brazil</v>
      </c>
      <c r="AG256" t="e">
        <f>RIGHT(AA256,LEN(AA256)-FIND(",",AA256,1)-1)&amp;", "&amp;Configurações!$C$4&amp;", "&amp;Configurações!$C$5</f>
        <v>#VALUE!</v>
      </c>
      <c r="AH256" s="5">
        <f>Configurações!$C$6</f>
        <v>44386</v>
      </c>
    </row>
    <row r="257" spans="2:34" hidden="1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2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2">
        <f t="array" ref="AA257">LOOKUP(2,1/(F257:Z257&lt;&gt;""),F257:Z257)</f>
        <v>0</v>
      </c>
      <c r="AB257">
        <f t="array" ref="AB257">IFERROR(IF(LEN(TRIM(SUBSTITUTE(INDEX(Base!257:257,0,MATCH(Output!$AA257,Base!257:257,0)+1),"m²",""))&gt;5),LEFT(TRIM(SUBSTITUTE(INDEX(Base!257:257,0,MATCH(Output!$AA257,Base!257:257,0)+1),"m²","")),3),TRIM(SUBSTITUTE(INDEX(Base!257:257,0,MATCH(Output!$AA257,Base!257:257,0)+1),"m²",""))),0)</f>
        <v>0</v>
      </c>
      <c r="AC257">
        <f t="array" ref="AC257">IFERROR(IF(LEN(INDEX(Base!257:257,0,MATCH(Output!$AA257,Base!257:257,0)+2))&gt;2,LEFT(INDEX(Base!257:257,0,MATCH(Output!$AA257,Base!257:257,0)+2),1),INDEX(Base!257:257,0,MATCH(Output!$AA257,Base!257:257,0)+2)),0)</f>
        <v>0</v>
      </c>
      <c r="AD257">
        <f t="array" ref="AD257">IFERROR(IF(LEN(INDEX(Base!257:257,0,MATCH(Output!$AA257,Base!257:257,0)+3))&gt;2,LEFT(INDEX(Base!257:257,0,MATCH(Output!$AA257,Base!257:257,0)+3),1),INDEX(Base!257:257,0,MATCH(Output!$AA257,Base!257:257,0)+3)),0)</f>
        <v>0</v>
      </c>
      <c r="AE257">
        <f t="array" ref="AE257">IFERROR(IF(LEN(INDEX(Base!257:257,0,MATCH(Output!$AA257,Base!257:257,0)+4))&gt;2,LEFT(INDEX(Base!257:257,0,MATCH(Output!$AA257,Base!257:257,0)+4),1),INDEX(Base!257:257,0,MATCH(Output!$AA257,Base!257:257,0)+4)),0)</f>
        <v>0</v>
      </c>
      <c r="AF257" t="str">
        <f>AA257&amp;", "&amp;Configurações!$C$4&amp;", "&amp;Configurações!$C$5&amp;", Brazil"</f>
        <v>0, Cabo Frio, RJ, Brazil</v>
      </c>
      <c r="AG257" t="e">
        <f>RIGHT(AA257,LEN(AA257)-FIND(",",AA257,1)-1)&amp;", "&amp;Configurações!$C$4&amp;", "&amp;Configurações!$C$5</f>
        <v>#VALUE!</v>
      </c>
      <c r="AH257" s="5">
        <f>Configurações!$C$6</f>
        <v>44386</v>
      </c>
    </row>
    <row r="258" spans="2:34" hidden="1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2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2">
        <f t="array" ref="AA258">LOOKUP(2,1/(F258:Z258&lt;&gt;""),F258:Z258)</f>
        <v>0</v>
      </c>
      <c r="AB258">
        <f t="array" ref="AB258">IFERROR(IF(LEN(TRIM(SUBSTITUTE(INDEX(Base!258:258,0,MATCH(Output!$AA258,Base!258:258,0)+1),"m²",""))&gt;5),LEFT(TRIM(SUBSTITUTE(INDEX(Base!258:258,0,MATCH(Output!$AA258,Base!258:258,0)+1),"m²","")),3),TRIM(SUBSTITUTE(INDEX(Base!258:258,0,MATCH(Output!$AA258,Base!258:258,0)+1),"m²",""))),0)</f>
        <v>0</v>
      </c>
      <c r="AC258">
        <f t="array" ref="AC258">IFERROR(IF(LEN(INDEX(Base!258:258,0,MATCH(Output!$AA258,Base!258:258,0)+2))&gt;2,LEFT(INDEX(Base!258:258,0,MATCH(Output!$AA258,Base!258:258,0)+2),1),INDEX(Base!258:258,0,MATCH(Output!$AA258,Base!258:258,0)+2)),0)</f>
        <v>0</v>
      </c>
      <c r="AD258">
        <f t="array" ref="AD258">IFERROR(IF(LEN(INDEX(Base!258:258,0,MATCH(Output!$AA258,Base!258:258,0)+3))&gt;2,LEFT(INDEX(Base!258:258,0,MATCH(Output!$AA258,Base!258:258,0)+3),1),INDEX(Base!258:258,0,MATCH(Output!$AA258,Base!258:258,0)+3)),0)</f>
        <v>0</v>
      </c>
      <c r="AE258">
        <f t="array" ref="AE258">IFERROR(IF(LEN(INDEX(Base!258:258,0,MATCH(Output!$AA258,Base!258:258,0)+4))&gt;2,LEFT(INDEX(Base!258:258,0,MATCH(Output!$AA258,Base!258:258,0)+4),1),INDEX(Base!258:258,0,MATCH(Output!$AA258,Base!258:258,0)+4)),0)</f>
        <v>0</v>
      </c>
      <c r="AF258" t="str">
        <f>AA258&amp;", "&amp;Configurações!$C$4&amp;", "&amp;Configurações!$C$5&amp;", Brazil"</f>
        <v>0, Cabo Frio, RJ, Brazil</v>
      </c>
      <c r="AG258" t="e">
        <f>RIGHT(AA258,LEN(AA258)-FIND(",",AA258,1)-1)&amp;", "&amp;Configurações!$C$4&amp;", "&amp;Configurações!$C$5</f>
        <v>#VALUE!</v>
      </c>
      <c r="AH258" s="5">
        <f>Configurações!$C$6</f>
        <v>44386</v>
      </c>
    </row>
    <row r="259" spans="2:34" hidden="1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2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2">
        <f t="array" ref="AA259">LOOKUP(2,1/(F259:Z259&lt;&gt;""),F259:Z259)</f>
        <v>0</v>
      </c>
      <c r="AB259">
        <f t="array" ref="AB259">IFERROR(IF(LEN(TRIM(SUBSTITUTE(INDEX(Base!259:259,0,MATCH(Output!$AA259,Base!259:259,0)+1),"m²",""))&gt;5),LEFT(TRIM(SUBSTITUTE(INDEX(Base!259:259,0,MATCH(Output!$AA259,Base!259:259,0)+1),"m²","")),3),TRIM(SUBSTITUTE(INDEX(Base!259:259,0,MATCH(Output!$AA259,Base!259:259,0)+1),"m²",""))),0)</f>
        <v>0</v>
      </c>
      <c r="AC259">
        <f t="array" ref="AC259">IFERROR(IF(LEN(INDEX(Base!259:259,0,MATCH(Output!$AA259,Base!259:259,0)+2))&gt;2,LEFT(INDEX(Base!259:259,0,MATCH(Output!$AA259,Base!259:259,0)+2),1),INDEX(Base!259:259,0,MATCH(Output!$AA259,Base!259:259,0)+2)),0)</f>
        <v>0</v>
      </c>
      <c r="AD259">
        <f t="array" ref="AD259">IFERROR(IF(LEN(INDEX(Base!259:259,0,MATCH(Output!$AA259,Base!259:259,0)+3))&gt;2,LEFT(INDEX(Base!259:259,0,MATCH(Output!$AA259,Base!259:259,0)+3),1),INDEX(Base!259:259,0,MATCH(Output!$AA259,Base!259:259,0)+3)),0)</f>
        <v>0</v>
      </c>
      <c r="AE259">
        <f t="array" ref="AE259">IFERROR(IF(LEN(INDEX(Base!259:259,0,MATCH(Output!$AA259,Base!259:259,0)+4))&gt;2,LEFT(INDEX(Base!259:259,0,MATCH(Output!$AA259,Base!259:259,0)+4),1),INDEX(Base!259:259,0,MATCH(Output!$AA259,Base!259:259,0)+4)),0)</f>
        <v>0</v>
      </c>
      <c r="AF259" t="str">
        <f>AA259&amp;", "&amp;Configurações!$C$4&amp;", "&amp;Configurações!$C$5&amp;", Brazil"</f>
        <v>0, Cabo Frio, RJ, Brazil</v>
      </c>
      <c r="AG259" t="e">
        <f>RIGHT(AA259,LEN(AA259)-FIND(",",AA259,1)-1)&amp;", "&amp;Configurações!$C$4&amp;", "&amp;Configurações!$C$5</f>
        <v>#VALUE!</v>
      </c>
      <c r="AH259" s="5">
        <f>Configurações!$C$6</f>
        <v>44386</v>
      </c>
    </row>
    <row r="260" spans="2:34" hidden="1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2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2">
        <f t="array" ref="AA260">LOOKUP(2,1/(F260:Z260&lt;&gt;""),F260:Z260)</f>
        <v>0</v>
      </c>
      <c r="AB260">
        <f t="array" ref="AB260">IFERROR(IF(LEN(TRIM(SUBSTITUTE(INDEX(Base!260:260,0,MATCH(Output!$AA260,Base!260:260,0)+1),"m²",""))&gt;5),LEFT(TRIM(SUBSTITUTE(INDEX(Base!260:260,0,MATCH(Output!$AA260,Base!260:260,0)+1),"m²","")),3),TRIM(SUBSTITUTE(INDEX(Base!260:260,0,MATCH(Output!$AA260,Base!260:260,0)+1),"m²",""))),0)</f>
        <v>0</v>
      </c>
      <c r="AC260">
        <f t="array" ref="AC260">IFERROR(IF(LEN(INDEX(Base!260:260,0,MATCH(Output!$AA260,Base!260:260,0)+2))&gt;2,LEFT(INDEX(Base!260:260,0,MATCH(Output!$AA260,Base!260:260,0)+2),1),INDEX(Base!260:260,0,MATCH(Output!$AA260,Base!260:260,0)+2)),0)</f>
        <v>0</v>
      </c>
      <c r="AD260">
        <f t="array" ref="AD260">IFERROR(IF(LEN(INDEX(Base!260:260,0,MATCH(Output!$AA260,Base!260:260,0)+3))&gt;2,LEFT(INDEX(Base!260:260,0,MATCH(Output!$AA260,Base!260:260,0)+3),1),INDEX(Base!260:260,0,MATCH(Output!$AA260,Base!260:260,0)+3)),0)</f>
        <v>0</v>
      </c>
      <c r="AE260">
        <f t="array" ref="AE260">IFERROR(IF(LEN(INDEX(Base!260:260,0,MATCH(Output!$AA260,Base!260:260,0)+4))&gt;2,LEFT(INDEX(Base!260:260,0,MATCH(Output!$AA260,Base!260:260,0)+4),1),INDEX(Base!260:260,0,MATCH(Output!$AA260,Base!260:260,0)+4)),0)</f>
        <v>0</v>
      </c>
      <c r="AF260" t="str">
        <f>AA260&amp;", "&amp;Configurações!$C$4&amp;", "&amp;Configurações!$C$5&amp;", Brazil"</f>
        <v>0, Cabo Frio, RJ, Brazil</v>
      </c>
      <c r="AG260" t="e">
        <f>RIGHT(AA260,LEN(AA260)-FIND(",",AA260,1)-1)&amp;", "&amp;Configurações!$C$4&amp;", "&amp;Configurações!$C$5</f>
        <v>#VALUE!</v>
      </c>
      <c r="AH260" s="5">
        <f>Configurações!$C$6</f>
        <v>44386</v>
      </c>
    </row>
    <row r="261" spans="2:34" hidden="1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2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2">
        <f t="array" ref="AA261">LOOKUP(2,1/(F261:Z261&lt;&gt;""),F261:Z261)</f>
        <v>0</v>
      </c>
      <c r="AB261">
        <f t="array" ref="AB261">IFERROR(IF(LEN(TRIM(SUBSTITUTE(INDEX(Base!261:261,0,MATCH(Output!$AA261,Base!261:261,0)+1),"m²",""))&gt;5),LEFT(TRIM(SUBSTITUTE(INDEX(Base!261:261,0,MATCH(Output!$AA261,Base!261:261,0)+1),"m²","")),3),TRIM(SUBSTITUTE(INDEX(Base!261:261,0,MATCH(Output!$AA261,Base!261:261,0)+1),"m²",""))),0)</f>
        <v>0</v>
      </c>
      <c r="AC261">
        <f t="array" ref="AC261">IFERROR(IF(LEN(INDEX(Base!261:261,0,MATCH(Output!$AA261,Base!261:261,0)+2))&gt;2,LEFT(INDEX(Base!261:261,0,MATCH(Output!$AA261,Base!261:261,0)+2),1),INDEX(Base!261:261,0,MATCH(Output!$AA261,Base!261:261,0)+2)),0)</f>
        <v>0</v>
      </c>
      <c r="AD261">
        <f t="array" ref="AD261">IFERROR(IF(LEN(INDEX(Base!261:261,0,MATCH(Output!$AA261,Base!261:261,0)+3))&gt;2,LEFT(INDEX(Base!261:261,0,MATCH(Output!$AA261,Base!261:261,0)+3),1),INDEX(Base!261:261,0,MATCH(Output!$AA261,Base!261:261,0)+3)),0)</f>
        <v>0</v>
      </c>
      <c r="AE261">
        <f t="array" ref="AE261">IFERROR(IF(LEN(INDEX(Base!261:261,0,MATCH(Output!$AA261,Base!261:261,0)+4))&gt;2,LEFT(INDEX(Base!261:261,0,MATCH(Output!$AA261,Base!261:261,0)+4),1),INDEX(Base!261:261,0,MATCH(Output!$AA261,Base!261:261,0)+4)),0)</f>
        <v>0</v>
      </c>
      <c r="AF261" t="str">
        <f>AA261&amp;", "&amp;Configurações!$C$4&amp;", "&amp;Configurações!$C$5&amp;", Brazil"</f>
        <v>0, Cabo Frio, RJ, Brazil</v>
      </c>
      <c r="AG261" t="e">
        <f>RIGHT(AA261,LEN(AA261)-FIND(",",AA261,1)-1)&amp;", "&amp;Configurações!$C$4&amp;", "&amp;Configurações!$C$5</f>
        <v>#VALUE!</v>
      </c>
      <c r="AH261" s="5">
        <f>Configurações!$C$6</f>
        <v>44386</v>
      </c>
    </row>
    <row r="262" spans="2:34" hidden="1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2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2">
        <f t="array" ref="AA262">LOOKUP(2,1/(F262:Z262&lt;&gt;""),F262:Z262)</f>
        <v>0</v>
      </c>
      <c r="AB262">
        <f t="array" ref="AB262">IFERROR(IF(LEN(TRIM(SUBSTITUTE(INDEX(Base!262:262,0,MATCH(Output!$AA262,Base!262:262,0)+1),"m²",""))&gt;5),LEFT(TRIM(SUBSTITUTE(INDEX(Base!262:262,0,MATCH(Output!$AA262,Base!262:262,0)+1),"m²","")),3),TRIM(SUBSTITUTE(INDEX(Base!262:262,0,MATCH(Output!$AA262,Base!262:262,0)+1),"m²",""))),0)</f>
        <v>0</v>
      </c>
      <c r="AC262">
        <f t="array" ref="AC262">IFERROR(IF(LEN(INDEX(Base!262:262,0,MATCH(Output!$AA262,Base!262:262,0)+2))&gt;2,LEFT(INDEX(Base!262:262,0,MATCH(Output!$AA262,Base!262:262,0)+2),1),INDEX(Base!262:262,0,MATCH(Output!$AA262,Base!262:262,0)+2)),0)</f>
        <v>0</v>
      </c>
      <c r="AD262">
        <f t="array" ref="AD262">IFERROR(IF(LEN(INDEX(Base!262:262,0,MATCH(Output!$AA262,Base!262:262,0)+3))&gt;2,LEFT(INDEX(Base!262:262,0,MATCH(Output!$AA262,Base!262:262,0)+3),1),INDEX(Base!262:262,0,MATCH(Output!$AA262,Base!262:262,0)+3)),0)</f>
        <v>0</v>
      </c>
      <c r="AE262">
        <f t="array" ref="AE262">IFERROR(IF(LEN(INDEX(Base!262:262,0,MATCH(Output!$AA262,Base!262:262,0)+4))&gt;2,LEFT(INDEX(Base!262:262,0,MATCH(Output!$AA262,Base!262:262,0)+4),1),INDEX(Base!262:262,0,MATCH(Output!$AA262,Base!262:262,0)+4)),0)</f>
        <v>0</v>
      </c>
      <c r="AF262" t="str">
        <f>AA262&amp;", "&amp;Configurações!$C$4&amp;", "&amp;Configurações!$C$5&amp;", Brazil"</f>
        <v>0, Cabo Frio, RJ, Brazil</v>
      </c>
      <c r="AG262" t="e">
        <f>RIGHT(AA262,LEN(AA262)-FIND(",",AA262,1)-1)&amp;", "&amp;Configurações!$C$4&amp;", "&amp;Configurações!$C$5</f>
        <v>#VALUE!</v>
      </c>
      <c r="AH262" s="5">
        <f>Configurações!$C$6</f>
        <v>44386</v>
      </c>
    </row>
    <row r="263" spans="2:34" hidden="1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2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2">
        <f t="array" ref="AA263">LOOKUP(2,1/(F263:Z263&lt;&gt;""),F263:Z263)</f>
        <v>0</v>
      </c>
      <c r="AB263">
        <f t="array" ref="AB263">IFERROR(IF(LEN(TRIM(SUBSTITUTE(INDEX(Base!263:263,0,MATCH(Output!$AA263,Base!263:263,0)+1),"m²",""))&gt;5),LEFT(TRIM(SUBSTITUTE(INDEX(Base!263:263,0,MATCH(Output!$AA263,Base!263:263,0)+1),"m²","")),3),TRIM(SUBSTITUTE(INDEX(Base!263:263,0,MATCH(Output!$AA263,Base!263:263,0)+1),"m²",""))),0)</f>
        <v>0</v>
      </c>
      <c r="AC263">
        <f t="array" ref="AC263">IFERROR(IF(LEN(INDEX(Base!263:263,0,MATCH(Output!$AA263,Base!263:263,0)+2))&gt;2,LEFT(INDEX(Base!263:263,0,MATCH(Output!$AA263,Base!263:263,0)+2),1),INDEX(Base!263:263,0,MATCH(Output!$AA263,Base!263:263,0)+2)),0)</f>
        <v>0</v>
      </c>
      <c r="AD263">
        <f t="array" ref="AD263">IFERROR(IF(LEN(INDEX(Base!263:263,0,MATCH(Output!$AA263,Base!263:263,0)+3))&gt;2,LEFT(INDEX(Base!263:263,0,MATCH(Output!$AA263,Base!263:263,0)+3),1),INDEX(Base!263:263,0,MATCH(Output!$AA263,Base!263:263,0)+3)),0)</f>
        <v>0</v>
      </c>
      <c r="AE263">
        <f t="array" ref="AE263">IFERROR(IF(LEN(INDEX(Base!263:263,0,MATCH(Output!$AA263,Base!263:263,0)+4))&gt;2,LEFT(INDEX(Base!263:263,0,MATCH(Output!$AA263,Base!263:263,0)+4),1),INDEX(Base!263:263,0,MATCH(Output!$AA263,Base!263:263,0)+4)),0)</f>
        <v>0</v>
      </c>
      <c r="AF263" t="str">
        <f>AA263&amp;", "&amp;Configurações!$C$4&amp;", "&amp;Configurações!$C$5&amp;", Brazil"</f>
        <v>0, Cabo Frio, RJ, Brazil</v>
      </c>
      <c r="AG263" t="e">
        <f>RIGHT(AA263,LEN(AA263)-FIND(",",AA263,1)-1)&amp;", "&amp;Configurações!$C$4&amp;", "&amp;Configurações!$C$5</f>
        <v>#VALUE!</v>
      </c>
      <c r="AH263" s="5">
        <f>Configurações!$C$6</f>
        <v>44386</v>
      </c>
    </row>
    <row r="264" spans="2:34" hidden="1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2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2">
        <f t="array" ref="AA264">LOOKUP(2,1/(F264:Z264&lt;&gt;""),F264:Z264)</f>
        <v>0</v>
      </c>
      <c r="AB264">
        <f t="array" ref="AB264">IFERROR(IF(LEN(TRIM(SUBSTITUTE(INDEX(Base!264:264,0,MATCH(Output!$AA264,Base!264:264,0)+1),"m²",""))&gt;5),LEFT(TRIM(SUBSTITUTE(INDEX(Base!264:264,0,MATCH(Output!$AA264,Base!264:264,0)+1),"m²","")),3),TRIM(SUBSTITUTE(INDEX(Base!264:264,0,MATCH(Output!$AA264,Base!264:264,0)+1),"m²",""))),0)</f>
        <v>0</v>
      </c>
      <c r="AC264">
        <f t="array" ref="AC264">IFERROR(IF(LEN(INDEX(Base!264:264,0,MATCH(Output!$AA264,Base!264:264,0)+2))&gt;2,LEFT(INDEX(Base!264:264,0,MATCH(Output!$AA264,Base!264:264,0)+2),1),INDEX(Base!264:264,0,MATCH(Output!$AA264,Base!264:264,0)+2)),0)</f>
        <v>0</v>
      </c>
      <c r="AD264">
        <f t="array" ref="AD264">IFERROR(IF(LEN(INDEX(Base!264:264,0,MATCH(Output!$AA264,Base!264:264,0)+3))&gt;2,LEFT(INDEX(Base!264:264,0,MATCH(Output!$AA264,Base!264:264,0)+3),1),INDEX(Base!264:264,0,MATCH(Output!$AA264,Base!264:264,0)+3)),0)</f>
        <v>0</v>
      </c>
      <c r="AE264">
        <f t="array" ref="AE264">IFERROR(IF(LEN(INDEX(Base!264:264,0,MATCH(Output!$AA264,Base!264:264,0)+4))&gt;2,LEFT(INDEX(Base!264:264,0,MATCH(Output!$AA264,Base!264:264,0)+4),1),INDEX(Base!264:264,0,MATCH(Output!$AA264,Base!264:264,0)+4)),0)</f>
        <v>0</v>
      </c>
      <c r="AF264" t="str">
        <f>AA264&amp;", "&amp;Configurações!$C$4&amp;", "&amp;Configurações!$C$5&amp;", Brazil"</f>
        <v>0, Cabo Frio, RJ, Brazil</v>
      </c>
      <c r="AG264" t="e">
        <f>RIGHT(AA264,LEN(AA264)-FIND(",",AA264,1)-1)&amp;", "&amp;Configurações!$C$4&amp;", "&amp;Configurações!$C$5</f>
        <v>#VALUE!</v>
      </c>
      <c r="AH264" s="5">
        <f>Configurações!$C$6</f>
        <v>44386</v>
      </c>
    </row>
    <row r="265" spans="2:34" hidden="1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2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2">
        <f t="array" ref="AA265">LOOKUP(2,1/(F265:Z265&lt;&gt;""),F265:Z265)</f>
        <v>0</v>
      </c>
      <c r="AB265">
        <f t="array" ref="AB265">IFERROR(IF(LEN(TRIM(SUBSTITUTE(INDEX(Base!265:265,0,MATCH(Output!$AA265,Base!265:265,0)+1),"m²",""))&gt;5),LEFT(TRIM(SUBSTITUTE(INDEX(Base!265:265,0,MATCH(Output!$AA265,Base!265:265,0)+1),"m²","")),3),TRIM(SUBSTITUTE(INDEX(Base!265:265,0,MATCH(Output!$AA265,Base!265:265,0)+1),"m²",""))),0)</f>
        <v>0</v>
      </c>
      <c r="AC265">
        <f t="array" ref="AC265">IFERROR(IF(LEN(INDEX(Base!265:265,0,MATCH(Output!$AA265,Base!265:265,0)+2))&gt;2,LEFT(INDEX(Base!265:265,0,MATCH(Output!$AA265,Base!265:265,0)+2),1),INDEX(Base!265:265,0,MATCH(Output!$AA265,Base!265:265,0)+2)),0)</f>
        <v>0</v>
      </c>
      <c r="AD265">
        <f t="array" ref="AD265">IFERROR(IF(LEN(INDEX(Base!265:265,0,MATCH(Output!$AA265,Base!265:265,0)+3))&gt;2,LEFT(INDEX(Base!265:265,0,MATCH(Output!$AA265,Base!265:265,0)+3),1),INDEX(Base!265:265,0,MATCH(Output!$AA265,Base!265:265,0)+3)),0)</f>
        <v>0</v>
      </c>
      <c r="AE265">
        <f t="array" ref="AE265">IFERROR(IF(LEN(INDEX(Base!265:265,0,MATCH(Output!$AA265,Base!265:265,0)+4))&gt;2,LEFT(INDEX(Base!265:265,0,MATCH(Output!$AA265,Base!265:265,0)+4),1),INDEX(Base!265:265,0,MATCH(Output!$AA265,Base!265:265,0)+4)),0)</f>
        <v>0</v>
      </c>
      <c r="AF265" t="str">
        <f>AA265&amp;", "&amp;Configurações!$C$4&amp;", "&amp;Configurações!$C$5&amp;", Brazil"</f>
        <v>0, Cabo Frio, RJ, Brazil</v>
      </c>
      <c r="AG265" t="e">
        <f>RIGHT(AA265,LEN(AA265)-FIND(",",AA265,1)-1)&amp;", "&amp;Configurações!$C$4&amp;", "&amp;Configurações!$C$5</f>
        <v>#VALUE!</v>
      </c>
      <c r="AH265" s="5">
        <f>Configurações!$C$6</f>
        <v>44386</v>
      </c>
    </row>
    <row r="266" spans="2:34" hidden="1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2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2">
        <f t="array" ref="AA266">LOOKUP(2,1/(F266:Z266&lt;&gt;""),F266:Z266)</f>
        <v>0</v>
      </c>
      <c r="AB266">
        <f t="array" ref="AB266">IFERROR(IF(LEN(TRIM(SUBSTITUTE(INDEX(Base!266:266,0,MATCH(Output!$AA266,Base!266:266,0)+1),"m²",""))&gt;5),LEFT(TRIM(SUBSTITUTE(INDEX(Base!266:266,0,MATCH(Output!$AA266,Base!266:266,0)+1),"m²","")),3),TRIM(SUBSTITUTE(INDEX(Base!266:266,0,MATCH(Output!$AA266,Base!266:266,0)+1),"m²",""))),0)</f>
        <v>0</v>
      </c>
      <c r="AC266">
        <f t="array" ref="AC266">IFERROR(IF(LEN(INDEX(Base!266:266,0,MATCH(Output!$AA266,Base!266:266,0)+2))&gt;2,LEFT(INDEX(Base!266:266,0,MATCH(Output!$AA266,Base!266:266,0)+2),1),INDEX(Base!266:266,0,MATCH(Output!$AA266,Base!266:266,0)+2)),0)</f>
        <v>0</v>
      </c>
      <c r="AD266">
        <f t="array" ref="AD266">IFERROR(IF(LEN(INDEX(Base!266:266,0,MATCH(Output!$AA266,Base!266:266,0)+3))&gt;2,LEFT(INDEX(Base!266:266,0,MATCH(Output!$AA266,Base!266:266,0)+3),1),INDEX(Base!266:266,0,MATCH(Output!$AA266,Base!266:266,0)+3)),0)</f>
        <v>0</v>
      </c>
      <c r="AE266">
        <f t="array" ref="AE266">IFERROR(IF(LEN(INDEX(Base!266:266,0,MATCH(Output!$AA266,Base!266:266,0)+4))&gt;2,LEFT(INDEX(Base!266:266,0,MATCH(Output!$AA266,Base!266:266,0)+4),1),INDEX(Base!266:266,0,MATCH(Output!$AA266,Base!266:266,0)+4)),0)</f>
        <v>0</v>
      </c>
      <c r="AF266" t="str">
        <f>AA266&amp;", "&amp;Configurações!$C$4&amp;", "&amp;Configurações!$C$5&amp;", Brazil"</f>
        <v>0, Cabo Frio, RJ, Brazil</v>
      </c>
      <c r="AG266" t="e">
        <f>RIGHT(AA266,LEN(AA266)-FIND(",",AA266,1)-1)&amp;", "&amp;Configurações!$C$4&amp;", "&amp;Configurações!$C$5</f>
        <v>#VALUE!</v>
      </c>
      <c r="AH266" s="5">
        <f>Configurações!$C$6</f>
        <v>44386</v>
      </c>
    </row>
    <row r="267" spans="2:34" hidden="1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2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2">
        <f t="array" ref="AA267">LOOKUP(2,1/(F267:Z267&lt;&gt;""),F267:Z267)</f>
        <v>0</v>
      </c>
      <c r="AB267">
        <f t="array" ref="AB267">IFERROR(IF(LEN(TRIM(SUBSTITUTE(INDEX(Base!267:267,0,MATCH(Output!$AA267,Base!267:267,0)+1),"m²",""))&gt;5),LEFT(TRIM(SUBSTITUTE(INDEX(Base!267:267,0,MATCH(Output!$AA267,Base!267:267,0)+1),"m²","")),3),TRIM(SUBSTITUTE(INDEX(Base!267:267,0,MATCH(Output!$AA267,Base!267:267,0)+1),"m²",""))),0)</f>
        <v>0</v>
      </c>
      <c r="AC267">
        <f t="array" ref="AC267">IFERROR(IF(LEN(INDEX(Base!267:267,0,MATCH(Output!$AA267,Base!267:267,0)+2))&gt;2,LEFT(INDEX(Base!267:267,0,MATCH(Output!$AA267,Base!267:267,0)+2),1),INDEX(Base!267:267,0,MATCH(Output!$AA267,Base!267:267,0)+2)),0)</f>
        <v>0</v>
      </c>
      <c r="AD267">
        <f t="array" ref="AD267">IFERROR(IF(LEN(INDEX(Base!267:267,0,MATCH(Output!$AA267,Base!267:267,0)+3))&gt;2,LEFT(INDEX(Base!267:267,0,MATCH(Output!$AA267,Base!267:267,0)+3),1),INDEX(Base!267:267,0,MATCH(Output!$AA267,Base!267:267,0)+3)),0)</f>
        <v>0</v>
      </c>
      <c r="AE267">
        <f t="array" ref="AE267">IFERROR(IF(LEN(INDEX(Base!267:267,0,MATCH(Output!$AA267,Base!267:267,0)+4))&gt;2,LEFT(INDEX(Base!267:267,0,MATCH(Output!$AA267,Base!267:267,0)+4),1),INDEX(Base!267:267,0,MATCH(Output!$AA267,Base!267:267,0)+4)),0)</f>
        <v>0</v>
      </c>
      <c r="AF267" t="str">
        <f>AA267&amp;", "&amp;Configurações!$C$4&amp;", "&amp;Configurações!$C$5&amp;", Brazil"</f>
        <v>0, Cabo Frio, RJ, Brazil</v>
      </c>
      <c r="AG267" t="e">
        <f>RIGHT(AA267,LEN(AA267)-FIND(",",AA267,1)-1)&amp;", "&amp;Configurações!$C$4&amp;", "&amp;Configurações!$C$5</f>
        <v>#VALUE!</v>
      </c>
      <c r="AH267" s="5">
        <f>Configurações!$C$6</f>
        <v>44386</v>
      </c>
    </row>
    <row r="268" spans="2:34" hidden="1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2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2">
        <f t="array" ref="AA268">LOOKUP(2,1/(F268:Z268&lt;&gt;""),F268:Z268)</f>
        <v>0</v>
      </c>
      <c r="AB268">
        <f t="array" ref="AB268">IFERROR(IF(LEN(TRIM(SUBSTITUTE(INDEX(Base!268:268,0,MATCH(Output!$AA268,Base!268:268,0)+1),"m²",""))&gt;5),LEFT(TRIM(SUBSTITUTE(INDEX(Base!268:268,0,MATCH(Output!$AA268,Base!268:268,0)+1),"m²","")),3),TRIM(SUBSTITUTE(INDEX(Base!268:268,0,MATCH(Output!$AA268,Base!268:268,0)+1),"m²",""))),0)</f>
        <v>0</v>
      </c>
      <c r="AC268">
        <f t="array" ref="AC268">IFERROR(IF(LEN(INDEX(Base!268:268,0,MATCH(Output!$AA268,Base!268:268,0)+2))&gt;2,LEFT(INDEX(Base!268:268,0,MATCH(Output!$AA268,Base!268:268,0)+2),1),INDEX(Base!268:268,0,MATCH(Output!$AA268,Base!268:268,0)+2)),0)</f>
        <v>0</v>
      </c>
      <c r="AD268">
        <f t="array" ref="AD268">IFERROR(IF(LEN(INDEX(Base!268:268,0,MATCH(Output!$AA268,Base!268:268,0)+3))&gt;2,LEFT(INDEX(Base!268:268,0,MATCH(Output!$AA268,Base!268:268,0)+3),1),INDEX(Base!268:268,0,MATCH(Output!$AA268,Base!268:268,0)+3)),0)</f>
        <v>0</v>
      </c>
      <c r="AE268">
        <f t="array" ref="AE268">IFERROR(IF(LEN(INDEX(Base!268:268,0,MATCH(Output!$AA268,Base!268:268,0)+4))&gt;2,LEFT(INDEX(Base!268:268,0,MATCH(Output!$AA268,Base!268:268,0)+4),1),INDEX(Base!268:268,0,MATCH(Output!$AA268,Base!268:268,0)+4)),0)</f>
        <v>0</v>
      </c>
      <c r="AF268" t="str">
        <f>AA268&amp;", "&amp;Configurações!$C$4&amp;", "&amp;Configurações!$C$5&amp;", Brazil"</f>
        <v>0, Cabo Frio, RJ, Brazil</v>
      </c>
      <c r="AG268" t="e">
        <f>RIGHT(AA268,LEN(AA268)-FIND(",",AA268,1)-1)&amp;", "&amp;Configurações!$C$4&amp;", "&amp;Configurações!$C$5</f>
        <v>#VALUE!</v>
      </c>
      <c r="AH268" s="5">
        <f>Configurações!$C$6</f>
        <v>44386</v>
      </c>
    </row>
    <row r="269" spans="2:34" hidden="1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2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2">
        <f t="array" ref="AA269">LOOKUP(2,1/(F269:Z269&lt;&gt;""),F269:Z269)</f>
        <v>0</v>
      </c>
      <c r="AB269">
        <f t="array" ref="AB269">IFERROR(IF(LEN(TRIM(SUBSTITUTE(INDEX(Base!269:269,0,MATCH(Output!$AA269,Base!269:269,0)+1),"m²",""))&gt;5),LEFT(TRIM(SUBSTITUTE(INDEX(Base!269:269,0,MATCH(Output!$AA269,Base!269:269,0)+1),"m²","")),3),TRIM(SUBSTITUTE(INDEX(Base!269:269,0,MATCH(Output!$AA269,Base!269:269,0)+1),"m²",""))),0)</f>
        <v>0</v>
      </c>
      <c r="AC269">
        <f t="array" ref="AC269">IFERROR(IF(LEN(INDEX(Base!269:269,0,MATCH(Output!$AA269,Base!269:269,0)+2))&gt;2,LEFT(INDEX(Base!269:269,0,MATCH(Output!$AA269,Base!269:269,0)+2),1),INDEX(Base!269:269,0,MATCH(Output!$AA269,Base!269:269,0)+2)),0)</f>
        <v>0</v>
      </c>
      <c r="AD269">
        <f t="array" ref="AD269">IFERROR(IF(LEN(INDEX(Base!269:269,0,MATCH(Output!$AA269,Base!269:269,0)+3))&gt;2,LEFT(INDEX(Base!269:269,0,MATCH(Output!$AA269,Base!269:269,0)+3),1),INDEX(Base!269:269,0,MATCH(Output!$AA269,Base!269:269,0)+3)),0)</f>
        <v>0</v>
      </c>
      <c r="AE269">
        <f t="array" ref="AE269">IFERROR(IF(LEN(INDEX(Base!269:269,0,MATCH(Output!$AA269,Base!269:269,0)+4))&gt;2,LEFT(INDEX(Base!269:269,0,MATCH(Output!$AA269,Base!269:269,0)+4),1),INDEX(Base!269:269,0,MATCH(Output!$AA269,Base!269:269,0)+4)),0)</f>
        <v>0</v>
      </c>
      <c r="AF269" t="str">
        <f>AA269&amp;", "&amp;Configurações!$C$4&amp;", "&amp;Configurações!$C$5&amp;", Brazil"</f>
        <v>0, Cabo Frio, RJ, Brazil</v>
      </c>
      <c r="AG269" t="e">
        <f>RIGHT(AA269,LEN(AA269)-FIND(",",AA269,1)-1)&amp;", "&amp;Configurações!$C$4&amp;", "&amp;Configurações!$C$5</f>
        <v>#VALUE!</v>
      </c>
      <c r="AH269" s="5">
        <f>Configurações!$C$6</f>
        <v>44386</v>
      </c>
    </row>
    <row r="270" spans="2:34" hidden="1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2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2">
        <f t="array" ref="AA270">LOOKUP(2,1/(F270:Z270&lt;&gt;""),F270:Z270)</f>
        <v>0</v>
      </c>
      <c r="AB270">
        <f t="array" ref="AB270">IFERROR(IF(LEN(TRIM(SUBSTITUTE(INDEX(Base!270:270,0,MATCH(Output!$AA270,Base!270:270,0)+1),"m²",""))&gt;5),LEFT(TRIM(SUBSTITUTE(INDEX(Base!270:270,0,MATCH(Output!$AA270,Base!270:270,0)+1),"m²","")),3),TRIM(SUBSTITUTE(INDEX(Base!270:270,0,MATCH(Output!$AA270,Base!270:270,0)+1),"m²",""))),0)</f>
        <v>0</v>
      </c>
      <c r="AC270">
        <f t="array" ref="AC270">IFERROR(IF(LEN(INDEX(Base!270:270,0,MATCH(Output!$AA270,Base!270:270,0)+2))&gt;2,LEFT(INDEX(Base!270:270,0,MATCH(Output!$AA270,Base!270:270,0)+2),1),INDEX(Base!270:270,0,MATCH(Output!$AA270,Base!270:270,0)+2)),0)</f>
        <v>0</v>
      </c>
      <c r="AD270">
        <f t="array" ref="AD270">IFERROR(IF(LEN(INDEX(Base!270:270,0,MATCH(Output!$AA270,Base!270:270,0)+3))&gt;2,LEFT(INDEX(Base!270:270,0,MATCH(Output!$AA270,Base!270:270,0)+3),1),INDEX(Base!270:270,0,MATCH(Output!$AA270,Base!270:270,0)+3)),0)</f>
        <v>0</v>
      </c>
      <c r="AE270">
        <f t="array" ref="AE270">IFERROR(IF(LEN(INDEX(Base!270:270,0,MATCH(Output!$AA270,Base!270:270,0)+4))&gt;2,LEFT(INDEX(Base!270:270,0,MATCH(Output!$AA270,Base!270:270,0)+4),1),INDEX(Base!270:270,0,MATCH(Output!$AA270,Base!270:270,0)+4)),0)</f>
        <v>0</v>
      </c>
      <c r="AF270" t="str">
        <f>AA270&amp;", "&amp;Configurações!$C$4&amp;", "&amp;Configurações!$C$5&amp;", Brazil"</f>
        <v>0, Cabo Frio, RJ, Brazil</v>
      </c>
      <c r="AG270" t="e">
        <f>RIGHT(AA270,LEN(AA270)-FIND(",",AA270,1)-1)&amp;", "&amp;Configurações!$C$4&amp;", "&amp;Configurações!$C$5</f>
        <v>#VALUE!</v>
      </c>
      <c r="AH270" s="5">
        <f>Configurações!$C$6</f>
        <v>44386</v>
      </c>
    </row>
    <row r="271" spans="2:34" hidden="1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2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2">
        <f t="array" ref="AA271">LOOKUP(2,1/(F271:Z271&lt;&gt;""),F271:Z271)</f>
        <v>0</v>
      </c>
      <c r="AB271">
        <f t="array" ref="AB271">IFERROR(IF(LEN(TRIM(SUBSTITUTE(INDEX(Base!271:271,0,MATCH(Output!$AA271,Base!271:271,0)+1),"m²",""))&gt;5),LEFT(TRIM(SUBSTITUTE(INDEX(Base!271:271,0,MATCH(Output!$AA271,Base!271:271,0)+1),"m²","")),3),TRIM(SUBSTITUTE(INDEX(Base!271:271,0,MATCH(Output!$AA271,Base!271:271,0)+1),"m²",""))),0)</f>
        <v>0</v>
      </c>
      <c r="AC271">
        <f t="array" ref="AC271">IFERROR(IF(LEN(INDEX(Base!271:271,0,MATCH(Output!$AA271,Base!271:271,0)+2))&gt;2,LEFT(INDEX(Base!271:271,0,MATCH(Output!$AA271,Base!271:271,0)+2),1),INDEX(Base!271:271,0,MATCH(Output!$AA271,Base!271:271,0)+2)),0)</f>
        <v>0</v>
      </c>
      <c r="AD271">
        <f t="array" ref="AD271">IFERROR(IF(LEN(INDEX(Base!271:271,0,MATCH(Output!$AA271,Base!271:271,0)+3))&gt;2,LEFT(INDEX(Base!271:271,0,MATCH(Output!$AA271,Base!271:271,0)+3),1),INDEX(Base!271:271,0,MATCH(Output!$AA271,Base!271:271,0)+3)),0)</f>
        <v>0</v>
      </c>
      <c r="AE271">
        <f t="array" ref="AE271">IFERROR(IF(LEN(INDEX(Base!271:271,0,MATCH(Output!$AA271,Base!271:271,0)+4))&gt;2,LEFT(INDEX(Base!271:271,0,MATCH(Output!$AA271,Base!271:271,0)+4),1),INDEX(Base!271:271,0,MATCH(Output!$AA271,Base!271:271,0)+4)),0)</f>
        <v>0</v>
      </c>
      <c r="AF271" t="str">
        <f>AA271&amp;", "&amp;Configurações!$C$4&amp;", "&amp;Configurações!$C$5&amp;", Brazil"</f>
        <v>0, Cabo Frio, RJ, Brazil</v>
      </c>
      <c r="AG271" t="e">
        <f>RIGHT(AA271,LEN(AA271)-FIND(",",AA271,1)-1)&amp;", "&amp;Configurações!$C$4&amp;", "&amp;Configurações!$C$5</f>
        <v>#VALUE!</v>
      </c>
      <c r="AH271" s="5">
        <f>Configurações!$C$6</f>
        <v>44386</v>
      </c>
    </row>
    <row r="272" spans="2:34" hidden="1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2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2">
        <f t="array" ref="AA272">LOOKUP(2,1/(F272:Z272&lt;&gt;""),F272:Z272)</f>
        <v>0</v>
      </c>
      <c r="AB272">
        <f t="array" ref="AB272">IFERROR(IF(LEN(TRIM(SUBSTITUTE(INDEX(Base!272:272,0,MATCH(Output!$AA272,Base!272:272,0)+1),"m²",""))&gt;5),LEFT(TRIM(SUBSTITUTE(INDEX(Base!272:272,0,MATCH(Output!$AA272,Base!272:272,0)+1),"m²","")),3),TRIM(SUBSTITUTE(INDEX(Base!272:272,0,MATCH(Output!$AA272,Base!272:272,0)+1),"m²",""))),0)</f>
        <v>0</v>
      </c>
      <c r="AC272">
        <f t="array" ref="AC272">IFERROR(IF(LEN(INDEX(Base!272:272,0,MATCH(Output!$AA272,Base!272:272,0)+2))&gt;2,LEFT(INDEX(Base!272:272,0,MATCH(Output!$AA272,Base!272:272,0)+2),1),INDEX(Base!272:272,0,MATCH(Output!$AA272,Base!272:272,0)+2)),0)</f>
        <v>0</v>
      </c>
      <c r="AD272">
        <f t="array" ref="AD272">IFERROR(IF(LEN(INDEX(Base!272:272,0,MATCH(Output!$AA272,Base!272:272,0)+3))&gt;2,LEFT(INDEX(Base!272:272,0,MATCH(Output!$AA272,Base!272:272,0)+3),1),INDEX(Base!272:272,0,MATCH(Output!$AA272,Base!272:272,0)+3)),0)</f>
        <v>0</v>
      </c>
      <c r="AE272">
        <f t="array" ref="AE272">IFERROR(IF(LEN(INDEX(Base!272:272,0,MATCH(Output!$AA272,Base!272:272,0)+4))&gt;2,LEFT(INDEX(Base!272:272,0,MATCH(Output!$AA272,Base!272:272,0)+4),1),INDEX(Base!272:272,0,MATCH(Output!$AA272,Base!272:272,0)+4)),0)</f>
        <v>0</v>
      </c>
      <c r="AF272" t="str">
        <f>AA272&amp;", "&amp;Configurações!$C$4&amp;", "&amp;Configurações!$C$5&amp;", Brazil"</f>
        <v>0, Cabo Frio, RJ, Brazil</v>
      </c>
      <c r="AG272" t="e">
        <f>RIGHT(AA272,LEN(AA272)-FIND(",",AA272,1)-1)&amp;", "&amp;Configurações!$C$4&amp;", "&amp;Configurações!$C$5</f>
        <v>#VALUE!</v>
      </c>
      <c r="AH272" s="5">
        <f>Configurações!$C$6</f>
        <v>44386</v>
      </c>
    </row>
    <row r="273" spans="2:34" hidden="1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2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2">
        <f t="array" ref="AA273">LOOKUP(2,1/(F273:Z273&lt;&gt;""),F273:Z273)</f>
        <v>0</v>
      </c>
      <c r="AB273">
        <f t="array" ref="AB273">IFERROR(IF(LEN(TRIM(SUBSTITUTE(INDEX(Base!273:273,0,MATCH(Output!$AA273,Base!273:273,0)+1),"m²",""))&gt;5),LEFT(TRIM(SUBSTITUTE(INDEX(Base!273:273,0,MATCH(Output!$AA273,Base!273:273,0)+1),"m²","")),3),TRIM(SUBSTITUTE(INDEX(Base!273:273,0,MATCH(Output!$AA273,Base!273:273,0)+1),"m²",""))),0)</f>
        <v>0</v>
      </c>
      <c r="AC273">
        <f t="array" ref="AC273">IFERROR(IF(LEN(INDEX(Base!273:273,0,MATCH(Output!$AA273,Base!273:273,0)+2))&gt;2,LEFT(INDEX(Base!273:273,0,MATCH(Output!$AA273,Base!273:273,0)+2),1),INDEX(Base!273:273,0,MATCH(Output!$AA273,Base!273:273,0)+2)),0)</f>
        <v>0</v>
      </c>
      <c r="AD273">
        <f t="array" ref="AD273">IFERROR(IF(LEN(INDEX(Base!273:273,0,MATCH(Output!$AA273,Base!273:273,0)+3))&gt;2,LEFT(INDEX(Base!273:273,0,MATCH(Output!$AA273,Base!273:273,0)+3),1),INDEX(Base!273:273,0,MATCH(Output!$AA273,Base!273:273,0)+3)),0)</f>
        <v>0</v>
      </c>
      <c r="AE273">
        <f t="array" ref="AE273">IFERROR(IF(LEN(INDEX(Base!273:273,0,MATCH(Output!$AA273,Base!273:273,0)+4))&gt;2,LEFT(INDEX(Base!273:273,0,MATCH(Output!$AA273,Base!273:273,0)+4),1),INDEX(Base!273:273,0,MATCH(Output!$AA273,Base!273:273,0)+4)),0)</f>
        <v>0</v>
      </c>
      <c r="AF273" t="str">
        <f>AA273&amp;", "&amp;Configurações!$C$4&amp;", "&amp;Configurações!$C$5&amp;", Brazil"</f>
        <v>0, Cabo Frio, RJ, Brazil</v>
      </c>
      <c r="AG273" t="e">
        <f>RIGHT(AA273,LEN(AA273)-FIND(",",AA273,1)-1)&amp;", "&amp;Configurações!$C$4&amp;", "&amp;Configurações!$C$5</f>
        <v>#VALUE!</v>
      </c>
      <c r="AH273" s="5">
        <f>Configurações!$C$6</f>
        <v>44386</v>
      </c>
    </row>
    <row r="274" spans="2:34" hidden="1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2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2">
        <f t="array" ref="AA274">LOOKUP(2,1/(F274:Z274&lt;&gt;""),F274:Z274)</f>
        <v>0</v>
      </c>
      <c r="AB274">
        <f t="array" ref="AB274">IFERROR(IF(LEN(TRIM(SUBSTITUTE(INDEX(Base!274:274,0,MATCH(Output!$AA274,Base!274:274,0)+1),"m²",""))&gt;5),LEFT(TRIM(SUBSTITUTE(INDEX(Base!274:274,0,MATCH(Output!$AA274,Base!274:274,0)+1),"m²","")),3),TRIM(SUBSTITUTE(INDEX(Base!274:274,0,MATCH(Output!$AA274,Base!274:274,0)+1),"m²",""))),0)</f>
        <v>0</v>
      </c>
      <c r="AC274">
        <f t="array" ref="AC274">IFERROR(IF(LEN(INDEX(Base!274:274,0,MATCH(Output!$AA274,Base!274:274,0)+2))&gt;2,LEFT(INDEX(Base!274:274,0,MATCH(Output!$AA274,Base!274:274,0)+2),1),INDEX(Base!274:274,0,MATCH(Output!$AA274,Base!274:274,0)+2)),0)</f>
        <v>0</v>
      </c>
      <c r="AD274">
        <f t="array" ref="AD274">IFERROR(IF(LEN(INDEX(Base!274:274,0,MATCH(Output!$AA274,Base!274:274,0)+3))&gt;2,LEFT(INDEX(Base!274:274,0,MATCH(Output!$AA274,Base!274:274,0)+3),1),INDEX(Base!274:274,0,MATCH(Output!$AA274,Base!274:274,0)+3)),0)</f>
        <v>0</v>
      </c>
      <c r="AE274">
        <f t="array" ref="AE274">IFERROR(IF(LEN(INDEX(Base!274:274,0,MATCH(Output!$AA274,Base!274:274,0)+4))&gt;2,LEFT(INDEX(Base!274:274,0,MATCH(Output!$AA274,Base!274:274,0)+4),1),INDEX(Base!274:274,0,MATCH(Output!$AA274,Base!274:274,0)+4)),0)</f>
        <v>0</v>
      </c>
      <c r="AF274" t="str">
        <f>AA274&amp;", "&amp;Configurações!$C$4&amp;", "&amp;Configurações!$C$5&amp;", Brazil"</f>
        <v>0, Cabo Frio, RJ, Brazil</v>
      </c>
      <c r="AG274" t="e">
        <f>RIGHT(AA274,LEN(AA274)-FIND(",",AA274,1)-1)&amp;", "&amp;Configurações!$C$4&amp;", "&amp;Configurações!$C$5</f>
        <v>#VALUE!</v>
      </c>
      <c r="AH274" s="5">
        <f>Configurações!$C$6</f>
        <v>44386</v>
      </c>
    </row>
    <row r="275" spans="2:34" hidden="1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2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2">
        <f t="array" ref="AA275">LOOKUP(2,1/(F275:Z275&lt;&gt;""),F275:Z275)</f>
        <v>0</v>
      </c>
      <c r="AB275">
        <f t="array" ref="AB275">IFERROR(IF(LEN(TRIM(SUBSTITUTE(INDEX(Base!275:275,0,MATCH(Output!$AA275,Base!275:275,0)+1),"m²",""))&gt;5),LEFT(TRIM(SUBSTITUTE(INDEX(Base!275:275,0,MATCH(Output!$AA275,Base!275:275,0)+1),"m²","")),3),TRIM(SUBSTITUTE(INDEX(Base!275:275,0,MATCH(Output!$AA275,Base!275:275,0)+1),"m²",""))),0)</f>
        <v>0</v>
      </c>
      <c r="AC275">
        <f t="array" ref="AC275">IFERROR(IF(LEN(INDEX(Base!275:275,0,MATCH(Output!$AA275,Base!275:275,0)+2))&gt;2,LEFT(INDEX(Base!275:275,0,MATCH(Output!$AA275,Base!275:275,0)+2),1),INDEX(Base!275:275,0,MATCH(Output!$AA275,Base!275:275,0)+2)),0)</f>
        <v>0</v>
      </c>
      <c r="AD275">
        <f t="array" ref="AD275">IFERROR(IF(LEN(INDEX(Base!275:275,0,MATCH(Output!$AA275,Base!275:275,0)+3))&gt;2,LEFT(INDEX(Base!275:275,0,MATCH(Output!$AA275,Base!275:275,0)+3),1),INDEX(Base!275:275,0,MATCH(Output!$AA275,Base!275:275,0)+3)),0)</f>
        <v>0</v>
      </c>
      <c r="AE275">
        <f t="array" ref="AE275">IFERROR(IF(LEN(INDEX(Base!275:275,0,MATCH(Output!$AA275,Base!275:275,0)+4))&gt;2,LEFT(INDEX(Base!275:275,0,MATCH(Output!$AA275,Base!275:275,0)+4),1),INDEX(Base!275:275,0,MATCH(Output!$AA275,Base!275:275,0)+4)),0)</f>
        <v>0</v>
      </c>
      <c r="AF275" t="str">
        <f>AA275&amp;", "&amp;Configurações!$C$4&amp;", "&amp;Configurações!$C$5&amp;", Brazil"</f>
        <v>0, Cabo Frio, RJ, Brazil</v>
      </c>
      <c r="AG275" t="e">
        <f>RIGHT(AA275,LEN(AA275)-FIND(",",AA275,1)-1)&amp;", "&amp;Configurações!$C$4&amp;", "&amp;Configurações!$C$5</f>
        <v>#VALUE!</v>
      </c>
      <c r="AH275" s="5">
        <f>Configurações!$C$6</f>
        <v>44386</v>
      </c>
    </row>
    <row r="276" spans="2:34" hidden="1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2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2">
        <f t="array" ref="AA276">LOOKUP(2,1/(F276:Z276&lt;&gt;""),F276:Z276)</f>
        <v>0</v>
      </c>
      <c r="AB276">
        <f t="array" ref="AB276">IFERROR(IF(LEN(TRIM(SUBSTITUTE(INDEX(Base!276:276,0,MATCH(Output!$AA276,Base!276:276,0)+1),"m²",""))&gt;5),LEFT(TRIM(SUBSTITUTE(INDEX(Base!276:276,0,MATCH(Output!$AA276,Base!276:276,0)+1),"m²","")),3),TRIM(SUBSTITUTE(INDEX(Base!276:276,0,MATCH(Output!$AA276,Base!276:276,0)+1),"m²",""))),0)</f>
        <v>0</v>
      </c>
      <c r="AC276">
        <f t="array" ref="AC276">IFERROR(IF(LEN(INDEX(Base!276:276,0,MATCH(Output!$AA276,Base!276:276,0)+2))&gt;2,LEFT(INDEX(Base!276:276,0,MATCH(Output!$AA276,Base!276:276,0)+2),1),INDEX(Base!276:276,0,MATCH(Output!$AA276,Base!276:276,0)+2)),0)</f>
        <v>0</v>
      </c>
      <c r="AD276">
        <f t="array" ref="AD276">IFERROR(IF(LEN(INDEX(Base!276:276,0,MATCH(Output!$AA276,Base!276:276,0)+3))&gt;2,LEFT(INDEX(Base!276:276,0,MATCH(Output!$AA276,Base!276:276,0)+3),1),INDEX(Base!276:276,0,MATCH(Output!$AA276,Base!276:276,0)+3)),0)</f>
        <v>0</v>
      </c>
      <c r="AE276">
        <f t="array" ref="AE276">IFERROR(IF(LEN(INDEX(Base!276:276,0,MATCH(Output!$AA276,Base!276:276,0)+4))&gt;2,LEFT(INDEX(Base!276:276,0,MATCH(Output!$AA276,Base!276:276,0)+4),1),INDEX(Base!276:276,0,MATCH(Output!$AA276,Base!276:276,0)+4)),0)</f>
        <v>0</v>
      </c>
      <c r="AF276" t="str">
        <f>AA276&amp;", "&amp;Configurações!$C$4&amp;", "&amp;Configurações!$C$5&amp;", Brazil"</f>
        <v>0, Cabo Frio, RJ, Brazil</v>
      </c>
      <c r="AG276" t="e">
        <f>RIGHT(AA276,LEN(AA276)-FIND(",",AA276,1)-1)&amp;", "&amp;Configurações!$C$4&amp;", "&amp;Configurações!$C$5</f>
        <v>#VALUE!</v>
      </c>
      <c r="AH276" s="5">
        <f>Configurações!$C$6</f>
        <v>44386</v>
      </c>
    </row>
    <row r="277" spans="2:34" hidden="1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2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2">
        <f t="array" ref="AA277">LOOKUP(2,1/(F277:Z277&lt;&gt;""),F277:Z277)</f>
        <v>0</v>
      </c>
      <c r="AB277">
        <f t="array" ref="AB277">IFERROR(IF(LEN(TRIM(SUBSTITUTE(INDEX(Base!277:277,0,MATCH(Output!$AA277,Base!277:277,0)+1),"m²",""))&gt;5),LEFT(TRIM(SUBSTITUTE(INDEX(Base!277:277,0,MATCH(Output!$AA277,Base!277:277,0)+1),"m²","")),3),TRIM(SUBSTITUTE(INDEX(Base!277:277,0,MATCH(Output!$AA277,Base!277:277,0)+1),"m²",""))),0)</f>
        <v>0</v>
      </c>
      <c r="AC277">
        <f t="array" ref="AC277">IFERROR(IF(LEN(INDEX(Base!277:277,0,MATCH(Output!$AA277,Base!277:277,0)+2))&gt;2,LEFT(INDEX(Base!277:277,0,MATCH(Output!$AA277,Base!277:277,0)+2),1),INDEX(Base!277:277,0,MATCH(Output!$AA277,Base!277:277,0)+2)),0)</f>
        <v>0</v>
      </c>
      <c r="AD277">
        <f t="array" ref="AD277">IFERROR(IF(LEN(INDEX(Base!277:277,0,MATCH(Output!$AA277,Base!277:277,0)+3))&gt;2,LEFT(INDEX(Base!277:277,0,MATCH(Output!$AA277,Base!277:277,0)+3),1),INDEX(Base!277:277,0,MATCH(Output!$AA277,Base!277:277,0)+3)),0)</f>
        <v>0</v>
      </c>
      <c r="AE277">
        <f t="array" ref="AE277">IFERROR(IF(LEN(INDEX(Base!277:277,0,MATCH(Output!$AA277,Base!277:277,0)+4))&gt;2,LEFT(INDEX(Base!277:277,0,MATCH(Output!$AA277,Base!277:277,0)+4),1),INDEX(Base!277:277,0,MATCH(Output!$AA277,Base!277:277,0)+4)),0)</f>
        <v>0</v>
      </c>
      <c r="AF277" t="str">
        <f>AA277&amp;", "&amp;Configurações!$C$4&amp;", "&amp;Configurações!$C$5&amp;", Brazil"</f>
        <v>0, Cabo Frio, RJ, Brazil</v>
      </c>
      <c r="AG277" t="e">
        <f>RIGHT(AA277,LEN(AA277)-FIND(",",AA277,1)-1)&amp;", "&amp;Configurações!$C$4&amp;", "&amp;Configurações!$C$5</f>
        <v>#VALUE!</v>
      </c>
      <c r="AH277" s="5">
        <f>Configurações!$C$6</f>
        <v>44386</v>
      </c>
    </row>
    <row r="278" spans="2:34" hidden="1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2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2">
        <f t="array" ref="AA278">LOOKUP(2,1/(F278:Z278&lt;&gt;""),F278:Z278)</f>
        <v>0</v>
      </c>
      <c r="AB278">
        <f t="array" ref="AB278">IFERROR(IF(LEN(TRIM(SUBSTITUTE(INDEX(Base!278:278,0,MATCH(Output!$AA278,Base!278:278,0)+1),"m²",""))&gt;5),LEFT(TRIM(SUBSTITUTE(INDEX(Base!278:278,0,MATCH(Output!$AA278,Base!278:278,0)+1),"m²","")),3),TRIM(SUBSTITUTE(INDEX(Base!278:278,0,MATCH(Output!$AA278,Base!278:278,0)+1),"m²",""))),0)</f>
        <v>0</v>
      </c>
      <c r="AC278">
        <f t="array" ref="AC278">IFERROR(IF(LEN(INDEX(Base!278:278,0,MATCH(Output!$AA278,Base!278:278,0)+2))&gt;2,LEFT(INDEX(Base!278:278,0,MATCH(Output!$AA278,Base!278:278,0)+2),1),INDEX(Base!278:278,0,MATCH(Output!$AA278,Base!278:278,0)+2)),0)</f>
        <v>0</v>
      </c>
      <c r="AD278">
        <f t="array" ref="AD278">IFERROR(IF(LEN(INDEX(Base!278:278,0,MATCH(Output!$AA278,Base!278:278,0)+3))&gt;2,LEFT(INDEX(Base!278:278,0,MATCH(Output!$AA278,Base!278:278,0)+3),1),INDEX(Base!278:278,0,MATCH(Output!$AA278,Base!278:278,0)+3)),0)</f>
        <v>0</v>
      </c>
      <c r="AE278">
        <f t="array" ref="AE278">IFERROR(IF(LEN(INDEX(Base!278:278,0,MATCH(Output!$AA278,Base!278:278,0)+4))&gt;2,LEFT(INDEX(Base!278:278,0,MATCH(Output!$AA278,Base!278:278,0)+4),1),INDEX(Base!278:278,0,MATCH(Output!$AA278,Base!278:278,0)+4)),0)</f>
        <v>0</v>
      </c>
      <c r="AF278" t="str">
        <f>AA278&amp;", "&amp;Configurações!$C$4&amp;", "&amp;Configurações!$C$5&amp;", Brazil"</f>
        <v>0, Cabo Frio, RJ, Brazil</v>
      </c>
      <c r="AG278" t="e">
        <f>RIGHT(AA278,LEN(AA278)-FIND(",",AA278,1)-1)&amp;", "&amp;Configurações!$C$4&amp;", "&amp;Configurações!$C$5</f>
        <v>#VALUE!</v>
      </c>
      <c r="AH278" s="5">
        <f>Configurações!$C$6</f>
        <v>44386</v>
      </c>
    </row>
    <row r="279" spans="2:34" hidden="1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2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2">
        <f t="array" ref="AA279">LOOKUP(2,1/(F279:Z279&lt;&gt;""),F279:Z279)</f>
        <v>0</v>
      </c>
      <c r="AB279">
        <f t="array" ref="AB279">IFERROR(IF(LEN(TRIM(SUBSTITUTE(INDEX(Base!279:279,0,MATCH(Output!$AA279,Base!279:279,0)+1),"m²",""))&gt;5),LEFT(TRIM(SUBSTITUTE(INDEX(Base!279:279,0,MATCH(Output!$AA279,Base!279:279,0)+1),"m²","")),3),TRIM(SUBSTITUTE(INDEX(Base!279:279,0,MATCH(Output!$AA279,Base!279:279,0)+1),"m²",""))),0)</f>
        <v>0</v>
      </c>
      <c r="AC279">
        <f t="array" ref="AC279">IFERROR(IF(LEN(INDEX(Base!279:279,0,MATCH(Output!$AA279,Base!279:279,0)+2))&gt;2,LEFT(INDEX(Base!279:279,0,MATCH(Output!$AA279,Base!279:279,0)+2),1),INDEX(Base!279:279,0,MATCH(Output!$AA279,Base!279:279,0)+2)),0)</f>
        <v>0</v>
      </c>
      <c r="AD279">
        <f t="array" ref="AD279">IFERROR(IF(LEN(INDEX(Base!279:279,0,MATCH(Output!$AA279,Base!279:279,0)+3))&gt;2,LEFT(INDEX(Base!279:279,0,MATCH(Output!$AA279,Base!279:279,0)+3),1),INDEX(Base!279:279,0,MATCH(Output!$AA279,Base!279:279,0)+3)),0)</f>
        <v>0</v>
      </c>
      <c r="AE279">
        <f t="array" ref="AE279">IFERROR(IF(LEN(INDEX(Base!279:279,0,MATCH(Output!$AA279,Base!279:279,0)+4))&gt;2,LEFT(INDEX(Base!279:279,0,MATCH(Output!$AA279,Base!279:279,0)+4),1),INDEX(Base!279:279,0,MATCH(Output!$AA279,Base!279:279,0)+4)),0)</f>
        <v>0</v>
      </c>
      <c r="AF279" t="str">
        <f>AA279&amp;", "&amp;Configurações!$C$4&amp;", "&amp;Configurações!$C$5&amp;", Brazil"</f>
        <v>0, Cabo Frio, RJ, Brazil</v>
      </c>
      <c r="AG279" t="e">
        <f>RIGHT(AA279,LEN(AA279)-FIND(",",AA279,1)-1)&amp;", "&amp;Configurações!$C$4&amp;", "&amp;Configurações!$C$5</f>
        <v>#VALUE!</v>
      </c>
      <c r="AH279" s="5">
        <f>Configurações!$C$6</f>
        <v>44386</v>
      </c>
    </row>
    <row r="280" spans="2:34" hidden="1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2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2">
        <f t="array" ref="AA280">LOOKUP(2,1/(F280:Z280&lt;&gt;""),F280:Z280)</f>
        <v>0</v>
      </c>
      <c r="AB280">
        <f t="array" ref="AB280">IFERROR(IF(LEN(TRIM(SUBSTITUTE(INDEX(Base!280:280,0,MATCH(Output!$AA280,Base!280:280,0)+1),"m²",""))&gt;5),LEFT(TRIM(SUBSTITUTE(INDEX(Base!280:280,0,MATCH(Output!$AA280,Base!280:280,0)+1),"m²","")),3),TRIM(SUBSTITUTE(INDEX(Base!280:280,0,MATCH(Output!$AA280,Base!280:280,0)+1),"m²",""))),0)</f>
        <v>0</v>
      </c>
      <c r="AC280">
        <f t="array" ref="AC280">IFERROR(IF(LEN(INDEX(Base!280:280,0,MATCH(Output!$AA280,Base!280:280,0)+2))&gt;2,LEFT(INDEX(Base!280:280,0,MATCH(Output!$AA280,Base!280:280,0)+2),1),INDEX(Base!280:280,0,MATCH(Output!$AA280,Base!280:280,0)+2)),0)</f>
        <v>0</v>
      </c>
      <c r="AD280">
        <f t="array" ref="AD280">IFERROR(IF(LEN(INDEX(Base!280:280,0,MATCH(Output!$AA280,Base!280:280,0)+3))&gt;2,LEFT(INDEX(Base!280:280,0,MATCH(Output!$AA280,Base!280:280,0)+3),1),INDEX(Base!280:280,0,MATCH(Output!$AA280,Base!280:280,0)+3)),0)</f>
        <v>0</v>
      </c>
      <c r="AE280">
        <f t="array" ref="AE280">IFERROR(IF(LEN(INDEX(Base!280:280,0,MATCH(Output!$AA280,Base!280:280,0)+4))&gt;2,LEFT(INDEX(Base!280:280,0,MATCH(Output!$AA280,Base!280:280,0)+4),1),INDEX(Base!280:280,0,MATCH(Output!$AA280,Base!280:280,0)+4)),0)</f>
        <v>0</v>
      </c>
      <c r="AF280" t="str">
        <f>AA280&amp;", "&amp;Configurações!$C$4&amp;", "&amp;Configurações!$C$5&amp;", Brazil"</f>
        <v>0, Cabo Frio, RJ, Brazil</v>
      </c>
      <c r="AG280" t="e">
        <f>RIGHT(AA280,LEN(AA280)-FIND(",",AA280,1)-1)&amp;", "&amp;Configurações!$C$4&amp;", "&amp;Configurações!$C$5</f>
        <v>#VALUE!</v>
      </c>
      <c r="AH280" s="5">
        <f>Configurações!$C$6</f>
        <v>44386</v>
      </c>
    </row>
  </sheetData>
  <autoFilter ref="A1:AG280" xr:uid="{00000000-0009-0000-0000-000001000000}">
    <filterColumn colId="32">
      <filters>
        <filter val="Botafogo, Mesquita, RJ"/>
        <filter val="Centro, Mesquita, RJ"/>
        <filter val="Copacabana, Mesquita, RJ"/>
        <filter val="Flamengo, Mesquita, RJ"/>
        <filter val="Gávea, Mesquita, RJ"/>
        <filter val="Jardim Botânico, Mesquita, RJ"/>
        <filter val="Lagoa, Mesquita, RJ"/>
        <filter val="Rio de Janeiro, Mesquita, RJ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2"/>
  <sheetViews>
    <sheetView workbookViewId="0">
      <selection activeCell="C5" sqref="C5"/>
    </sheetView>
  </sheetViews>
  <sheetFormatPr defaultRowHeight="14.4" x14ac:dyDescent="0.3"/>
  <cols>
    <col min="2" max="2" width="58.6640625" bestFit="1" customWidth="1"/>
    <col min="3" max="3" width="10.5546875" bestFit="1" customWidth="1"/>
    <col min="4" max="4" width="11.77734375" bestFit="1" customWidth="1"/>
  </cols>
  <sheetData>
    <row r="2" spans="2:3" x14ac:dyDescent="0.3">
      <c r="B2" t="s">
        <v>12</v>
      </c>
    </row>
    <row r="4" spans="2:3" x14ac:dyDescent="0.3">
      <c r="B4" t="s">
        <v>13</v>
      </c>
      <c r="C4" t="s">
        <v>14</v>
      </c>
    </row>
    <row r="5" spans="2:3" x14ac:dyDescent="0.3">
      <c r="B5" t="s">
        <v>15</v>
      </c>
      <c r="C5" t="s">
        <v>16</v>
      </c>
    </row>
    <row r="6" spans="2:3" x14ac:dyDescent="0.3">
      <c r="B6" t="s">
        <v>17</v>
      </c>
      <c r="C6" s="6">
        <v>44386</v>
      </c>
    </row>
    <row r="8" spans="2:3" x14ac:dyDescent="0.3">
      <c r="B8" t="s">
        <v>18</v>
      </c>
    </row>
    <row r="9" spans="2:3" x14ac:dyDescent="0.3">
      <c r="B9" t="s">
        <v>19</v>
      </c>
    </row>
    <row r="10" spans="2:3" x14ac:dyDescent="0.3">
      <c r="B10" t="s">
        <v>20</v>
      </c>
    </row>
    <row r="11" spans="2:3" x14ac:dyDescent="0.3">
      <c r="B11" t="s">
        <v>21</v>
      </c>
    </row>
    <row r="12" spans="2:3" x14ac:dyDescent="0.3">
      <c r="B1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9"/>
  <sheetViews>
    <sheetView tabSelected="1" workbookViewId="0">
      <selection activeCell="F6" sqref="F6"/>
    </sheetView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B2" t="s">
        <v>23</v>
      </c>
      <c r="C2" t="s">
        <v>18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17" x14ac:dyDescent="0.3">
      <c r="A3">
        <v>1</v>
      </c>
      <c r="B3" t="s">
        <v>23</v>
      </c>
      <c r="C3" t="s">
        <v>20</v>
      </c>
      <c r="D3" t="s">
        <v>31</v>
      </c>
      <c r="E3" t="s">
        <v>32</v>
      </c>
      <c r="F3" t="s">
        <v>33</v>
      </c>
      <c r="G3" t="s">
        <v>28</v>
      </c>
      <c r="H3" t="s">
        <v>34</v>
      </c>
      <c r="I3" t="s">
        <v>35</v>
      </c>
      <c r="J3" t="s">
        <v>2</v>
      </c>
      <c r="K3" t="s">
        <v>1</v>
      </c>
      <c r="L3" t="s">
        <v>2</v>
      </c>
    </row>
    <row r="4" spans="1:17" x14ac:dyDescent="0.3">
      <c r="A4">
        <v>2</v>
      </c>
      <c r="B4" t="s">
        <v>23</v>
      </c>
      <c r="C4" t="s">
        <v>20</v>
      </c>
      <c r="D4" t="s">
        <v>36</v>
      </c>
      <c r="E4" t="s">
        <v>37</v>
      </c>
      <c r="G4" t="s">
        <v>38</v>
      </c>
      <c r="H4" t="s">
        <v>39</v>
      </c>
      <c r="I4" t="s">
        <v>28</v>
      </c>
      <c r="J4" t="s">
        <v>40</v>
      </c>
      <c r="K4" t="s">
        <v>41</v>
      </c>
      <c r="L4" t="s">
        <v>2</v>
      </c>
      <c r="M4" t="s">
        <v>1</v>
      </c>
      <c r="N4" t="s">
        <v>2</v>
      </c>
    </row>
    <row r="5" spans="1:17" x14ac:dyDescent="0.3">
      <c r="A5">
        <v>3</v>
      </c>
      <c r="B5" t="s">
        <v>23</v>
      </c>
      <c r="C5" t="s">
        <v>20</v>
      </c>
      <c r="D5" t="s">
        <v>42</v>
      </c>
      <c r="E5" t="s">
        <v>43</v>
      </c>
      <c r="F5" t="s">
        <v>44</v>
      </c>
      <c r="G5" t="s">
        <v>28</v>
      </c>
      <c r="H5" t="s">
        <v>45</v>
      </c>
      <c r="I5" t="s">
        <v>46</v>
      </c>
      <c r="J5" t="s">
        <v>0</v>
      </c>
      <c r="K5" t="s">
        <v>2</v>
      </c>
      <c r="L5" t="s">
        <v>47</v>
      </c>
    </row>
    <row r="6" spans="1:17" x14ac:dyDescent="0.3">
      <c r="A6">
        <v>4</v>
      </c>
      <c r="B6" t="s">
        <v>23</v>
      </c>
      <c r="C6" t="s">
        <v>21</v>
      </c>
      <c r="D6" t="s">
        <v>48</v>
      </c>
      <c r="E6" t="s">
        <v>49</v>
      </c>
      <c r="F6" t="s">
        <v>50</v>
      </c>
      <c r="G6" t="s">
        <v>28</v>
      </c>
      <c r="H6" t="s">
        <v>51</v>
      </c>
      <c r="I6" t="s">
        <v>52</v>
      </c>
      <c r="J6" t="s">
        <v>0</v>
      </c>
      <c r="K6" t="s">
        <v>1</v>
      </c>
      <c r="L6" t="s">
        <v>2</v>
      </c>
    </row>
    <row r="7" spans="1:17" x14ac:dyDescent="0.3">
      <c r="A7">
        <v>5</v>
      </c>
      <c r="B7" t="s">
        <v>23</v>
      </c>
      <c r="C7" t="s">
        <v>21</v>
      </c>
      <c r="D7" t="s">
        <v>53</v>
      </c>
      <c r="E7" t="s">
        <v>54</v>
      </c>
      <c r="F7" t="s">
        <v>55</v>
      </c>
      <c r="G7" t="s">
        <v>56</v>
      </c>
      <c r="H7" t="s">
        <v>28</v>
      </c>
      <c r="I7" t="s">
        <v>57</v>
      </c>
      <c r="J7" t="s">
        <v>58</v>
      </c>
      <c r="K7" t="s">
        <v>2</v>
      </c>
      <c r="L7" t="s">
        <v>1</v>
      </c>
      <c r="M7" t="s">
        <v>2</v>
      </c>
    </row>
    <row r="8" spans="1:17" x14ac:dyDescent="0.3">
      <c r="A8">
        <v>6</v>
      </c>
      <c r="B8" t="s">
        <v>23</v>
      </c>
      <c r="C8" t="s">
        <v>21</v>
      </c>
      <c r="D8" t="s">
        <v>59</v>
      </c>
      <c r="E8" t="s">
        <v>60</v>
      </c>
      <c r="F8" t="s">
        <v>61</v>
      </c>
      <c r="G8" t="s">
        <v>62</v>
      </c>
      <c r="H8" t="s">
        <v>28</v>
      </c>
      <c r="I8" t="s">
        <v>63</v>
      </c>
      <c r="J8" t="s">
        <v>64</v>
      </c>
      <c r="K8" t="s">
        <v>2</v>
      </c>
      <c r="L8" t="s">
        <v>1</v>
      </c>
      <c r="M8" t="s">
        <v>2</v>
      </c>
    </row>
    <row r="9" spans="1:17" x14ac:dyDescent="0.3">
      <c r="A9">
        <v>7</v>
      </c>
      <c r="B9" t="s">
        <v>23</v>
      </c>
      <c r="C9" t="s">
        <v>21</v>
      </c>
      <c r="D9" t="s">
        <v>65</v>
      </c>
      <c r="E9" t="s">
        <v>66</v>
      </c>
      <c r="F9" t="s">
        <v>67</v>
      </c>
      <c r="G9" t="s">
        <v>28</v>
      </c>
      <c r="H9" t="s">
        <v>68</v>
      </c>
      <c r="I9" t="s">
        <v>69</v>
      </c>
      <c r="J9" t="s">
        <v>0</v>
      </c>
      <c r="K9" t="s">
        <v>2</v>
      </c>
      <c r="L9" t="s">
        <v>0</v>
      </c>
    </row>
    <row r="10" spans="1:17" x14ac:dyDescent="0.3">
      <c r="A10">
        <v>8</v>
      </c>
      <c r="B10" t="s">
        <v>23</v>
      </c>
      <c r="C10" t="s">
        <v>21</v>
      </c>
      <c r="D10" t="s">
        <v>70</v>
      </c>
      <c r="E10" t="s">
        <v>71</v>
      </c>
      <c r="F10" t="s">
        <v>72</v>
      </c>
      <c r="G10" t="s">
        <v>28</v>
      </c>
      <c r="H10" t="s">
        <v>73</v>
      </c>
      <c r="I10" t="s">
        <v>74</v>
      </c>
      <c r="J10" t="s">
        <v>0</v>
      </c>
      <c r="K10" t="s">
        <v>2</v>
      </c>
      <c r="L10" t="s">
        <v>0</v>
      </c>
    </row>
    <row r="11" spans="1:17" x14ac:dyDescent="0.3">
      <c r="A11">
        <v>9</v>
      </c>
      <c r="B11" t="s">
        <v>23</v>
      </c>
      <c r="C11" t="s">
        <v>21</v>
      </c>
      <c r="D11" t="s">
        <v>75</v>
      </c>
      <c r="E11" t="s">
        <v>76</v>
      </c>
      <c r="F11" t="s">
        <v>77</v>
      </c>
      <c r="G11" t="s">
        <v>28</v>
      </c>
      <c r="H11" t="s">
        <v>78</v>
      </c>
      <c r="I11" t="s">
        <v>79</v>
      </c>
      <c r="J11" t="s">
        <v>0</v>
      </c>
      <c r="K11" t="s">
        <v>2</v>
      </c>
      <c r="L11" t="s">
        <v>2</v>
      </c>
    </row>
    <row r="12" spans="1:17" x14ac:dyDescent="0.3">
      <c r="A12">
        <v>10</v>
      </c>
      <c r="B12" t="s">
        <v>23</v>
      </c>
      <c r="C12" t="s">
        <v>21</v>
      </c>
      <c r="D12" t="s">
        <v>80</v>
      </c>
      <c r="E12" t="s">
        <v>81</v>
      </c>
      <c r="F12" t="s">
        <v>82</v>
      </c>
      <c r="G12" t="s">
        <v>28</v>
      </c>
      <c r="H12" t="s">
        <v>83</v>
      </c>
      <c r="I12" t="s">
        <v>84</v>
      </c>
      <c r="J12" t="s">
        <v>2</v>
      </c>
      <c r="K12" t="s">
        <v>2</v>
      </c>
    </row>
    <row r="13" spans="1:17" x14ac:dyDescent="0.3">
      <c r="A13">
        <v>11</v>
      </c>
      <c r="B13" t="s">
        <v>23</v>
      </c>
      <c r="C13" t="s">
        <v>21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28</v>
      </c>
      <c r="J13" t="s">
        <v>90</v>
      </c>
      <c r="K13" t="s">
        <v>91</v>
      </c>
      <c r="L13" t="s">
        <v>2</v>
      </c>
      <c r="M13" t="s">
        <v>2</v>
      </c>
      <c r="N13" t="s">
        <v>2</v>
      </c>
    </row>
    <row r="14" spans="1:17" x14ac:dyDescent="0.3">
      <c r="A14">
        <v>12</v>
      </c>
      <c r="B14" t="s">
        <v>23</v>
      </c>
      <c r="C14" t="s">
        <v>21</v>
      </c>
      <c r="D14" t="s">
        <v>92</v>
      </c>
      <c r="E14" t="s">
        <v>93</v>
      </c>
      <c r="F14" t="s">
        <v>94</v>
      </c>
      <c r="G14" t="s">
        <v>28</v>
      </c>
      <c r="H14" t="s">
        <v>95</v>
      </c>
      <c r="I14" t="s">
        <v>96</v>
      </c>
      <c r="J14" t="s">
        <v>2</v>
      </c>
      <c r="K14" t="s">
        <v>1</v>
      </c>
      <c r="L14" t="s">
        <v>0</v>
      </c>
    </row>
    <row r="15" spans="1:17" x14ac:dyDescent="0.3">
      <c r="A15">
        <v>13</v>
      </c>
      <c r="B15" t="s">
        <v>23</v>
      </c>
      <c r="C15" t="s">
        <v>21</v>
      </c>
      <c r="D15" t="s">
        <v>97</v>
      </c>
      <c r="E15" t="s">
        <v>98</v>
      </c>
      <c r="F15" t="s">
        <v>99</v>
      </c>
      <c r="G15" t="s">
        <v>28</v>
      </c>
      <c r="H15" t="s">
        <v>100</v>
      </c>
      <c r="I15" t="s">
        <v>101</v>
      </c>
      <c r="J15" t="s">
        <v>2</v>
      </c>
      <c r="K15" t="s">
        <v>1</v>
      </c>
      <c r="L15" t="s">
        <v>0</v>
      </c>
    </row>
    <row r="16" spans="1:17" x14ac:dyDescent="0.3">
      <c r="A16">
        <v>14</v>
      </c>
      <c r="B16" t="s">
        <v>23</v>
      </c>
      <c r="C16" t="s">
        <v>21</v>
      </c>
      <c r="D16" t="s">
        <v>36</v>
      </c>
      <c r="E16" t="s">
        <v>102</v>
      </c>
      <c r="F16" t="s">
        <v>103</v>
      </c>
      <c r="G16" t="s">
        <v>28</v>
      </c>
      <c r="H16" t="s">
        <v>104</v>
      </c>
      <c r="I16" t="s">
        <v>105</v>
      </c>
      <c r="J16" t="s">
        <v>2</v>
      </c>
      <c r="K16" t="s">
        <v>1</v>
      </c>
      <c r="L16" t="s">
        <v>2</v>
      </c>
    </row>
    <row r="17" spans="1:17" x14ac:dyDescent="0.3">
      <c r="A17">
        <v>15</v>
      </c>
      <c r="B17" t="s">
        <v>23</v>
      </c>
      <c r="C17" t="s">
        <v>21</v>
      </c>
      <c r="D17" t="s">
        <v>106</v>
      </c>
      <c r="E17" t="s">
        <v>107</v>
      </c>
      <c r="F17" t="s">
        <v>108</v>
      </c>
      <c r="G17" t="s">
        <v>28</v>
      </c>
      <c r="H17" t="s">
        <v>95</v>
      </c>
      <c r="I17" t="s">
        <v>109</v>
      </c>
      <c r="J17" t="s">
        <v>47</v>
      </c>
      <c r="K17" t="s">
        <v>1</v>
      </c>
      <c r="L17" t="s">
        <v>47</v>
      </c>
    </row>
    <row r="18" spans="1:17" x14ac:dyDescent="0.3">
      <c r="A18">
        <v>16</v>
      </c>
      <c r="B18" t="s">
        <v>23</v>
      </c>
      <c r="C18" t="s">
        <v>21</v>
      </c>
      <c r="D18" t="s">
        <v>110</v>
      </c>
      <c r="E18" t="s">
        <v>111</v>
      </c>
      <c r="F18" t="s">
        <v>112</v>
      </c>
      <c r="G18" t="s">
        <v>28</v>
      </c>
      <c r="H18" t="s">
        <v>113</v>
      </c>
      <c r="I18" t="s">
        <v>114</v>
      </c>
      <c r="J18" t="s">
        <v>2</v>
      </c>
      <c r="K18" t="s">
        <v>1</v>
      </c>
      <c r="L18" t="s">
        <v>2</v>
      </c>
    </row>
    <row r="19" spans="1:17" x14ac:dyDescent="0.3">
      <c r="A19">
        <v>17</v>
      </c>
      <c r="B19" t="s">
        <v>23</v>
      </c>
      <c r="C19" t="s">
        <v>21</v>
      </c>
      <c r="D19" t="s">
        <v>115</v>
      </c>
      <c r="E19" t="s">
        <v>116</v>
      </c>
      <c r="F19" t="s">
        <v>117</v>
      </c>
      <c r="G19" t="s">
        <v>28</v>
      </c>
      <c r="H19" t="s">
        <v>118</v>
      </c>
      <c r="I19" t="s">
        <v>119</v>
      </c>
      <c r="J19" t="s">
        <v>0</v>
      </c>
      <c r="K19" t="s">
        <v>1</v>
      </c>
      <c r="L19" t="s">
        <v>0</v>
      </c>
    </row>
    <row r="20" spans="1:17" x14ac:dyDescent="0.3">
      <c r="A20">
        <v>18</v>
      </c>
      <c r="B20" t="s">
        <v>23</v>
      </c>
      <c r="C20" t="s">
        <v>21</v>
      </c>
      <c r="D20" t="s">
        <v>120</v>
      </c>
      <c r="E20" t="s">
        <v>121</v>
      </c>
      <c r="I20" t="s">
        <v>122</v>
      </c>
      <c r="K20" t="s">
        <v>123</v>
      </c>
      <c r="L20" t="s">
        <v>28</v>
      </c>
      <c r="M20" t="s">
        <v>124</v>
      </c>
      <c r="N20" t="s">
        <v>125</v>
      </c>
      <c r="O20" t="s">
        <v>2</v>
      </c>
      <c r="P20" t="s">
        <v>126</v>
      </c>
      <c r="Q20" t="s">
        <v>2</v>
      </c>
    </row>
    <row r="21" spans="1:17" x14ac:dyDescent="0.3">
      <c r="A21">
        <v>19</v>
      </c>
      <c r="B21" t="s">
        <v>23</v>
      </c>
      <c r="C21" t="s">
        <v>21</v>
      </c>
      <c r="D21" t="s">
        <v>127</v>
      </c>
      <c r="E21" t="s">
        <v>66</v>
      </c>
      <c r="F21" t="s">
        <v>128</v>
      </c>
      <c r="G21" t="s">
        <v>28</v>
      </c>
      <c r="H21" t="s">
        <v>129</v>
      </c>
      <c r="I21" t="s">
        <v>130</v>
      </c>
      <c r="J21" t="s">
        <v>47</v>
      </c>
      <c r="K21" t="s">
        <v>2</v>
      </c>
      <c r="L21" t="s">
        <v>47</v>
      </c>
    </row>
    <row r="22" spans="1:17" x14ac:dyDescent="0.3">
      <c r="A22">
        <v>20</v>
      </c>
      <c r="B22" t="s">
        <v>23</v>
      </c>
      <c r="C22" t="s">
        <v>21</v>
      </c>
      <c r="D22" t="s">
        <v>97</v>
      </c>
      <c r="E22" t="s">
        <v>131</v>
      </c>
      <c r="F22" t="s">
        <v>132</v>
      </c>
      <c r="H22" t="s">
        <v>133</v>
      </c>
      <c r="I22" t="s">
        <v>28</v>
      </c>
      <c r="J22" t="s">
        <v>40</v>
      </c>
      <c r="K22" t="s">
        <v>134</v>
      </c>
      <c r="L22" t="s">
        <v>0</v>
      </c>
      <c r="M22" t="s">
        <v>135</v>
      </c>
      <c r="N22" t="s">
        <v>0</v>
      </c>
    </row>
    <row r="23" spans="1:17" x14ac:dyDescent="0.3">
      <c r="A23">
        <v>21</v>
      </c>
      <c r="B23" t="s">
        <v>23</v>
      </c>
      <c r="C23" t="s">
        <v>21</v>
      </c>
      <c r="D23" t="s">
        <v>136</v>
      </c>
      <c r="E23" t="s">
        <v>137</v>
      </c>
      <c r="F23" t="s">
        <v>138</v>
      </c>
      <c r="G23" t="s">
        <v>139</v>
      </c>
      <c r="H23" t="s">
        <v>28</v>
      </c>
      <c r="I23" t="s">
        <v>90</v>
      </c>
      <c r="J23" t="s">
        <v>140</v>
      </c>
      <c r="K23" t="s">
        <v>2</v>
      </c>
      <c r="L23" t="s">
        <v>1</v>
      </c>
      <c r="M23" t="s">
        <v>0</v>
      </c>
    </row>
    <row r="24" spans="1:17" x14ac:dyDescent="0.3">
      <c r="A24">
        <v>22</v>
      </c>
      <c r="B24" t="s">
        <v>23</v>
      </c>
      <c r="C24" t="s">
        <v>21</v>
      </c>
      <c r="D24" t="s">
        <v>141</v>
      </c>
      <c r="E24" t="s">
        <v>142</v>
      </c>
      <c r="F24" t="s">
        <v>143</v>
      </c>
      <c r="G24" t="s">
        <v>28</v>
      </c>
      <c r="H24" t="s">
        <v>144</v>
      </c>
      <c r="I24" t="s">
        <v>91</v>
      </c>
      <c r="J24" t="s">
        <v>2</v>
      </c>
      <c r="K24" t="s">
        <v>2</v>
      </c>
    </row>
    <row r="25" spans="1:17" x14ac:dyDescent="0.3">
      <c r="A25">
        <v>23</v>
      </c>
    </row>
    <row r="26" spans="1:17" x14ac:dyDescent="0.3">
      <c r="A26">
        <v>24</v>
      </c>
    </row>
    <row r="27" spans="1:17" x14ac:dyDescent="0.3">
      <c r="A27">
        <v>25</v>
      </c>
    </row>
    <row r="28" spans="1:17" x14ac:dyDescent="0.3">
      <c r="A28">
        <v>26</v>
      </c>
    </row>
    <row r="29" spans="1:17" x14ac:dyDescent="0.3">
      <c r="A29">
        <v>27</v>
      </c>
    </row>
    <row r="30" spans="1:17" x14ac:dyDescent="0.3">
      <c r="A30">
        <v>28</v>
      </c>
    </row>
    <row r="31" spans="1:17" x14ac:dyDescent="0.3">
      <c r="A31">
        <v>29</v>
      </c>
    </row>
    <row r="32" spans="1:1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9"/>
  <sheetViews>
    <sheetView workbookViewId="0">
      <selection activeCell="F18" sqref="F18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145</v>
      </c>
      <c r="C2" t="s">
        <v>146</v>
      </c>
      <c r="D2" t="s">
        <v>147</v>
      </c>
      <c r="E2" t="s">
        <v>1</v>
      </c>
    </row>
    <row r="3" spans="1:18" x14ac:dyDescent="0.3">
      <c r="A3">
        <v>1</v>
      </c>
      <c r="B3" t="s">
        <v>23</v>
      </c>
      <c r="C3" t="s">
        <v>20</v>
      </c>
      <c r="D3" t="s">
        <v>148</v>
      </c>
      <c r="E3" t="s">
        <v>149</v>
      </c>
      <c r="G3" t="s">
        <v>38</v>
      </c>
      <c r="H3" t="s">
        <v>39</v>
      </c>
      <c r="J3" t="s">
        <v>150</v>
      </c>
      <c r="K3" t="s">
        <v>28</v>
      </c>
      <c r="L3" t="s">
        <v>40</v>
      </c>
      <c r="M3" t="s">
        <v>140</v>
      </c>
      <c r="N3" t="s">
        <v>2</v>
      </c>
      <c r="O3" t="s">
        <v>1</v>
      </c>
      <c r="P3" t="s">
        <v>1</v>
      </c>
    </row>
    <row r="4" spans="1:18" x14ac:dyDescent="0.3">
      <c r="A4">
        <v>2</v>
      </c>
      <c r="B4" t="s">
        <v>23</v>
      </c>
      <c r="C4" t="s">
        <v>20</v>
      </c>
      <c r="D4" t="s">
        <v>151</v>
      </c>
      <c r="E4" t="s">
        <v>152</v>
      </c>
      <c r="G4" t="s">
        <v>153</v>
      </c>
      <c r="H4" t="s">
        <v>28</v>
      </c>
      <c r="I4" t="s">
        <v>40</v>
      </c>
      <c r="J4" t="s">
        <v>154</v>
      </c>
      <c r="K4" t="s">
        <v>155</v>
      </c>
      <c r="L4" t="s">
        <v>2</v>
      </c>
      <c r="M4" t="s">
        <v>155</v>
      </c>
    </row>
    <row r="5" spans="1:18" x14ac:dyDescent="0.3">
      <c r="A5">
        <v>3</v>
      </c>
      <c r="B5" t="s">
        <v>23</v>
      </c>
      <c r="C5" t="s">
        <v>20</v>
      </c>
      <c r="D5" t="s">
        <v>151</v>
      </c>
      <c r="E5" t="s">
        <v>156</v>
      </c>
      <c r="F5" t="s">
        <v>157</v>
      </c>
      <c r="G5" t="s">
        <v>158</v>
      </c>
      <c r="H5" t="s">
        <v>159</v>
      </c>
      <c r="I5" t="s">
        <v>28</v>
      </c>
      <c r="J5" t="s">
        <v>160</v>
      </c>
      <c r="K5" t="s">
        <v>105</v>
      </c>
      <c r="L5" t="s">
        <v>2</v>
      </c>
      <c r="M5" t="s">
        <v>1</v>
      </c>
      <c r="N5" t="s">
        <v>2</v>
      </c>
    </row>
    <row r="6" spans="1:18" x14ac:dyDescent="0.3">
      <c r="A6">
        <v>4</v>
      </c>
      <c r="B6" t="s">
        <v>23</v>
      </c>
      <c r="C6" t="s">
        <v>21</v>
      </c>
      <c r="D6" t="s">
        <v>161</v>
      </c>
      <c r="E6" t="s">
        <v>162</v>
      </c>
      <c r="G6" t="s">
        <v>163</v>
      </c>
      <c r="H6" t="s">
        <v>28</v>
      </c>
      <c r="I6" t="s">
        <v>164</v>
      </c>
      <c r="J6" t="s">
        <v>74</v>
      </c>
      <c r="K6" t="s">
        <v>2</v>
      </c>
      <c r="L6" t="s">
        <v>0</v>
      </c>
      <c r="M6" t="s">
        <v>2</v>
      </c>
    </row>
    <row r="7" spans="1:18" x14ac:dyDescent="0.3">
      <c r="A7">
        <v>5</v>
      </c>
      <c r="B7" t="s">
        <v>23</v>
      </c>
      <c r="C7" t="s">
        <v>21</v>
      </c>
      <c r="D7" t="s">
        <v>165</v>
      </c>
      <c r="E7" t="s">
        <v>166</v>
      </c>
      <c r="F7" t="s">
        <v>167</v>
      </c>
      <c r="G7" t="s">
        <v>28</v>
      </c>
      <c r="H7" t="s">
        <v>168</v>
      </c>
      <c r="I7" t="s">
        <v>105</v>
      </c>
      <c r="J7" t="s">
        <v>0</v>
      </c>
      <c r="K7" t="s">
        <v>1</v>
      </c>
      <c r="L7" t="s">
        <v>0</v>
      </c>
    </row>
    <row r="8" spans="1:18" x14ac:dyDescent="0.3">
      <c r="A8">
        <v>6</v>
      </c>
      <c r="B8" t="s">
        <v>23</v>
      </c>
      <c r="C8" t="s">
        <v>21</v>
      </c>
      <c r="D8" t="s">
        <v>31</v>
      </c>
      <c r="E8" t="s">
        <v>169</v>
      </c>
      <c r="F8" t="s">
        <v>170</v>
      </c>
      <c r="G8" t="s">
        <v>28</v>
      </c>
      <c r="H8" t="s">
        <v>68</v>
      </c>
      <c r="I8" t="s">
        <v>171</v>
      </c>
      <c r="J8" t="s">
        <v>0</v>
      </c>
      <c r="K8" t="s">
        <v>1</v>
      </c>
      <c r="L8" t="s">
        <v>2</v>
      </c>
    </row>
    <row r="9" spans="1:18" x14ac:dyDescent="0.3">
      <c r="A9">
        <v>7</v>
      </c>
      <c r="B9" t="s">
        <v>23</v>
      </c>
      <c r="C9" t="s">
        <v>21</v>
      </c>
      <c r="D9" t="s">
        <v>172</v>
      </c>
      <c r="E9" t="s">
        <v>173</v>
      </c>
      <c r="F9" t="s">
        <v>174</v>
      </c>
      <c r="G9" t="s">
        <v>175</v>
      </c>
      <c r="H9" t="s">
        <v>28</v>
      </c>
      <c r="I9" t="s">
        <v>40</v>
      </c>
      <c r="J9" t="s">
        <v>176</v>
      </c>
      <c r="K9" t="s">
        <v>47</v>
      </c>
      <c r="L9" t="s">
        <v>0</v>
      </c>
      <c r="M9" t="s">
        <v>0</v>
      </c>
    </row>
    <row r="10" spans="1:18" x14ac:dyDescent="0.3">
      <c r="A10">
        <v>8</v>
      </c>
      <c r="B10" t="s">
        <v>23</v>
      </c>
      <c r="C10" t="s">
        <v>21</v>
      </c>
      <c r="D10" t="s">
        <v>177</v>
      </c>
      <c r="E10" t="s">
        <v>178</v>
      </c>
      <c r="G10" t="s">
        <v>179</v>
      </c>
      <c r="H10" t="s">
        <v>28</v>
      </c>
      <c r="I10" t="s">
        <v>164</v>
      </c>
      <c r="J10" t="s">
        <v>125</v>
      </c>
      <c r="K10" t="s">
        <v>0</v>
      </c>
      <c r="L10" t="s">
        <v>47</v>
      </c>
      <c r="M10" t="s">
        <v>0</v>
      </c>
    </row>
    <row r="11" spans="1:18" x14ac:dyDescent="0.3">
      <c r="A11">
        <v>9</v>
      </c>
      <c r="B11" t="s">
        <v>23</v>
      </c>
      <c r="C11" t="s">
        <v>21</v>
      </c>
      <c r="D11" t="s">
        <v>180</v>
      </c>
      <c r="E11" t="s">
        <v>181</v>
      </c>
      <c r="G11" t="s">
        <v>182</v>
      </c>
      <c r="H11" t="s">
        <v>183</v>
      </c>
      <c r="I11" t="s">
        <v>28</v>
      </c>
      <c r="J11" t="s">
        <v>164</v>
      </c>
      <c r="K11" t="s">
        <v>184</v>
      </c>
      <c r="L11" t="s">
        <v>2</v>
      </c>
      <c r="M11" t="s">
        <v>0</v>
      </c>
      <c r="N11" t="s">
        <v>2</v>
      </c>
    </row>
    <row r="12" spans="1:18" x14ac:dyDescent="0.3">
      <c r="A12">
        <v>10</v>
      </c>
      <c r="B12" t="s">
        <v>23</v>
      </c>
      <c r="C12" t="s">
        <v>21</v>
      </c>
      <c r="D12" t="s">
        <v>185</v>
      </c>
      <c r="E12" t="s">
        <v>186</v>
      </c>
      <c r="F12" t="s">
        <v>187</v>
      </c>
      <c r="G12" t="s">
        <v>28</v>
      </c>
      <c r="H12" t="s">
        <v>113</v>
      </c>
      <c r="I12" t="s">
        <v>41</v>
      </c>
      <c r="J12" t="s">
        <v>2</v>
      </c>
      <c r="K12" t="s">
        <v>1</v>
      </c>
      <c r="L12" t="s">
        <v>2</v>
      </c>
    </row>
    <row r="13" spans="1:18" x14ac:dyDescent="0.3">
      <c r="A13">
        <v>11</v>
      </c>
      <c r="B13" t="s">
        <v>23</v>
      </c>
      <c r="C13" t="s">
        <v>21</v>
      </c>
      <c r="D13" t="s">
        <v>180</v>
      </c>
      <c r="E13" t="s">
        <v>181</v>
      </c>
      <c r="G13" t="s">
        <v>182</v>
      </c>
      <c r="H13" t="s">
        <v>183</v>
      </c>
      <c r="I13" t="s">
        <v>28</v>
      </c>
      <c r="J13" t="s">
        <v>164</v>
      </c>
      <c r="K13" t="s">
        <v>91</v>
      </c>
      <c r="L13" t="s">
        <v>2</v>
      </c>
      <c r="M13" t="s">
        <v>0</v>
      </c>
      <c r="N13" t="s">
        <v>0</v>
      </c>
    </row>
    <row r="14" spans="1:18" x14ac:dyDescent="0.3">
      <c r="A14">
        <v>12</v>
      </c>
      <c r="B14" t="s">
        <v>23</v>
      </c>
      <c r="C14" t="s">
        <v>21</v>
      </c>
      <c r="D14" t="s">
        <v>188</v>
      </c>
      <c r="E14" t="s">
        <v>189</v>
      </c>
      <c r="F14" t="s">
        <v>190</v>
      </c>
      <c r="G14" t="s">
        <v>28</v>
      </c>
      <c r="H14" t="s">
        <v>191</v>
      </c>
      <c r="I14" t="s">
        <v>192</v>
      </c>
      <c r="J14" t="s">
        <v>155</v>
      </c>
      <c r="K14" t="s">
        <v>47</v>
      </c>
      <c r="L14" t="s">
        <v>193</v>
      </c>
    </row>
    <row r="15" spans="1:18" x14ac:dyDescent="0.3">
      <c r="A15">
        <v>13</v>
      </c>
      <c r="B15" t="s">
        <v>23</v>
      </c>
      <c r="C15" t="s">
        <v>21</v>
      </c>
      <c r="D15" t="s">
        <v>194</v>
      </c>
      <c r="E15" t="s">
        <v>195</v>
      </c>
      <c r="F15" t="s">
        <v>28</v>
      </c>
      <c r="G15" t="s">
        <v>196</v>
      </c>
      <c r="H15" t="s">
        <v>119</v>
      </c>
      <c r="I15" t="s">
        <v>2</v>
      </c>
      <c r="J15" t="s">
        <v>1</v>
      </c>
      <c r="K15" t="s">
        <v>1</v>
      </c>
    </row>
    <row r="16" spans="1:18" x14ac:dyDescent="0.3">
      <c r="A16">
        <v>14</v>
      </c>
      <c r="B16" t="s">
        <v>23</v>
      </c>
      <c r="C16" t="s">
        <v>21</v>
      </c>
      <c r="D16" t="s">
        <v>197</v>
      </c>
      <c r="E16" t="s">
        <v>198</v>
      </c>
      <c r="F16" t="s">
        <v>199</v>
      </c>
      <c r="H16" t="s">
        <v>200</v>
      </c>
      <c r="J16" t="s">
        <v>201</v>
      </c>
      <c r="K16" t="s">
        <v>28</v>
      </c>
      <c r="L16" t="s">
        <v>104</v>
      </c>
      <c r="M16" t="s">
        <v>140</v>
      </c>
      <c r="N16" t="s">
        <v>0</v>
      </c>
      <c r="O16" t="s">
        <v>2</v>
      </c>
      <c r="P16" t="s">
        <v>2</v>
      </c>
    </row>
    <row r="17" spans="1:18" x14ac:dyDescent="0.3">
      <c r="A17">
        <v>15</v>
      </c>
      <c r="B17" t="s">
        <v>23</v>
      </c>
      <c r="C17" t="s">
        <v>21</v>
      </c>
      <c r="D17" t="s">
        <v>202</v>
      </c>
      <c r="E17" t="s">
        <v>203</v>
      </c>
      <c r="F17" t="s">
        <v>204</v>
      </c>
      <c r="G17" t="s">
        <v>28</v>
      </c>
      <c r="H17" t="s">
        <v>205</v>
      </c>
      <c r="I17" t="s">
        <v>206</v>
      </c>
      <c r="J17" t="s">
        <v>2</v>
      </c>
      <c r="K17" t="s">
        <v>2</v>
      </c>
      <c r="Q17" t="s">
        <v>0</v>
      </c>
      <c r="R17" t="s">
        <v>0</v>
      </c>
    </row>
    <row r="18" spans="1:18" x14ac:dyDescent="0.3">
      <c r="A18">
        <v>16</v>
      </c>
      <c r="B18" t="s">
        <v>23</v>
      </c>
      <c r="C18" t="s">
        <v>21</v>
      </c>
      <c r="D18" t="s">
        <v>207</v>
      </c>
      <c r="E18" t="s">
        <v>208</v>
      </c>
      <c r="F18" t="s">
        <v>209</v>
      </c>
      <c r="H18" t="s">
        <v>210</v>
      </c>
      <c r="I18" t="s">
        <v>28</v>
      </c>
      <c r="J18" t="s">
        <v>211</v>
      </c>
      <c r="K18" t="s">
        <v>140</v>
      </c>
      <c r="L18" t="s">
        <v>0</v>
      </c>
      <c r="M18" t="s">
        <v>47</v>
      </c>
      <c r="N18" t="s">
        <v>47</v>
      </c>
    </row>
    <row r="19" spans="1:18" x14ac:dyDescent="0.3">
      <c r="A19">
        <v>17</v>
      </c>
      <c r="B19" t="s">
        <v>23</v>
      </c>
      <c r="C19" t="s">
        <v>21</v>
      </c>
      <c r="D19" t="s">
        <v>212</v>
      </c>
      <c r="E19" t="s">
        <v>213</v>
      </c>
      <c r="G19" t="s">
        <v>214</v>
      </c>
      <c r="I19" t="s">
        <v>215</v>
      </c>
      <c r="J19" t="s">
        <v>28</v>
      </c>
      <c r="K19" t="s">
        <v>124</v>
      </c>
      <c r="L19" t="s">
        <v>216</v>
      </c>
      <c r="M19" t="s">
        <v>0</v>
      </c>
      <c r="N19" t="s">
        <v>0</v>
      </c>
      <c r="O19" t="s">
        <v>0</v>
      </c>
      <c r="Q19" t="s">
        <v>2</v>
      </c>
    </row>
    <row r="20" spans="1:18" x14ac:dyDescent="0.3">
      <c r="A20">
        <v>18</v>
      </c>
      <c r="B20" t="s">
        <v>23</v>
      </c>
      <c r="C20" t="s">
        <v>21</v>
      </c>
      <c r="D20" t="s">
        <v>217</v>
      </c>
      <c r="E20" t="s">
        <v>218</v>
      </c>
      <c r="G20" t="s">
        <v>182</v>
      </c>
      <c r="H20" t="s">
        <v>219</v>
      </c>
      <c r="I20" t="s">
        <v>28</v>
      </c>
      <c r="J20" t="s">
        <v>164</v>
      </c>
      <c r="K20" t="s">
        <v>220</v>
      </c>
      <c r="L20" t="s">
        <v>2</v>
      </c>
      <c r="M20" t="s">
        <v>2</v>
      </c>
      <c r="N20" t="s">
        <v>2</v>
      </c>
    </row>
    <row r="21" spans="1:18" x14ac:dyDescent="0.3">
      <c r="A21">
        <v>19</v>
      </c>
      <c r="B21" t="s">
        <v>23</v>
      </c>
      <c r="C21" t="s">
        <v>21</v>
      </c>
      <c r="D21" t="s">
        <v>188</v>
      </c>
      <c r="E21" t="s">
        <v>221</v>
      </c>
      <c r="F21" t="s">
        <v>222</v>
      </c>
      <c r="G21" t="s">
        <v>28</v>
      </c>
      <c r="H21" t="s">
        <v>223</v>
      </c>
      <c r="I21" t="s">
        <v>52</v>
      </c>
      <c r="J21" t="s">
        <v>2</v>
      </c>
      <c r="K21" t="s">
        <v>1</v>
      </c>
      <c r="L21" t="s">
        <v>0</v>
      </c>
      <c r="Q21" t="s">
        <v>2</v>
      </c>
    </row>
    <row r="22" spans="1:18" x14ac:dyDescent="0.3">
      <c r="A22">
        <v>20</v>
      </c>
      <c r="B22" t="s">
        <v>23</v>
      </c>
      <c r="C22" t="s">
        <v>21</v>
      </c>
      <c r="D22" t="s">
        <v>224</v>
      </c>
      <c r="E22" t="s">
        <v>225</v>
      </c>
      <c r="G22" t="s">
        <v>226</v>
      </c>
      <c r="H22" t="s">
        <v>28</v>
      </c>
      <c r="I22" t="s">
        <v>164</v>
      </c>
      <c r="J22" t="s">
        <v>227</v>
      </c>
      <c r="K22" t="s">
        <v>2</v>
      </c>
      <c r="L22" t="s">
        <v>2</v>
      </c>
      <c r="M22" t="s">
        <v>0</v>
      </c>
    </row>
    <row r="23" spans="1:18" x14ac:dyDescent="0.3">
      <c r="A23">
        <v>21</v>
      </c>
      <c r="B23" t="s">
        <v>23</v>
      </c>
      <c r="C23" t="s">
        <v>21</v>
      </c>
      <c r="D23" t="s">
        <v>148</v>
      </c>
      <c r="E23" t="s">
        <v>228</v>
      </c>
      <c r="G23" t="s">
        <v>229</v>
      </c>
      <c r="H23" t="s">
        <v>28</v>
      </c>
      <c r="I23" t="s">
        <v>230</v>
      </c>
      <c r="J23" t="s">
        <v>91</v>
      </c>
      <c r="K23" t="s">
        <v>2</v>
      </c>
      <c r="L23" t="s">
        <v>0</v>
      </c>
      <c r="M23" t="s">
        <v>1</v>
      </c>
    </row>
    <row r="24" spans="1:18" x14ac:dyDescent="0.3">
      <c r="A24">
        <v>22</v>
      </c>
    </row>
    <row r="25" spans="1:18" x14ac:dyDescent="0.3">
      <c r="A25">
        <v>23</v>
      </c>
    </row>
    <row r="26" spans="1:18" x14ac:dyDescent="0.3">
      <c r="A26">
        <v>24</v>
      </c>
    </row>
    <row r="27" spans="1:18" x14ac:dyDescent="0.3">
      <c r="A27">
        <v>25</v>
      </c>
    </row>
    <row r="28" spans="1:18" x14ac:dyDescent="0.3">
      <c r="A28">
        <v>26</v>
      </c>
    </row>
    <row r="29" spans="1:18" x14ac:dyDescent="0.3">
      <c r="A29">
        <v>27</v>
      </c>
    </row>
    <row r="30" spans="1:18" x14ac:dyDescent="0.3">
      <c r="A30">
        <v>28</v>
      </c>
    </row>
    <row r="31" spans="1:18" x14ac:dyDescent="0.3">
      <c r="A31">
        <v>29</v>
      </c>
    </row>
    <row r="32" spans="1:18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3"/>
  <sheetViews>
    <sheetView workbookViewId="0">
      <selection sqref="A1:T1048576"/>
    </sheetView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C2" t="s">
        <v>231</v>
      </c>
      <c r="D2" t="s">
        <v>28</v>
      </c>
      <c r="E2" t="s">
        <v>232</v>
      </c>
      <c r="F2" t="s">
        <v>233</v>
      </c>
      <c r="G2" t="s">
        <v>2</v>
      </c>
      <c r="H2" t="s">
        <v>1</v>
      </c>
      <c r="I2" t="s">
        <v>2</v>
      </c>
    </row>
    <row r="3" spans="1:17" x14ac:dyDescent="0.3">
      <c r="A3">
        <v>1</v>
      </c>
      <c r="B3" t="s">
        <v>23</v>
      </c>
      <c r="C3" t="s">
        <v>20</v>
      </c>
      <c r="D3" t="s">
        <v>234</v>
      </c>
      <c r="E3" t="s">
        <v>235</v>
      </c>
      <c r="G3" t="s">
        <v>38</v>
      </c>
      <c r="H3" t="s">
        <v>39</v>
      </c>
      <c r="I3" t="s">
        <v>28</v>
      </c>
      <c r="J3" t="s">
        <v>40</v>
      </c>
      <c r="K3" t="s">
        <v>236</v>
      </c>
      <c r="L3" t="s">
        <v>1</v>
      </c>
      <c r="M3" t="s">
        <v>1</v>
      </c>
      <c r="N3" t="s">
        <v>1</v>
      </c>
    </row>
    <row r="4" spans="1:17" x14ac:dyDescent="0.3">
      <c r="A4">
        <v>2</v>
      </c>
      <c r="B4" t="s">
        <v>23</v>
      </c>
      <c r="C4" t="s">
        <v>20</v>
      </c>
      <c r="D4" t="s">
        <v>197</v>
      </c>
      <c r="E4" t="s">
        <v>237</v>
      </c>
      <c r="F4" t="s">
        <v>28</v>
      </c>
      <c r="G4" t="s">
        <v>238</v>
      </c>
      <c r="H4" t="s">
        <v>41</v>
      </c>
      <c r="I4" t="s">
        <v>2</v>
      </c>
      <c r="J4" t="s">
        <v>2</v>
      </c>
      <c r="K4" t="s">
        <v>2</v>
      </c>
    </row>
    <row r="5" spans="1:17" x14ac:dyDescent="0.3">
      <c r="A5">
        <v>3</v>
      </c>
      <c r="B5" t="s">
        <v>23</v>
      </c>
      <c r="C5" t="s">
        <v>20</v>
      </c>
      <c r="D5" t="s">
        <v>239</v>
      </c>
      <c r="E5" t="s">
        <v>240</v>
      </c>
      <c r="G5" t="s">
        <v>38</v>
      </c>
      <c r="H5" t="s">
        <v>39</v>
      </c>
      <c r="J5" t="s">
        <v>241</v>
      </c>
      <c r="K5" t="s">
        <v>28</v>
      </c>
      <c r="L5" t="s">
        <v>40</v>
      </c>
      <c r="M5" t="s">
        <v>242</v>
      </c>
      <c r="N5" t="s">
        <v>1</v>
      </c>
      <c r="O5" t="s">
        <v>1</v>
      </c>
      <c r="P5" t="s">
        <v>1</v>
      </c>
    </row>
    <row r="6" spans="1:17" x14ac:dyDescent="0.3">
      <c r="A6">
        <v>4</v>
      </c>
      <c r="B6" t="s">
        <v>23</v>
      </c>
      <c r="C6" t="s">
        <v>21</v>
      </c>
      <c r="D6" t="s">
        <v>243</v>
      </c>
      <c r="E6" t="s">
        <v>244</v>
      </c>
      <c r="F6" t="s">
        <v>245</v>
      </c>
      <c r="G6" t="s">
        <v>28</v>
      </c>
      <c r="H6" t="s">
        <v>45</v>
      </c>
      <c r="I6" t="s">
        <v>246</v>
      </c>
      <c r="J6" t="s">
        <v>2</v>
      </c>
      <c r="K6" t="s">
        <v>1</v>
      </c>
      <c r="L6" t="s">
        <v>2</v>
      </c>
    </row>
    <row r="7" spans="1:17" x14ac:dyDescent="0.3">
      <c r="A7">
        <v>5</v>
      </c>
      <c r="B7" t="s">
        <v>23</v>
      </c>
      <c r="C7" t="s">
        <v>21</v>
      </c>
      <c r="D7" t="s">
        <v>247</v>
      </c>
      <c r="E7" t="s">
        <v>248</v>
      </c>
      <c r="F7" t="s">
        <v>249</v>
      </c>
      <c r="H7" t="s">
        <v>250</v>
      </c>
      <c r="I7" t="s">
        <v>28</v>
      </c>
      <c r="J7" t="s">
        <v>251</v>
      </c>
      <c r="K7" t="s">
        <v>252</v>
      </c>
      <c r="L7" t="s">
        <v>2</v>
      </c>
      <c r="M7" t="s">
        <v>2</v>
      </c>
      <c r="N7" t="s">
        <v>2</v>
      </c>
    </row>
    <row r="8" spans="1:17" x14ac:dyDescent="0.3">
      <c r="A8">
        <v>6</v>
      </c>
      <c r="B8" t="s">
        <v>23</v>
      </c>
      <c r="C8" t="s">
        <v>21</v>
      </c>
      <c r="D8" t="s">
        <v>253</v>
      </c>
      <c r="E8" t="s">
        <v>254</v>
      </c>
      <c r="F8" t="s">
        <v>255</v>
      </c>
      <c r="G8" t="s">
        <v>28</v>
      </c>
      <c r="H8" t="s">
        <v>256</v>
      </c>
      <c r="I8" t="s">
        <v>246</v>
      </c>
      <c r="J8" t="s">
        <v>2</v>
      </c>
      <c r="K8" t="s">
        <v>1</v>
      </c>
      <c r="L8" t="s">
        <v>1</v>
      </c>
    </row>
    <row r="9" spans="1:17" x14ac:dyDescent="0.3">
      <c r="A9">
        <v>7</v>
      </c>
      <c r="B9" t="s">
        <v>23</v>
      </c>
      <c r="C9" t="s">
        <v>21</v>
      </c>
      <c r="D9" t="s">
        <v>257</v>
      </c>
      <c r="E9" t="s">
        <v>258</v>
      </c>
      <c r="F9" t="s">
        <v>159</v>
      </c>
      <c r="G9" t="s">
        <v>28</v>
      </c>
      <c r="H9" t="s">
        <v>259</v>
      </c>
      <c r="I9" t="s">
        <v>236</v>
      </c>
      <c r="J9" t="s">
        <v>2</v>
      </c>
      <c r="K9" t="s">
        <v>2</v>
      </c>
      <c r="L9" t="s">
        <v>2</v>
      </c>
    </row>
    <row r="10" spans="1:17" x14ac:dyDescent="0.3">
      <c r="A10">
        <v>8</v>
      </c>
      <c r="B10" t="s">
        <v>23</v>
      </c>
      <c r="C10" t="s">
        <v>21</v>
      </c>
      <c r="D10" t="s">
        <v>260</v>
      </c>
      <c r="E10" t="s">
        <v>261</v>
      </c>
      <c r="G10" t="s">
        <v>262</v>
      </c>
      <c r="I10" t="s">
        <v>263</v>
      </c>
      <c r="J10" t="s">
        <v>264</v>
      </c>
      <c r="K10" t="s">
        <v>28</v>
      </c>
      <c r="L10" t="s">
        <v>265</v>
      </c>
      <c r="M10" t="s">
        <v>266</v>
      </c>
      <c r="N10" t="s">
        <v>0</v>
      </c>
      <c r="O10" t="s">
        <v>47</v>
      </c>
      <c r="P10" t="s">
        <v>0</v>
      </c>
    </row>
    <row r="11" spans="1:17" x14ac:dyDescent="0.3">
      <c r="A11">
        <v>9</v>
      </c>
      <c r="B11" t="s">
        <v>23</v>
      </c>
      <c r="C11" t="s">
        <v>21</v>
      </c>
      <c r="D11" t="s">
        <v>267</v>
      </c>
      <c r="E11" t="s">
        <v>268</v>
      </c>
      <c r="G11" t="s">
        <v>182</v>
      </c>
      <c r="H11" t="s">
        <v>269</v>
      </c>
      <c r="I11" t="s">
        <v>28</v>
      </c>
      <c r="J11" t="s">
        <v>164</v>
      </c>
      <c r="K11" t="s">
        <v>270</v>
      </c>
      <c r="L11" t="s">
        <v>0</v>
      </c>
      <c r="M11" t="s">
        <v>193</v>
      </c>
      <c r="N11" t="s">
        <v>0</v>
      </c>
    </row>
    <row r="12" spans="1:17" x14ac:dyDescent="0.3">
      <c r="A12">
        <v>10</v>
      </c>
      <c r="B12" t="s">
        <v>23</v>
      </c>
      <c r="C12" t="s">
        <v>21</v>
      </c>
      <c r="D12" t="s">
        <v>271</v>
      </c>
      <c r="E12" t="s">
        <v>272</v>
      </c>
      <c r="F12" t="s">
        <v>273</v>
      </c>
      <c r="G12" t="s">
        <v>28</v>
      </c>
      <c r="H12" t="s">
        <v>274</v>
      </c>
      <c r="I12" t="s">
        <v>275</v>
      </c>
      <c r="J12" t="s">
        <v>47</v>
      </c>
      <c r="K12" t="s">
        <v>47</v>
      </c>
      <c r="L12" t="s">
        <v>135</v>
      </c>
    </row>
    <row r="13" spans="1:17" x14ac:dyDescent="0.3">
      <c r="A13">
        <v>11</v>
      </c>
      <c r="B13" t="s">
        <v>23</v>
      </c>
      <c r="C13" t="s">
        <v>21</v>
      </c>
      <c r="D13" t="s">
        <v>276</v>
      </c>
      <c r="E13" t="s">
        <v>182</v>
      </c>
      <c r="F13" t="s">
        <v>277</v>
      </c>
      <c r="H13" t="s">
        <v>278</v>
      </c>
      <c r="J13" t="s">
        <v>279</v>
      </c>
      <c r="K13" t="s">
        <v>28</v>
      </c>
      <c r="L13" t="s">
        <v>164</v>
      </c>
      <c r="M13" t="s">
        <v>184</v>
      </c>
      <c r="N13" t="s">
        <v>2</v>
      </c>
      <c r="O13" t="s">
        <v>0</v>
      </c>
      <c r="P13" t="s">
        <v>0</v>
      </c>
    </row>
    <row r="14" spans="1:17" x14ac:dyDescent="0.3">
      <c r="A14">
        <v>12</v>
      </c>
      <c r="B14" t="s">
        <v>23</v>
      </c>
      <c r="C14" t="s">
        <v>21</v>
      </c>
      <c r="D14" t="s">
        <v>280</v>
      </c>
      <c r="E14" t="s">
        <v>281</v>
      </c>
      <c r="G14" t="s">
        <v>182</v>
      </c>
      <c r="H14" t="s">
        <v>282</v>
      </c>
      <c r="I14" t="s">
        <v>28</v>
      </c>
      <c r="J14" t="s">
        <v>164</v>
      </c>
      <c r="K14" t="s">
        <v>270</v>
      </c>
      <c r="L14" t="s">
        <v>0</v>
      </c>
      <c r="M14" t="s">
        <v>47</v>
      </c>
      <c r="N14" t="s">
        <v>2</v>
      </c>
    </row>
    <row r="15" spans="1:17" x14ac:dyDescent="0.3">
      <c r="A15">
        <v>13</v>
      </c>
      <c r="B15" t="s">
        <v>23</v>
      </c>
      <c r="C15" t="s">
        <v>21</v>
      </c>
      <c r="D15" t="s">
        <v>283</v>
      </c>
      <c r="E15" t="s">
        <v>284</v>
      </c>
      <c r="G15" t="s">
        <v>285</v>
      </c>
      <c r="H15" t="s">
        <v>28</v>
      </c>
      <c r="I15" t="s">
        <v>164</v>
      </c>
      <c r="J15" t="s">
        <v>286</v>
      </c>
      <c r="K15" t="s">
        <v>0</v>
      </c>
      <c r="L15" t="s">
        <v>2</v>
      </c>
      <c r="M15" t="s">
        <v>0</v>
      </c>
    </row>
    <row r="16" spans="1:17" x14ac:dyDescent="0.3">
      <c r="A16">
        <v>14</v>
      </c>
      <c r="B16" t="s">
        <v>23</v>
      </c>
      <c r="C16" t="s">
        <v>21</v>
      </c>
      <c r="D16" t="s">
        <v>287</v>
      </c>
      <c r="E16" t="s">
        <v>288</v>
      </c>
      <c r="G16" t="s">
        <v>182</v>
      </c>
      <c r="H16" t="s">
        <v>277</v>
      </c>
      <c r="I16" t="s">
        <v>28</v>
      </c>
      <c r="J16" t="s">
        <v>164</v>
      </c>
      <c r="K16" t="s">
        <v>289</v>
      </c>
      <c r="L16" t="s">
        <v>0</v>
      </c>
      <c r="M16" t="s">
        <v>47</v>
      </c>
      <c r="N16" t="s">
        <v>0</v>
      </c>
    </row>
    <row r="17" spans="1:17" x14ac:dyDescent="0.3">
      <c r="A17">
        <v>15</v>
      </c>
      <c r="B17" t="s">
        <v>23</v>
      </c>
      <c r="C17" t="s">
        <v>290</v>
      </c>
      <c r="D17" t="s">
        <v>291</v>
      </c>
      <c r="E17" t="s">
        <v>292</v>
      </c>
      <c r="F17" t="s">
        <v>28</v>
      </c>
      <c r="G17" t="s">
        <v>293</v>
      </c>
      <c r="H17" t="s">
        <v>140</v>
      </c>
      <c r="I17" t="s">
        <v>0</v>
      </c>
      <c r="J17" t="s">
        <v>47</v>
      </c>
      <c r="K17" t="s">
        <v>2</v>
      </c>
    </row>
    <row r="18" spans="1:17" x14ac:dyDescent="0.3">
      <c r="A18">
        <v>16</v>
      </c>
      <c r="B18" t="s">
        <v>23</v>
      </c>
      <c r="C18" t="s">
        <v>21</v>
      </c>
      <c r="D18" t="s">
        <v>294</v>
      </c>
      <c r="E18" t="s">
        <v>295</v>
      </c>
      <c r="G18" t="s">
        <v>214</v>
      </c>
      <c r="I18" t="s">
        <v>296</v>
      </c>
      <c r="J18" t="s">
        <v>28</v>
      </c>
      <c r="K18" t="s">
        <v>297</v>
      </c>
      <c r="L18" t="s">
        <v>298</v>
      </c>
      <c r="M18" t="s">
        <v>0</v>
      </c>
      <c r="N18" t="s">
        <v>0</v>
      </c>
      <c r="O18" t="s">
        <v>47</v>
      </c>
    </row>
    <row r="19" spans="1:17" x14ac:dyDescent="0.3">
      <c r="A19">
        <v>17</v>
      </c>
      <c r="B19" t="s">
        <v>23</v>
      </c>
      <c r="C19" t="s">
        <v>21</v>
      </c>
      <c r="D19" t="s">
        <v>260</v>
      </c>
      <c r="E19" t="s">
        <v>299</v>
      </c>
      <c r="F19" t="s">
        <v>28</v>
      </c>
      <c r="G19" t="s">
        <v>164</v>
      </c>
      <c r="H19" t="s">
        <v>30</v>
      </c>
      <c r="I19" t="s">
        <v>2</v>
      </c>
      <c r="J19" t="s">
        <v>3</v>
      </c>
      <c r="K19" t="s">
        <v>0</v>
      </c>
    </row>
    <row r="20" spans="1:17" x14ac:dyDescent="0.3">
      <c r="A20">
        <v>18</v>
      </c>
      <c r="B20" t="s">
        <v>23</v>
      </c>
      <c r="C20" t="s">
        <v>21</v>
      </c>
      <c r="D20" t="s">
        <v>300</v>
      </c>
      <c r="E20" t="s">
        <v>301</v>
      </c>
      <c r="G20" t="s">
        <v>302</v>
      </c>
      <c r="I20" t="s">
        <v>214</v>
      </c>
      <c r="K20" t="s">
        <v>303</v>
      </c>
      <c r="L20" t="s">
        <v>28</v>
      </c>
      <c r="M20" t="s">
        <v>297</v>
      </c>
      <c r="N20" t="s">
        <v>304</v>
      </c>
      <c r="O20" t="s">
        <v>0</v>
      </c>
      <c r="P20" t="s">
        <v>47</v>
      </c>
      <c r="Q20" t="s">
        <v>2</v>
      </c>
    </row>
    <row r="21" spans="1:17" x14ac:dyDescent="0.3">
      <c r="A21">
        <v>19</v>
      </c>
      <c r="B21" t="s">
        <v>23</v>
      </c>
      <c r="C21" t="s">
        <v>21</v>
      </c>
      <c r="D21" t="s">
        <v>305</v>
      </c>
      <c r="E21" t="s">
        <v>306</v>
      </c>
      <c r="F21" t="s">
        <v>307</v>
      </c>
      <c r="G21" t="s">
        <v>308</v>
      </c>
      <c r="H21" t="s">
        <v>30</v>
      </c>
      <c r="I21" t="s">
        <v>0</v>
      </c>
      <c r="J21" t="s">
        <v>1</v>
      </c>
      <c r="K21" t="s">
        <v>0</v>
      </c>
    </row>
    <row r="22" spans="1:17" x14ac:dyDescent="0.3">
      <c r="A22">
        <v>20</v>
      </c>
      <c r="B22" t="s">
        <v>23</v>
      </c>
      <c r="C22" t="s">
        <v>21</v>
      </c>
      <c r="D22" t="s">
        <v>309</v>
      </c>
      <c r="E22" t="s">
        <v>310</v>
      </c>
      <c r="F22" t="s">
        <v>311</v>
      </c>
      <c r="G22" t="s">
        <v>312</v>
      </c>
      <c r="H22" t="s">
        <v>28</v>
      </c>
      <c r="I22" t="s">
        <v>57</v>
      </c>
      <c r="J22" t="s">
        <v>252</v>
      </c>
      <c r="K22" t="s">
        <v>2</v>
      </c>
      <c r="L22" t="s">
        <v>1</v>
      </c>
      <c r="M22" t="s">
        <v>1</v>
      </c>
    </row>
    <row r="23" spans="1:17" x14ac:dyDescent="0.3">
      <c r="A23">
        <v>21</v>
      </c>
      <c r="B23" t="s">
        <v>23</v>
      </c>
      <c r="C23" t="s">
        <v>21</v>
      </c>
      <c r="D23" t="s">
        <v>313</v>
      </c>
      <c r="E23" t="s">
        <v>182</v>
      </c>
      <c r="F23" t="s">
        <v>277</v>
      </c>
      <c r="H23" t="s">
        <v>314</v>
      </c>
      <c r="J23" t="s">
        <v>315</v>
      </c>
      <c r="K23" t="s">
        <v>28</v>
      </c>
      <c r="L23" t="s">
        <v>164</v>
      </c>
      <c r="M23" t="s">
        <v>184</v>
      </c>
      <c r="N23" t="s">
        <v>2</v>
      </c>
      <c r="O23" t="s">
        <v>0</v>
      </c>
      <c r="P23" t="s">
        <v>0</v>
      </c>
    </row>
    <row r="24" spans="1:17" x14ac:dyDescent="0.3">
      <c r="A24">
        <v>22</v>
      </c>
    </row>
    <row r="25" spans="1:17" x14ac:dyDescent="0.3">
      <c r="A25">
        <v>23</v>
      </c>
    </row>
    <row r="26" spans="1:17" x14ac:dyDescent="0.3">
      <c r="A26">
        <v>24</v>
      </c>
    </row>
    <row r="27" spans="1:17" x14ac:dyDescent="0.3">
      <c r="A27">
        <v>25</v>
      </c>
    </row>
    <row r="28" spans="1:17" x14ac:dyDescent="0.3">
      <c r="A28">
        <v>26</v>
      </c>
    </row>
    <row r="29" spans="1:17" x14ac:dyDescent="0.3">
      <c r="A29">
        <v>27</v>
      </c>
    </row>
    <row r="30" spans="1:17" x14ac:dyDescent="0.3">
      <c r="A30">
        <v>28</v>
      </c>
    </row>
    <row r="31" spans="1:17" x14ac:dyDescent="0.3">
      <c r="A31">
        <v>29</v>
      </c>
    </row>
    <row r="32" spans="1:1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05"/>
  <sheetViews>
    <sheetView workbookViewId="0">
      <selection sqref="A1:R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C2" t="s">
        <v>316</v>
      </c>
      <c r="D2" t="s">
        <v>28</v>
      </c>
      <c r="E2" t="s">
        <v>317</v>
      </c>
      <c r="F2" t="s">
        <v>318</v>
      </c>
      <c r="G2" t="s">
        <v>319</v>
      </c>
      <c r="H2" t="s">
        <v>147</v>
      </c>
    </row>
    <row r="3" spans="1:18" x14ac:dyDescent="0.3">
      <c r="A3">
        <v>1</v>
      </c>
      <c r="B3" t="s">
        <v>23</v>
      </c>
      <c r="C3" t="s">
        <v>20</v>
      </c>
      <c r="D3" t="s">
        <v>320</v>
      </c>
      <c r="E3" t="s">
        <v>321</v>
      </c>
      <c r="F3" t="s">
        <v>322</v>
      </c>
      <c r="G3" t="s">
        <v>323</v>
      </c>
      <c r="H3" t="s">
        <v>324</v>
      </c>
      <c r="I3" t="s">
        <v>28</v>
      </c>
      <c r="J3" t="s">
        <v>325</v>
      </c>
      <c r="K3" t="s">
        <v>326</v>
      </c>
      <c r="L3" t="s">
        <v>155</v>
      </c>
      <c r="M3" t="s">
        <v>3</v>
      </c>
      <c r="N3" t="s">
        <v>2</v>
      </c>
    </row>
    <row r="4" spans="1:18" x14ac:dyDescent="0.3">
      <c r="A4">
        <v>2</v>
      </c>
      <c r="B4" t="s">
        <v>23</v>
      </c>
      <c r="C4" t="s">
        <v>20</v>
      </c>
      <c r="D4" t="s">
        <v>327</v>
      </c>
      <c r="E4" t="s">
        <v>328</v>
      </c>
      <c r="G4" t="s">
        <v>38</v>
      </c>
      <c r="H4" t="s">
        <v>329</v>
      </c>
      <c r="I4" t="s">
        <v>28</v>
      </c>
      <c r="J4" t="s">
        <v>40</v>
      </c>
      <c r="K4" t="s">
        <v>330</v>
      </c>
      <c r="L4" t="s">
        <v>2</v>
      </c>
      <c r="M4" t="s">
        <v>2</v>
      </c>
      <c r="N4" t="s">
        <v>1</v>
      </c>
    </row>
    <row r="5" spans="1:18" x14ac:dyDescent="0.3">
      <c r="A5">
        <v>3</v>
      </c>
      <c r="B5" t="s">
        <v>23</v>
      </c>
      <c r="C5" t="s">
        <v>20</v>
      </c>
      <c r="D5" t="s">
        <v>331</v>
      </c>
      <c r="E5" t="s">
        <v>332</v>
      </c>
      <c r="G5" t="s">
        <v>38</v>
      </c>
      <c r="H5" t="s">
        <v>333</v>
      </c>
      <c r="I5" t="s">
        <v>28</v>
      </c>
      <c r="J5" t="s">
        <v>40</v>
      </c>
      <c r="K5" t="s">
        <v>41</v>
      </c>
      <c r="L5" t="s">
        <v>2</v>
      </c>
      <c r="M5" t="s">
        <v>1</v>
      </c>
      <c r="N5" t="s">
        <v>2</v>
      </c>
    </row>
    <row r="6" spans="1:18" x14ac:dyDescent="0.3">
      <c r="A6">
        <v>4</v>
      </c>
      <c r="B6" t="s">
        <v>23</v>
      </c>
      <c r="C6" t="s">
        <v>21</v>
      </c>
      <c r="D6" t="s">
        <v>334</v>
      </c>
      <c r="E6" t="s">
        <v>335</v>
      </c>
      <c r="F6" t="s">
        <v>277</v>
      </c>
      <c r="H6" t="s">
        <v>336</v>
      </c>
      <c r="J6" t="s">
        <v>337</v>
      </c>
      <c r="K6" t="s">
        <v>28</v>
      </c>
      <c r="L6" t="s">
        <v>164</v>
      </c>
      <c r="M6" t="s">
        <v>338</v>
      </c>
      <c r="N6" t="s">
        <v>0</v>
      </c>
      <c r="O6" t="s">
        <v>0</v>
      </c>
      <c r="P6" t="s">
        <v>0</v>
      </c>
    </row>
    <row r="7" spans="1:18" x14ac:dyDescent="0.3">
      <c r="A7">
        <v>5</v>
      </c>
      <c r="B7" t="s">
        <v>23</v>
      </c>
      <c r="C7" t="s">
        <v>21</v>
      </c>
      <c r="D7" t="s">
        <v>339</v>
      </c>
      <c r="E7" t="s">
        <v>340</v>
      </c>
      <c r="F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28</v>
      </c>
      <c r="N7" t="s">
        <v>40</v>
      </c>
      <c r="O7" t="s">
        <v>347</v>
      </c>
      <c r="P7" t="s">
        <v>0</v>
      </c>
      <c r="Q7" t="s">
        <v>0</v>
      </c>
      <c r="R7" t="s">
        <v>0</v>
      </c>
    </row>
    <row r="8" spans="1:18" x14ac:dyDescent="0.3">
      <c r="A8">
        <v>6</v>
      </c>
      <c r="B8" t="s">
        <v>23</v>
      </c>
      <c r="C8" t="s">
        <v>21</v>
      </c>
      <c r="D8" t="s">
        <v>348</v>
      </c>
      <c r="E8" t="s">
        <v>349</v>
      </c>
      <c r="F8" t="s">
        <v>350</v>
      </c>
      <c r="G8" t="s">
        <v>28</v>
      </c>
      <c r="H8" t="s">
        <v>351</v>
      </c>
      <c r="I8" t="s">
        <v>352</v>
      </c>
      <c r="J8" t="s">
        <v>47</v>
      </c>
      <c r="K8" t="s">
        <v>0</v>
      </c>
      <c r="L8" t="s">
        <v>155</v>
      </c>
    </row>
    <row r="9" spans="1:18" x14ac:dyDescent="0.3">
      <c r="A9">
        <v>7</v>
      </c>
      <c r="B9" t="s">
        <v>23</v>
      </c>
      <c r="C9" t="s">
        <v>212</v>
      </c>
      <c r="D9" t="s">
        <v>353</v>
      </c>
      <c r="E9" t="s">
        <v>28</v>
      </c>
      <c r="F9" t="s">
        <v>354</v>
      </c>
      <c r="G9" t="s">
        <v>355</v>
      </c>
      <c r="H9" t="s">
        <v>2</v>
      </c>
      <c r="I9" t="s">
        <v>47</v>
      </c>
      <c r="J9" t="s">
        <v>2</v>
      </c>
    </row>
    <row r="10" spans="1:18" x14ac:dyDescent="0.3">
      <c r="A10">
        <v>8</v>
      </c>
      <c r="B10" t="s">
        <v>23</v>
      </c>
      <c r="C10" t="s">
        <v>21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363</v>
      </c>
      <c r="L10" t="s">
        <v>28</v>
      </c>
      <c r="M10" t="s">
        <v>364</v>
      </c>
      <c r="N10" t="s">
        <v>252</v>
      </c>
      <c r="O10" t="s">
        <v>2</v>
      </c>
      <c r="P10" t="s">
        <v>1</v>
      </c>
      <c r="Q10" t="s">
        <v>2</v>
      </c>
    </row>
    <row r="11" spans="1:18" x14ac:dyDescent="0.3">
      <c r="A11">
        <v>9</v>
      </c>
      <c r="B11" t="s">
        <v>23</v>
      </c>
      <c r="C11" t="s">
        <v>197</v>
      </c>
      <c r="D11" t="s">
        <v>365</v>
      </c>
      <c r="E11" t="s">
        <v>366</v>
      </c>
      <c r="F11" t="s">
        <v>367</v>
      </c>
      <c r="G11" t="s">
        <v>360</v>
      </c>
      <c r="H11" t="s">
        <v>368</v>
      </c>
      <c r="I11" t="s">
        <v>359</v>
      </c>
      <c r="J11" t="s">
        <v>369</v>
      </c>
      <c r="K11" t="s">
        <v>28</v>
      </c>
      <c r="L11" t="s">
        <v>370</v>
      </c>
      <c r="M11" t="s">
        <v>79</v>
      </c>
      <c r="N11" t="s">
        <v>2</v>
      </c>
      <c r="O11" t="s">
        <v>1</v>
      </c>
      <c r="P11" t="s">
        <v>2</v>
      </c>
    </row>
    <row r="12" spans="1:18" x14ac:dyDescent="0.3">
      <c r="A12">
        <v>10</v>
      </c>
      <c r="B12" t="s">
        <v>23</v>
      </c>
      <c r="C12" t="s">
        <v>21</v>
      </c>
      <c r="D12" t="s">
        <v>339</v>
      </c>
      <c r="E12" t="s">
        <v>371</v>
      </c>
      <c r="F12" t="s">
        <v>372</v>
      </c>
      <c r="G12" t="s">
        <v>373</v>
      </c>
      <c r="H12" t="s">
        <v>28</v>
      </c>
      <c r="I12" t="s">
        <v>374</v>
      </c>
      <c r="J12" t="s">
        <v>79</v>
      </c>
      <c r="K12" t="s">
        <v>0</v>
      </c>
      <c r="L12" t="s">
        <v>0</v>
      </c>
      <c r="M12" t="s">
        <v>47</v>
      </c>
    </row>
    <row r="13" spans="1:18" x14ac:dyDescent="0.3">
      <c r="A13">
        <v>11</v>
      </c>
      <c r="B13" t="s">
        <v>23</v>
      </c>
      <c r="C13" t="s">
        <v>375</v>
      </c>
      <c r="D13" t="s">
        <v>376</v>
      </c>
      <c r="E13" t="s">
        <v>377</v>
      </c>
      <c r="G13" t="s">
        <v>378</v>
      </c>
      <c r="I13" t="s">
        <v>379</v>
      </c>
      <c r="J13" t="s">
        <v>28</v>
      </c>
      <c r="K13" t="s">
        <v>40</v>
      </c>
      <c r="L13" t="s">
        <v>79</v>
      </c>
      <c r="M13" t="s">
        <v>2</v>
      </c>
      <c r="N13" t="s">
        <v>1</v>
      </c>
      <c r="O13" t="s">
        <v>1</v>
      </c>
    </row>
    <row r="14" spans="1:18" x14ac:dyDescent="0.3">
      <c r="A14">
        <v>12</v>
      </c>
      <c r="B14" t="s">
        <v>23</v>
      </c>
      <c r="C14" t="s">
        <v>21</v>
      </c>
      <c r="D14" t="s">
        <v>260</v>
      </c>
      <c r="E14" t="s">
        <v>380</v>
      </c>
      <c r="F14" t="s">
        <v>381</v>
      </c>
      <c r="H14" t="s">
        <v>382</v>
      </c>
      <c r="I14" t="s">
        <v>28</v>
      </c>
      <c r="J14" t="s">
        <v>164</v>
      </c>
      <c r="K14" t="s">
        <v>383</v>
      </c>
      <c r="L14" t="s">
        <v>0</v>
      </c>
      <c r="M14" t="s">
        <v>47</v>
      </c>
      <c r="N14" t="s">
        <v>2</v>
      </c>
    </row>
    <row r="15" spans="1:18" x14ac:dyDescent="0.3">
      <c r="A15">
        <v>13</v>
      </c>
      <c r="B15" t="s">
        <v>23</v>
      </c>
      <c r="C15" t="s">
        <v>21</v>
      </c>
      <c r="D15" t="s">
        <v>339</v>
      </c>
      <c r="E15" t="s">
        <v>384</v>
      </c>
      <c r="F15" t="s">
        <v>28</v>
      </c>
      <c r="G15" t="s">
        <v>164</v>
      </c>
      <c r="H15" t="s">
        <v>298</v>
      </c>
      <c r="I15" t="s">
        <v>0</v>
      </c>
      <c r="J15" t="s">
        <v>1</v>
      </c>
      <c r="K15" t="s">
        <v>47</v>
      </c>
    </row>
    <row r="16" spans="1:18" x14ac:dyDescent="0.3">
      <c r="A16">
        <v>14</v>
      </c>
      <c r="B16" t="s">
        <v>23</v>
      </c>
      <c r="C16" t="s">
        <v>21</v>
      </c>
      <c r="D16" t="s">
        <v>339</v>
      </c>
      <c r="E16" t="s">
        <v>182</v>
      </c>
      <c r="F16" t="s">
        <v>277</v>
      </c>
      <c r="H16" t="s">
        <v>385</v>
      </c>
      <c r="J16" t="s">
        <v>386</v>
      </c>
      <c r="K16" t="s">
        <v>28</v>
      </c>
      <c r="L16" t="s">
        <v>164</v>
      </c>
      <c r="M16" t="s">
        <v>298</v>
      </c>
      <c r="N16" t="s">
        <v>0</v>
      </c>
      <c r="O16" t="s">
        <v>47</v>
      </c>
      <c r="P16" t="s">
        <v>0</v>
      </c>
    </row>
    <row r="17" spans="1:16" x14ac:dyDescent="0.3">
      <c r="A17">
        <v>15</v>
      </c>
      <c r="B17" t="s">
        <v>23</v>
      </c>
      <c r="C17" t="s">
        <v>21</v>
      </c>
      <c r="D17" t="s">
        <v>260</v>
      </c>
      <c r="E17" t="s">
        <v>387</v>
      </c>
      <c r="F17" t="s">
        <v>388</v>
      </c>
      <c r="G17" t="s">
        <v>389</v>
      </c>
      <c r="I17" t="s">
        <v>390</v>
      </c>
      <c r="J17" t="s">
        <v>28</v>
      </c>
      <c r="K17" t="s">
        <v>164</v>
      </c>
      <c r="L17" t="s">
        <v>298</v>
      </c>
      <c r="M17" t="s">
        <v>0</v>
      </c>
      <c r="N17" t="s">
        <v>47</v>
      </c>
      <c r="O17" t="s">
        <v>2</v>
      </c>
    </row>
    <row r="18" spans="1:16" x14ac:dyDescent="0.3">
      <c r="A18">
        <v>16</v>
      </c>
      <c r="B18" t="s">
        <v>23</v>
      </c>
      <c r="C18" t="s">
        <v>21</v>
      </c>
      <c r="D18" t="s">
        <v>339</v>
      </c>
      <c r="E18" t="s">
        <v>182</v>
      </c>
      <c r="F18" t="s">
        <v>277</v>
      </c>
      <c r="H18" t="s">
        <v>391</v>
      </c>
      <c r="J18" t="s">
        <v>392</v>
      </c>
      <c r="K18" t="s">
        <v>28</v>
      </c>
      <c r="L18" t="s">
        <v>164</v>
      </c>
      <c r="M18" t="s">
        <v>298</v>
      </c>
      <c r="N18" t="s">
        <v>0</v>
      </c>
      <c r="O18" t="s">
        <v>47</v>
      </c>
      <c r="P18" t="s">
        <v>0</v>
      </c>
    </row>
    <row r="19" spans="1:16" x14ac:dyDescent="0.3">
      <c r="A19">
        <v>17</v>
      </c>
      <c r="B19" t="s">
        <v>23</v>
      </c>
      <c r="C19" t="s">
        <v>21</v>
      </c>
      <c r="D19" t="s">
        <v>393</v>
      </c>
      <c r="E19" t="s">
        <v>394</v>
      </c>
      <c r="G19" t="s">
        <v>182</v>
      </c>
      <c r="H19" t="s">
        <v>395</v>
      </c>
      <c r="I19" t="s">
        <v>28</v>
      </c>
      <c r="J19" t="s">
        <v>164</v>
      </c>
      <c r="K19" t="s">
        <v>396</v>
      </c>
      <c r="L19" t="s">
        <v>2</v>
      </c>
      <c r="M19" t="s">
        <v>47</v>
      </c>
      <c r="N19" t="s">
        <v>0</v>
      </c>
    </row>
    <row r="20" spans="1:16" x14ac:dyDescent="0.3">
      <c r="A20">
        <v>18</v>
      </c>
      <c r="B20" t="s">
        <v>23</v>
      </c>
      <c r="C20" t="s">
        <v>21</v>
      </c>
      <c r="D20" t="s">
        <v>85</v>
      </c>
      <c r="E20" t="s">
        <v>397</v>
      </c>
      <c r="G20" t="s">
        <v>398</v>
      </c>
      <c r="H20" t="s">
        <v>28</v>
      </c>
      <c r="I20" t="s">
        <v>164</v>
      </c>
      <c r="J20" t="s">
        <v>399</v>
      </c>
      <c r="K20" t="s">
        <v>0</v>
      </c>
      <c r="L20" t="s">
        <v>47</v>
      </c>
      <c r="M20" t="s">
        <v>0</v>
      </c>
    </row>
    <row r="21" spans="1:16" x14ac:dyDescent="0.3">
      <c r="A21">
        <v>19</v>
      </c>
      <c r="B21" t="s">
        <v>23</v>
      </c>
      <c r="C21" t="s">
        <v>21</v>
      </c>
      <c r="D21" t="s">
        <v>400</v>
      </c>
      <c r="E21" t="s">
        <v>401</v>
      </c>
      <c r="F21" t="s">
        <v>402</v>
      </c>
      <c r="G21" t="s">
        <v>28</v>
      </c>
      <c r="H21" t="s">
        <v>403</v>
      </c>
      <c r="I21" t="s">
        <v>84</v>
      </c>
      <c r="J21" t="s">
        <v>2</v>
      </c>
      <c r="K21" t="s">
        <v>1</v>
      </c>
      <c r="L21" t="s">
        <v>2</v>
      </c>
    </row>
    <row r="22" spans="1:16" x14ac:dyDescent="0.3">
      <c r="A22">
        <v>20</v>
      </c>
      <c r="B22" t="s">
        <v>23</v>
      </c>
      <c r="C22" t="s">
        <v>21</v>
      </c>
      <c r="D22" t="s">
        <v>404</v>
      </c>
      <c r="E22" t="s">
        <v>394</v>
      </c>
      <c r="G22" t="s">
        <v>182</v>
      </c>
      <c r="H22" t="s">
        <v>395</v>
      </c>
      <c r="I22" t="s">
        <v>28</v>
      </c>
      <c r="J22" t="s">
        <v>164</v>
      </c>
      <c r="K22" t="s">
        <v>184</v>
      </c>
      <c r="L22" t="s">
        <v>2</v>
      </c>
      <c r="M22" t="s">
        <v>0</v>
      </c>
      <c r="N22" t="s">
        <v>0</v>
      </c>
    </row>
    <row r="23" spans="1:16" x14ac:dyDescent="0.3">
      <c r="A23">
        <v>21</v>
      </c>
      <c r="B23" t="s">
        <v>23</v>
      </c>
      <c r="C23" t="s">
        <v>21</v>
      </c>
      <c r="D23" t="s">
        <v>405</v>
      </c>
      <c r="E23" t="s">
        <v>406</v>
      </c>
      <c r="G23" t="s">
        <v>407</v>
      </c>
      <c r="H23" t="s">
        <v>28</v>
      </c>
      <c r="I23" t="s">
        <v>164</v>
      </c>
      <c r="J23" t="s">
        <v>408</v>
      </c>
      <c r="K23" t="s">
        <v>2</v>
      </c>
      <c r="L23" t="s">
        <v>47</v>
      </c>
      <c r="M23" t="s">
        <v>0</v>
      </c>
    </row>
    <row r="24" spans="1:16" x14ac:dyDescent="0.3">
      <c r="A24">
        <v>22</v>
      </c>
    </row>
    <row r="25" spans="1:16" x14ac:dyDescent="0.3">
      <c r="A25">
        <v>23</v>
      </c>
    </row>
    <row r="26" spans="1:16" x14ac:dyDescent="0.3">
      <c r="A26">
        <v>24</v>
      </c>
    </row>
    <row r="27" spans="1:16" x14ac:dyDescent="0.3">
      <c r="A27">
        <v>25</v>
      </c>
    </row>
    <row r="28" spans="1:16" x14ac:dyDescent="0.3">
      <c r="A28">
        <v>26</v>
      </c>
    </row>
    <row r="29" spans="1:16" x14ac:dyDescent="0.3">
      <c r="A29">
        <v>27</v>
      </c>
    </row>
    <row r="30" spans="1:16" x14ac:dyDescent="0.3">
      <c r="A30">
        <v>28</v>
      </c>
    </row>
    <row r="31" spans="1:16" x14ac:dyDescent="0.3">
      <c r="A31">
        <v>29</v>
      </c>
    </row>
    <row r="32" spans="1:16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07"/>
  <sheetViews>
    <sheetView workbookViewId="0">
      <selection sqref="A1:Q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18</v>
      </c>
      <c r="C2" t="s">
        <v>409</v>
      </c>
      <c r="D2" t="s">
        <v>410</v>
      </c>
      <c r="F2" t="s">
        <v>411</v>
      </c>
      <c r="G2" t="s">
        <v>412</v>
      </c>
      <c r="H2" t="s">
        <v>413</v>
      </c>
      <c r="I2" t="s">
        <v>28</v>
      </c>
      <c r="J2" t="s">
        <v>414</v>
      </c>
      <c r="K2" t="s">
        <v>415</v>
      </c>
      <c r="L2" t="s">
        <v>47</v>
      </c>
      <c r="M2" t="s">
        <v>416</v>
      </c>
    </row>
    <row r="3" spans="1:18" x14ac:dyDescent="0.3">
      <c r="A3">
        <v>1</v>
      </c>
      <c r="B3" t="s">
        <v>23</v>
      </c>
      <c r="C3" t="s">
        <v>20</v>
      </c>
      <c r="D3" t="s">
        <v>70</v>
      </c>
      <c r="E3" t="s">
        <v>417</v>
      </c>
      <c r="F3" t="s">
        <v>418</v>
      </c>
      <c r="G3" t="s">
        <v>28</v>
      </c>
      <c r="H3" t="s">
        <v>57</v>
      </c>
      <c r="I3" t="s">
        <v>338</v>
      </c>
      <c r="J3" t="s">
        <v>2</v>
      </c>
      <c r="K3" t="s">
        <v>2</v>
      </c>
      <c r="L3" t="s">
        <v>2</v>
      </c>
    </row>
    <row r="4" spans="1:18" x14ac:dyDescent="0.3">
      <c r="A4">
        <v>2</v>
      </c>
      <c r="B4" t="s">
        <v>23</v>
      </c>
      <c r="C4" t="s">
        <v>20</v>
      </c>
      <c r="D4" t="s">
        <v>419</v>
      </c>
      <c r="E4" t="s">
        <v>420</v>
      </c>
      <c r="F4" t="s">
        <v>421</v>
      </c>
      <c r="G4" t="s">
        <v>28</v>
      </c>
      <c r="H4" t="s">
        <v>160</v>
      </c>
      <c r="I4" t="s">
        <v>352</v>
      </c>
      <c r="J4" t="s">
        <v>47</v>
      </c>
      <c r="K4" t="s">
        <v>2</v>
      </c>
      <c r="L4" t="s">
        <v>0</v>
      </c>
    </row>
    <row r="5" spans="1:18" x14ac:dyDescent="0.3">
      <c r="A5">
        <v>3</v>
      </c>
      <c r="B5" t="s">
        <v>23</v>
      </c>
      <c r="C5" t="s">
        <v>20</v>
      </c>
      <c r="D5" t="s">
        <v>422</v>
      </c>
      <c r="E5" t="s">
        <v>182</v>
      </c>
      <c r="F5" t="s">
        <v>277</v>
      </c>
      <c r="H5" t="s">
        <v>423</v>
      </c>
      <c r="J5" t="s">
        <v>424</v>
      </c>
      <c r="K5" t="s">
        <v>425</v>
      </c>
      <c r="L5" t="s">
        <v>28</v>
      </c>
      <c r="M5" t="s">
        <v>164</v>
      </c>
      <c r="N5" t="s">
        <v>426</v>
      </c>
      <c r="O5" t="s">
        <v>2</v>
      </c>
      <c r="P5" t="s">
        <v>0</v>
      </c>
      <c r="Q5" t="s">
        <v>2</v>
      </c>
    </row>
    <row r="6" spans="1:18" x14ac:dyDescent="0.3">
      <c r="A6">
        <v>4</v>
      </c>
      <c r="B6" t="s">
        <v>23</v>
      </c>
      <c r="C6" t="s">
        <v>427</v>
      </c>
      <c r="D6" t="s">
        <v>428</v>
      </c>
      <c r="E6" t="s">
        <v>429</v>
      </c>
      <c r="F6" t="s">
        <v>28</v>
      </c>
      <c r="G6" t="s">
        <v>430</v>
      </c>
      <c r="H6" t="s">
        <v>79</v>
      </c>
      <c r="I6" t="s">
        <v>0</v>
      </c>
      <c r="J6" t="s">
        <v>0</v>
      </c>
      <c r="K6" t="s">
        <v>0</v>
      </c>
    </row>
    <row r="7" spans="1:18" x14ac:dyDescent="0.3">
      <c r="A7">
        <v>5</v>
      </c>
      <c r="B7" t="s">
        <v>23</v>
      </c>
      <c r="C7" t="s">
        <v>97</v>
      </c>
      <c r="D7" t="s">
        <v>189</v>
      </c>
      <c r="E7" t="s">
        <v>431</v>
      </c>
      <c r="F7" t="s">
        <v>28</v>
      </c>
      <c r="G7" t="s">
        <v>432</v>
      </c>
      <c r="H7" t="s">
        <v>352</v>
      </c>
      <c r="I7" t="s">
        <v>0</v>
      </c>
      <c r="J7" t="s">
        <v>0</v>
      </c>
      <c r="K7" t="s">
        <v>2</v>
      </c>
    </row>
    <row r="8" spans="1:18" x14ac:dyDescent="0.3">
      <c r="A8">
        <v>6</v>
      </c>
      <c r="B8" t="s">
        <v>23</v>
      </c>
      <c r="C8" t="s">
        <v>21</v>
      </c>
      <c r="D8" t="s">
        <v>433</v>
      </c>
      <c r="E8" t="s">
        <v>182</v>
      </c>
      <c r="F8" t="s">
        <v>277</v>
      </c>
      <c r="H8" t="s">
        <v>434</v>
      </c>
      <c r="J8" t="s">
        <v>435</v>
      </c>
      <c r="K8" t="s">
        <v>28</v>
      </c>
      <c r="L8" t="s">
        <v>164</v>
      </c>
      <c r="M8" t="s">
        <v>408</v>
      </c>
      <c r="N8" t="s">
        <v>2</v>
      </c>
      <c r="O8" t="s">
        <v>47</v>
      </c>
      <c r="P8" t="s">
        <v>0</v>
      </c>
    </row>
    <row r="9" spans="1:18" x14ac:dyDescent="0.3">
      <c r="A9">
        <v>7</v>
      </c>
      <c r="B9" t="s">
        <v>23</v>
      </c>
      <c r="C9" t="s">
        <v>436</v>
      </c>
      <c r="D9" t="s">
        <v>437</v>
      </c>
      <c r="F9" t="s">
        <v>214</v>
      </c>
      <c r="I9" t="s">
        <v>438</v>
      </c>
      <c r="J9" t="s">
        <v>28</v>
      </c>
      <c r="K9" t="s">
        <v>439</v>
      </c>
      <c r="L9" t="s">
        <v>440</v>
      </c>
      <c r="M9" t="s">
        <v>0</v>
      </c>
      <c r="N9" t="s">
        <v>47</v>
      </c>
      <c r="O9" t="s">
        <v>0</v>
      </c>
    </row>
    <row r="10" spans="1:18" x14ac:dyDescent="0.3">
      <c r="A10">
        <v>8</v>
      </c>
      <c r="B10" t="s">
        <v>23</v>
      </c>
      <c r="C10" t="s">
        <v>21</v>
      </c>
      <c r="D10" t="s">
        <v>313</v>
      </c>
      <c r="E10" t="s">
        <v>441</v>
      </c>
      <c r="G10" t="s">
        <v>182</v>
      </c>
      <c r="H10" t="s">
        <v>159</v>
      </c>
      <c r="I10" t="s">
        <v>28</v>
      </c>
      <c r="J10" t="s">
        <v>164</v>
      </c>
      <c r="K10" t="s">
        <v>184</v>
      </c>
      <c r="L10" t="s">
        <v>2</v>
      </c>
      <c r="M10" t="s">
        <v>0</v>
      </c>
      <c r="N10" t="s">
        <v>0</v>
      </c>
    </row>
    <row r="11" spans="1:18" x14ac:dyDescent="0.3">
      <c r="A11">
        <v>9</v>
      </c>
      <c r="B11" t="s">
        <v>23</v>
      </c>
      <c r="C11" t="s">
        <v>97</v>
      </c>
      <c r="D11" t="s">
        <v>442</v>
      </c>
      <c r="E11" t="s">
        <v>443</v>
      </c>
      <c r="G11" t="s">
        <v>444</v>
      </c>
      <c r="I11" t="s">
        <v>445</v>
      </c>
      <c r="J11" t="s">
        <v>28</v>
      </c>
      <c r="K11" t="s">
        <v>446</v>
      </c>
      <c r="L11" t="s">
        <v>447</v>
      </c>
      <c r="M11" t="s">
        <v>0</v>
      </c>
      <c r="N11" t="s">
        <v>2</v>
      </c>
      <c r="O11" t="s">
        <v>47</v>
      </c>
    </row>
    <row r="12" spans="1:18" x14ac:dyDescent="0.3">
      <c r="A12">
        <v>10</v>
      </c>
      <c r="B12" t="s">
        <v>23</v>
      </c>
      <c r="C12" t="s">
        <v>348</v>
      </c>
      <c r="D12" t="s">
        <v>208</v>
      </c>
      <c r="E12" t="s">
        <v>448</v>
      </c>
      <c r="F12" t="s">
        <v>28</v>
      </c>
      <c r="G12" t="s">
        <v>449</v>
      </c>
      <c r="H12" t="s">
        <v>298</v>
      </c>
      <c r="I12" t="s">
        <v>0</v>
      </c>
      <c r="J12" t="s">
        <v>47</v>
      </c>
      <c r="K12" t="s">
        <v>0</v>
      </c>
    </row>
    <row r="13" spans="1:18" x14ac:dyDescent="0.3">
      <c r="A13">
        <v>11</v>
      </c>
      <c r="B13" t="s">
        <v>23</v>
      </c>
      <c r="C13" t="s">
        <v>21</v>
      </c>
      <c r="D13" t="s">
        <v>450</v>
      </c>
      <c r="E13" t="s">
        <v>181</v>
      </c>
      <c r="G13" t="s">
        <v>182</v>
      </c>
      <c r="H13" t="s">
        <v>183</v>
      </c>
      <c r="I13" t="s">
        <v>28</v>
      </c>
      <c r="J13" t="s">
        <v>164</v>
      </c>
      <c r="K13" t="s">
        <v>91</v>
      </c>
      <c r="L13" t="s">
        <v>2</v>
      </c>
      <c r="M13" t="s">
        <v>0</v>
      </c>
      <c r="N13" t="s">
        <v>0</v>
      </c>
    </row>
    <row r="14" spans="1:18" x14ac:dyDescent="0.3">
      <c r="A14">
        <v>12</v>
      </c>
      <c r="B14" t="s">
        <v>23</v>
      </c>
      <c r="C14" t="s">
        <v>85</v>
      </c>
      <c r="D14" t="s">
        <v>451</v>
      </c>
      <c r="E14" t="s">
        <v>452</v>
      </c>
      <c r="F14" t="s">
        <v>453</v>
      </c>
      <c r="G14" t="s">
        <v>454</v>
      </c>
      <c r="H14" t="s">
        <v>455</v>
      </c>
      <c r="I14" t="s">
        <v>456</v>
      </c>
      <c r="J14" t="s">
        <v>457</v>
      </c>
      <c r="K14" t="s">
        <v>458</v>
      </c>
      <c r="L14" t="s">
        <v>28</v>
      </c>
      <c r="M14" t="s">
        <v>459</v>
      </c>
      <c r="N14" t="s">
        <v>460</v>
      </c>
      <c r="O14" t="s">
        <v>2</v>
      </c>
      <c r="P14" t="s">
        <v>1</v>
      </c>
      <c r="Q14" t="s">
        <v>2</v>
      </c>
    </row>
    <row r="15" spans="1:18" x14ac:dyDescent="0.3">
      <c r="A15">
        <v>13</v>
      </c>
      <c r="B15" t="s">
        <v>23</v>
      </c>
      <c r="C15" t="s">
        <v>21</v>
      </c>
      <c r="D15" t="s">
        <v>165</v>
      </c>
      <c r="E15" t="s">
        <v>461</v>
      </c>
      <c r="F15" t="s">
        <v>462</v>
      </c>
      <c r="G15" t="s">
        <v>28</v>
      </c>
      <c r="H15" t="s">
        <v>463</v>
      </c>
      <c r="I15" t="s">
        <v>464</v>
      </c>
      <c r="J15" t="s">
        <v>2</v>
      </c>
      <c r="K15" t="s">
        <v>2</v>
      </c>
      <c r="L15" t="s">
        <v>2</v>
      </c>
    </row>
    <row r="16" spans="1:18" x14ac:dyDescent="0.3">
      <c r="A16">
        <v>14</v>
      </c>
      <c r="B16" t="s">
        <v>23</v>
      </c>
      <c r="C16" t="s">
        <v>436</v>
      </c>
      <c r="D16" t="s">
        <v>465</v>
      </c>
      <c r="E16" t="s">
        <v>466</v>
      </c>
      <c r="F16" t="s">
        <v>28</v>
      </c>
      <c r="G16" t="s">
        <v>57</v>
      </c>
      <c r="H16" t="s">
        <v>52</v>
      </c>
      <c r="I16" t="s">
        <v>2</v>
      </c>
      <c r="J16" t="s">
        <v>1</v>
      </c>
      <c r="K16" t="s">
        <v>0</v>
      </c>
    </row>
    <row r="17" spans="1:18" x14ac:dyDescent="0.3">
      <c r="A17">
        <v>15</v>
      </c>
      <c r="B17" t="s">
        <v>23</v>
      </c>
      <c r="C17" t="s">
        <v>21</v>
      </c>
      <c r="D17" t="s">
        <v>467</v>
      </c>
      <c r="E17" t="s">
        <v>468</v>
      </c>
      <c r="F17" t="s">
        <v>469</v>
      </c>
      <c r="H17" t="s">
        <v>470</v>
      </c>
      <c r="I17" t="s">
        <v>28</v>
      </c>
      <c r="J17" t="s">
        <v>164</v>
      </c>
      <c r="K17" t="s">
        <v>91</v>
      </c>
      <c r="L17" t="s">
        <v>2</v>
      </c>
      <c r="M17" t="s">
        <v>0</v>
      </c>
      <c r="N17" t="s">
        <v>0</v>
      </c>
    </row>
    <row r="18" spans="1:18" x14ac:dyDescent="0.3">
      <c r="A18">
        <v>16</v>
      </c>
      <c r="B18" t="s">
        <v>23</v>
      </c>
      <c r="C18" t="s">
        <v>21</v>
      </c>
      <c r="D18" t="s">
        <v>276</v>
      </c>
      <c r="E18" t="s">
        <v>441</v>
      </c>
      <c r="G18" t="s">
        <v>471</v>
      </c>
      <c r="I18" t="s">
        <v>472</v>
      </c>
      <c r="J18" t="s">
        <v>28</v>
      </c>
      <c r="K18" t="s">
        <v>164</v>
      </c>
      <c r="L18" t="s">
        <v>91</v>
      </c>
      <c r="M18" t="s">
        <v>2</v>
      </c>
      <c r="N18" t="s">
        <v>47</v>
      </c>
      <c r="O18" t="s">
        <v>0</v>
      </c>
    </row>
    <row r="19" spans="1:18" x14ac:dyDescent="0.3">
      <c r="A19">
        <v>17</v>
      </c>
      <c r="B19" t="s">
        <v>23</v>
      </c>
      <c r="C19" t="s">
        <v>85</v>
      </c>
      <c r="D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28</v>
      </c>
      <c r="K19" t="s">
        <v>478</v>
      </c>
      <c r="L19" t="s">
        <v>74</v>
      </c>
      <c r="M19" t="s">
        <v>2</v>
      </c>
      <c r="N19" t="s">
        <v>1</v>
      </c>
      <c r="O19" t="s">
        <v>0</v>
      </c>
    </row>
    <row r="20" spans="1:18" x14ac:dyDescent="0.3">
      <c r="A20">
        <v>18</v>
      </c>
      <c r="B20" t="s">
        <v>23</v>
      </c>
      <c r="C20" t="s">
        <v>21</v>
      </c>
      <c r="D20" t="s">
        <v>257</v>
      </c>
      <c r="E20" t="s">
        <v>479</v>
      </c>
      <c r="F20" t="s">
        <v>480</v>
      </c>
      <c r="G20" t="s">
        <v>481</v>
      </c>
      <c r="H20" t="s">
        <v>482</v>
      </c>
      <c r="I20" t="s">
        <v>483</v>
      </c>
      <c r="J20" t="s">
        <v>28</v>
      </c>
      <c r="K20" t="s">
        <v>164</v>
      </c>
      <c r="L20" t="s">
        <v>484</v>
      </c>
      <c r="M20" t="s">
        <v>2</v>
      </c>
      <c r="N20" t="s">
        <v>2</v>
      </c>
      <c r="O20" t="s">
        <v>2</v>
      </c>
      <c r="R20" t="s">
        <v>1</v>
      </c>
    </row>
    <row r="21" spans="1:18" x14ac:dyDescent="0.3">
      <c r="A21">
        <v>19</v>
      </c>
      <c r="B21" t="s">
        <v>23</v>
      </c>
      <c r="C21" t="s">
        <v>375</v>
      </c>
      <c r="D21" t="s">
        <v>485</v>
      </c>
      <c r="F21" t="s">
        <v>486</v>
      </c>
      <c r="G21" t="s">
        <v>487</v>
      </c>
      <c r="I21" t="s">
        <v>488</v>
      </c>
      <c r="J21" t="s">
        <v>28</v>
      </c>
      <c r="K21" t="s">
        <v>164</v>
      </c>
      <c r="L21" t="s">
        <v>489</v>
      </c>
      <c r="M21" t="s">
        <v>2</v>
      </c>
      <c r="N21" t="s">
        <v>2</v>
      </c>
      <c r="O21" t="s">
        <v>2</v>
      </c>
    </row>
    <row r="22" spans="1:18" x14ac:dyDescent="0.3">
      <c r="A22">
        <v>20</v>
      </c>
      <c r="B22" t="s">
        <v>23</v>
      </c>
      <c r="C22" t="s">
        <v>21</v>
      </c>
      <c r="D22" t="s">
        <v>490</v>
      </c>
      <c r="E22" t="s">
        <v>441</v>
      </c>
      <c r="G22" t="s">
        <v>182</v>
      </c>
      <c r="H22" t="s">
        <v>159</v>
      </c>
      <c r="I22" t="s">
        <v>28</v>
      </c>
      <c r="J22" t="s">
        <v>164</v>
      </c>
      <c r="K22" t="s">
        <v>91</v>
      </c>
      <c r="L22" t="s">
        <v>2</v>
      </c>
      <c r="M22" t="s">
        <v>0</v>
      </c>
      <c r="N22" t="s">
        <v>0</v>
      </c>
    </row>
    <row r="23" spans="1:18" x14ac:dyDescent="0.3">
      <c r="A23">
        <v>21</v>
      </c>
      <c r="B23" t="s">
        <v>23</v>
      </c>
      <c r="C23" t="s">
        <v>36</v>
      </c>
      <c r="D23" t="s">
        <v>491</v>
      </c>
      <c r="E23" t="s">
        <v>28</v>
      </c>
      <c r="F23" t="s">
        <v>492</v>
      </c>
      <c r="G23" t="s">
        <v>79</v>
      </c>
      <c r="H23" t="s">
        <v>2</v>
      </c>
      <c r="I23" t="s">
        <v>2</v>
      </c>
      <c r="J23" t="s">
        <v>2</v>
      </c>
    </row>
    <row r="24" spans="1:18" x14ac:dyDescent="0.3">
      <c r="A24">
        <v>22</v>
      </c>
    </row>
    <row r="25" spans="1:18" x14ac:dyDescent="0.3">
      <c r="A25">
        <v>23</v>
      </c>
    </row>
    <row r="26" spans="1:18" x14ac:dyDescent="0.3">
      <c r="A26">
        <v>24</v>
      </c>
    </row>
    <row r="27" spans="1:18" x14ac:dyDescent="0.3">
      <c r="A27">
        <v>25</v>
      </c>
    </row>
    <row r="28" spans="1:18" x14ac:dyDescent="0.3">
      <c r="A28">
        <v>26</v>
      </c>
    </row>
    <row r="29" spans="1:18" x14ac:dyDescent="0.3">
      <c r="A29">
        <v>27</v>
      </c>
    </row>
    <row r="30" spans="1:18" x14ac:dyDescent="0.3">
      <c r="A30">
        <v>28</v>
      </c>
    </row>
    <row r="31" spans="1:18" x14ac:dyDescent="0.3">
      <c r="A31">
        <v>29</v>
      </c>
    </row>
    <row r="32" spans="1:18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96"/>
  <sheetViews>
    <sheetView workbookViewId="0">
      <selection sqref="A1:T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18</v>
      </c>
      <c r="C2" t="s">
        <v>493</v>
      </c>
      <c r="D2" t="s">
        <v>494</v>
      </c>
      <c r="F2" t="s">
        <v>495</v>
      </c>
      <c r="G2" t="s">
        <v>28</v>
      </c>
      <c r="H2" t="s">
        <v>496</v>
      </c>
      <c r="I2" t="s">
        <v>497</v>
      </c>
      <c r="J2" t="s">
        <v>0</v>
      </c>
      <c r="K2" t="s">
        <v>498</v>
      </c>
    </row>
    <row r="3" spans="1:16" x14ac:dyDescent="0.3">
      <c r="A3">
        <v>1</v>
      </c>
      <c r="B3" t="s">
        <v>23</v>
      </c>
      <c r="C3" t="s">
        <v>20</v>
      </c>
      <c r="D3" t="s">
        <v>499</v>
      </c>
      <c r="E3" t="s">
        <v>500</v>
      </c>
      <c r="F3" t="s">
        <v>501</v>
      </c>
      <c r="G3" t="s">
        <v>28</v>
      </c>
      <c r="H3" t="s">
        <v>160</v>
      </c>
      <c r="I3" t="s">
        <v>74</v>
      </c>
      <c r="J3" t="s">
        <v>0</v>
      </c>
      <c r="K3" t="s">
        <v>2</v>
      </c>
      <c r="L3" t="s">
        <v>1</v>
      </c>
    </row>
    <row r="4" spans="1:16" x14ac:dyDescent="0.3">
      <c r="A4">
        <v>2</v>
      </c>
      <c r="B4" t="s">
        <v>23</v>
      </c>
      <c r="C4" t="s">
        <v>20</v>
      </c>
      <c r="D4" t="s">
        <v>257</v>
      </c>
      <c r="E4" t="s">
        <v>502</v>
      </c>
      <c r="G4" t="s">
        <v>182</v>
      </c>
      <c r="H4" t="s">
        <v>395</v>
      </c>
      <c r="I4" t="s">
        <v>28</v>
      </c>
      <c r="J4" t="s">
        <v>164</v>
      </c>
      <c r="K4" t="s">
        <v>41</v>
      </c>
      <c r="L4" t="s">
        <v>2</v>
      </c>
      <c r="M4" t="s">
        <v>2</v>
      </c>
      <c r="N4" t="s">
        <v>0</v>
      </c>
    </row>
    <row r="5" spans="1:16" x14ac:dyDescent="0.3">
      <c r="A5">
        <v>3</v>
      </c>
      <c r="B5" t="s">
        <v>23</v>
      </c>
      <c r="C5" t="s">
        <v>20</v>
      </c>
      <c r="D5" t="s">
        <v>503</v>
      </c>
      <c r="E5" t="s">
        <v>504</v>
      </c>
      <c r="F5" t="s">
        <v>505</v>
      </c>
      <c r="G5" t="s">
        <v>506</v>
      </c>
      <c r="H5" t="s">
        <v>507</v>
      </c>
      <c r="I5" t="s">
        <v>28</v>
      </c>
      <c r="J5" t="s">
        <v>508</v>
      </c>
      <c r="K5" t="s">
        <v>509</v>
      </c>
      <c r="L5" t="s">
        <v>155</v>
      </c>
      <c r="M5" t="s">
        <v>2</v>
      </c>
      <c r="N5" t="s">
        <v>1</v>
      </c>
    </row>
    <row r="6" spans="1:16" x14ac:dyDescent="0.3">
      <c r="A6">
        <v>4</v>
      </c>
      <c r="B6" t="s">
        <v>23</v>
      </c>
      <c r="C6" t="s">
        <v>120</v>
      </c>
      <c r="D6" t="s">
        <v>510</v>
      </c>
      <c r="E6" t="s">
        <v>511</v>
      </c>
      <c r="F6" t="s">
        <v>28</v>
      </c>
      <c r="G6" t="s">
        <v>512</v>
      </c>
      <c r="H6" t="s">
        <v>383</v>
      </c>
      <c r="I6" t="s">
        <v>2</v>
      </c>
      <c r="J6" t="s">
        <v>2</v>
      </c>
    </row>
    <row r="7" spans="1:16" x14ac:dyDescent="0.3">
      <c r="A7">
        <v>5</v>
      </c>
      <c r="B7" t="s">
        <v>23</v>
      </c>
      <c r="C7" t="s">
        <v>450</v>
      </c>
      <c r="D7" t="s">
        <v>182</v>
      </c>
      <c r="E7" t="s">
        <v>277</v>
      </c>
      <c r="G7" t="s">
        <v>513</v>
      </c>
      <c r="I7" t="s">
        <v>315</v>
      </c>
      <c r="J7" t="s">
        <v>28</v>
      </c>
      <c r="K7" t="s">
        <v>164</v>
      </c>
      <c r="L7" t="s">
        <v>184</v>
      </c>
      <c r="M7" t="s">
        <v>2</v>
      </c>
      <c r="N7" t="s">
        <v>2</v>
      </c>
      <c r="O7" t="s">
        <v>0</v>
      </c>
    </row>
    <row r="8" spans="1:16" x14ac:dyDescent="0.3">
      <c r="A8">
        <v>6</v>
      </c>
      <c r="B8" t="s">
        <v>23</v>
      </c>
      <c r="C8" t="s">
        <v>20</v>
      </c>
      <c r="D8" t="s">
        <v>514</v>
      </c>
      <c r="E8" t="s">
        <v>515</v>
      </c>
      <c r="G8" t="s">
        <v>182</v>
      </c>
      <c r="H8" t="s">
        <v>516</v>
      </c>
      <c r="I8" t="s">
        <v>28</v>
      </c>
      <c r="J8" t="s">
        <v>164</v>
      </c>
      <c r="K8" t="s">
        <v>184</v>
      </c>
      <c r="L8" t="s">
        <v>2</v>
      </c>
      <c r="M8" t="s">
        <v>2</v>
      </c>
      <c r="N8" t="s">
        <v>0</v>
      </c>
    </row>
    <row r="9" spans="1:16" x14ac:dyDescent="0.3">
      <c r="A9">
        <v>7</v>
      </c>
      <c r="B9" t="s">
        <v>23</v>
      </c>
      <c r="C9" t="s">
        <v>21</v>
      </c>
      <c r="D9" t="s">
        <v>85</v>
      </c>
      <c r="E9" t="s">
        <v>517</v>
      </c>
      <c r="F9" t="s">
        <v>518</v>
      </c>
      <c r="G9" t="s">
        <v>28</v>
      </c>
      <c r="H9" t="s">
        <v>519</v>
      </c>
      <c r="I9" t="s">
        <v>447</v>
      </c>
      <c r="J9" t="s">
        <v>47</v>
      </c>
      <c r="K9" t="s">
        <v>2</v>
      </c>
      <c r="L9" t="s">
        <v>47</v>
      </c>
    </row>
    <row r="10" spans="1:16" x14ac:dyDescent="0.3">
      <c r="A10">
        <v>8</v>
      </c>
      <c r="B10" t="s">
        <v>23</v>
      </c>
      <c r="C10" t="s">
        <v>21</v>
      </c>
      <c r="D10" t="s">
        <v>490</v>
      </c>
      <c r="E10" t="s">
        <v>182</v>
      </c>
      <c r="F10" t="s">
        <v>277</v>
      </c>
      <c r="H10" t="s">
        <v>520</v>
      </c>
      <c r="J10" t="s">
        <v>521</v>
      </c>
      <c r="K10" t="s">
        <v>28</v>
      </c>
      <c r="L10" t="s">
        <v>164</v>
      </c>
      <c r="M10" t="s">
        <v>184</v>
      </c>
      <c r="N10" t="s">
        <v>2</v>
      </c>
      <c r="O10" t="s">
        <v>2</v>
      </c>
      <c r="P10" t="s">
        <v>0</v>
      </c>
    </row>
    <row r="11" spans="1:16" x14ac:dyDescent="0.3">
      <c r="A11">
        <v>9</v>
      </c>
      <c r="B11" t="s">
        <v>23</v>
      </c>
      <c r="C11" t="s">
        <v>356</v>
      </c>
      <c r="D11" t="s">
        <v>522</v>
      </c>
      <c r="F11" t="s">
        <v>523</v>
      </c>
      <c r="H11" t="s">
        <v>524</v>
      </c>
      <c r="J11" t="s">
        <v>525</v>
      </c>
      <c r="K11" t="s">
        <v>28</v>
      </c>
      <c r="L11" t="s">
        <v>40</v>
      </c>
      <c r="M11" t="s">
        <v>79</v>
      </c>
      <c r="N11" t="s">
        <v>0</v>
      </c>
      <c r="O11" t="s">
        <v>135</v>
      </c>
      <c r="P11" t="s">
        <v>2</v>
      </c>
    </row>
    <row r="12" spans="1:16" x14ac:dyDescent="0.3">
      <c r="A12">
        <v>10</v>
      </c>
      <c r="B12" t="s">
        <v>23</v>
      </c>
      <c r="C12" t="s">
        <v>526</v>
      </c>
      <c r="D12" t="s">
        <v>527</v>
      </c>
      <c r="F12" t="s">
        <v>528</v>
      </c>
      <c r="J12" t="s">
        <v>529</v>
      </c>
      <c r="K12" t="s">
        <v>28</v>
      </c>
      <c r="L12" t="s">
        <v>124</v>
      </c>
      <c r="M12" t="s">
        <v>530</v>
      </c>
      <c r="N12" t="s">
        <v>0</v>
      </c>
      <c r="O12" t="s">
        <v>135</v>
      </c>
      <c r="P12" t="s">
        <v>47</v>
      </c>
    </row>
    <row r="13" spans="1:16" x14ac:dyDescent="0.3">
      <c r="A13">
        <v>11</v>
      </c>
      <c r="B13" t="s">
        <v>23</v>
      </c>
      <c r="C13" t="s">
        <v>21</v>
      </c>
      <c r="D13" t="s">
        <v>531</v>
      </c>
      <c r="E13" t="s">
        <v>181</v>
      </c>
      <c r="G13" t="s">
        <v>182</v>
      </c>
      <c r="H13" t="s">
        <v>183</v>
      </c>
      <c r="I13" t="s">
        <v>28</v>
      </c>
      <c r="J13" t="s">
        <v>164</v>
      </c>
      <c r="K13" t="s">
        <v>91</v>
      </c>
      <c r="L13" t="s">
        <v>2</v>
      </c>
      <c r="M13" t="s">
        <v>0</v>
      </c>
      <c r="N13" t="s">
        <v>0</v>
      </c>
    </row>
    <row r="14" spans="1:16" x14ac:dyDescent="0.3">
      <c r="A14">
        <v>12</v>
      </c>
      <c r="B14" t="s">
        <v>23</v>
      </c>
      <c r="C14" t="s">
        <v>207</v>
      </c>
      <c r="D14" t="s">
        <v>532</v>
      </c>
      <c r="F14" t="s">
        <v>214</v>
      </c>
      <c r="I14" t="s">
        <v>533</v>
      </c>
      <c r="J14" t="s">
        <v>28</v>
      </c>
      <c r="K14" t="s">
        <v>534</v>
      </c>
      <c r="L14" t="s">
        <v>535</v>
      </c>
      <c r="M14" t="s">
        <v>0</v>
      </c>
      <c r="N14" t="s">
        <v>0</v>
      </c>
      <c r="O14" t="s">
        <v>47</v>
      </c>
    </row>
    <row r="15" spans="1:16" x14ac:dyDescent="0.3">
      <c r="A15">
        <v>13</v>
      </c>
      <c r="B15" t="s">
        <v>23</v>
      </c>
      <c r="C15" t="s">
        <v>85</v>
      </c>
      <c r="D15" t="s">
        <v>536</v>
      </c>
      <c r="F15" t="s">
        <v>182</v>
      </c>
      <c r="G15" t="s">
        <v>183</v>
      </c>
      <c r="H15" t="s">
        <v>28</v>
      </c>
      <c r="I15" t="s">
        <v>164</v>
      </c>
      <c r="J15" t="s">
        <v>537</v>
      </c>
      <c r="K15" t="s">
        <v>0</v>
      </c>
      <c r="L15" t="s">
        <v>47</v>
      </c>
      <c r="M15" t="s">
        <v>0</v>
      </c>
    </row>
    <row r="16" spans="1:16" x14ac:dyDescent="0.3">
      <c r="A16">
        <v>14</v>
      </c>
      <c r="B16" t="s">
        <v>23</v>
      </c>
      <c r="C16" t="s">
        <v>97</v>
      </c>
      <c r="D16" t="s">
        <v>538</v>
      </c>
      <c r="E16" t="s">
        <v>28</v>
      </c>
      <c r="F16" t="s">
        <v>539</v>
      </c>
      <c r="G16" t="s">
        <v>74</v>
      </c>
      <c r="H16" t="s">
        <v>0</v>
      </c>
      <c r="I16" t="s">
        <v>47</v>
      </c>
      <c r="J16" t="s">
        <v>2</v>
      </c>
    </row>
    <row r="17" spans="1:16" x14ac:dyDescent="0.3">
      <c r="A17">
        <v>15</v>
      </c>
      <c r="B17" t="s">
        <v>23</v>
      </c>
      <c r="C17" t="s">
        <v>85</v>
      </c>
      <c r="D17" t="s">
        <v>540</v>
      </c>
      <c r="F17" t="s">
        <v>182</v>
      </c>
      <c r="G17" t="s">
        <v>28</v>
      </c>
      <c r="H17" t="s">
        <v>164</v>
      </c>
      <c r="I17" t="s">
        <v>399</v>
      </c>
      <c r="J17" t="s">
        <v>0</v>
      </c>
      <c r="K17" t="s">
        <v>47</v>
      </c>
      <c r="L17" t="s">
        <v>0</v>
      </c>
    </row>
    <row r="18" spans="1:16" x14ac:dyDescent="0.3">
      <c r="A18">
        <v>16</v>
      </c>
      <c r="B18" t="s">
        <v>23</v>
      </c>
      <c r="C18" t="s">
        <v>375</v>
      </c>
      <c r="D18" t="s">
        <v>376</v>
      </c>
      <c r="E18" t="s">
        <v>377</v>
      </c>
      <c r="G18" t="s">
        <v>378</v>
      </c>
      <c r="I18" t="s">
        <v>379</v>
      </c>
      <c r="J18" t="s">
        <v>28</v>
      </c>
      <c r="K18" t="s">
        <v>40</v>
      </c>
      <c r="L18" t="s">
        <v>79</v>
      </c>
      <c r="M18" t="s">
        <v>2</v>
      </c>
      <c r="N18" t="s">
        <v>1</v>
      </c>
      <c r="O18" t="s">
        <v>2</v>
      </c>
    </row>
    <row r="19" spans="1:16" x14ac:dyDescent="0.3">
      <c r="A19">
        <v>17</v>
      </c>
      <c r="B19" t="s">
        <v>23</v>
      </c>
      <c r="C19" t="s">
        <v>260</v>
      </c>
      <c r="D19" t="s">
        <v>541</v>
      </c>
      <c r="E19" t="s">
        <v>542</v>
      </c>
      <c r="F19" t="s">
        <v>543</v>
      </c>
      <c r="H19" t="s">
        <v>159</v>
      </c>
      <c r="I19" t="s">
        <v>28</v>
      </c>
      <c r="J19" t="s">
        <v>544</v>
      </c>
      <c r="K19" t="s">
        <v>140</v>
      </c>
      <c r="L19" t="s">
        <v>47</v>
      </c>
      <c r="M19" t="s">
        <v>3</v>
      </c>
      <c r="N19" t="s">
        <v>0</v>
      </c>
    </row>
    <row r="20" spans="1:16" x14ac:dyDescent="0.3">
      <c r="A20">
        <v>18</v>
      </c>
      <c r="B20" t="s">
        <v>23</v>
      </c>
      <c r="C20" t="s">
        <v>21</v>
      </c>
      <c r="D20" t="s">
        <v>212</v>
      </c>
      <c r="E20" t="s">
        <v>380</v>
      </c>
      <c r="F20" t="s">
        <v>545</v>
      </c>
      <c r="G20" t="s">
        <v>28</v>
      </c>
      <c r="H20" t="s">
        <v>164</v>
      </c>
      <c r="I20" t="s">
        <v>74</v>
      </c>
      <c r="J20" t="s">
        <v>0</v>
      </c>
      <c r="K20" t="s">
        <v>2</v>
      </c>
      <c r="L20" t="s">
        <v>2</v>
      </c>
    </row>
    <row r="21" spans="1:16" x14ac:dyDescent="0.3">
      <c r="A21">
        <v>19</v>
      </c>
      <c r="B21" t="s">
        <v>23</v>
      </c>
      <c r="C21" t="s">
        <v>375</v>
      </c>
      <c r="D21" t="s">
        <v>546</v>
      </c>
      <c r="F21" t="s">
        <v>547</v>
      </c>
      <c r="H21" t="s">
        <v>548</v>
      </c>
      <c r="J21" t="s">
        <v>549</v>
      </c>
      <c r="K21" t="s">
        <v>28</v>
      </c>
      <c r="L21" t="s">
        <v>164</v>
      </c>
      <c r="M21" t="s">
        <v>330</v>
      </c>
      <c r="N21" t="s">
        <v>2</v>
      </c>
      <c r="O21" t="s">
        <v>1</v>
      </c>
      <c r="P21" t="s">
        <v>2</v>
      </c>
    </row>
    <row r="22" spans="1:16" x14ac:dyDescent="0.3">
      <c r="A22">
        <v>20</v>
      </c>
      <c r="B22" t="s">
        <v>23</v>
      </c>
      <c r="C22" t="s">
        <v>21</v>
      </c>
      <c r="D22" t="s">
        <v>97</v>
      </c>
      <c r="E22" t="s">
        <v>550</v>
      </c>
      <c r="F22" t="s">
        <v>551</v>
      </c>
      <c r="G22" t="s">
        <v>552</v>
      </c>
      <c r="H22" t="s">
        <v>553</v>
      </c>
      <c r="I22" t="s">
        <v>28</v>
      </c>
      <c r="J22" t="s">
        <v>95</v>
      </c>
      <c r="K22" t="s">
        <v>554</v>
      </c>
      <c r="L22" t="s">
        <v>2</v>
      </c>
      <c r="M22" t="s">
        <v>1</v>
      </c>
      <c r="N22" t="s">
        <v>2</v>
      </c>
    </row>
    <row r="23" spans="1:16" x14ac:dyDescent="0.3">
      <c r="A23">
        <v>21</v>
      </c>
      <c r="B23" t="s">
        <v>23</v>
      </c>
      <c r="C23" t="s">
        <v>21</v>
      </c>
      <c r="D23" t="s">
        <v>555</v>
      </c>
      <c r="E23" t="s">
        <v>556</v>
      </c>
      <c r="F23" t="s">
        <v>28</v>
      </c>
      <c r="G23" t="s">
        <v>557</v>
      </c>
      <c r="H23" t="s">
        <v>558</v>
      </c>
      <c r="I23" t="s">
        <v>0</v>
      </c>
      <c r="J23" t="s">
        <v>0</v>
      </c>
      <c r="K23" t="s">
        <v>2</v>
      </c>
    </row>
    <row r="24" spans="1:16" x14ac:dyDescent="0.3">
      <c r="A24">
        <v>22</v>
      </c>
      <c r="B24" t="s">
        <v>23</v>
      </c>
      <c r="C24" t="s">
        <v>21</v>
      </c>
      <c r="D24" t="s">
        <v>559</v>
      </c>
      <c r="E24" t="s">
        <v>560</v>
      </c>
      <c r="F24" t="s">
        <v>561</v>
      </c>
      <c r="G24" t="s">
        <v>562</v>
      </c>
      <c r="H24" t="s">
        <v>28</v>
      </c>
      <c r="I24" t="s">
        <v>563</v>
      </c>
      <c r="J24" t="s">
        <v>564</v>
      </c>
      <c r="K24" t="s">
        <v>0</v>
      </c>
      <c r="L24" t="s">
        <v>2</v>
      </c>
      <c r="M24" t="s">
        <v>0</v>
      </c>
    </row>
    <row r="25" spans="1:16" x14ac:dyDescent="0.3">
      <c r="A25">
        <v>23</v>
      </c>
    </row>
    <row r="26" spans="1:16" x14ac:dyDescent="0.3">
      <c r="A26">
        <v>24</v>
      </c>
    </row>
    <row r="27" spans="1:16" x14ac:dyDescent="0.3">
      <c r="A27">
        <v>25</v>
      </c>
    </row>
    <row r="28" spans="1:16" x14ac:dyDescent="0.3">
      <c r="A28">
        <v>26</v>
      </c>
    </row>
    <row r="29" spans="1:16" x14ac:dyDescent="0.3">
      <c r="A29">
        <v>27</v>
      </c>
    </row>
    <row r="30" spans="1:16" x14ac:dyDescent="0.3">
      <c r="A30">
        <v>28</v>
      </c>
    </row>
    <row r="31" spans="1:16" x14ac:dyDescent="0.3">
      <c r="A31">
        <v>29</v>
      </c>
    </row>
    <row r="32" spans="1:16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9"/>
  <sheetViews>
    <sheetView workbookViewId="0">
      <selection sqref="A1:U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23</v>
      </c>
      <c r="C2" t="s">
        <v>19</v>
      </c>
      <c r="D2" t="s">
        <v>565</v>
      </c>
      <c r="E2" t="s">
        <v>566</v>
      </c>
      <c r="G2" t="s">
        <v>567</v>
      </c>
      <c r="H2" t="s">
        <v>568</v>
      </c>
      <c r="I2" t="s">
        <v>569</v>
      </c>
      <c r="J2" t="s">
        <v>570</v>
      </c>
      <c r="K2" t="s">
        <v>571</v>
      </c>
      <c r="L2" t="s">
        <v>572</v>
      </c>
      <c r="M2" t="s">
        <v>573</v>
      </c>
      <c r="N2" t="s">
        <v>28</v>
      </c>
      <c r="O2" t="s">
        <v>574</v>
      </c>
      <c r="P2" t="s">
        <v>575</v>
      </c>
      <c r="Q2" t="s">
        <v>0</v>
      </c>
      <c r="R2" t="s">
        <v>498</v>
      </c>
    </row>
    <row r="3" spans="1:18" x14ac:dyDescent="0.3">
      <c r="A3">
        <v>1</v>
      </c>
      <c r="B3" t="s">
        <v>23</v>
      </c>
      <c r="C3" t="s">
        <v>20</v>
      </c>
      <c r="D3" t="s">
        <v>127</v>
      </c>
      <c r="E3" t="s">
        <v>576</v>
      </c>
      <c r="F3" t="s">
        <v>577</v>
      </c>
      <c r="H3" t="s">
        <v>578</v>
      </c>
      <c r="I3" t="s">
        <v>28</v>
      </c>
      <c r="J3" t="s">
        <v>160</v>
      </c>
      <c r="K3" t="s">
        <v>84</v>
      </c>
      <c r="L3" t="s">
        <v>0</v>
      </c>
      <c r="M3" t="s">
        <v>1</v>
      </c>
      <c r="N3" t="s">
        <v>0</v>
      </c>
    </row>
    <row r="4" spans="1:18" x14ac:dyDescent="0.3">
      <c r="A4">
        <v>2</v>
      </c>
      <c r="B4" t="s">
        <v>23</v>
      </c>
      <c r="C4" t="s">
        <v>20</v>
      </c>
      <c r="D4" t="s">
        <v>579</v>
      </c>
      <c r="E4" t="s">
        <v>580</v>
      </c>
      <c r="G4" t="s">
        <v>38</v>
      </c>
      <c r="H4" t="s">
        <v>39</v>
      </c>
      <c r="J4" t="s">
        <v>581</v>
      </c>
      <c r="K4" t="s">
        <v>28</v>
      </c>
      <c r="L4" t="s">
        <v>40</v>
      </c>
      <c r="M4" t="s">
        <v>236</v>
      </c>
      <c r="N4" t="s">
        <v>1</v>
      </c>
      <c r="O4" t="s">
        <v>1</v>
      </c>
    </row>
    <row r="5" spans="1:18" x14ac:dyDescent="0.3">
      <c r="A5">
        <v>3</v>
      </c>
      <c r="B5" t="s">
        <v>23</v>
      </c>
      <c r="C5" t="s">
        <v>20</v>
      </c>
      <c r="D5" t="s">
        <v>582</v>
      </c>
      <c r="E5" t="s">
        <v>583</v>
      </c>
      <c r="G5" t="s">
        <v>38</v>
      </c>
      <c r="H5" t="s">
        <v>39</v>
      </c>
      <c r="J5" t="s">
        <v>584</v>
      </c>
      <c r="K5" t="s">
        <v>28</v>
      </c>
      <c r="L5" t="s">
        <v>40</v>
      </c>
      <c r="M5" t="s">
        <v>236</v>
      </c>
      <c r="N5" t="s">
        <v>2</v>
      </c>
      <c r="O5" t="s">
        <v>1</v>
      </c>
      <c r="P5" t="s">
        <v>1</v>
      </c>
    </row>
    <row r="6" spans="1:18" x14ac:dyDescent="0.3">
      <c r="A6">
        <v>4</v>
      </c>
      <c r="B6" t="s">
        <v>23</v>
      </c>
      <c r="C6" t="s">
        <v>21</v>
      </c>
      <c r="D6" t="s">
        <v>531</v>
      </c>
      <c r="E6" t="s">
        <v>479</v>
      </c>
      <c r="F6" t="s">
        <v>585</v>
      </c>
      <c r="G6" t="s">
        <v>586</v>
      </c>
      <c r="H6" t="s">
        <v>587</v>
      </c>
      <c r="I6" t="s">
        <v>28</v>
      </c>
      <c r="J6" t="s">
        <v>164</v>
      </c>
      <c r="K6" t="s">
        <v>41</v>
      </c>
      <c r="L6" t="s">
        <v>2</v>
      </c>
      <c r="M6" t="s">
        <v>0</v>
      </c>
      <c r="N6" t="s">
        <v>2</v>
      </c>
    </row>
    <row r="7" spans="1:18" x14ac:dyDescent="0.3">
      <c r="A7">
        <v>5</v>
      </c>
      <c r="B7" t="s">
        <v>23</v>
      </c>
      <c r="C7" t="s">
        <v>260</v>
      </c>
      <c r="D7" t="s">
        <v>588</v>
      </c>
      <c r="F7" t="s">
        <v>589</v>
      </c>
      <c r="G7" t="s">
        <v>590</v>
      </c>
      <c r="H7" t="s">
        <v>591</v>
      </c>
      <c r="I7" t="s">
        <v>592</v>
      </c>
      <c r="J7" t="s">
        <v>28</v>
      </c>
      <c r="K7" t="s">
        <v>593</v>
      </c>
      <c r="L7" t="s">
        <v>252</v>
      </c>
      <c r="M7" t="s">
        <v>0</v>
      </c>
      <c r="N7" t="s">
        <v>2</v>
      </c>
      <c r="O7" t="s">
        <v>0</v>
      </c>
    </row>
    <row r="8" spans="1:18" x14ac:dyDescent="0.3">
      <c r="A8">
        <v>6</v>
      </c>
      <c r="B8" t="s">
        <v>23</v>
      </c>
      <c r="C8" t="s">
        <v>20</v>
      </c>
      <c r="D8" t="s">
        <v>327</v>
      </c>
      <c r="E8" t="s">
        <v>594</v>
      </c>
      <c r="G8" t="s">
        <v>595</v>
      </c>
      <c r="I8" t="s">
        <v>596</v>
      </c>
      <c r="J8" t="s">
        <v>28</v>
      </c>
      <c r="K8" t="s">
        <v>164</v>
      </c>
      <c r="L8" t="s">
        <v>597</v>
      </c>
      <c r="M8" t="s">
        <v>2</v>
      </c>
      <c r="N8" t="s">
        <v>2</v>
      </c>
      <c r="O8" t="s">
        <v>2</v>
      </c>
    </row>
    <row r="9" spans="1:18" x14ac:dyDescent="0.3">
      <c r="A9">
        <v>7</v>
      </c>
      <c r="B9" t="s">
        <v>23</v>
      </c>
      <c r="C9" t="s">
        <v>120</v>
      </c>
      <c r="D9" t="s">
        <v>598</v>
      </c>
      <c r="E9" t="s">
        <v>599</v>
      </c>
      <c r="F9" t="s">
        <v>600</v>
      </c>
      <c r="G9" t="s">
        <v>28</v>
      </c>
      <c r="H9" t="s">
        <v>164</v>
      </c>
      <c r="I9" t="s">
        <v>298</v>
      </c>
      <c r="J9" t="s">
        <v>2</v>
      </c>
      <c r="K9" t="s">
        <v>0</v>
      </c>
      <c r="L9" t="s">
        <v>47</v>
      </c>
    </row>
    <row r="10" spans="1:18" x14ac:dyDescent="0.3">
      <c r="A10">
        <v>8</v>
      </c>
      <c r="B10" t="s">
        <v>23</v>
      </c>
      <c r="C10" t="s">
        <v>180</v>
      </c>
      <c r="D10" t="s">
        <v>181</v>
      </c>
      <c r="F10" t="s">
        <v>182</v>
      </c>
      <c r="G10" t="s">
        <v>183</v>
      </c>
      <c r="H10" t="s">
        <v>28</v>
      </c>
      <c r="I10" t="s">
        <v>164</v>
      </c>
      <c r="J10" t="s">
        <v>91</v>
      </c>
      <c r="K10" t="s">
        <v>2</v>
      </c>
      <c r="L10" t="s">
        <v>2</v>
      </c>
      <c r="M10" t="s">
        <v>0</v>
      </c>
    </row>
    <row r="11" spans="1:18" x14ac:dyDescent="0.3">
      <c r="A11">
        <v>9</v>
      </c>
      <c r="B11" t="s">
        <v>23</v>
      </c>
      <c r="C11" t="s">
        <v>601</v>
      </c>
      <c r="D11" t="s">
        <v>602</v>
      </c>
      <c r="E11" t="s">
        <v>28</v>
      </c>
      <c r="F11" t="s">
        <v>603</v>
      </c>
      <c r="G11" t="s">
        <v>79</v>
      </c>
      <c r="H11" t="s">
        <v>2</v>
      </c>
      <c r="I11" t="s">
        <v>1</v>
      </c>
      <c r="J11" t="s">
        <v>1</v>
      </c>
    </row>
    <row r="12" spans="1:18" x14ac:dyDescent="0.3">
      <c r="A12">
        <v>10</v>
      </c>
      <c r="B12" t="s">
        <v>23</v>
      </c>
      <c r="C12" t="s">
        <v>531</v>
      </c>
      <c r="D12" t="s">
        <v>604</v>
      </c>
      <c r="E12" t="s">
        <v>366</v>
      </c>
      <c r="F12" t="s">
        <v>605</v>
      </c>
      <c r="G12" t="s">
        <v>606</v>
      </c>
      <c r="H12" t="s">
        <v>607</v>
      </c>
      <c r="I12" t="s">
        <v>608</v>
      </c>
      <c r="J12" t="s">
        <v>159</v>
      </c>
      <c r="K12" t="s">
        <v>28</v>
      </c>
      <c r="L12" t="s">
        <v>459</v>
      </c>
      <c r="M12" t="s">
        <v>91</v>
      </c>
      <c r="N12" t="s">
        <v>2</v>
      </c>
      <c r="O12" t="s">
        <v>1</v>
      </c>
      <c r="P12" t="s">
        <v>2</v>
      </c>
    </row>
    <row r="13" spans="1:18" x14ac:dyDescent="0.3">
      <c r="A13">
        <v>11</v>
      </c>
      <c r="B13" t="s">
        <v>23</v>
      </c>
      <c r="C13" t="s">
        <v>375</v>
      </c>
      <c r="D13" t="s">
        <v>546</v>
      </c>
      <c r="F13" t="s">
        <v>547</v>
      </c>
      <c r="H13" t="s">
        <v>548</v>
      </c>
      <c r="J13" t="s">
        <v>549</v>
      </c>
      <c r="K13" t="s">
        <v>28</v>
      </c>
      <c r="L13" t="s">
        <v>164</v>
      </c>
      <c r="M13" t="s">
        <v>206</v>
      </c>
      <c r="N13" t="s">
        <v>2</v>
      </c>
      <c r="O13" t="s">
        <v>1</v>
      </c>
      <c r="P13" t="s">
        <v>2</v>
      </c>
    </row>
    <row r="14" spans="1:18" x14ac:dyDescent="0.3">
      <c r="A14">
        <v>12</v>
      </c>
      <c r="B14" t="s">
        <v>23</v>
      </c>
      <c r="C14" t="s">
        <v>375</v>
      </c>
      <c r="D14" t="s">
        <v>609</v>
      </c>
      <c r="E14" t="s">
        <v>481</v>
      </c>
      <c r="F14" t="s">
        <v>482</v>
      </c>
      <c r="G14" t="s">
        <v>483</v>
      </c>
      <c r="H14" t="s">
        <v>28</v>
      </c>
      <c r="I14" t="s">
        <v>610</v>
      </c>
      <c r="J14" t="s">
        <v>484</v>
      </c>
      <c r="K14" t="s">
        <v>2</v>
      </c>
      <c r="L14" t="s">
        <v>2</v>
      </c>
      <c r="M14" t="s">
        <v>2</v>
      </c>
    </row>
    <row r="15" spans="1:18" x14ac:dyDescent="0.3">
      <c r="A15">
        <v>13</v>
      </c>
      <c r="B15" t="s">
        <v>23</v>
      </c>
      <c r="C15" t="s">
        <v>276</v>
      </c>
      <c r="D15" t="s">
        <v>181</v>
      </c>
      <c r="F15" t="s">
        <v>182</v>
      </c>
      <c r="G15" t="s">
        <v>183</v>
      </c>
      <c r="H15" t="s">
        <v>28</v>
      </c>
      <c r="I15" t="s">
        <v>164</v>
      </c>
      <c r="J15" t="s">
        <v>184</v>
      </c>
      <c r="K15" t="s">
        <v>2</v>
      </c>
      <c r="L15" t="s">
        <v>47</v>
      </c>
      <c r="M15" t="s">
        <v>0</v>
      </c>
    </row>
    <row r="16" spans="1:18" x14ac:dyDescent="0.3">
      <c r="A16">
        <v>14</v>
      </c>
      <c r="B16" t="s">
        <v>23</v>
      </c>
      <c r="C16" t="s">
        <v>97</v>
      </c>
      <c r="D16" t="s">
        <v>611</v>
      </c>
      <c r="F16" t="s">
        <v>214</v>
      </c>
      <c r="H16" t="s">
        <v>612</v>
      </c>
      <c r="I16" t="s">
        <v>28</v>
      </c>
      <c r="J16" t="s">
        <v>40</v>
      </c>
      <c r="K16" t="s">
        <v>613</v>
      </c>
      <c r="L16" t="s">
        <v>0</v>
      </c>
      <c r="M16" t="s">
        <v>155</v>
      </c>
      <c r="N16" t="s">
        <v>47</v>
      </c>
    </row>
    <row r="17" spans="1:16" x14ac:dyDescent="0.3">
      <c r="A17">
        <v>15</v>
      </c>
      <c r="B17" t="s">
        <v>23</v>
      </c>
      <c r="C17" t="s">
        <v>614</v>
      </c>
      <c r="D17" t="s">
        <v>615</v>
      </c>
      <c r="E17" t="s">
        <v>616</v>
      </c>
      <c r="F17" t="s">
        <v>28</v>
      </c>
      <c r="G17" t="s">
        <v>113</v>
      </c>
      <c r="H17" t="s">
        <v>617</v>
      </c>
      <c r="I17" t="s">
        <v>2</v>
      </c>
      <c r="J17" t="s">
        <v>1</v>
      </c>
      <c r="K17" t="s">
        <v>2</v>
      </c>
    </row>
    <row r="18" spans="1:16" x14ac:dyDescent="0.3">
      <c r="A18">
        <v>16</v>
      </c>
      <c r="B18" t="s">
        <v>23</v>
      </c>
      <c r="C18" t="s">
        <v>21</v>
      </c>
      <c r="D18" t="s">
        <v>290</v>
      </c>
      <c r="E18" t="s">
        <v>618</v>
      </c>
      <c r="F18" t="s">
        <v>619</v>
      </c>
      <c r="G18" t="s">
        <v>28</v>
      </c>
      <c r="H18" t="s">
        <v>620</v>
      </c>
      <c r="I18" t="s">
        <v>41</v>
      </c>
      <c r="J18" t="s">
        <v>2</v>
      </c>
      <c r="K18" t="s">
        <v>2</v>
      </c>
      <c r="L18" t="s">
        <v>0</v>
      </c>
    </row>
    <row r="19" spans="1:16" x14ac:dyDescent="0.3">
      <c r="A19">
        <v>17</v>
      </c>
      <c r="B19" t="s">
        <v>23</v>
      </c>
      <c r="C19" t="s">
        <v>20</v>
      </c>
      <c r="D19" t="s">
        <v>621</v>
      </c>
      <c r="E19" t="s">
        <v>622</v>
      </c>
      <c r="G19" t="s">
        <v>335</v>
      </c>
      <c r="H19" t="s">
        <v>277</v>
      </c>
      <c r="J19" t="s">
        <v>623</v>
      </c>
      <c r="K19" t="s">
        <v>28</v>
      </c>
      <c r="L19" t="s">
        <v>164</v>
      </c>
      <c r="M19" t="s">
        <v>624</v>
      </c>
      <c r="N19" t="s">
        <v>2</v>
      </c>
      <c r="O19" t="s">
        <v>2</v>
      </c>
      <c r="P19" t="s">
        <v>2</v>
      </c>
    </row>
    <row r="20" spans="1:16" x14ac:dyDescent="0.3">
      <c r="A20">
        <v>18</v>
      </c>
      <c r="B20" t="s">
        <v>23</v>
      </c>
      <c r="C20" t="s">
        <v>21</v>
      </c>
      <c r="D20" t="s">
        <v>294</v>
      </c>
      <c r="E20" t="s">
        <v>625</v>
      </c>
      <c r="F20" t="s">
        <v>626</v>
      </c>
      <c r="H20" t="s">
        <v>627</v>
      </c>
      <c r="J20" t="s">
        <v>159</v>
      </c>
      <c r="K20" t="s">
        <v>28</v>
      </c>
      <c r="L20" t="s">
        <v>628</v>
      </c>
      <c r="M20" t="s">
        <v>629</v>
      </c>
      <c r="N20" t="s">
        <v>2</v>
      </c>
      <c r="O20" t="s">
        <v>1</v>
      </c>
      <c r="P20" t="s">
        <v>2</v>
      </c>
    </row>
    <row r="21" spans="1:16" x14ac:dyDescent="0.3">
      <c r="A21">
        <v>19</v>
      </c>
      <c r="B21" t="s">
        <v>23</v>
      </c>
      <c r="C21" t="s">
        <v>630</v>
      </c>
      <c r="D21" t="s">
        <v>371</v>
      </c>
      <c r="E21" t="s">
        <v>631</v>
      </c>
      <c r="F21" t="s">
        <v>28</v>
      </c>
      <c r="G21" t="s">
        <v>632</v>
      </c>
      <c r="H21" t="s">
        <v>91</v>
      </c>
      <c r="I21" t="s">
        <v>2</v>
      </c>
      <c r="J21" t="s">
        <v>0</v>
      </c>
      <c r="K21" t="s">
        <v>2</v>
      </c>
    </row>
    <row r="22" spans="1:16" x14ac:dyDescent="0.3">
      <c r="A22">
        <v>20</v>
      </c>
      <c r="B22" t="s">
        <v>23</v>
      </c>
      <c r="C22" t="s">
        <v>197</v>
      </c>
      <c r="D22" t="s">
        <v>633</v>
      </c>
      <c r="F22" t="s">
        <v>634</v>
      </c>
      <c r="G22" t="s">
        <v>28</v>
      </c>
      <c r="H22" t="s">
        <v>610</v>
      </c>
      <c r="I22" t="s">
        <v>635</v>
      </c>
      <c r="J22" t="s">
        <v>0</v>
      </c>
      <c r="K22" t="s">
        <v>0</v>
      </c>
      <c r="L22" t="s">
        <v>2</v>
      </c>
    </row>
    <row r="23" spans="1:16" x14ac:dyDescent="0.3">
      <c r="A23">
        <v>21</v>
      </c>
      <c r="B23" t="s">
        <v>23</v>
      </c>
      <c r="C23" t="s">
        <v>636</v>
      </c>
      <c r="D23" t="s">
        <v>637</v>
      </c>
      <c r="F23" t="s">
        <v>214</v>
      </c>
      <c r="I23" t="s">
        <v>638</v>
      </c>
      <c r="J23" t="s">
        <v>28</v>
      </c>
      <c r="K23" t="s">
        <v>40</v>
      </c>
      <c r="L23" t="s">
        <v>639</v>
      </c>
      <c r="M23" t="s">
        <v>0</v>
      </c>
      <c r="N23" t="s">
        <v>0</v>
      </c>
      <c r="O23" t="s">
        <v>0</v>
      </c>
    </row>
    <row r="24" spans="1:16" x14ac:dyDescent="0.3">
      <c r="A24">
        <v>22</v>
      </c>
    </row>
    <row r="25" spans="1:16" x14ac:dyDescent="0.3">
      <c r="A25">
        <v>23</v>
      </c>
    </row>
    <row r="26" spans="1:16" x14ac:dyDescent="0.3">
      <c r="A26">
        <v>24</v>
      </c>
    </row>
    <row r="27" spans="1:16" x14ac:dyDescent="0.3">
      <c r="A27">
        <v>25</v>
      </c>
    </row>
    <row r="28" spans="1:16" x14ac:dyDescent="0.3">
      <c r="A28">
        <v>26</v>
      </c>
    </row>
    <row r="29" spans="1:16" x14ac:dyDescent="0.3">
      <c r="A29">
        <v>27</v>
      </c>
    </row>
    <row r="30" spans="1:16" x14ac:dyDescent="0.3">
      <c r="A30">
        <v>28</v>
      </c>
    </row>
    <row r="31" spans="1:16" x14ac:dyDescent="0.3">
      <c r="A31">
        <v>29</v>
      </c>
    </row>
    <row r="32" spans="1:16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85"/>
  <sheetViews>
    <sheetView workbookViewId="0">
      <selection sqref="A1:V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C2" t="s">
        <v>640</v>
      </c>
      <c r="D2" t="s">
        <v>28</v>
      </c>
      <c r="E2" t="s">
        <v>641</v>
      </c>
      <c r="F2" t="s">
        <v>246</v>
      </c>
      <c r="G2" t="s">
        <v>0</v>
      </c>
      <c r="H2" t="s">
        <v>147</v>
      </c>
      <c r="I2" t="s">
        <v>1</v>
      </c>
    </row>
    <row r="3" spans="1:16" x14ac:dyDescent="0.3">
      <c r="A3">
        <v>1</v>
      </c>
      <c r="B3" t="s">
        <v>23</v>
      </c>
      <c r="C3" t="s">
        <v>20</v>
      </c>
      <c r="D3" t="s">
        <v>642</v>
      </c>
      <c r="E3" t="s">
        <v>643</v>
      </c>
      <c r="F3" t="s">
        <v>644</v>
      </c>
      <c r="G3" t="s">
        <v>28</v>
      </c>
      <c r="H3" t="s">
        <v>45</v>
      </c>
      <c r="I3" t="s">
        <v>252</v>
      </c>
      <c r="J3" t="s">
        <v>2</v>
      </c>
      <c r="K3" t="s">
        <v>2</v>
      </c>
      <c r="L3" t="s">
        <v>1</v>
      </c>
    </row>
    <row r="4" spans="1:16" x14ac:dyDescent="0.3">
      <c r="A4">
        <v>2</v>
      </c>
      <c r="B4" t="s">
        <v>23</v>
      </c>
      <c r="C4" t="s">
        <v>20</v>
      </c>
      <c r="D4" t="s">
        <v>645</v>
      </c>
      <c r="E4" t="s">
        <v>182</v>
      </c>
      <c r="F4" t="s">
        <v>277</v>
      </c>
      <c r="H4" t="s">
        <v>646</v>
      </c>
      <c r="J4" t="s">
        <v>647</v>
      </c>
      <c r="K4" t="s">
        <v>28</v>
      </c>
      <c r="L4" t="s">
        <v>164</v>
      </c>
      <c r="M4" t="s">
        <v>648</v>
      </c>
      <c r="N4" t="s">
        <v>2</v>
      </c>
      <c r="O4" t="s">
        <v>2</v>
      </c>
      <c r="P4" t="s">
        <v>2</v>
      </c>
    </row>
    <row r="5" spans="1:16" x14ac:dyDescent="0.3">
      <c r="A5">
        <v>3</v>
      </c>
      <c r="B5" t="s">
        <v>23</v>
      </c>
      <c r="C5" t="s">
        <v>20</v>
      </c>
      <c r="D5" t="s">
        <v>636</v>
      </c>
      <c r="E5" t="s">
        <v>649</v>
      </c>
      <c r="G5" t="s">
        <v>650</v>
      </c>
      <c r="H5" t="s">
        <v>28</v>
      </c>
      <c r="I5" t="s">
        <v>40</v>
      </c>
      <c r="J5" t="s">
        <v>64</v>
      </c>
      <c r="K5" t="s">
        <v>2</v>
      </c>
      <c r="L5" t="s">
        <v>1</v>
      </c>
      <c r="M5" t="s">
        <v>2</v>
      </c>
    </row>
    <row r="6" spans="1:16" x14ac:dyDescent="0.3">
      <c r="A6">
        <v>4</v>
      </c>
      <c r="B6" t="s">
        <v>23</v>
      </c>
      <c r="C6" t="s">
        <v>207</v>
      </c>
      <c r="D6" t="s">
        <v>651</v>
      </c>
      <c r="E6" t="s">
        <v>28</v>
      </c>
      <c r="F6" t="s">
        <v>652</v>
      </c>
      <c r="G6" t="s">
        <v>79</v>
      </c>
      <c r="H6" t="s">
        <v>0</v>
      </c>
      <c r="I6" t="s">
        <v>2</v>
      </c>
      <c r="J6" t="s">
        <v>0</v>
      </c>
    </row>
    <row r="7" spans="1:16" x14ac:dyDescent="0.3">
      <c r="A7">
        <v>5</v>
      </c>
      <c r="B7" t="s">
        <v>23</v>
      </c>
      <c r="C7" t="s">
        <v>375</v>
      </c>
      <c r="D7" t="s">
        <v>653</v>
      </c>
      <c r="E7" t="s">
        <v>654</v>
      </c>
      <c r="G7" t="s">
        <v>655</v>
      </c>
      <c r="H7" t="s">
        <v>28</v>
      </c>
      <c r="I7" t="s">
        <v>104</v>
      </c>
      <c r="J7" t="s">
        <v>41</v>
      </c>
      <c r="K7" t="s">
        <v>2</v>
      </c>
      <c r="L7" t="s">
        <v>2</v>
      </c>
      <c r="M7" t="s">
        <v>1</v>
      </c>
    </row>
    <row r="8" spans="1:16" x14ac:dyDescent="0.3">
      <c r="A8">
        <v>6</v>
      </c>
      <c r="B8" t="s">
        <v>23</v>
      </c>
      <c r="C8" t="s">
        <v>180</v>
      </c>
      <c r="D8" t="s">
        <v>656</v>
      </c>
      <c r="F8" t="s">
        <v>182</v>
      </c>
      <c r="G8" t="s">
        <v>657</v>
      </c>
      <c r="H8" t="s">
        <v>28</v>
      </c>
      <c r="I8" t="s">
        <v>164</v>
      </c>
      <c r="J8" t="s">
        <v>91</v>
      </c>
      <c r="K8" t="s">
        <v>2</v>
      </c>
      <c r="L8" t="s">
        <v>0</v>
      </c>
      <c r="M8" t="s">
        <v>0</v>
      </c>
    </row>
    <row r="9" spans="1:16" x14ac:dyDescent="0.3">
      <c r="A9">
        <v>7</v>
      </c>
      <c r="B9" t="s">
        <v>23</v>
      </c>
      <c r="C9" t="s">
        <v>313</v>
      </c>
      <c r="D9" t="s">
        <v>658</v>
      </c>
      <c r="F9" t="s">
        <v>659</v>
      </c>
      <c r="G9" t="s">
        <v>660</v>
      </c>
      <c r="H9" t="s">
        <v>661</v>
      </c>
      <c r="I9" t="s">
        <v>662</v>
      </c>
      <c r="J9" t="s">
        <v>663</v>
      </c>
      <c r="K9" t="s">
        <v>28</v>
      </c>
      <c r="L9" t="s">
        <v>40</v>
      </c>
      <c r="M9" t="s">
        <v>79</v>
      </c>
      <c r="N9" t="s">
        <v>2</v>
      </c>
      <c r="O9" t="s">
        <v>2</v>
      </c>
      <c r="P9" t="s">
        <v>2</v>
      </c>
    </row>
    <row r="10" spans="1:16" x14ac:dyDescent="0.3">
      <c r="A10">
        <v>8</v>
      </c>
      <c r="B10" t="s">
        <v>23</v>
      </c>
      <c r="C10" t="s">
        <v>356</v>
      </c>
      <c r="D10" t="s">
        <v>664</v>
      </c>
      <c r="E10" t="s">
        <v>665</v>
      </c>
      <c r="F10" t="s">
        <v>28</v>
      </c>
      <c r="G10" t="s">
        <v>104</v>
      </c>
      <c r="H10" t="s">
        <v>298</v>
      </c>
      <c r="I10" t="s">
        <v>2</v>
      </c>
      <c r="J10" t="s">
        <v>1</v>
      </c>
      <c r="K10" t="s">
        <v>2</v>
      </c>
    </row>
    <row r="11" spans="1:16" x14ac:dyDescent="0.3">
      <c r="A11">
        <v>9</v>
      </c>
      <c r="B11" t="s">
        <v>23</v>
      </c>
      <c r="C11" t="s">
        <v>666</v>
      </c>
      <c r="D11" t="s">
        <v>633</v>
      </c>
      <c r="F11" t="s">
        <v>634</v>
      </c>
      <c r="G11" t="s">
        <v>28</v>
      </c>
      <c r="H11" t="s">
        <v>164</v>
      </c>
      <c r="I11" t="s">
        <v>635</v>
      </c>
      <c r="J11" t="s">
        <v>0</v>
      </c>
      <c r="K11" t="s">
        <v>0</v>
      </c>
      <c r="L11" t="s">
        <v>2</v>
      </c>
    </row>
    <row r="12" spans="1:16" x14ac:dyDescent="0.3">
      <c r="A12">
        <v>10</v>
      </c>
      <c r="B12" t="s">
        <v>23</v>
      </c>
      <c r="C12" t="s">
        <v>276</v>
      </c>
      <c r="D12" t="s">
        <v>394</v>
      </c>
      <c r="F12" t="s">
        <v>182</v>
      </c>
      <c r="G12" t="s">
        <v>395</v>
      </c>
      <c r="H12" t="s">
        <v>28</v>
      </c>
      <c r="I12" t="s">
        <v>164</v>
      </c>
      <c r="J12" t="s">
        <v>184</v>
      </c>
      <c r="K12" t="s">
        <v>2</v>
      </c>
      <c r="L12" t="s">
        <v>0</v>
      </c>
      <c r="M12" t="s">
        <v>0</v>
      </c>
    </row>
    <row r="13" spans="1:16" x14ac:dyDescent="0.3">
      <c r="A13">
        <v>11</v>
      </c>
      <c r="B13" t="s">
        <v>23</v>
      </c>
      <c r="C13" t="s">
        <v>331</v>
      </c>
      <c r="D13" t="s">
        <v>633</v>
      </c>
      <c r="F13" t="s">
        <v>667</v>
      </c>
      <c r="G13" t="s">
        <v>28</v>
      </c>
      <c r="H13" t="s">
        <v>164</v>
      </c>
      <c r="I13" t="s">
        <v>91</v>
      </c>
      <c r="J13" t="s">
        <v>0</v>
      </c>
      <c r="K13" t="s">
        <v>0</v>
      </c>
      <c r="L13" t="s">
        <v>1</v>
      </c>
    </row>
    <row r="14" spans="1:16" x14ac:dyDescent="0.3">
      <c r="A14">
        <v>12</v>
      </c>
      <c r="B14" t="s">
        <v>23</v>
      </c>
      <c r="C14" t="s">
        <v>668</v>
      </c>
      <c r="D14" t="s">
        <v>669</v>
      </c>
      <c r="E14" t="s">
        <v>670</v>
      </c>
      <c r="F14" t="s">
        <v>28</v>
      </c>
      <c r="G14" t="s">
        <v>671</v>
      </c>
      <c r="H14" t="s">
        <v>489</v>
      </c>
      <c r="I14" t="s">
        <v>2</v>
      </c>
      <c r="J14" t="s">
        <v>0</v>
      </c>
      <c r="K14" t="s">
        <v>2</v>
      </c>
    </row>
    <row r="15" spans="1:16" x14ac:dyDescent="0.3">
      <c r="A15">
        <v>13</v>
      </c>
      <c r="B15" t="s">
        <v>23</v>
      </c>
      <c r="C15" t="s">
        <v>450</v>
      </c>
      <c r="D15" t="s">
        <v>182</v>
      </c>
      <c r="E15" t="s">
        <v>277</v>
      </c>
      <c r="G15" t="s">
        <v>672</v>
      </c>
      <c r="I15" t="s">
        <v>315</v>
      </c>
      <c r="J15" t="s">
        <v>28</v>
      </c>
      <c r="K15" t="s">
        <v>164</v>
      </c>
      <c r="L15" t="s">
        <v>184</v>
      </c>
      <c r="M15" t="s">
        <v>2</v>
      </c>
      <c r="N15" t="s">
        <v>2</v>
      </c>
      <c r="O15" t="s">
        <v>0</v>
      </c>
    </row>
    <row r="16" spans="1:16" x14ac:dyDescent="0.3">
      <c r="A16">
        <v>14</v>
      </c>
      <c r="B16" t="s">
        <v>23</v>
      </c>
      <c r="C16" t="s">
        <v>313</v>
      </c>
      <c r="D16" t="s">
        <v>673</v>
      </c>
      <c r="E16" t="s">
        <v>674</v>
      </c>
      <c r="F16" t="s">
        <v>675</v>
      </c>
      <c r="G16" t="s">
        <v>676</v>
      </c>
      <c r="H16" t="s">
        <v>677</v>
      </c>
      <c r="I16" t="s">
        <v>678</v>
      </c>
      <c r="J16" t="s">
        <v>28</v>
      </c>
      <c r="K16" t="s">
        <v>104</v>
      </c>
      <c r="L16" t="s">
        <v>252</v>
      </c>
      <c r="M16" t="s">
        <v>2</v>
      </c>
      <c r="N16" t="s">
        <v>1</v>
      </c>
      <c r="O16" t="s">
        <v>2</v>
      </c>
    </row>
    <row r="17" spans="1:16" x14ac:dyDescent="0.3">
      <c r="A17">
        <v>15</v>
      </c>
      <c r="B17" t="s">
        <v>23</v>
      </c>
      <c r="C17" t="s">
        <v>36</v>
      </c>
      <c r="D17" t="s">
        <v>679</v>
      </c>
      <c r="E17" t="s">
        <v>680</v>
      </c>
      <c r="F17" t="s">
        <v>681</v>
      </c>
      <c r="G17" t="s">
        <v>682</v>
      </c>
      <c r="H17" t="s">
        <v>683</v>
      </c>
      <c r="I17" t="s">
        <v>28</v>
      </c>
      <c r="J17" t="s">
        <v>492</v>
      </c>
      <c r="K17" t="s">
        <v>79</v>
      </c>
      <c r="L17" t="s">
        <v>2</v>
      </c>
      <c r="M17" t="s">
        <v>1</v>
      </c>
      <c r="N17" t="s">
        <v>2</v>
      </c>
    </row>
    <row r="18" spans="1:16" x14ac:dyDescent="0.3">
      <c r="A18">
        <v>16</v>
      </c>
      <c r="B18" t="s">
        <v>23</v>
      </c>
      <c r="C18" t="s">
        <v>684</v>
      </c>
      <c r="D18" t="s">
        <v>685</v>
      </c>
      <c r="G18" t="s">
        <v>686</v>
      </c>
      <c r="I18" t="s">
        <v>687</v>
      </c>
      <c r="J18" t="s">
        <v>28</v>
      </c>
      <c r="K18" t="s">
        <v>40</v>
      </c>
      <c r="L18" t="s">
        <v>688</v>
      </c>
      <c r="M18" t="s">
        <v>2</v>
      </c>
      <c r="N18" t="s">
        <v>0</v>
      </c>
      <c r="O18" t="s">
        <v>2</v>
      </c>
    </row>
    <row r="19" spans="1:16" x14ac:dyDescent="0.3">
      <c r="A19">
        <v>17</v>
      </c>
      <c r="B19" t="s">
        <v>23</v>
      </c>
      <c r="C19" t="s">
        <v>689</v>
      </c>
      <c r="D19" t="s">
        <v>258</v>
      </c>
      <c r="E19" t="s">
        <v>159</v>
      </c>
      <c r="F19" t="s">
        <v>28</v>
      </c>
      <c r="G19" t="s">
        <v>164</v>
      </c>
      <c r="H19" t="s">
        <v>41</v>
      </c>
      <c r="I19" t="s">
        <v>2</v>
      </c>
      <c r="J19" t="s">
        <v>2</v>
      </c>
      <c r="K19" t="s">
        <v>2</v>
      </c>
    </row>
    <row r="20" spans="1:16" x14ac:dyDescent="0.3">
      <c r="A20">
        <v>18</v>
      </c>
      <c r="B20" t="s">
        <v>23</v>
      </c>
      <c r="C20" t="s">
        <v>207</v>
      </c>
      <c r="D20" t="s">
        <v>653</v>
      </c>
      <c r="E20" t="s">
        <v>690</v>
      </c>
      <c r="G20" t="s">
        <v>691</v>
      </c>
      <c r="H20" t="s">
        <v>28</v>
      </c>
      <c r="I20" t="s">
        <v>164</v>
      </c>
      <c r="J20" t="s">
        <v>298</v>
      </c>
      <c r="K20" t="s">
        <v>0</v>
      </c>
      <c r="L20" t="s">
        <v>0</v>
      </c>
      <c r="M20" t="s">
        <v>0</v>
      </c>
    </row>
    <row r="21" spans="1:16" x14ac:dyDescent="0.3">
      <c r="A21">
        <v>19</v>
      </c>
      <c r="B21" t="s">
        <v>23</v>
      </c>
      <c r="C21" t="s">
        <v>404</v>
      </c>
      <c r="D21" t="s">
        <v>182</v>
      </c>
      <c r="E21" t="s">
        <v>277</v>
      </c>
      <c r="G21" t="s">
        <v>692</v>
      </c>
      <c r="I21" t="s">
        <v>693</v>
      </c>
      <c r="J21" t="s">
        <v>28</v>
      </c>
      <c r="K21" t="s">
        <v>164</v>
      </c>
      <c r="L21" t="s">
        <v>91</v>
      </c>
      <c r="M21" t="s">
        <v>2</v>
      </c>
      <c r="N21" t="s">
        <v>2</v>
      </c>
      <c r="O21" t="s">
        <v>0</v>
      </c>
    </row>
    <row r="22" spans="1:16" x14ac:dyDescent="0.3">
      <c r="A22">
        <v>20</v>
      </c>
      <c r="B22" t="s">
        <v>23</v>
      </c>
      <c r="C22" t="s">
        <v>194</v>
      </c>
      <c r="D22" t="s">
        <v>694</v>
      </c>
      <c r="E22" t="s">
        <v>28</v>
      </c>
      <c r="F22" t="s">
        <v>695</v>
      </c>
      <c r="G22" t="s">
        <v>298</v>
      </c>
      <c r="H22" t="s">
        <v>0</v>
      </c>
      <c r="I22" t="s">
        <v>2</v>
      </c>
      <c r="J22" t="s">
        <v>2</v>
      </c>
    </row>
    <row r="23" spans="1:16" x14ac:dyDescent="0.3">
      <c r="A23">
        <v>21</v>
      </c>
      <c r="B23" t="s">
        <v>23</v>
      </c>
      <c r="C23" t="s">
        <v>696</v>
      </c>
      <c r="D23" t="s">
        <v>697</v>
      </c>
      <c r="F23" t="s">
        <v>589</v>
      </c>
      <c r="H23" t="s">
        <v>698</v>
      </c>
      <c r="I23" t="s">
        <v>591</v>
      </c>
      <c r="J23" t="s">
        <v>699</v>
      </c>
      <c r="K23" t="s">
        <v>28</v>
      </c>
      <c r="L23" t="s">
        <v>700</v>
      </c>
      <c r="M23" t="s">
        <v>52</v>
      </c>
      <c r="N23" t="s">
        <v>0</v>
      </c>
      <c r="O23" t="s">
        <v>1</v>
      </c>
      <c r="P23" t="s">
        <v>1</v>
      </c>
    </row>
    <row r="24" spans="1:16" x14ac:dyDescent="0.3">
      <c r="A24">
        <v>22</v>
      </c>
    </row>
    <row r="25" spans="1:16" x14ac:dyDescent="0.3">
      <c r="A25">
        <v>23</v>
      </c>
    </row>
    <row r="26" spans="1:16" x14ac:dyDescent="0.3">
      <c r="A26">
        <v>24</v>
      </c>
    </row>
    <row r="27" spans="1:16" x14ac:dyDescent="0.3">
      <c r="A27">
        <v>25</v>
      </c>
    </row>
    <row r="28" spans="1:16" x14ac:dyDescent="0.3">
      <c r="A28">
        <v>26</v>
      </c>
    </row>
    <row r="29" spans="1:16" x14ac:dyDescent="0.3">
      <c r="A29">
        <v>27</v>
      </c>
    </row>
    <row r="30" spans="1:16" x14ac:dyDescent="0.3">
      <c r="A30">
        <v>28</v>
      </c>
    </row>
    <row r="31" spans="1:16" x14ac:dyDescent="0.3">
      <c r="A31">
        <v>29</v>
      </c>
    </row>
    <row r="32" spans="1:16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01"/>
  <sheetViews>
    <sheetView workbookViewId="0">
      <selection activeCell="J11" sqref="J11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22</v>
      </c>
      <c r="C2" t="s">
        <v>701</v>
      </c>
      <c r="D2" t="s">
        <v>702</v>
      </c>
      <c r="F2" t="s">
        <v>703</v>
      </c>
      <c r="G2" t="s">
        <v>704</v>
      </c>
      <c r="H2" t="s">
        <v>705</v>
      </c>
      <c r="I2" t="s">
        <v>28</v>
      </c>
      <c r="J2" t="s">
        <v>706</v>
      </c>
      <c r="K2" t="s">
        <v>707</v>
      </c>
      <c r="L2" t="s">
        <v>147</v>
      </c>
      <c r="M2" t="s">
        <v>1</v>
      </c>
    </row>
    <row r="3" spans="1:18" x14ac:dyDescent="0.3">
      <c r="A3">
        <v>1</v>
      </c>
      <c r="B3" t="s">
        <v>23</v>
      </c>
      <c r="C3" t="s">
        <v>20</v>
      </c>
      <c r="D3" t="s">
        <v>708</v>
      </c>
      <c r="E3" t="s">
        <v>709</v>
      </c>
      <c r="G3" t="s">
        <v>38</v>
      </c>
      <c r="H3" t="s">
        <v>39</v>
      </c>
      <c r="J3" t="s">
        <v>710</v>
      </c>
      <c r="K3" t="s">
        <v>28</v>
      </c>
      <c r="L3" t="s">
        <v>40</v>
      </c>
      <c r="M3" t="s">
        <v>711</v>
      </c>
      <c r="N3" t="s">
        <v>1</v>
      </c>
      <c r="O3" t="s">
        <v>1</v>
      </c>
      <c r="P3" t="s">
        <v>1</v>
      </c>
    </row>
    <row r="4" spans="1:18" x14ac:dyDescent="0.3">
      <c r="A4">
        <v>2</v>
      </c>
      <c r="B4" t="s">
        <v>23</v>
      </c>
      <c r="C4" t="s">
        <v>20</v>
      </c>
      <c r="D4" t="s">
        <v>636</v>
      </c>
      <c r="E4" t="s">
        <v>649</v>
      </c>
      <c r="G4" t="s">
        <v>650</v>
      </c>
      <c r="H4" t="s">
        <v>28</v>
      </c>
      <c r="I4" t="s">
        <v>40</v>
      </c>
      <c r="J4" t="s">
        <v>64</v>
      </c>
      <c r="K4" t="s">
        <v>2</v>
      </c>
      <c r="L4" t="s">
        <v>1</v>
      </c>
      <c r="M4" t="s">
        <v>2</v>
      </c>
    </row>
    <row r="5" spans="1:18" x14ac:dyDescent="0.3">
      <c r="A5">
        <v>3</v>
      </c>
      <c r="B5" t="s">
        <v>23</v>
      </c>
      <c r="C5" t="s">
        <v>20</v>
      </c>
      <c r="D5" t="s">
        <v>320</v>
      </c>
      <c r="E5" t="s">
        <v>321</v>
      </c>
      <c r="F5" t="s">
        <v>322</v>
      </c>
      <c r="G5" t="s">
        <v>323</v>
      </c>
      <c r="H5" t="s">
        <v>324</v>
      </c>
      <c r="I5" t="s">
        <v>28</v>
      </c>
      <c r="J5" t="s">
        <v>325</v>
      </c>
      <c r="K5" t="s">
        <v>326</v>
      </c>
      <c r="L5" t="s">
        <v>155</v>
      </c>
      <c r="M5" t="s">
        <v>3</v>
      </c>
      <c r="N5" t="s">
        <v>2</v>
      </c>
    </row>
    <row r="6" spans="1:18" x14ac:dyDescent="0.3">
      <c r="A6">
        <v>4</v>
      </c>
      <c r="B6" t="s">
        <v>23</v>
      </c>
      <c r="C6" t="s">
        <v>404</v>
      </c>
      <c r="D6" t="s">
        <v>182</v>
      </c>
      <c r="E6" t="s">
        <v>277</v>
      </c>
      <c r="G6" t="s">
        <v>712</v>
      </c>
      <c r="I6" t="s">
        <v>713</v>
      </c>
      <c r="J6" t="s">
        <v>28</v>
      </c>
      <c r="K6" t="s">
        <v>164</v>
      </c>
      <c r="L6" t="s">
        <v>91</v>
      </c>
      <c r="M6" t="s">
        <v>2</v>
      </c>
      <c r="N6" t="s">
        <v>2</v>
      </c>
      <c r="O6" t="s">
        <v>0</v>
      </c>
    </row>
    <row r="7" spans="1:18" x14ac:dyDescent="0.3">
      <c r="A7">
        <v>5</v>
      </c>
      <c r="B7" t="s">
        <v>23</v>
      </c>
      <c r="C7" t="s">
        <v>433</v>
      </c>
      <c r="D7" t="s">
        <v>714</v>
      </c>
      <c r="F7" t="s">
        <v>182</v>
      </c>
      <c r="G7" t="s">
        <v>28</v>
      </c>
      <c r="H7" t="s">
        <v>164</v>
      </c>
      <c r="I7" t="s">
        <v>91</v>
      </c>
      <c r="J7" t="s">
        <v>2</v>
      </c>
      <c r="K7" t="s">
        <v>47</v>
      </c>
      <c r="L7" t="s">
        <v>0</v>
      </c>
    </row>
    <row r="8" spans="1:18" x14ac:dyDescent="0.3">
      <c r="A8">
        <v>6</v>
      </c>
      <c r="B8" t="s">
        <v>23</v>
      </c>
      <c r="C8" t="s">
        <v>531</v>
      </c>
      <c r="D8" t="s">
        <v>715</v>
      </c>
      <c r="F8" t="s">
        <v>214</v>
      </c>
      <c r="H8" t="s">
        <v>716</v>
      </c>
      <c r="I8" t="s">
        <v>28</v>
      </c>
      <c r="J8" t="s">
        <v>40</v>
      </c>
      <c r="K8" t="s">
        <v>717</v>
      </c>
      <c r="L8" t="s">
        <v>0</v>
      </c>
      <c r="M8" t="s">
        <v>47</v>
      </c>
      <c r="N8" t="s">
        <v>2</v>
      </c>
    </row>
    <row r="9" spans="1:18" x14ac:dyDescent="0.3">
      <c r="A9">
        <v>7</v>
      </c>
      <c r="B9" t="s">
        <v>23</v>
      </c>
      <c r="C9" t="s">
        <v>197</v>
      </c>
      <c r="D9" t="s">
        <v>718</v>
      </c>
      <c r="E9" t="s">
        <v>719</v>
      </c>
      <c r="F9" t="s">
        <v>28</v>
      </c>
      <c r="G9" t="s">
        <v>124</v>
      </c>
      <c r="H9" t="s">
        <v>720</v>
      </c>
      <c r="I9" t="s">
        <v>0</v>
      </c>
      <c r="J9" t="s">
        <v>0</v>
      </c>
      <c r="K9" t="s">
        <v>155</v>
      </c>
    </row>
    <row r="10" spans="1:18" x14ac:dyDescent="0.3">
      <c r="A10">
        <v>8</v>
      </c>
      <c r="B10" t="s">
        <v>23</v>
      </c>
      <c r="C10" t="s">
        <v>436</v>
      </c>
      <c r="D10" t="s">
        <v>721</v>
      </c>
      <c r="E10" t="s">
        <v>722</v>
      </c>
      <c r="F10" t="s">
        <v>28</v>
      </c>
      <c r="G10" t="s">
        <v>723</v>
      </c>
      <c r="H10" t="s">
        <v>74</v>
      </c>
      <c r="I10" t="s">
        <v>0</v>
      </c>
      <c r="J10" t="s">
        <v>1</v>
      </c>
      <c r="K10" t="s">
        <v>2</v>
      </c>
    </row>
    <row r="11" spans="1:18" x14ac:dyDescent="0.3">
      <c r="A11">
        <v>9</v>
      </c>
      <c r="B11" t="s">
        <v>23</v>
      </c>
      <c r="C11" t="s">
        <v>724</v>
      </c>
      <c r="D11" t="s">
        <v>725</v>
      </c>
      <c r="F11" t="s">
        <v>335</v>
      </c>
      <c r="G11" t="s">
        <v>277</v>
      </c>
      <c r="I11" t="s">
        <v>726</v>
      </c>
      <c r="J11" t="s">
        <v>28</v>
      </c>
      <c r="K11" t="s">
        <v>164</v>
      </c>
      <c r="L11" t="s">
        <v>64</v>
      </c>
      <c r="M11" t="s">
        <v>0</v>
      </c>
      <c r="N11" t="s">
        <v>2</v>
      </c>
      <c r="O11" t="s">
        <v>0</v>
      </c>
    </row>
    <row r="12" spans="1:18" x14ac:dyDescent="0.3">
      <c r="A12">
        <v>10</v>
      </c>
      <c r="B12" t="s">
        <v>23</v>
      </c>
      <c r="C12" t="s">
        <v>197</v>
      </c>
      <c r="D12" t="s">
        <v>727</v>
      </c>
      <c r="E12" t="s">
        <v>728</v>
      </c>
      <c r="F12" t="s">
        <v>28</v>
      </c>
      <c r="G12" t="s">
        <v>164</v>
      </c>
      <c r="H12" t="s">
        <v>635</v>
      </c>
      <c r="I12" t="s">
        <v>2</v>
      </c>
      <c r="J12" t="s">
        <v>2</v>
      </c>
      <c r="K12" t="s">
        <v>2</v>
      </c>
    </row>
    <row r="13" spans="1:18" x14ac:dyDescent="0.3">
      <c r="A13">
        <v>11</v>
      </c>
      <c r="B13" t="s">
        <v>23</v>
      </c>
      <c r="C13" t="s">
        <v>21</v>
      </c>
      <c r="D13" t="s">
        <v>729</v>
      </c>
      <c r="E13" t="s">
        <v>730</v>
      </c>
      <c r="F13" t="s">
        <v>28</v>
      </c>
      <c r="G13" t="s">
        <v>95</v>
      </c>
      <c r="H13" t="s">
        <v>355</v>
      </c>
      <c r="I13" t="s">
        <v>1</v>
      </c>
      <c r="J13" t="s">
        <v>1</v>
      </c>
      <c r="K13" t="s">
        <v>2</v>
      </c>
    </row>
    <row r="14" spans="1:18" x14ac:dyDescent="0.3">
      <c r="A14">
        <v>12</v>
      </c>
      <c r="B14" t="s">
        <v>23</v>
      </c>
      <c r="C14" t="s">
        <v>212</v>
      </c>
      <c r="D14" t="s">
        <v>731</v>
      </c>
      <c r="F14" t="s">
        <v>398</v>
      </c>
      <c r="G14" t="s">
        <v>28</v>
      </c>
      <c r="H14" t="s">
        <v>164</v>
      </c>
      <c r="I14" t="s">
        <v>732</v>
      </c>
      <c r="J14" t="s">
        <v>2</v>
      </c>
      <c r="K14" t="s">
        <v>2</v>
      </c>
      <c r="L14" t="s">
        <v>2</v>
      </c>
    </row>
    <row r="15" spans="1:18" x14ac:dyDescent="0.3">
      <c r="A15">
        <v>13</v>
      </c>
      <c r="B15" t="s">
        <v>23</v>
      </c>
      <c r="C15" t="s">
        <v>276</v>
      </c>
      <c r="D15" t="s">
        <v>733</v>
      </c>
      <c r="I15" t="s">
        <v>122</v>
      </c>
      <c r="K15" t="s">
        <v>734</v>
      </c>
      <c r="L15" t="s">
        <v>735</v>
      </c>
      <c r="M15" t="s">
        <v>28</v>
      </c>
      <c r="N15" t="s">
        <v>439</v>
      </c>
      <c r="O15" t="s">
        <v>736</v>
      </c>
      <c r="P15" t="s">
        <v>0</v>
      </c>
      <c r="Q15" t="s">
        <v>3</v>
      </c>
      <c r="R15" t="s">
        <v>2</v>
      </c>
    </row>
    <row r="16" spans="1:18" x14ac:dyDescent="0.3">
      <c r="A16">
        <v>14</v>
      </c>
      <c r="B16" t="s">
        <v>23</v>
      </c>
      <c r="C16" t="s">
        <v>737</v>
      </c>
      <c r="D16" t="s">
        <v>442</v>
      </c>
      <c r="E16" t="s">
        <v>738</v>
      </c>
      <c r="F16" t="s">
        <v>739</v>
      </c>
      <c r="G16" t="s">
        <v>28</v>
      </c>
      <c r="H16" t="s">
        <v>124</v>
      </c>
      <c r="I16" t="s">
        <v>79</v>
      </c>
      <c r="J16" t="s">
        <v>0</v>
      </c>
      <c r="K16" t="s">
        <v>0</v>
      </c>
      <c r="L16" t="s">
        <v>0</v>
      </c>
    </row>
    <row r="17" spans="1:17" x14ac:dyDescent="0.3">
      <c r="A17">
        <v>15</v>
      </c>
      <c r="B17" t="s">
        <v>23</v>
      </c>
      <c r="C17" t="s">
        <v>97</v>
      </c>
      <c r="D17" t="s">
        <v>740</v>
      </c>
      <c r="F17" t="s">
        <v>122</v>
      </c>
      <c r="H17" t="s">
        <v>741</v>
      </c>
      <c r="I17" t="s">
        <v>28</v>
      </c>
      <c r="J17" t="s">
        <v>40</v>
      </c>
      <c r="K17" t="s">
        <v>352</v>
      </c>
      <c r="L17" t="s">
        <v>0</v>
      </c>
      <c r="M17" t="s">
        <v>0</v>
      </c>
      <c r="N17" t="s">
        <v>2</v>
      </c>
    </row>
    <row r="18" spans="1:17" x14ac:dyDescent="0.3">
      <c r="A18">
        <v>16</v>
      </c>
      <c r="B18" t="s">
        <v>23</v>
      </c>
      <c r="C18" t="s">
        <v>161</v>
      </c>
      <c r="D18" t="s">
        <v>380</v>
      </c>
      <c r="E18" t="s">
        <v>742</v>
      </c>
      <c r="G18" t="s">
        <v>743</v>
      </c>
      <c r="H18" t="s">
        <v>28</v>
      </c>
      <c r="I18" t="s">
        <v>164</v>
      </c>
      <c r="J18" t="s">
        <v>91</v>
      </c>
      <c r="K18" t="s">
        <v>2</v>
      </c>
      <c r="L18" t="s">
        <v>2</v>
      </c>
      <c r="M18" t="s">
        <v>0</v>
      </c>
    </row>
    <row r="19" spans="1:17" x14ac:dyDescent="0.3">
      <c r="A19">
        <v>17</v>
      </c>
      <c r="B19" t="s">
        <v>23</v>
      </c>
      <c r="C19" t="s">
        <v>21</v>
      </c>
      <c r="D19" t="s">
        <v>467</v>
      </c>
      <c r="E19" t="s">
        <v>744</v>
      </c>
      <c r="F19" t="s">
        <v>745</v>
      </c>
      <c r="G19" t="s">
        <v>28</v>
      </c>
      <c r="H19" t="s">
        <v>251</v>
      </c>
      <c r="I19" t="s">
        <v>246</v>
      </c>
      <c r="J19" t="s">
        <v>2</v>
      </c>
      <c r="K19" t="s">
        <v>2</v>
      </c>
      <c r="L19" t="s">
        <v>2</v>
      </c>
    </row>
    <row r="20" spans="1:17" x14ac:dyDescent="0.3">
      <c r="A20">
        <v>18</v>
      </c>
      <c r="B20" t="s">
        <v>23</v>
      </c>
      <c r="C20" t="s">
        <v>197</v>
      </c>
      <c r="D20" t="s">
        <v>727</v>
      </c>
      <c r="E20" t="s">
        <v>746</v>
      </c>
      <c r="G20" t="s">
        <v>747</v>
      </c>
      <c r="H20" t="s">
        <v>28</v>
      </c>
      <c r="I20" t="s">
        <v>164</v>
      </c>
      <c r="J20" t="s">
        <v>338</v>
      </c>
      <c r="K20" t="s">
        <v>2</v>
      </c>
      <c r="L20" t="s">
        <v>47</v>
      </c>
      <c r="M20" t="s">
        <v>0</v>
      </c>
    </row>
    <row r="21" spans="1:17" x14ac:dyDescent="0.3">
      <c r="A21">
        <v>19</v>
      </c>
      <c r="B21" t="s">
        <v>23</v>
      </c>
      <c r="C21" t="s">
        <v>97</v>
      </c>
      <c r="D21" t="s">
        <v>748</v>
      </c>
      <c r="F21" t="s">
        <v>749</v>
      </c>
      <c r="H21" t="s">
        <v>750</v>
      </c>
      <c r="I21" t="s">
        <v>751</v>
      </c>
      <c r="J21" t="s">
        <v>752</v>
      </c>
      <c r="K21" t="s">
        <v>753</v>
      </c>
      <c r="L21" t="s">
        <v>28</v>
      </c>
      <c r="M21" t="s">
        <v>754</v>
      </c>
      <c r="N21" t="s">
        <v>252</v>
      </c>
      <c r="O21" t="s">
        <v>0</v>
      </c>
      <c r="P21" t="s">
        <v>0</v>
      </c>
      <c r="Q21" t="s">
        <v>2</v>
      </c>
    </row>
    <row r="22" spans="1:17" x14ac:dyDescent="0.3">
      <c r="A22">
        <v>20</v>
      </c>
      <c r="B22" t="s">
        <v>23</v>
      </c>
      <c r="C22" t="s">
        <v>260</v>
      </c>
      <c r="D22" t="s">
        <v>755</v>
      </c>
      <c r="F22" t="s">
        <v>756</v>
      </c>
      <c r="G22" t="s">
        <v>28</v>
      </c>
      <c r="H22" t="s">
        <v>610</v>
      </c>
      <c r="I22" t="s">
        <v>140</v>
      </c>
      <c r="J22" t="s">
        <v>0</v>
      </c>
      <c r="K22" t="s">
        <v>0</v>
      </c>
      <c r="L22" t="s">
        <v>2</v>
      </c>
    </row>
    <row r="23" spans="1:17" x14ac:dyDescent="0.3">
      <c r="A23">
        <v>21</v>
      </c>
      <c r="B23" t="s">
        <v>23</v>
      </c>
      <c r="C23" t="s">
        <v>224</v>
      </c>
      <c r="D23" t="s">
        <v>182</v>
      </c>
      <c r="E23" t="s">
        <v>277</v>
      </c>
      <c r="G23" t="s">
        <v>757</v>
      </c>
      <c r="I23" t="s">
        <v>758</v>
      </c>
      <c r="J23" t="s">
        <v>28</v>
      </c>
      <c r="K23" t="s">
        <v>164</v>
      </c>
      <c r="L23" t="s">
        <v>74</v>
      </c>
      <c r="M23" t="s">
        <v>2</v>
      </c>
      <c r="N23" t="s">
        <v>47</v>
      </c>
      <c r="O23" t="s">
        <v>0</v>
      </c>
    </row>
    <row r="24" spans="1:17" x14ac:dyDescent="0.3">
      <c r="A24">
        <v>22</v>
      </c>
    </row>
    <row r="25" spans="1:17" x14ac:dyDescent="0.3">
      <c r="A25">
        <v>23</v>
      </c>
    </row>
    <row r="26" spans="1:17" x14ac:dyDescent="0.3">
      <c r="A26">
        <v>24</v>
      </c>
    </row>
    <row r="27" spans="1:17" x14ac:dyDescent="0.3">
      <c r="A27">
        <v>25</v>
      </c>
    </row>
    <row r="28" spans="1:17" x14ac:dyDescent="0.3">
      <c r="A28">
        <v>26</v>
      </c>
    </row>
    <row r="29" spans="1:17" x14ac:dyDescent="0.3">
      <c r="A29">
        <v>27</v>
      </c>
    </row>
    <row r="30" spans="1:17" x14ac:dyDescent="0.3">
      <c r="A30">
        <v>28</v>
      </c>
    </row>
    <row r="31" spans="1:17" x14ac:dyDescent="0.3">
      <c r="A31">
        <v>29</v>
      </c>
    </row>
    <row r="32" spans="1:1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76"/>
  <sheetViews>
    <sheetView workbookViewId="0"/>
  </sheetViews>
  <sheetFormatPr defaultRowHeight="14.4" x14ac:dyDescent="0.3"/>
  <sheetData>
    <row r="1" spans="1:1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3">
      <c r="A2">
        <v>0</v>
      </c>
      <c r="B2" t="s">
        <v>759</v>
      </c>
      <c r="C2" t="s">
        <v>760</v>
      </c>
      <c r="D2" t="s">
        <v>28</v>
      </c>
      <c r="E2" t="s">
        <v>761</v>
      </c>
      <c r="F2" t="s">
        <v>554</v>
      </c>
      <c r="G2" t="s">
        <v>2</v>
      </c>
      <c r="H2" t="s">
        <v>2</v>
      </c>
      <c r="I2" t="s">
        <v>2</v>
      </c>
    </row>
    <row r="3" spans="1:19" x14ac:dyDescent="0.3">
      <c r="A3">
        <v>1</v>
      </c>
      <c r="B3" t="s">
        <v>23</v>
      </c>
      <c r="C3" t="s">
        <v>20</v>
      </c>
      <c r="D3" t="s">
        <v>762</v>
      </c>
      <c r="E3" t="s">
        <v>763</v>
      </c>
      <c r="F3" t="s">
        <v>57</v>
      </c>
      <c r="G3" t="s">
        <v>764</v>
      </c>
      <c r="H3" t="s">
        <v>28</v>
      </c>
      <c r="I3" t="s">
        <v>765</v>
      </c>
      <c r="J3" t="s">
        <v>766</v>
      </c>
      <c r="K3" t="s">
        <v>2</v>
      </c>
      <c r="L3" t="s">
        <v>1</v>
      </c>
      <c r="M3" t="s">
        <v>2</v>
      </c>
    </row>
    <row r="4" spans="1:19" x14ac:dyDescent="0.3">
      <c r="A4">
        <v>2</v>
      </c>
      <c r="B4" t="s">
        <v>23</v>
      </c>
      <c r="C4" t="s">
        <v>20</v>
      </c>
      <c r="D4" t="s">
        <v>767</v>
      </c>
      <c r="E4" t="s">
        <v>768</v>
      </c>
      <c r="F4" t="s">
        <v>28</v>
      </c>
      <c r="G4" t="s">
        <v>57</v>
      </c>
      <c r="H4" t="s">
        <v>769</v>
      </c>
      <c r="I4" t="s">
        <v>0</v>
      </c>
      <c r="J4" t="s">
        <v>155</v>
      </c>
      <c r="K4" t="s">
        <v>2</v>
      </c>
    </row>
    <row r="5" spans="1:19" x14ac:dyDescent="0.3">
      <c r="A5">
        <v>3</v>
      </c>
      <c r="B5" t="s">
        <v>23</v>
      </c>
      <c r="C5" t="s">
        <v>20</v>
      </c>
      <c r="D5" t="s">
        <v>770</v>
      </c>
      <c r="E5" t="s">
        <v>771</v>
      </c>
      <c r="G5" t="s">
        <v>182</v>
      </c>
      <c r="H5" t="s">
        <v>772</v>
      </c>
      <c r="I5" t="s">
        <v>28</v>
      </c>
      <c r="J5" t="s">
        <v>164</v>
      </c>
      <c r="K5" t="s">
        <v>330</v>
      </c>
      <c r="L5" t="s">
        <v>2</v>
      </c>
      <c r="M5" t="s">
        <v>2</v>
      </c>
      <c r="N5" t="s">
        <v>1</v>
      </c>
    </row>
    <row r="6" spans="1:19" x14ac:dyDescent="0.3">
      <c r="A6">
        <v>4</v>
      </c>
      <c r="B6" t="s">
        <v>23</v>
      </c>
      <c r="C6" t="s">
        <v>490</v>
      </c>
      <c r="D6" t="s">
        <v>773</v>
      </c>
      <c r="G6" t="s">
        <v>774</v>
      </c>
      <c r="I6" t="s">
        <v>122</v>
      </c>
      <c r="K6" t="s">
        <v>775</v>
      </c>
      <c r="L6" t="s">
        <v>28</v>
      </c>
      <c r="M6" t="s">
        <v>124</v>
      </c>
      <c r="N6" t="s">
        <v>776</v>
      </c>
      <c r="O6" t="s">
        <v>2</v>
      </c>
      <c r="P6" t="s">
        <v>2</v>
      </c>
      <c r="Q6" t="s">
        <v>2</v>
      </c>
    </row>
    <row r="7" spans="1:19" x14ac:dyDescent="0.3">
      <c r="A7">
        <v>5</v>
      </c>
      <c r="B7" t="s">
        <v>23</v>
      </c>
      <c r="C7" t="s">
        <v>777</v>
      </c>
      <c r="D7" t="s">
        <v>284</v>
      </c>
      <c r="F7" t="s">
        <v>285</v>
      </c>
      <c r="G7" t="s">
        <v>28</v>
      </c>
      <c r="H7" t="s">
        <v>164</v>
      </c>
      <c r="I7" t="s">
        <v>286</v>
      </c>
      <c r="J7" t="s">
        <v>0</v>
      </c>
      <c r="K7" t="s">
        <v>0</v>
      </c>
      <c r="L7" t="s">
        <v>0</v>
      </c>
    </row>
    <row r="8" spans="1:19" x14ac:dyDescent="0.3">
      <c r="A8">
        <v>6</v>
      </c>
      <c r="B8" t="s">
        <v>23</v>
      </c>
      <c r="C8" t="s">
        <v>778</v>
      </c>
      <c r="D8" t="s">
        <v>779</v>
      </c>
      <c r="E8" t="s">
        <v>198</v>
      </c>
      <c r="F8" t="s">
        <v>780</v>
      </c>
      <c r="G8" t="s">
        <v>781</v>
      </c>
      <c r="H8" t="s">
        <v>782</v>
      </c>
      <c r="I8" t="s">
        <v>28</v>
      </c>
      <c r="J8" t="s">
        <v>783</v>
      </c>
      <c r="K8" t="s">
        <v>46</v>
      </c>
      <c r="L8" t="s">
        <v>0</v>
      </c>
      <c r="M8" t="s">
        <v>2</v>
      </c>
      <c r="N8" t="s">
        <v>1</v>
      </c>
    </row>
    <row r="9" spans="1:19" x14ac:dyDescent="0.3">
      <c r="A9">
        <v>7</v>
      </c>
      <c r="B9" t="s">
        <v>23</v>
      </c>
      <c r="C9" t="s">
        <v>784</v>
      </c>
      <c r="D9" t="s">
        <v>633</v>
      </c>
      <c r="F9" t="s">
        <v>785</v>
      </c>
      <c r="G9" t="s">
        <v>28</v>
      </c>
      <c r="H9" t="s">
        <v>164</v>
      </c>
      <c r="I9" t="s">
        <v>252</v>
      </c>
      <c r="J9" t="s">
        <v>2</v>
      </c>
      <c r="K9" t="s">
        <v>0</v>
      </c>
      <c r="L9" t="s">
        <v>2</v>
      </c>
    </row>
    <row r="10" spans="1:19" x14ac:dyDescent="0.3">
      <c r="A10">
        <v>8</v>
      </c>
      <c r="B10" t="s">
        <v>23</v>
      </c>
      <c r="C10" t="s">
        <v>786</v>
      </c>
      <c r="D10" t="s">
        <v>787</v>
      </c>
      <c r="F10" t="s">
        <v>788</v>
      </c>
      <c r="G10" t="s">
        <v>28</v>
      </c>
      <c r="H10" t="s">
        <v>164</v>
      </c>
      <c r="I10" t="s">
        <v>789</v>
      </c>
      <c r="J10" t="s">
        <v>0</v>
      </c>
      <c r="K10" t="s">
        <v>47</v>
      </c>
      <c r="L10" t="s">
        <v>0</v>
      </c>
    </row>
    <row r="11" spans="1:19" x14ac:dyDescent="0.3">
      <c r="A11">
        <v>9</v>
      </c>
      <c r="B11" t="s">
        <v>23</v>
      </c>
      <c r="C11" t="s">
        <v>224</v>
      </c>
      <c r="D11" t="s">
        <v>790</v>
      </c>
      <c r="F11" t="s">
        <v>407</v>
      </c>
      <c r="G11" t="s">
        <v>28</v>
      </c>
      <c r="H11" t="s">
        <v>164</v>
      </c>
      <c r="I11" t="s">
        <v>74</v>
      </c>
      <c r="J11" t="s">
        <v>2</v>
      </c>
      <c r="K11" t="s">
        <v>47</v>
      </c>
      <c r="L11" t="s">
        <v>0</v>
      </c>
    </row>
    <row r="12" spans="1:19" x14ac:dyDescent="0.3">
      <c r="A12">
        <v>10</v>
      </c>
      <c r="B12" t="s">
        <v>23</v>
      </c>
      <c r="C12" t="s">
        <v>339</v>
      </c>
      <c r="D12" t="s">
        <v>791</v>
      </c>
      <c r="F12" t="s">
        <v>792</v>
      </c>
      <c r="G12" t="s">
        <v>28</v>
      </c>
      <c r="H12" t="s">
        <v>164</v>
      </c>
      <c r="I12" t="s">
        <v>298</v>
      </c>
      <c r="J12" t="s">
        <v>0</v>
      </c>
      <c r="K12" t="s">
        <v>47</v>
      </c>
      <c r="L12" t="s">
        <v>0</v>
      </c>
    </row>
    <row r="13" spans="1:19" x14ac:dyDescent="0.3">
      <c r="A13">
        <v>11</v>
      </c>
      <c r="B13" t="s">
        <v>23</v>
      </c>
      <c r="C13" t="s">
        <v>331</v>
      </c>
      <c r="D13" t="s">
        <v>793</v>
      </c>
      <c r="F13" t="s">
        <v>794</v>
      </c>
      <c r="G13" t="s">
        <v>28</v>
      </c>
      <c r="H13" t="s">
        <v>164</v>
      </c>
      <c r="I13" t="s">
        <v>338</v>
      </c>
      <c r="J13" t="s">
        <v>2</v>
      </c>
      <c r="K13" t="s">
        <v>0</v>
      </c>
      <c r="L13" t="s">
        <v>2</v>
      </c>
    </row>
    <row r="14" spans="1:19" x14ac:dyDescent="0.3">
      <c r="A14">
        <v>12</v>
      </c>
      <c r="B14" t="s">
        <v>23</v>
      </c>
      <c r="C14" t="s">
        <v>313</v>
      </c>
      <c r="D14" t="s">
        <v>795</v>
      </c>
      <c r="F14" t="s">
        <v>796</v>
      </c>
      <c r="G14" t="s">
        <v>28</v>
      </c>
      <c r="H14" t="s">
        <v>797</v>
      </c>
      <c r="I14" t="s">
        <v>41</v>
      </c>
      <c r="J14" t="s">
        <v>2</v>
      </c>
      <c r="K14" t="s">
        <v>2</v>
      </c>
      <c r="L14" t="s">
        <v>2</v>
      </c>
    </row>
    <row r="15" spans="1:19" x14ac:dyDescent="0.3">
      <c r="A15">
        <v>13</v>
      </c>
      <c r="B15" t="s">
        <v>23</v>
      </c>
      <c r="C15" t="s">
        <v>798</v>
      </c>
      <c r="D15" t="s">
        <v>799</v>
      </c>
      <c r="E15" t="s">
        <v>800</v>
      </c>
      <c r="G15" t="s">
        <v>801</v>
      </c>
      <c r="H15" t="s">
        <v>28</v>
      </c>
      <c r="I15" t="s">
        <v>802</v>
      </c>
      <c r="J15" t="s">
        <v>64</v>
      </c>
      <c r="K15" t="s">
        <v>2</v>
      </c>
      <c r="L15" t="s">
        <v>1</v>
      </c>
      <c r="M15" t="s">
        <v>0</v>
      </c>
    </row>
    <row r="16" spans="1:19" x14ac:dyDescent="0.3">
      <c r="A16">
        <v>14</v>
      </c>
      <c r="B16" t="s">
        <v>23</v>
      </c>
      <c r="C16" t="s">
        <v>313</v>
      </c>
      <c r="D16" t="s">
        <v>803</v>
      </c>
      <c r="E16" t="s">
        <v>28</v>
      </c>
      <c r="F16" t="s">
        <v>804</v>
      </c>
      <c r="G16" t="s">
        <v>298</v>
      </c>
      <c r="H16" t="s">
        <v>0</v>
      </c>
      <c r="I16" t="s">
        <v>2</v>
      </c>
      <c r="J16" t="s">
        <v>2</v>
      </c>
      <c r="R16" t="s">
        <v>1</v>
      </c>
      <c r="S16" t="s">
        <v>0</v>
      </c>
    </row>
    <row r="17" spans="1:14" x14ac:dyDescent="0.3">
      <c r="A17">
        <v>15</v>
      </c>
      <c r="B17" t="s">
        <v>23</v>
      </c>
      <c r="C17" t="s">
        <v>531</v>
      </c>
      <c r="D17" t="s">
        <v>805</v>
      </c>
      <c r="F17" t="s">
        <v>806</v>
      </c>
      <c r="G17" t="s">
        <v>28</v>
      </c>
      <c r="H17" t="s">
        <v>164</v>
      </c>
      <c r="I17" t="s">
        <v>91</v>
      </c>
      <c r="J17" t="s">
        <v>2</v>
      </c>
      <c r="K17" t="s">
        <v>2</v>
      </c>
      <c r="L17" t="s">
        <v>2</v>
      </c>
    </row>
    <row r="18" spans="1:14" x14ac:dyDescent="0.3">
      <c r="A18">
        <v>16</v>
      </c>
      <c r="B18" t="s">
        <v>23</v>
      </c>
      <c r="C18" t="s">
        <v>807</v>
      </c>
      <c r="D18" t="s">
        <v>387</v>
      </c>
      <c r="E18" t="s">
        <v>388</v>
      </c>
      <c r="F18" t="s">
        <v>389</v>
      </c>
      <c r="H18" t="s">
        <v>390</v>
      </c>
      <c r="I18" t="s">
        <v>28</v>
      </c>
      <c r="J18" t="s">
        <v>164</v>
      </c>
      <c r="K18" t="s">
        <v>298</v>
      </c>
      <c r="L18" t="s">
        <v>0</v>
      </c>
      <c r="M18" t="s">
        <v>47</v>
      </c>
      <c r="N18" t="s">
        <v>2</v>
      </c>
    </row>
    <row r="19" spans="1:14" x14ac:dyDescent="0.3">
      <c r="A19">
        <v>17</v>
      </c>
      <c r="B19" t="s">
        <v>23</v>
      </c>
      <c r="C19" t="s">
        <v>808</v>
      </c>
      <c r="D19" t="s">
        <v>809</v>
      </c>
      <c r="E19" t="s">
        <v>28</v>
      </c>
      <c r="F19" t="s">
        <v>104</v>
      </c>
      <c r="G19" t="s">
        <v>810</v>
      </c>
      <c r="H19" t="s">
        <v>0</v>
      </c>
      <c r="I19" t="s">
        <v>2</v>
      </c>
      <c r="J19" t="s">
        <v>0</v>
      </c>
    </row>
    <row r="20" spans="1:14" x14ac:dyDescent="0.3">
      <c r="A20">
        <v>18</v>
      </c>
      <c r="B20" t="s">
        <v>23</v>
      </c>
      <c r="C20" t="s">
        <v>85</v>
      </c>
      <c r="D20" t="s">
        <v>536</v>
      </c>
      <c r="F20" t="s">
        <v>182</v>
      </c>
      <c r="G20" t="s">
        <v>183</v>
      </c>
      <c r="H20" t="s">
        <v>28</v>
      </c>
      <c r="I20" t="s">
        <v>164</v>
      </c>
      <c r="J20" t="s">
        <v>399</v>
      </c>
      <c r="K20" t="s">
        <v>0</v>
      </c>
      <c r="L20" t="s">
        <v>47</v>
      </c>
      <c r="M20" t="s">
        <v>0</v>
      </c>
    </row>
    <row r="21" spans="1:14" x14ac:dyDescent="0.3">
      <c r="A21">
        <v>19</v>
      </c>
      <c r="B21" t="s">
        <v>23</v>
      </c>
      <c r="C21" t="s">
        <v>85</v>
      </c>
      <c r="D21" t="s">
        <v>811</v>
      </c>
      <c r="E21" t="s">
        <v>812</v>
      </c>
      <c r="F21" t="s">
        <v>28</v>
      </c>
      <c r="G21" t="s">
        <v>40</v>
      </c>
      <c r="H21" t="s">
        <v>140</v>
      </c>
      <c r="I21" t="s">
        <v>2</v>
      </c>
      <c r="J21" t="s">
        <v>155</v>
      </c>
      <c r="K21" t="s">
        <v>0</v>
      </c>
    </row>
    <row r="22" spans="1:14" x14ac:dyDescent="0.3">
      <c r="A22">
        <v>20</v>
      </c>
      <c r="B22" t="s">
        <v>23</v>
      </c>
      <c r="C22" t="s">
        <v>85</v>
      </c>
      <c r="D22" t="s">
        <v>813</v>
      </c>
      <c r="F22" t="s">
        <v>814</v>
      </c>
      <c r="G22" t="s">
        <v>28</v>
      </c>
      <c r="H22" t="s">
        <v>164</v>
      </c>
      <c r="I22" t="s">
        <v>58</v>
      </c>
      <c r="J22" t="s">
        <v>2</v>
      </c>
      <c r="K22" t="s">
        <v>47</v>
      </c>
      <c r="L22" t="s">
        <v>0</v>
      </c>
    </row>
    <row r="23" spans="1:14" x14ac:dyDescent="0.3">
      <c r="A23">
        <v>21</v>
      </c>
      <c r="B23" t="s">
        <v>23</v>
      </c>
      <c r="C23" t="s">
        <v>21</v>
      </c>
      <c r="D23" t="s">
        <v>290</v>
      </c>
      <c r="E23" t="s">
        <v>618</v>
      </c>
      <c r="F23" t="s">
        <v>815</v>
      </c>
      <c r="G23" t="s">
        <v>28</v>
      </c>
      <c r="H23" t="s">
        <v>816</v>
      </c>
      <c r="I23" t="s">
        <v>41</v>
      </c>
      <c r="J23" t="s">
        <v>2</v>
      </c>
      <c r="K23" t="s">
        <v>2</v>
      </c>
      <c r="L23" t="s">
        <v>2</v>
      </c>
    </row>
    <row r="24" spans="1:14" x14ac:dyDescent="0.3">
      <c r="A24">
        <v>22</v>
      </c>
      <c r="B24" t="s">
        <v>23</v>
      </c>
      <c r="C24" t="s">
        <v>817</v>
      </c>
      <c r="D24" t="s">
        <v>818</v>
      </c>
      <c r="E24" t="s">
        <v>819</v>
      </c>
      <c r="F24" t="s">
        <v>820</v>
      </c>
      <c r="G24" t="s">
        <v>355</v>
      </c>
      <c r="H24" t="s">
        <v>1</v>
      </c>
      <c r="I24" t="s">
        <v>2</v>
      </c>
    </row>
    <row r="25" spans="1:14" x14ac:dyDescent="0.3">
      <c r="A25">
        <v>23</v>
      </c>
    </row>
    <row r="26" spans="1:14" x14ac:dyDescent="0.3">
      <c r="A26">
        <v>24</v>
      </c>
    </row>
    <row r="27" spans="1:14" x14ac:dyDescent="0.3">
      <c r="A27">
        <v>25</v>
      </c>
    </row>
    <row r="28" spans="1:14" x14ac:dyDescent="0.3">
      <c r="A28">
        <v>26</v>
      </c>
    </row>
    <row r="29" spans="1:14" x14ac:dyDescent="0.3">
      <c r="A29">
        <v>27</v>
      </c>
    </row>
    <row r="30" spans="1:14" x14ac:dyDescent="0.3">
      <c r="A30">
        <v>28</v>
      </c>
    </row>
    <row r="31" spans="1:14" x14ac:dyDescent="0.3">
      <c r="A31">
        <v>29</v>
      </c>
    </row>
    <row r="32" spans="1:14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Base</vt:lpstr>
      <vt:lpstr>Output</vt:lpstr>
      <vt:lpstr>Configurações</vt:lpstr>
      <vt:lpstr>Sheet_name_1</vt:lpstr>
      <vt:lpstr>Sheet_name_2</vt:lpstr>
      <vt:lpstr>Sheet_name_3</vt:lpstr>
      <vt:lpstr>Sheet_name_4</vt:lpstr>
      <vt:lpstr>Sheet_name_5</vt:lpstr>
      <vt:lpstr>Sheet_name_6</vt:lpstr>
      <vt:lpstr>Sheet_name_7</vt:lpstr>
      <vt:lpstr>Sheet_name_8</vt:lpstr>
      <vt:lpstr>Sheet_name_9</vt:lpstr>
      <vt:lpstr>Sheet_name_10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Romulo</cp:lastModifiedBy>
  <dcterms:created xsi:type="dcterms:W3CDTF">2021-01-03T19:40:18Z</dcterms:created>
  <dcterms:modified xsi:type="dcterms:W3CDTF">2021-07-10T16:50:13Z</dcterms:modified>
</cp:coreProperties>
</file>